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4512" windowHeight="2988" tabRatio="734"/>
  </bookViews>
  <sheets>
    <sheet name="Contenido" sheetId="18" r:id="rId1"/>
    <sheet name="Datos_totales" sheetId="1" r:id="rId2"/>
    <sheet name="Datos sin int" sheetId="8" state="hidden" r:id="rId3"/>
    <sheet name="Datos_sin_int" sheetId="6" r:id="rId4"/>
    <sheet name="Estadística_descriptiva_cont" sheetId="14" r:id="rId5"/>
    <sheet name="Tramo 1 comparación" sheetId="15" state="hidden" r:id="rId6"/>
    <sheet name="Tramo 2 comparación" sheetId="16" state="hidden" r:id="rId7"/>
    <sheet name="Tramo 3 comparación" sheetId="17" state="hidden" r:id="rId8"/>
    <sheet name="Estadística_descriptiva_categ" sheetId="12" r:id="rId9"/>
    <sheet name="Datos R" sheetId="7" state="hidden" r:id="rId10"/>
    <sheet name="Tramo1" sheetId="9" state="hidden" r:id="rId11"/>
    <sheet name="Tramo2" sheetId="10" state="hidden" r:id="rId12"/>
    <sheet name="Tramo3" sheetId="11" state="hidden" r:id="rId13"/>
  </sheets>
  <definedNames>
    <definedName name="_xlchart.0" hidden="1">'Datos sin int'!$R$1</definedName>
    <definedName name="_xlchart.1" hidden="1">'Datos sin int'!$R$2:$R$379</definedName>
    <definedName name="_xlchart.2" hidden="1">'Datos sin int'!$V$2:$V$379</definedName>
    <definedName name="_xlchart.3" hidden="1">'Datos sin int'!$W$2:$W$379</definedName>
    <definedName name="_xlchart.4" hidden="1">'Datos sin int'!$AA$2:$AA$379</definedName>
    <definedName name="_xlchart.5" hidden="1">'Datos sin int'!$Z$2:$Z$379</definedName>
    <definedName name="_xlchart.6" hidden="1">'Datos sin int'!$J$1</definedName>
    <definedName name="_xlchart.7" hidden="1">'Datos sin int'!$J$2:$J$379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11" i="14" l="1"/>
  <c r="AB11" i="14"/>
  <c r="AE11" i="14"/>
  <c r="AF11" i="14" l="1"/>
  <c r="X11" i="14"/>
  <c r="W11" i="14"/>
  <c r="V11" i="14"/>
  <c r="AE15" i="14" l="1"/>
  <c r="AD15" i="14"/>
  <c r="AC15" i="14"/>
  <c r="AB15" i="14"/>
  <c r="AE14" i="14"/>
  <c r="AD14" i="14"/>
  <c r="AC14" i="14"/>
  <c r="AB14" i="14"/>
  <c r="AE12" i="14"/>
  <c r="AD12" i="14"/>
  <c r="AC12" i="14"/>
  <c r="AB12" i="14"/>
  <c r="AE8" i="14"/>
  <c r="AD8" i="14"/>
  <c r="AC8" i="14"/>
  <c r="AB8" i="14"/>
  <c r="AF6" i="14"/>
  <c r="AE6" i="14"/>
  <c r="AD6" i="14"/>
  <c r="AC6" i="14"/>
  <c r="AB6" i="14"/>
  <c r="W14" i="14"/>
  <c r="V14" i="14"/>
  <c r="U14" i="14"/>
  <c r="T14" i="14"/>
  <c r="W15" i="14"/>
  <c r="V15" i="14"/>
  <c r="U15" i="14"/>
  <c r="T15" i="14"/>
  <c r="W12" i="14"/>
  <c r="V12" i="14"/>
  <c r="U12" i="14" l="1"/>
  <c r="T12" i="14"/>
  <c r="W8" i="14"/>
  <c r="V8" i="14"/>
  <c r="U8" i="14"/>
  <c r="T8" i="14"/>
  <c r="X6" i="14"/>
  <c r="W6" i="14"/>
  <c r="V6" i="14"/>
  <c r="U6" i="14"/>
  <c r="T6" i="14"/>
  <c r="O15" i="14"/>
  <c r="N15" i="14"/>
  <c r="M15" i="14"/>
  <c r="L15" i="14"/>
  <c r="O12" i="14"/>
  <c r="N12" i="14"/>
  <c r="M12" i="14"/>
  <c r="L12" i="14"/>
  <c r="O8" i="14"/>
  <c r="N8" i="14"/>
  <c r="M8" i="14"/>
  <c r="L8" i="14"/>
  <c r="L6" i="14"/>
  <c r="M6" i="14"/>
  <c r="N6" i="14"/>
  <c r="O6" i="14"/>
  <c r="P6" i="14"/>
  <c r="P11" i="14"/>
  <c r="O14" i="14"/>
  <c r="O11" i="14"/>
  <c r="N14" i="14"/>
  <c r="N11" i="14"/>
  <c r="M14" i="14"/>
  <c r="L14" i="14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34" i="6"/>
  <c r="AE35" i="6"/>
  <c r="AE36" i="6"/>
  <c r="AE37" i="6"/>
  <c r="AE38" i="6"/>
  <c r="AE39" i="6"/>
  <c r="AE40" i="6"/>
  <c r="AE41" i="6"/>
  <c r="AE42" i="6"/>
  <c r="AE43" i="6"/>
  <c r="AE44" i="6"/>
  <c r="AE45" i="6"/>
  <c r="AE46" i="6"/>
  <c r="AE47" i="6"/>
  <c r="AE48" i="6"/>
  <c r="AE49" i="6"/>
  <c r="AE50" i="6"/>
  <c r="AE51" i="6"/>
  <c r="AE52" i="6"/>
  <c r="AE53" i="6"/>
  <c r="AE54" i="6"/>
  <c r="AE55" i="6"/>
  <c r="AE56" i="6"/>
  <c r="AE57" i="6"/>
  <c r="AE58" i="6"/>
  <c r="AE59" i="6"/>
  <c r="AE60" i="6"/>
  <c r="AE61" i="6"/>
  <c r="AE62" i="6"/>
  <c r="AE63" i="6"/>
  <c r="AE64" i="6"/>
  <c r="AE65" i="6"/>
  <c r="AE66" i="6"/>
  <c r="AE67" i="6"/>
  <c r="AE68" i="6"/>
  <c r="AE69" i="6"/>
  <c r="AE70" i="6"/>
  <c r="AE71" i="6"/>
  <c r="AE72" i="6"/>
  <c r="AE73" i="6"/>
  <c r="AE74" i="6"/>
  <c r="AE75" i="6"/>
  <c r="AE76" i="6"/>
  <c r="AE77" i="6"/>
  <c r="AE78" i="6"/>
  <c r="AE79" i="6"/>
  <c r="AE80" i="6"/>
  <c r="AE81" i="6"/>
  <c r="AE82" i="6"/>
  <c r="AE83" i="6"/>
  <c r="AE84" i="6"/>
  <c r="AE85" i="6"/>
  <c r="AE86" i="6"/>
  <c r="AE87" i="6"/>
  <c r="AE88" i="6"/>
  <c r="AE89" i="6"/>
  <c r="AE90" i="6"/>
  <c r="AE91" i="6"/>
  <c r="AE92" i="6"/>
  <c r="AE93" i="6"/>
  <c r="AE94" i="6"/>
  <c r="AE95" i="6"/>
  <c r="AE96" i="6"/>
  <c r="AE97" i="6"/>
  <c r="AE98" i="6"/>
  <c r="AE99" i="6"/>
  <c r="AE100" i="6"/>
  <c r="AE101" i="6"/>
  <c r="AE102" i="6"/>
  <c r="AE103" i="6"/>
  <c r="AE104" i="6"/>
  <c r="AE105" i="6"/>
  <c r="AE106" i="6"/>
  <c r="AE107" i="6"/>
  <c r="AE108" i="6"/>
  <c r="AE109" i="6"/>
  <c r="AE110" i="6"/>
  <c r="AE111" i="6"/>
  <c r="AE112" i="6"/>
  <c r="AE113" i="6"/>
  <c r="AE114" i="6"/>
  <c r="AE115" i="6"/>
  <c r="AE116" i="6"/>
  <c r="AE117" i="6"/>
  <c r="AE118" i="6"/>
  <c r="AE119" i="6"/>
  <c r="AE120" i="6"/>
  <c r="AE121" i="6"/>
  <c r="AE122" i="6"/>
  <c r="AE123" i="6"/>
  <c r="AE124" i="6"/>
  <c r="AE125" i="6"/>
  <c r="AE126" i="6"/>
  <c r="AE127" i="6"/>
  <c r="AE128" i="6"/>
  <c r="AE129" i="6"/>
  <c r="AE130" i="6"/>
  <c r="AE131" i="6"/>
  <c r="AE132" i="6"/>
  <c r="AE133" i="6"/>
  <c r="AE134" i="6"/>
  <c r="AE135" i="6"/>
  <c r="AE136" i="6"/>
  <c r="AE137" i="6"/>
  <c r="AE138" i="6"/>
  <c r="AE139" i="6"/>
  <c r="AE140" i="6"/>
  <c r="AE141" i="6"/>
  <c r="AE142" i="6"/>
  <c r="AE143" i="6"/>
  <c r="AE144" i="6"/>
  <c r="AE145" i="6"/>
  <c r="AE146" i="6"/>
  <c r="AE147" i="6"/>
  <c r="AE148" i="6"/>
  <c r="AE149" i="6"/>
  <c r="AE150" i="6"/>
  <c r="AE151" i="6"/>
  <c r="AE152" i="6"/>
  <c r="AE153" i="6"/>
  <c r="AE154" i="6"/>
  <c r="AE155" i="6"/>
  <c r="AE156" i="6"/>
  <c r="AE157" i="6"/>
  <c r="AE158" i="6"/>
  <c r="AE159" i="6"/>
  <c r="AE160" i="6"/>
  <c r="AE161" i="6"/>
  <c r="AE162" i="6"/>
  <c r="AE163" i="6"/>
  <c r="AE164" i="6"/>
  <c r="AE165" i="6"/>
  <c r="AE166" i="6"/>
  <c r="AE167" i="6"/>
  <c r="AE168" i="6"/>
  <c r="AE169" i="6"/>
  <c r="AE170" i="6"/>
  <c r="AE171" i="6"/>
  <c r="AE172" i="6"/>
  <c r="AE173" i="6"/>
  <c r="AE174" i="6"/>
  <c r="AE175" i="6"/>
  <c r="AE176" i="6"/>
  <c r="AE177" i="6"/>
  <c r="AE178" i="6"/>
  <c r="AE179" i="6"/>
  <c r="AE180" i="6"/>
  <c r="AE181" i="6"/>
  <c r="AE182" i="6"/>
  <c r="AE183" i="6"/>
  <c r="AE184" i="6"/>
  <c r="AE185" i="6"/>
  <c r="AE186" i="6"/>
  <c r="AE187" i="6"/>
  <c r="AE188" i="6"/>
  <c r="AE189" i="6"/>
  <c r="AE190" i="6"/>
  <c r="AE191" i="6"/>
  <c r="AE192" i="6"/>
  <c r="AE193" i="6"/>
  <c r="AE194" i="6"/>
  <c r="AE195" i="6"/>
  <c r="AE196" i="6"/>
  <c r="AE197" i="6"/>
  <c r="AE198" i="6"/>
  <c r="AE199" i="6"/>
  <c r="AE200" i="6"/>
  <c r="AE201" i="6"/>
  <c r="AE202" i="6"/>
  <c r="AE203" i="6"/>
  <c r="AE204" i="6"/>
  <c r="AE205" i="6"/>
  <c r="AE206" i="6"/>
  <c r="AE207" i="6"/>
  <c r="AE208" i="6"/>
  <c r="AE209" i="6"/>
  <c r="AE210" i="6"/>
  <c r="AE211" i="6"/>
  <c r="AE212" i="6"/>
  <c r="AE213" i="6"/>
  <c r="AE214" i="6"/>
  <c r="AE215" i="6"/>
  <c r="AE216" i="6"/>
  <c r="AE217" i="6"/>
  <c r="AE218" i="6"/>
  <c r="AE219" i="6"/>
  <c r="AE220" i="6"/>
  <c r="AE221" i="6"/>
  <c r="AE222" i="6"/>
  <c r="AE223" i="6"/>
  <c r="AE224" i="6"/>
  <c r="AE225" i="6"/>
  <c r="AE226" i="6"/>
  <c r="AE227" i="6"/>
  <c r="AE228" i="6"/>
  <c r="AE229" i="6"/>
  <c r="AE230" i="6"/>
  <c r="AE231" i="6"/>
  <c r="AE232" i="6"/>
  <c r="AE233" i="6"/>
  <c r="AE234" i="6"/>
  <c r="AE235" i="6"/>
  <c r="AE236" i="6"/>
  <c r="AE237" i="6"/>
  <c r="AE238" i="6"/>
  <c r="AE239" i="6"/>
  <c r="AE240" i="6"/>
  <c r="AE241" i="6"/>
  <c r="AE242" i="6"/>
  <c r="AE243" i="6"/>
  <c r="AE244" i="6"/>
  <c r="AE245" i="6"/>
  <c r="AE246" i="6"/>
  <c r="AE247" i="6"/>
  <c r="AE248" i="6"/>
  <c r="AE249" i="6"/>
  <c r="AE250" i="6"/>
  <c r="AE251" i="6"/>
  <c r="AE252" i="6"/>
  <c r="AE253" i="6"/>
  <c r="AE254" i="6"/>
  <c r="AE255" i="6"/>
  <c r="AE256" i="6"/>
  <c r="AE257" i="6"/>
  <c r="AE258" i="6"/>
  <c r="AE259" i="6"/>
  <c r="AE260" i="6"/>
  <c r="AE261" i="6"/>
  <c r="AE262" i="6"/>
  <c r="AE263" i="6"/>
  <c r="AE264" i="6"/>
  <c r="AE265" i="6"/>
  <c r="AE266" i="6"/>
  <c r="AE267" i="6"/>
  <c r="AE268" i="6"/>
  <c r="AE269" i="6"/>
  <c r="AE270" i="6"/>
  <c r="AE271" i="6"/>
  <c r="AE272" i="6"/>
  <c r="AE273" i="6"/>
  <c r="AE274" i="6"/>
  <c r="AE275" i="6"/>
  <c r="AE276" i="6"/>
  <c r="AE277" i="6"/>
  <c r="AE278" i="6"/>
  <c r="AE279" i="6"/>
  <c r="AE280" i="6"/>
  <c r="AE281" i="6"/>
  <c r="AE282" i="6"/>
  <c r="AE283" i="6"/>
  <c r="AE284" i="6"/>
  <c r="AE285" i="6"/>
  <c r="AE286" i="6"/>
  <c r="AE287" i="6"/>
  <c r="AE288" i="6"/>
  <c r="AE289" i="6"/>
  <c r="AE290" i="6"/>
  <c r="AE291" i="6"/>
  <c r="AE292" i="6"/>
  <c r="AE293" i="6"/>
  <c r="AE294" i="6"/>
  <c r="AE295" i="6"/>
  <c r="AE296" i="6"/>
  <c r="AE297" i="6"/>
  <c r="AE298" i="6"/>
  <c r="AE299" i="6"/>
  <c r="AE300" i="6"/>
  <c r="AE301" i="6"/>
  <c r="AE302" i="6"/>
  <c r="AE303" i="6"/>
  <c r="AE304" i="6"/>
  <c r="AE305" i="6"/>
  <c r="AE306" i="6"/>
  <c r="AE307" i="6"/>
  <c r="AE308" i="6"/>
  <c r="AE309" i="6"/>
  <c r="AE310" i="6"/>
  <c r="AE311" i="6"/>
  <c r="AE312" i="6"/>
  <c r="AE313" i="6"/>
  <c r="AE314" i="6"/>
  <c r="AE315" i="6"/>
  <c r="AE316" i="6"/>
  <c r="AE317" i="6"/>
  <c r="AE318" i="6"/>
  <c r="AE319" i="6"/>
  <c r="AE320" i="6"/>
  <c r="AE321" i="6"/>
  <c r="AE322" i="6"/>
  <c r="AE323" i="6"/>
  <c r="AE324" i="6"/>
  <c r="AE325" i="6"/>
  <c r="AE326" i="6"/>
  <c r="AE327" i="6"/>
  <c r="AE328" i="6"/>
  <c r="AE329" i="6"/>
  <c r="AE330" i="6"/>
  <c r="AE331" i="6"/>
  <c r="AE332" i="6"/>
  <c r="AE333" i="6"/>
  <c r="AE334" i="6"/>
  <c r="AE335" i="6"/>
  <c r="AE336" i="6"/>
  <c r="AE337" i="6"/>
  <c r="AE338" i="6"/>
  <c r="AE339" i="6"/>
  <c r="AE340" i="6"/>
  <c r="AE341" i="6"/>
  <c r="AE342" i="6"/>
  <c r="AE343" i="6"/>
  <c r="AE344" i="6"/>
  <c r="AE345" i="6"/>
  <c r="AE346" i="6"/>
  <c r="AE347" i="6"/>
  <c r="AE348" i="6"/>
  <c r="AE349" i="6"/>
  <c r="AE350" i="6"/>
  <c r="AE351" i="6"/>
  <c r="AE352" i="6"/>
  <c r="AE353" i="6"/>
  <c r="AE354" i="6"/>
  <c r="AE355" i="6"/>
  <c r="AE356" i="6"/>
  <c r="AE357" i="6"/>
  <c r="AE358" i="6"/>
  <c r="AE359" i="6"/>
  <c r="AE360" i="6"/>
  <c r="AE361" i="6"/>
  <c r="AE362" i="6"/>
  <c r="AE363" i="6"/>
  <c r="AE364" i="6"/>
  <c r="AE365" i="6"/>
  <c r="AE366" i="6"/>
  <c r="AE367" i="6"/>
  <c r="AE368" i="6"/>
  <c r="AE369" i="6"/>
  <c r="AE370" i="6"/>
  <c r="AE371" i="6"/>
  <c r="AE372" i="6"/>
  <c r="AE373" i="6"/>
  <c r="AE374" i="6"/>
  <c r="AE375" i="6"/>
  <c r="AE376" i="6"/>
  <c r="AE377" i="6"/>
  <c r="AE378" i="6"/>
  <c r="AE379" i="6"/>
  <c r="AE380" i="6"/>
  <c r="AE381" i="6"/>
  <c r="AE4" i="6"/>
  <c r="N13" i="14" s="1"/>
  <c r="AJ24" i="12"/>
  <c r="AJ23" i="12"/>
  <c r="AJ22" i="12"/>
  <c r="L13" i="14" l="1"/>
  <c r="AE13" i="14"/>
  <c r="AD13" i="14"/>
  <c r="AC13" i="14"/>
  <c r="AB13" i="14"/>
  <c r="D13" i="14"/>
  <c r="M13" i="14"/>
  <c r="O13" i="14"/>
  <c r="E13" i="14"/>
  <c r="F13" i="14"/>
  <c r="W13" i="14"/>
  <c r="U13" i="14"/>
  <c r="V13" i="14"/>
  <c r="T13" i="14"/>
  <c r="G13" i="14"/>
  <c r="H6" i="14"/>
  <c r="E6" i="14"/>
  <c r="D6" i="14"/>
  <c r="F6" i="14"/>
  <c r="G6" i="14"/>
  <c r="H11" i="14" l="1"/>
  <c r="E11" i="14"/>
  <c r="D11" i="14"/>
  <c r="F11" i="14"/>
  <c r="G11" i="14"/>
  <c r="AR5" i="6" l="1"/>
  <c r="AS5" i="6"/>
  <c r="AT5" i="6"/>
  <c r="AU5" i="6"/>
  <c r="AW5" i="6"/>
  <c r="AX5" i="6"/>
  <c r="AY5" i="6"/>
  <c r="AZ5" i="6"/>
  <c r="BB5" i="6"/>
  <c r="BC5" i="6"/>
  <c r="BD5" i="6"/>
  <c r="BE5" i="6"/>
  <c r="AR6" i="6"/>
  <c r="AS6" i="6"/>
  <c r="AT6" i="6"/>
  <c r="AU6" i="6"/>
  <c r="AW6" i="6"/>
  <c r="AX6" i="6"/>
  <c r="AY6" i="6"/>
  <c r="AZ6" i="6"/>
  <c r="BB6" i="6"/>
  <c r="BC6" i="6"/>
  <c r="BD6" i="6"/>
  <c r="BE6" i="6"/>
  <c r="AR7" i="6"/>
  <c r="AS7" i="6"/>
  <c r="AT7" i="6"/>
  <c r="AU7" i="6"/>
  <c r="AW7" i="6"/>
  <c r="AX7" i="6"/>
  <c r="AY7" i="6"/>
  <c r="AZ7" i="6"/>
  <c r="BB7" i="6"/>
  <c r="BC7" i="6"/>
  <c r="BD7" i="6"/>
  <c r="BE7" i="6"/>
  <c r="AR8" i="6"/>
  <c r="AS8" i="6"/>
  <c r="AT8" i="6"/>
  <c r="AU8" i="6"/>
  <c r="AW8" i="6"/>
  <c r="AX8" i="6"/>
  <c r="AY8" i="6"/>
  <c r="AZ8" i="6"/>
  <c r="BB8" i="6"/>
  <c r="BC8" i="6"/>
  <c r="BD8" i="6"/>
  <c r="BE8" i="6"/>
  <c r="AR9" i="6"/>
  <c r="AS9" i="6"/>
  <c r="AT9" i="6"/>
  <c r="AU9" i="6"/>
  <c r="AW9" i="6"/>
  <c r="AX9" i="6"/>
  <c r="AY9" i="6"/>
  <c r="AZ9" i="6"/>
  <c r="BB9" i="6"/>
  <c r="BC9" i="6"/>
  <c r="BD9" i="6"/>
  <c r="BE9" i="6"/>
  <c r="AR10" i="6"/>
  <c r="AS10" i="6"/>
  <c r="AT10" i="6"/>
  <c r="AU10" i="6"/>
  <c r="AW10" i="6"/>
  <c r="AX10" i="6"/>
  <c r="AY10" i="6"/>
  <c r="AZ10" i="6"/>
  <c r="BB10" i="6"/>
  <c r="BC10" i="6"/>
  <c r="BD10" i="6"/>
  <c r="BE10" i="6"/>
  <c r="AR11" i="6"/>
  <c r="AS11" i="6"/>
  <c r="AT11" i="6"/>
  <c r="AU11" i="6"/>
  <c r="AW11" i="6"/>
  <c r="AX11" i="6"/>
  <c r="AY11" i="6"/>
  <c r="AZ11" i="6"/>
  <c r="BB11" i="6"/>
  <c r="BC11" i="6"/>
  <c r="BD11" i="6"/>
  <c r="BE11" i="6"/>
  <c r="AR12" i="6"/>
  <c r="AS12" i="6"/>
  <c r="AT12" i="6"/>
  <c r="AU12" i="6"/>
  <c r="AW12" i="6"/>
  <c r="AX12" i="6"/>
  <c r="AY12" i="6"/>
  <c r="AZ12" i="6"/>
  <c r="BB12" i="6"/>
  <c r="BC12" i="6"/>
  <c r="BD12" i="6"/>
  <c r="BE12" i="6"/>
  <c r="AR13" i="6"/>
  <c r="AS13" i="6"/>
  <c r="AT13" i="6"/>
  <c r="AU13" i="6"/>
  <c r="AW13" i="6"/>
  <c r="AX13" i="6"/>
  <c r="AY13" i="6"/>
  <c r="AZ13" i="6"/>
  <c r="BB13" i="6"/>
  <c r="BC13" i="6"/>
  <c r="BD13" i="6"/>
  <c r="BE13" i="6"/>
  <c r="AR14" i="6"/>
  <c r="AS14" i="6"/>
  <c r="AT14" i="6"/>
  <c r="AU14" i="6"/>
  <c r="AW14" i="6"/>
  <c r="AX14" i="6"/>
  <c r="AY14" i="6"/>
  <c r="AZ14" i="6"/>
  <c r="BB14" i="6"/>
  <c r="BC14" i="6"/>
  <c r="BD14" i="6"/>
  <c r="BE14" i="6"/>
  <c r="AR15" i="6"/>
  <c r="AS15" i="6"/>
  <c r="AT15" i="6"/>
  <c r="AU15" i="6"/>
  <c r="AW15" i="6"/>
  <c r="AX15" i="6"/>
  <c r="AY15" i="6"/>
  <c r="AZ15" i="6"/>
  <c r="BB15" i="6"/>
  <c r="BC15" i="6"/>
  <c r="BD15" i="6"/>
  <c r="BE15" i="6"/>
  <c r="AR16" i="6"/>
  <c r="AS16" i="6"/>
  <c r="AT16" i="6"/>
  <c r="AU16" i="6"/>
  <c r="AW16" i="6"/>
  <c r="AX16" i="6"/>
  <c r="AY16" i="6"/>
  <c r="AZ16" i="6"/>
  <c r="BB16" i="6"/>
  <c r="BC16" i="6"/>
  <c r="BD16" i="6"/>
  <c r="BE16" i="6"/>
  <c r="AR17" i="6"/>
  <c r="AS17" i="6"/>
  <c r="AT17" i="6"/>
  <c r="AU17" i="6"/>
  <c r="AW17" i="6"/>
  <c r="AX17" i="6"/>
  <c r="AY17" i="6"/>
  <c r="AZ17" i="6"/>
  <c r="BB17" i="6"/>
  <c r="BC17" i="6"/>
  <c r="BD17" i="6"/>
  <c r="BE17" i="6"/>
  <c r="AR18" i="6"/>
  <c r="AS18" i="6"/>
  <c r="AT18" i="6"/>
  <c r="AU18" i="6"/>
  <c r="AW18" i="6"/>
  <c r="AX18" i="6"/>
  <c r="AY18" i="6"/>
  <c r="AZ18" i="6"/>
  <c r="BB18" i="6"/>
  <c r="BC18" i="6"/>
  <c r="BD18" i="6"/>
  <c r="BE18" i="6"/>
  <c r="AR19" i="6"/>
  <c r="AS19" i="6"/>
  <c r="AT19" i="6"/>
  <c r="AU19" i="6"/>
  <c r="AW19" i="6"/>
  <c r="AX19" i="6"/>
  <c r="AY19" i="6"/>
  <c r="AZ19" i="6"/>
  <c r="BB19" i="6"/>
  <c r="BC19" i="6"/>
  <c r="BD19" i="6"/>
  <c r="BE19" i="6"/>
  <c r="AR20" i="6"/>
  <c r="AS20" i="6"/>
  <c r="AT20" i="6"/>
  <c r="AU20" i="6"/>
  <c r="AW20" i="6"/>
  <c r="AX20" i="6"/>
  <c r="AY20" i="6"/>
  <c r="AZ20" i="6"/>
  <c r="BB20" i="6"/>
  <c r="BC20" i="6"/>
  <c r="BD20" i="6"/>
  <c r="BE20" i="6"/>
  <c r="AR21" i="6"/>
  <c r="AS21" i="6"/>
  <c r="AT21" i="6"/>
  <c r="AU21" i="6"/>
  <c r="AW21" i="6"/>
  <c r="AX21" i="6"/>
  <c r="AY21" i="6"/>
  <c r="AZ21" i="6"/>
  <c r="BB21" i="6"/>
  <c r="BC21" i="6"/>
  <c r="BD21" i="6"/>
  <c r="BE21" i="6"/>
  <c r="AR22" i="6"/>
  <c r="AS22" i="6"/>
  <c r="AT22" i="6"/>
  <c r="AU22" i="6"/>
  <c r="AW22" i="6"/>
  <c r="AX22" i="6"/>
  <c r="AY22" i="6"/>
  <c r="AZ22" i="6"/>
  <c r="BB22" i="6"/>
  <c r="BC22" i="6"/>
  <c r="BD22" i="6"/>
  <c r="BE22" i="6"/>
  <c r="AR23" i="6"/>
  <c r="AS23" i="6"/>
  <c r="AT23" i="6"/>
  <c r="AU23" i="6"/>
  <c r="AW23" i="6"/>
  <c r="AX23" i="6"/>
  <c r="AY23" i="6"/>
  <c r="AZ23" i="6"/>
  <c r="BB23" i="6"/>
  <c r="BC23" i="6"/>
  <c r="BD23" i="6"/>
  <c r="BE23" i="6"/>
  <c r="AR24" i="6"/>
  <c r="AS24" i="6"/>
  <c r="AT24" i="6"/>
  <c r="AU24" i="6"/>
  <c r="AW24" i="6"/>
  <c r="AX24" i="6"/>
  <c r="AY24" i="6"/>
  <c r="AZ24" i="6"/>
  <c r="BB24" i="6"/>
  <c r="BC24" i="6"/>
  <c r="BD24" i="6"/>
  <c r="BE24" i="6"/>
  <c r="AR25" i="6"/>
  <c r="AS25" i="6"/>
  <c r="AT25" i="6"/>
  <c r="AU25" i="6"/>
  <c r="AW25" i="6"/>
  <c r="AX25" i="6"/>
  <c r="AY25" i="6"/>
  <c r="AZ25" i="6"/>
  <c r="BB25" i="6"/>
  <c r="BC25" i="6"/>
  <c r="BD25" i="6"/>
  <c r="BE25" i="6"/>
  <c r="AR26" i="6"/>
  <c r="AS26" i="6"/>
  <c r="AT26" i="6"/>
  <c r="AU26" i="6"/>
  <c r="AW26" i="6"/>
  <c r="AX26" i="6"/>
  <c r="AY26" i="6"/>
  <c r="AZ26" i="6"/>
  <c r="BB26" i="6"/>
  <c r="BC26" i="6"/>
  <c r="BD26" i="6"/>
  <c r="BE26" i="6"/>
  <c r="AR27" i="6"/>
  <c r="AS27" i="6"/>
  <c r="AT27" i="6"/>
  <c r="AU27" i="6"/>
  <c r="AW27" i="6"/>
  <c r="AX27" i="6"/>
  <c r="AY27" i="6"/>
  <c r="AZ27" i="6"/>
  <c r="BB27" i="6"/>
  <c r="BC27" i="6"/>
  <c r="BD27" i="6"/>
  <c r="BE27" i="6"/>
  <c r="AR28" i="6"/>
  <c r="AS28" i="6"/>
  <c r="AT28" i="6"/>
  <c r="AU28" i="6"/>
  <c r="AW28" i="6"/>
  <c r="AX28" i="6"/>
  <c r="AY28" i="6"/>
  <c r="AZ28" i="6"/>
  <c r="BB28" i="6"/>
  <c r="BC28" i="6"/>
  <c r="BD28" i="6"/>
  <c r="BE28" i="6"/>
  <c r="AR29" i="6"/>
  <c r="AS29" i="6"/>
  <c r="AT29" i="6"/>
  <c r="AU29" i="6"/>
  <c r="AW29" i="6"/>
  <c r="AX29" i="6"/>
  <c r="AY29" i="6"/>
  <c r="AZ29" i="6"/>
  <c r="BB29" i="6"/>
  <c r="BC29" i="6"/>
  <c r="BD29" i="6"/>
  <c r="BE29" i="6"/>
  <c r="AR30" i="6"/>
  <c r="AS30" i="6"/>
  <c r="AT30" i="6"/>
  <c r="AU30" i="6"/>
  <c r="AW30" i="6"/>
  <c r="AX30" i="6"/>
  <c r="AY30" i="6"/>
  <c r="AZ30" i="6"/>
  <c r="BB30" i="6"/>
  <c r="BC30" i="6"/>
  <c r="BD30" i="6"/>
  <c r="BE30" i="6"/>
  <c r="AR31" i="6"/>
  <c r="AS31" i="6"/>
  <c r="AT31" i="6"/>
  <c r="AU31" i="6"/>
  <c r="AW31" i="6"/>
  <c r="AX31" i="6"/>
  <c r="AY31" i="6"/>
  <c r="AZ31" i="6"/>
  <c r="BB31" i="6"/>
  <c r="BC31" i="6"/>
  <c r="BD31" i="6"/>
  <c r="BE31" i="6"/>
  <c r="AR32" i="6"/>
  <c r="AS32" i="6"/>
  <c r="AT32" i="6"/>
  <c r="AU32" i="6"/>
  <c r="AW32" i="6"/>
  <c r="AX32" i="6"/>
  <c r="AY32" i="6"/>
  <c r="AZ32" i="6"/>
  <c r="BB32" i="6"/>
  <c r="BC32" i="6"/>
  <c r="BD32" i="6"/>
  <c r="BE32" i="6"/>
  <c r="AR33" i="6"/>
  <c r="AS33" i="6"/>
  <c r="AT33" i="6"/>
  <c r="AU33" i="6"/>
  <c r="AW33" i="6"/>
  <c r="AX33" i="6"/>
  <c r="AY33" i="6"/>
  <c r="AZ33" i="6"/>
  <c r="BB33" i="6"/>
  <c r="BC33" i="6"/>
  <c r="BD33" i="6"/>
  <c r="BE33" i="6"/>
  <c r="AR34" i="6"/>
  <c r="AS34" i="6"/>
  <c r="AT34" i="6"/>
  <c r="AU34" i="6"/>
  <c r="AW34" i="6"/>
  <c r="AX34" i="6"/>
  <c r="AY34" i="6"/>
  <c r="AZ34" i="6"/>
  <c r="BB34" i="6"/>
  <c r="BC34" i="6"/>
  <c r="BD34" i="6"/>
  <c r="BE34" i="6"/>
  <c r="AR35" i="6"/>
  <c r="AS35" i="6"/>
  <c r="AT35" i="6"/>
  <c r="AU35" i="6"/>
  <c r="AW35" i="6"/>
  <c r="AX35" i="6"/>
  <c r="AY35" i="6"/>
  <c r="AZ35" i="6"/>
  <c r="BB35" i="6"/>
  <c r="BC35" i="6"/>
  <c r="BD35" i="6"/>
  <c r="BE35" i="6"/>
  <c r="AR36" i="6"/>
  <c r="AS36" i="6"/>
  <c r="AT36" i="6"/>
  <c r="AU36" i="6"/>
  <c r="AW36" i="6"/>
  <c r="AX36" i="6"/>
  <c r="AY36" i="6"/>
  <c r="AZ36" i="6"/>
  <c r="BB36" i="6"/>
  <c r="BC36" i="6"/>
  <c r="BD36" i="6"/>
  <c r="BE36" i="6"/>
  <c r="AR37" i="6"/>
  <c r="AS37" i="6"/>
  <c r="AT37" i="6"/>
  <c r="AU37" i="6"/>
  <c r="AW37" i="6"/>
  <c r="AX37" i="6"/>
  <c r="AY37" i="6"/>
  <c r="AZ37" i="6"/>
  <c r="BB37" i="6"/>
  <c r="BC37" i="6"/>
  <c r="BD37" i="6"/>
  <c r="BE37" i="6"/>
  <c r="AR38" i="6"/>
  <c r="AS38" i="6"/>
  <c r="AT38" i="6"/>
  <c r="AU38" i="6"/>
  <c r="AW38" i="6"/>
  <c r="AX38" i="6"/>
  <c r="AY38" i="6"/>
  <c r="AZ38" i="6"/>
  <c r="BB38" i="6"/>
  <c r="BC38" i="6"/>
  <c r="BD38" i="6"/>
  <c r="BE38" i="6"/>
  <c r="AR39" i="6"/>
  <c r="AS39" i="6"/>
  <c r="AT39" i="6"/>
  <c r="AU39" i="6"/>
  <c r="AW39" i="6"/>
  <c r="AX39" i="6"/>
  <c r="AY39" i="6"/>
  <c r="AZ39" i="6"/>
  <c r="BB39" i="6"/>
  <c r="BC39" i="6"/>
  <c r="BD39" i="6"/>
  <c r="BE39" i="6"/>
  <c r="AR40" i="6"/>
  <c r="AS40" i="6"/>
  <c r="AT40" i="6"/>
  <c r="AU40" i="6"/>
  <c r="AW40" i="6"/>
  <c r="AX40" i="6"/>
  <c r="AY40" i="6"/>
  <c r="AZ40" i="6"/>
  <c r="BB40" i="6"/>
  <c r="BC40" i="6"/>
  <c r="BD40" i="6"/>
  <c r="BE40" i="6"/>
  <c r="AR41" i="6"/>
  <c r="AS41" i="6"/>
  <c r="AT41" i="6"/>
  <c r="AU41" i="6"/>
  <c r="AW41" i="6"/>
  <c r="AX41" i="6"/>
  <c r="AY41" i="6"/>
  <c r="AZ41" i="6"/>
  <c r="BB41" i="6"/>
  <c r="BC41" i="6"/>
  <c r="BD41" i="6"/>
  <c r="BE41" i="6"/>
  <c r="AR42" i="6"/>
  <c r="AS42" i="6"/>
  <c r="AT42" i="6"/>
  <c r="AU42" i="6"/>
  <c r="AW42" i="6"/>
  <c r="AX42" i="6"/>
  <c r="AY42" i="6"/>
  <c r="AZ42" i="6"/>
  <c r="BB42" i="6"/>
  <c r="BC42" i="6"/>
  <c r="BD42" i="6"/>
  <c r="BE42" i="6"/>
  <c r="AR43" i="6"/>
  <c r="AS43" i="6"/>
  <c r="AT43" i="6"/>
  <c r="AU43" i="6"/>
  <c r="AW43" i="6"/>
  <c r="AX43" i="6"/>
  <c r="AY43" i="6"/>
  <c r="AZ43" i="6"/>
  <c r="BB43" i="6"/>
  <c r="BC43" i="6"/>
  <c r="BD43" i="6"/>
  <c r="BE43" i="6"/>
  <c r="AR44" i="6"/>
  <c r="AS44" i="6"/>
  <c r="AT44" i="6"/>
  <c r="AU44" i="6"/>
  <c r="AW44" i="6"/>
  <c r="AX44" i="6"/>
  <c r="AY44" i="6"/>
  <c r="AZ44" i="6"/>
  <c r="BB44" i="6"/>
  <c r="BC44" i="6"/>
  <c r="BD44" i="6"/>
  <c r="BE44" i="6"/>
  <c r="AR45" i="6"/>
  <c r="AS45" i="6"/>
  <c r="AT45" i="6"/>
  <c r="AU45" i="6"/>
  <c r="AW45" i="6"/>
  <c r="AX45" i="6"/>
  <c r="AY45" i="6"/>
  <c r="AZ45" i="6"/>
  <c r="BB45" i="6"/>
  <c r="BC45" i="6"/>
  <c r="BD45" i="6"/>
  <c r="BE45" i="6"/>
  <c r="AR46" i="6"/>
  <c r="AS46" i="6"/>
  <c r="AT46" i="6"/>
  <c r="AU46" i="6"/>
  <c r="AW46" i="6"/>
  <c r="AX46" i="6"/>
  <c r="AY46" i="6"/>
  <c r="AZ46" i="6"/>
  <c r="BB46" i="6"/>
  <c r="BC46" i="6"/>
  <c r="BD46" i="6"/>
  <c r="BE46" i="6"/>
  <c r="AR47" i="6"/>
  <c r="AS47" i="6"/>
  <c r="AT47" i="6"/>
  <c r="AU47" i="6"/>
  <c r="AW47" i="6"/>
  <c r="AX47" i="6"/>
  <c r="AY47" i="6"/>
  <c r="AZ47" i="6"/>
  <c r="BB47" i="6"/>
  <c r="BC47" i="6"/>
  <c r="BD47" i="6"/>
  <c r="BE47" i="6"/>
  <c r="AR48" i="6"/>
  <c r="AS48" i="6"/>
  <c r="AT48" i="6"/>
  <c r="AU48" i="6"/>
  <c r="AW48" i="6"/>
  <c r="AX48" i="6"/>
  <c r="AY48" i="6"/>
  <c r="AZ48" i="6"/>
  <c r="BB48" i="6"/>
  <c r="BC48" i="6"/>
  <c r="BD48" i="6"/>
  <c r="BE48" i="6"/>
  <c r="AR49" i="6"/>
  <c r="AS49" i="6"/>
  <c r="AT49" i="6"/>
  <c r="AU49" i="6"/>
  <c r="AW49" i="6"/>
  <c r="AX49" i="6"/>
  <c r="AY49" i="6"/>
  <c r="AZ49" i="6"/>
  <c r="BB49" i="6"/>
  <c r="BC49" i="6"/>
  <c r="BD49" i="6"/>
  <c r="BE49" i="6"/>
  <c r="AR50" i="6"/>
  <c r="AS50" i="6"/>
  <c r="AT50" i="6"/>
  <c r="AU50" i="6"/>
  <c r="AW50" i="6"/>
  <c r="AX50" i="6"/>
  <c r="AY50" i="6"/>
  <c r="AZ50" i="6"/>
  <c r="BB50" i="6"/>
  <c r="BC50" i="6"/>
  <c r="BD50" i="6"/>
  <c r="BE50" i="6"/>
  <c r="AR51" i="6"/>
  <c r="AS51" i="6"/>
  <c r="AT51" i="6"/>
  <c r="AU51" i="6"/>
  <c r="AW51" i="6"/>
  <c r="AX51" i="6"/>
  <c r="AY51" i="6"/>
  <c r="AZ51" i="6"/>
  <c r="BB51" i="6"/>
  <c r="BC51" i="6"/>
  <c r="BD51" i="6"/>
  <c r="BE51" i="6"/>
  <c r="AR52" i="6"/>
  <c r="AS52" i="6"/>
  <c r="AT52" i="6"/>
  <c r="AU52" i="6"/>
  <c r="AW52" i="6"/>
  <c r="AX52" i="6"/>
  <c r="AY52" i="6"/>
  <c r="AZ52" i="6"/>
  <c r="BB52" i="6"/>
  <c r="BC52" i="6"/>
  <c r="BD52" i="6"/>
  <c r="BE52" i="6"/>
  <c r="AR53" i="6"/>
  <c r="AS53" i="6"/>
  <c r="AT53" i="6"/>
  <c r="AU53" i="6"/>
  <c r="AW53" i="6"/>
  <c r="AX53" i="6"/>
  <c r="AY53" i="6"/>
  <c r="AZ53" i="6"/>
  <c r="BB53" i="6"/>
  <c r="BC53" i="6"/>
  <c r="BD53" i="6"/>
  <c r="BE53" i="6"/>
  <c r="AR54" i="6"/>
  <c r="AS54" i="6"/>
  <c r="AT54" i="6"/>
  <c r="AU54" i="6"/>
  <c r="AW54" i="6"/>
  <c r="AX54" i="6"/>
  <c r="AY54" i="6"/>
  <c r="AZ54" i="6"/>
  <c r="BB54" i="6"/>
  <c r="BC54" i="6"/>
  <c r="BD54" i="6"/>
  <c r="BE54" i="6"/>
  <c r="AR55" i="6"/>
  <c r="AS55" i="6"/>
  <c r="AT55" i="6"/>
  <c r="AU55" i="6"/>
  <c r="AW55" i="6"/>
  <c r="AX55" i="6"/>
  <c r="AY55" i="6"/>
  <c r="AZ55" i="6"/>
  <c r="BB55" i="6"/>
  <c r="BC55" i="6"/>
  <c r="BD55" i="6"/>
  <c r="BE55" i="6"/>
  <c r="AR56" i="6"/>
  <c r="AS56" i="6"/>
  <c r="AT56" i="6"/>
  <c r="AU56" i="6"/>
  <c r="AW56" i="6"/>
  <c r="AX56" i="6"/>
  <c r="AY56" i="6"/>
  <c r="AZ56" i="6"/>
  <c r="BB56" i="6"/>
  <c r="BC56" i="6"/>
  <c r="BD56" i="6"/>
  <c r="BE56" i="6"/>
  <c r="AR57" i="6"/>
  <c r="AS57" i="6"/>
  <c r="AT57" i="6"/>
  <c r="AU57" i="6"/>
  <c r="AW57" i="6"/>
  <c r="AX57" i="6"/>
  <c r="AY57" i="6"/>
  <c r="AZ57" i="6"/>
  <c r="BB57" i="6"/>
  <c r="BC57" i="6"/>
  <c r="BD57" i="6"/>
  <c r="BE57" i="6"/>
  <c r="AR58" i="6"/>
  <c r="AS58" i="6"/>
  <c r="AT58" i="6"/>
  <c r="AU58" i="6"/>
  <c r="AW58" i="6"/>
  <c r="AX58" i="6"/>
  <c r="AY58" i="6"/>
  <c r="AZ58" i="6"/>
  <c r="BB58" i="6"/>
  <c r="BC58" i="6"/>
  <c r="BD58" i="6"/>
  <c r="BE58" i="6"/>
  <c r="AR59" i="6"/>
  <c r="AS59" i="6"/>
  <c r="AT59" i="6"/>
  <c r="AU59" i="6"/>
  <c r="AW59" i="6"/>
  <c r="AX59" i="6"/>
  <c r="AY59" i="6"/>
  <c r="AZ59" i="6"/>
  <c r="BB59" i="6"/>
  <c r="BC59" i="6"/>
  <c r="BD59" i="6"/>
  <c r="BE59" i="6"/>
  <c r="AR60" i="6"/>
  <c r="AS60" i="6"/>
  <c r="AT60" i="6"/>
  <c r="AU60" i="6"/>
  <c r="AW60" i="6"/>
  <c r="AX60" i="6"/>
  <c r="AY60" i="6"/>
  <c r="AZ60" i="6"/>
  <c r="BB60" i="6"/>
  <c r="BC60" i="6"/>
  <c r="BD60" i="6"/>
  <c r="BE60" i="6"/>
  <c r="AR61" i="6"/>
  <c r="AS61" i="6"/>
  <c r="AT61" i="6"/>
  <c r="AU61" i="6"/>
  <c r="AW61" i="6"/>
  <c r="AX61" i="6"/>
  <c r="AY61" i="6"/>
  <c r="AZ61" i="6"/>
  <c r="BB61" i="6"/>
  <c r="BC61" i="6"/>
  <c r="BD61" i="6"/>
  <c r="BE61" i="6"/>
  <c r="AR62" i="6"/>
  <c r="AS62" i="6"/>
  <c r="AT62" i="6"/>
  <c r="AU62" i="6"/>
  <c r="AW62" i="6"/>
  <c r="AX62" i="6"/>
  <c r="AY62" i="6"/>
  <c r="AZ62" i="6"/>
  <c r="BB62" i="6"/>
  <c r="BC62" i="6"/>
  <c r="BD62" i="6"/>
  <c r="BE62" i="6"/>
  <c r="AR63" i="6"/>
  <c r="AS63" i="6"/>
  <c r="AT63" i="6"/>
  <c r="AU63" i="6"/>
  <c r="AW63" i="6"/>
  <c r="AX63" i="6"/>
  <c r="AY63" i="6"/>
  <c r="AZ63" i="6"/>
  <c r="BB63" i="6"/>
  <c r="BC63" i="6"/>
  <c r="BD63" i="6"/>
  <c r="BE63" i="6"/>
  <c r="AR64" i="6"/>
  <c r="AS64" i="6"/>
  <c r="AT64" i="6"/>
  <c r="AU64" i="6"/>
  <c r="AW64" i="6"/>
  <c r="AX64" i="6"/>
  <c r="AY64" i="6"/>
  <c r="AZ64" i="6"/>
  <c r="BB64" i="6"/>
  <c r="BC64" i="6"/>
  <c r="BD64" i="6"/>
  <c r="BE64" i="6"/>
  <c r="AR65" i="6"/>
  <c r="AS65" i="6"/>
  <c r="AT65" i="6"/>
  <c r="AU65" i="6"/>
  <c r="AW65" i="6"/>
  <c r="AX65" i="6"/>
  <c r="AY65" i="6"/>
  <c r="AZ65" i="6"/>
  <c r="BB65" i="6"/>
  <c r="BC65" i="6"/>
  <c r="BD65" i="6"/>
  <c r="BE65" i="6"/>
  <c r="AR66" i="6"/>
  <c r="AS66" i="6"/>
  <c r="AT66" i="6"/>
  <c r="AU66" i="6"/>
  <c r="AW66" i="6"/>
  <c r="AX66" i="6"/>
  <c r="AY66" i="6"/>
  <c r="AZ66" i="6"/>
  <c r="BB66" i="6"/>
  <c r="BC66" i="6"/>
  <c r="BD66" i="6"/>
  <c r="BE66" i="6"/>
  <c r="AR67" i="6"/>
  <c r="AS67" i="6"/>
  <c r="AT67" i="6"/>
  <c r="AU67" i="6"/>
  <c r="AW67" i="6"/>
  <c r="AX67" i="6"/>
  <c r="AY67" i="6"/>
  <c r="AZ67" i="6"/>
  <c r="BB67" i="6"/>
  <c r="BC67" i="6"/>
  <c r="BD67" i="6"/>
  <c r="BE67" i="6"/>
  <c r="AR68" i="6"/>
  <c r="AS68" i="6"/>
  <c r="AT68" i="6"/>
  <c r="AU68" i="6"/>
  <c r="AW68" i="6"/>
  <c r="AX68" i="6"/>
  <c r="AY68" i="6"/>
  <c r="AZ68" i="6"/>
  <c r="BB68" i="6"/>
  <c r="BC68" i="6"/>
  <c r="BD68" i="6"/>
  <c r="BE68" i="6"/>
  <c r="AR69" i="6"/>
  <c r="AS69" i="6"/>
  <c r="AT69" i="6"/>
  <c r="AU69" i="6"/>
  <c r="AW69" i="6"/>
  <c r="AX69" i="6"/>
  <c r="AY69" i="6"/>
  <c r="AZ69" i="6"/>
  <c r="BB69" i="6"/>
  <c r="BC69" i="6"/>
  <c r="BD69" i="6"/>
  <c r="BE69" i="6"/>
  <c r="AR70" i="6"/>
  <c r="AS70" i="6"/>
  <c r="AT70" i="6"/>
  <c r="AU70" i="6"/>
  <c r="AW70" i="6"/>
  <c r="AX70" i="6"/>
  <c r="AY70" i="6"/>
  <c r="AZ70" i="6"/>
  <c r="BB70" i="6"/>
  <c r="BC70" i="6"/>
  <c r="BD70" i="6"/>
  <c r="BE70" i="6"/>
  <c r="AR71" i="6"/>
  <c r="AS71" i="6"/>
  <c r="AT71" i="6"/>
  <c r="AU71" i="6"/>
  <c r="AW71" i="6"/>
  <c r="AX71" i="6"/>
  <c r="AY71" i="6"/>
  <c r="AZ71" i="6"/>
  <c r="BB71" i="6"/>
  <c r="BC71" i="6"/>
  <c r="BD71" i="6"/>
  <c r="BE71" i="6"/>
  <c r="AR72" i="6"/>
  <c r="AS72" i="6"/>
  <c r="AT72" i="6"/>
  <c r="AU72" i="6"/>
  <c r="AW72" i="6"/>
  <c r="AX72" i="6"/>
  <c r="AY72" i="6"/>
  <c r="AZ72" i="6"/>
  <c r="BB72" i="6"/>
  <c r="BC72" i="6"/>
  <c r="BD72" i="6"/>
  <c r="BE72" i="6"/>
  <c r="AR73" i="6"/>
  <c r="AS73" i="6"/>
  <c r="AT73" i="6"/>
  <c r="AU73" i="6"/>
  <c r="AW73" i="6"/>
  <c r="AX73" i="6"/>
  <c r="AY73" i="6"/>
  <c r="AZ73" i="6"/>
  <c r="BB73" i="6"/>
  <c r="BC73" i="6"/>
  <c r="BD73" i="6"/>
  <c r="BE73" i="6"/>
  <c r="AR74" i="6"/>
  <c r="AS74" i="6"/>
  <c r="AT74" i="6"/>
  <c r="AU74" i="6"/>
  <c r="AW74" i="6"/>
  <c r="AX74" i="6"/>
  <c r="AY74" i="6"/>
  <c r="AZ74" i="6"/>
  <c r="BB74" i="6"/>
  <c r="BC74" i="6"/>
  <c r="BD74" i="6"/>
  <c r="BE74" i="6"/>
  <c r="AR75" i="6"/>
  <c r="AS75" i="6"/>
  <c r="AT75" i="6"/>
  <c r="AU75" i="6"/>
  <c r="AW75" i="6"/>
  <c r="AX75" i="6"/>
  <c r="AY75" i="6"/>
  <c r="AZ75" i="6"/>
  <c r="BB75" i="6"/>
  <c r="BC75" i="6"/>
  <c r="BD75" i="6"/>
  <c r="BE75" i="6"/>
  <c r="AR76" i="6"/>
  <c r="AS76" i="6"/>
  <c r="AT76" i="6"/>
  <c r="AU76" i="6"/>
  <c r="AW76" i="6"/>
  <c r="AX76" i="6"/>
  <c r="AY76" i="6"/>
  <c r="AZ76" i="6"/>
  <c r="BB76" i="6"/>
  <c r="BC76" i="6"/>
  <c r="BD76" i="6"/>
  <c r="BE76" i="6"/>
  <c r="AR77" i="6"/>
  <c r="AS77" i="6"/>
  <c r="AT77" i="6"/>
  <c r="AU77" i="6"/>
  <c r="AW77" i="6"/>
  <c r="AX77" i="6"/>
  <c r="AY77" i="6"/>
  <c r="AZ77" i="6"/>
  <c r="BB77" i="6"/>
  <c r="BC77" i="6"/>
  <c r="BD77" i="6"/>
  <c r="BE77" i="6"/>
  <c r="AR78" i="6"/>
  <c r="AS78" i="6"/>
  <c r="AT78" i="6"/>
  <c r="AU78" i="6"/>
  <c r="AW78" i="6"/>
  <c r="AX78" i="6"/>
  <c r="AY78" i="6"/>
  <c r="AZ78" i="6"/>
  <c r="BB78" i="6"/>
  <c r="BC78" i="6"/>
  <c r="BD78" i="6"/>
  <c r="BE78" i="6"/>
  <c r="AR79" i="6"/>
  <c r="AS79" i="6"/>
  <c r="AT79" i="6"/>
  <c r="AU79" i="6"/>
  <c r="AW79" i="6"/>
  <c r="AX79" i="6"/>
  <c r="AY79" i="6"/>
  <c r="AZ79" i="6"/>
  <c r="BB79" i="6"/>
  <c r="BC79" i="6"/>
  <c r="BD79" i="6"/>
  <c r="BE79" i="6"/>
  <c r="AR80" i="6"/>
  <c r="AS80" i="6"/>
  <c r="AT80" i="6"/>
  <c r="AU80" i="6"/>
  <c r="AW80" i="6"/>
  <c r="AX80" i="6"/>
  <c r="AY80" i="6"/>
  <c r="AZ80" i="6"/>
  <c r="BB80" i="6"/>
  <c r="BC80" i="6"/>
  <c r="BD80" i="6"/>
  <c r="BE80" i="6"/>
  <c r="AR81" i="6"/>
  <c r="AS81" i="6"/>
  <c r="AT81" i="6"/>
  <c r="AU81" i="6"/>
  <c r="AW81" i="6"/>
  <c r="AX81" i="6"/>
  <c r="AY81" i="6"/>
  <c r="AZ81" i="6"/>
  <c r="BB81" i="6"/>
  <c r="BC81" i="6"/>
  <c r="BD81" i="6"/>
  <c r="BE81" i="6"/>
  <c r="AR82" i="6"/>
  <c r="AS82" i="6"/>
  <c r="AT82" i="6"/>
  <c r="AU82" i="6"/>
  <c r="AW82" i="6"/>
  <c r="AX82" i="6"/>
  <c r="AY82" i="6"/>
  <c r="AZ82" i="6"/>
  <c r="BB82" i="6"/>
  <c r="BC82" i="6"/>
  <c r="BD82" i="6"/>
  <c r="BE82" i="6"/>
  <c r="AR83" i="6"/>
  <c r="AS83" i="6"/>
  <c r="AT83" i="6"/>
  <c r="AU83" i="6"/>
  <c r="AW83" i="6"/>
  <c r="AX83" i="6"/>
  <c r="AY83" i="6"/>
  <c r="AZ83" i="6"/>
  <c r="BB83" i="6"/>
  <c r="BC83" i="6"/>
  <c r="BD83" i="6"/>
  <c r="BE83" i="6"/>
  <c r="AR84" i="6"/>
  <c r="AS84" i="6"/>
  <c r="AT84" i="6"/>
  <c r="AU84" i="6"/>
  <c r="AW84" i="6"/>
  <c r="AX84" i="6"/>
  <c r="AY84" i="6"/>
  <c r="AZ84" i="6"/>
  <c r="BB84" i="6"/>
  <c r="BC84" i="6"/>
  <c r="BD84" i="6"/>
  <c r="BE84" i="6"/>
  <c r="AR85" i="6"/>
  <c r="AS85" i="6"/>
  <c r="AT85" i="6"/>
  <c r="AU85" i="6"/>
  <c r="AW85" i="6"/>
  <c r="AX85" i="6"/>
  <c r="AY85" i="6"/>
  <c r="AZ85" i="6"/>
  <c r="BB85" i="6"/>
  <c r="BC85" i="6"/>
  <c r="BD85" i="6"/>
  <c r="BE85" i="6"/>
  <c r="AR86" i="6"/>
  <c r="AS86" i="6"/>
  <c r="AT86" i="6"/>
  <c r="AU86" i="6"/>
  <c r="AW86" i="6"/>
  <c r="AX86" i="6"/>
  <c r="AY86" i="6"/>
  <c r="AZ86" i="6"/>
  <c r="BB86" i="6"/>
  <c r="BC86" i="6"/>
  <c r="BD86" i="6"/>
  <c r="BE86" i="6"/>
  <c r="AR87" i="6"/>
  <c r="AS87" i="6"/>
  <c r="AT87" i="6"/>
  <c r="AU87" i="6"/>
  <c r="AW87" i="6"/>
  <c r="AX87" i="6"/>
  <c r="AY87" i="6"/>
  <c r="AZ87" i="6"/>
  <c r="BB87" i="6"/>
  <c r="BC87" i="6"/>
  <c r="BD87" i="6"/>
  <c r="BE87" i="6"/>
  <c r="AR88" i="6"/>
  <c r="AS88" i="6"/>
  <c r="AT88" i="6"/>
  <c r="AU88" i="6"/>
  <c r="AW88" i="6"/>
  <c r="AX88" i="6"/>
  <c r="AY88" i="6"/>
  <c r="AZ88" i="6"/>
  <c r="BB88" i="6"/>
  <c r="BC88" i="6"/>
  <c r="BD88" i="6"/>
  <c r="BE88" i="6"/>
  <c r="AR89" i="6"/>
  <c r="AS89" i="6"/>
  <c r="AT89" i="6"/>
  <c r="AU89" i="6"/>
  <c r="AW89" i="6"/>
  <c r="AX89" i="6"/>
  <c r="AY89" i="6"/>
  <c r="AZ89" i="6"/>
  <c r="BB89" i="6"/>
  <c r="BC89" i="6"/>
  <c r="BD89" i="6"/>
  <c r="BE89" i="6"/>
  <c r="AR90" i="6"/>
  <c r="AS90" i="6"/>
  <c r="AT90" i="6"/>
  <c r="AU90" i="6"/>
  <c r="AW90" i="6"/>
  <c r="AX90" i="6"/>
  <c r="AY90" i="6"/>
  <c r="AZ90" i="6"/>
  <c r="BB90" i="6"/>
  <c r="BC90" i="6"/>
  <c r="BD90" i="6"/>
  <c r="BE90" i="6"/>
  <c r="AR91" i="6"/>
  <c r="AS91" i="6"/>
  <c r="AT91" i="6"/>
  <c r="AU91" i="6"/>
  <c r="AW91" i="6"/>
  <c r="AX91" i="6"/>
  <c r="AY91" i="6"/>
  <c r="AZ91" i="6"/>
  <c r="BB91" i="6"/>
  <c r="BC91" i="6"/>
  <c r="BD91" i="6"/>
  <c r="BE91" i="6"/>
  <c r="AR92" i="6"/>
  <c r="AS92" i="6"/>
  <c r="AT92" i="6"/>
  <c r="AU92" i="6"/>
  <c r="AW92" i="6"/>
  <c r="AX92" i="6"/>
  <c r="AY92" i="6"/>
  <c r="AZ92" i="6"/>
  <c r="BB92" i="6"/>
  <c r="BC92" i="6"/>
  <c r="BD92" i="6"/>
  <c r="BE92" i="6"/>
  <c r="AR93" i="6"/>
  <c r="AS93" i="6"/>
  <c r="AT93" i="6"/>
  <c r="AU93" i="6"/>
  <c r="AW93" i="6"/>
  <c r="AX93" i="6"/>
  <c r="AY93" i="6"/>
  <c r="AZ93" i="6"/>
  <c r="BB93" i="6"/>
  <c r="BC93" i="6"/>
  <c r="BD93" i="6"/>
  <c r="BE93" i="6"/>
  <c r="AR94" i="6"/>
  <c r="AS94" i="6"/>
  <c r="AT94" i="6"/>
  <c r="AU94" i="6"/>
  <c r="AW94" i="6"/>
  <c r="AX94" i="6"/>
  <c r="AY94" i="6"/>
  <c r="AZ94" i="6"/>
  <c r="BB94" i="6"/>
  <c r="BC94" i="6"/>
  <c r="BD94" i="6"/>
  <c r="BE94" i="6"/>
  <c r="AR95" i="6"/>
  <c r="AS95" i="6"/>
  <c r="AT95" i="6"/>
  <c r="AU95" i="6"/>
  <c r="AW95" i="6"/>
  <c r="AX95" i="6"/>
  <c r="AY95" i="6"/>
  <c r="AZ95" i="6"/>
  <c r="BB95" i="6"/>
  <c r="BC95" i="6"/>
  <c r="BD95" i="6"/>
  <c r="BE95" i="6"/>
  <c r="AR96" i="6"/>
  <c r="AS96" i="6"/>
  <c r="AT96" i="6"/>
  <c r="AU96" i="6"/>
  <c r="AW96" i="6"/>
  <c r="AX96" i="6"/>
  <c r="AY96" i="6"/>
  <c r="AZ96" i="6"/>
  <c r="BB96" i="6"/>
  <c r="BC96" i="6"/>
  <c r="BD96" i="6"/>
  <c r="BE96" i="6"/>
  <c r="AR97" i="6"/>
  <c r="AS97" i="6"/>
  <c r="AT97" i="6"/>
  <c r="AU97" i="6"/>
  <c r="AW97" i="6"/>
  <c r="AX97" i="6"/>
  <c r="AY97" i="6"/>
  <c r="AZ97" i="6"/>
  <c r="BB97" i="6"/>
  <c r="BC97" i="6"/>
  <c r="BD97" i="6"/>
  <c r="BE97" i="6"/>
  <c r="AR98" i="6"/>
  <c r="AS98" i="6"/>
  <c r="AT98" i="6"/>
  <c r="AU98" i="6"/>
  <c r="AW98" i="6"/>
  <c r="AX98" i="6"/>
  <c r="AY98" i="6"/>
  <c r="AZ98" i="6"/>
  <c r="BB98" i="6"/>
  <c r="BC98" i="6"/>
  <c r="BD98" i="6"/>
  <c r="BE98" i="6"/>
  <c r="AR99" i="6"/>
  <c r="AS99" i="6"/>
  <c r="AT99" i="6"/>
  <c r="AU99" i="6"/>
  <c r="AW99" i="6"/>
  <c r="AX99" i="6"/>
  <c r="AY99" i="6"/>
  <c r="AZ99" i="6"/>
  <c r="BB99" i="6"/>
  <c r="BC99" i="6"/>
  <c r="BD99" i="6"/>
  <c r="BE99" i="6"/>
  <c r="AR100" i="6"/>
  <c r="AS100" i="6"/>
  <c r="AT100" i="6"/>
  <c r="AU100" i="6"/>
  <c r="AW100" i="6"/>
  <c r="AX100" i="6"/>
  <c r="AY100" i="6"/>
  <c r="AZ100" i="6"/>
  <c r="BB100" i="6"/>
  <c r="BC100" i="6"/>
  <c r="BD100" i="6"/>
  <c r="BE100" i="6"/>
  <c r="AR101" i="6"/>
  <c r="AS101" i="6"/>
  <c r="AT101" i="6"/>
  <c r="AU101" i="6"/>
  <c r="AW101" i="6"/>
  <c r="AX101" i="6"/>
  <c r="AY101" i="6"/>
  <c r="AZ101" i="6"/>
  <c r="BB101" i="6"/>
  <c r="BC101" i="6"/>
  <c r="BD101" i="6"/>
  <c r="BE101" i="6"/>
  <c r="AR102" i="6"/>
  <c r="AS102" i="6"/>
  <c r="AT102" i="6"/>
  <c r="AU102" i="6"/>
  <c r="AW102" i="6"/>
  <c r="AX102" i="6"/>
  <c r="AY102" i="6"/>
  <c r="AZ102" i="6"/>
  <c r="BB102" i="6"/>
  <c r="BC102" i="6"/>
  <c r="BD102" i="6"/>
  <c r="BE102" i="6"/>
  <c r="AR103" i="6"/>
  <c r="AS103" i="6"/>
  <c r="AT103" i="6"/>
  <c r="AU103" i="6"/>
  <c r="AW103" i="6"/>
  <c r="AX103" i="6"/>
  <c r="AY103" i="6"/>
  <c r="AZ103" i="6"/>
  <c r="BB103" i="6"/>
  <c r="BC103" i="6"/>
  <c r="BD103" i="6"/>
  <c r="BE103" i="6"/>
  <c r="AR104" i="6"/>
  <c r="AS104" i="6"/>
  <c r="AT104" i="6"/>
  <c r="AU104" i="6"/>
  <c r="AW104" i="6"/>
  <c r="AX104" i="6"/>
  <c r="AY104" i="6"/>
  <c r="AZ104" i="6"/>
  <c r="BB104" i="6"/>
  <c r="BC104" i="6"/>
  <c r="BD104" i="6"/>
  <c r="BE104" i="6"/>
  <c r="AR105" i="6"/>
  <c r="AS105" i="6"/>
  <c r="AT105" i="6"/>
  <c r="AU105" i="6"/>
  <c r="AW105" i="6"/>
  <c r="AX105" i="6"/>
  <c r="AY105" i="6"/>
  <c r="AZ105" i="6"/>
  <c r="BB105" i="6"/>
  <c r="BC105" i="6"/>
  <c r="BD105" i="6"/>
  <c r="BE105" i="6"/>
  <c r="AR106" i="6"/>
  <c r="AS106" i="6"/>
  <c r="AT106" i="6"/>
  <c r="AU106" i="6"/>
  <c r="AW106" i="6"/>
  <c r="AX106" i="6"/>
  <c r="AY106" i="6"/>
  <c r="AZ106" i="6"/>
  <c r="BB106" i="6"/>
  <c r="BC106" i="6"/>
  <c r="BD106" i="6"/>
  <c r="BE106" i="6"/>
  <c r="AR107" i="6"/>
  <c r="AS107" i="6"/>
  <c r="AT107" i="6"/>
  <c r="AU107" i="6"/>
  <c r="AW107" i="6"/>
  <c r="AX107" i="6"/>
  <c r="AY107" i="6"/>
  <c r="AZ107" i="6"/>
  <c r="BB107" i="6"/>
  <c r="BC107" i="6"/>
  <c r="BD107" i="6"/>
  <c r="BE107" i="6"/>
  <c r="AR108" i="6"/>
  <c r="AS108" i="6"/>
  <c r="AT108" i="6"/>
  <c r="AU108" i="6"/>
  <c r="AW108" i="6"/>
  <c r="AX108" i="6"/>
  <c r="AY108" i="6"/>
  <c r="AZ108" i="6"/>
  <c r="BB108" i="6"/>
  <c r="BC108" i="6"/>
  <c r="BD108" i="6"/>
  <c r="BE108" i="6"/>
  <c r="AR109" i="6"/>
  <c r="AS109" i="6"/>
  <c r="AT109" i="6"/>
  <c r="AU109" i="6"/>
  <c r="AW109" i="6"/>
  <c r="AX109" i="6"/>
  <c r="AY109" i="6"/>
  <c r="AZ109" i="6"/>
  <c r="BB109" i="6"/>
  <c r="BC109" i="6"/>
  <c r="BD109" i="6"/>
  <c r="BE109" i="6"/>
  <c r="AR110" i="6"/>
  <c r="AS110" i="6"/>
  <c r="AT110" i="6"/>
  <c r="AU110" i="6"/>
  <c r="AW110" i="6"/>
  <c r="AX110" i="6"/>
  <c r="AY110" i="6"/>
  <c r="AZ110" i="6"/>
  <c r="BB110" i="6"/>
  <c r="BC110" i="6"/>
  <c r="BD110" i="6"/>
  <c r="BE110" i="6"/>
  <c r="AR111" i="6"/>
  <c r="AS111" i="6"/>
  <c r="AT111" i="6"/>
  <c r="AU111" i="6"/>
  <c r="AW111" i="6"/>
  <c r="AX111" i="6"/>
  <c r="AY111" i="6"/>
  <c r="AZ111" i="6"/>
  <c r="BB111" i="6"/>
  <c r="BC111" i="6"/>
  <c r="BD111" i="6"/>
  <c r="BE111" i="6"/>
  <c r="AR112" i="6"/>
  <c r="AS112" i="6"/>
  <c r="AT112" i="6"/>
  <c r="AU112" i="6"/>
  <c r="AW112" i="6"/>
  <c r="AX112" i="6"/>
  <c r="AY112" i="6"/>
  <c r="AZ112" i="6"/>
  <c r="BB112" i="6"/>
  <c r="BC112" i="6"/>
  <c r="BD112" i="6"/>
  <c r="BE112" i="6"/>
  <c r="AR113" i="6"/>
  <c r="AS113" i="6"/>
  <c r="AT113" i="6"/>
  <c r="AU113" i="6"/>
  <c r="AW113" i="6"/>
  <c r="AX113" i="6"/>
  <c r="AY113" i="6"/>
  <c r="AZ113" i="6"/>
  <c r="BB113" i="6"/>
  <c r="BC113" i="6"/>
  <c r="BD113" i="6"/>
  <c r="BE113" i="6"/>
  <c r="AR114" i="6"/>
  <c r="AS114" i="6"/>
  <c r="AT114" i="6"/>
  <c r="AU114" i="6"/>
  <c r="AW114" i="6"/>
  <c r="AX114" i="6"/>
  <c r="AY114" i="6"/>
  <c r="AZ114" i="6"/>
  <c r="BB114" i="6"/>
  <c r="BC114" i="6"/>
  <c r="BD114" i="6"/>
  <c r="BE114" i="6"/>
  <c r="AR115" i="6"/>
  <c r="AS115" i="6"/>
  <c r="AT115" i="6"/>
  <c r="AU115" i="6"/>
  <c r="AW115" i="6"/>
  <c r="AX115" i="6"/>
  <c r="AY115" i="6"/>
  <c r="AZ115" i="6"/>
  <c r="BB115" i="6"/>
  <c r="BC115" i="6"/>
  <c r="BD115" i="6"/>
  <c r="BE115" i="6"/>
  <c r="AR116" i="6"/>
  <c r="AS116" i="6"/>
  <c r="AT116" i="6"/>
  <c r="AU116" i="6"/>
  <c r="AW116" i="6"/>
  <c r="AX116" i="6"/>
  <c r="AY116" i="6"/>
  <c r="AZ116" i="6"/>
  <c r="BB116" i="6"/>
  <c r="BC116" i="6"/>
  <c r="BD116" i="6"/>
  <c r="BE116" i="6"/>
  <c r="AR117" i="6"/>
  <c r="AS117" i="6"/>
  <c r="AT117" i="6"/>
  <c r="AU117" i="6"/>
  <c r="AW117" i="6"/>
  <c r="AX117" i="6"/>
  <c r="AY117" i="6"/>
  <c r="AZ117" i="6"/>
  <c r="BB117" i="6"/>
  <c r="BC117" i="6"/>
  <c r="BD117" i="6"/>
  <c r="BE117" i="6"/>
  <c r="AR118" i="6"/>
  <c r="AS118" i="6"/>
  <c r="AT118" i="6"/>
  <c r="AU118" i="6"/>
  <c r="AW118" i="6"/>
  <c r="AX118" i="6"/>
  <c r="AY118" i="6"/>
  <c r="AZ118" i="6"/>
  <c r="BB118" i="6"/>
  <c r="BC118" i="6"/>
  <c r="BD118" i="6"/>
  <c r="BE118" i="6"/>
  <c r="AR119" i="6"/>
  <c r="AS119" i="6"/>
  <c r="AT119" i="6"/>
  <c r="AU119" i="6"/>
  <c r="AW119" i="6"/>
  <c r="AX119" i="6"/>
  <c r="AY119" i="6"/>
  <c r="AZ119" i="6"/>
  <c r="BB119" i="6"/>
  <c r="BC119" i="6"/>
  <c r="BD119" i="6"/>
  <c r="BE119" i="6"/>
  <c r="AR120" i="6"/>
  <c r="AS120" i="6"/>
  <c r="AT120" i="6"/>
  <c r="AU120" i="6"/>
  <c r="AW120" i="6"/>
  <c r="AX120" i="6"/>
  <c r="AY120" i="6"/>
  <c r="AZ120" i="6"/>
  <c r="BB120" i="6"/>
  <c r="BC120" i="6"/>
  <c r="BD120" i="6"/>
  <c r="BE120" i="6"/>
  <c r="AR121" i="6"/>
  <c r="AS121" i="6"/>
  <c r="AT121" i="6"/>
  <c r="AU121" i="6"/>
  <c r="AW121" i="6"/>
  <c r="AX121" i="6"/>
  <c r="AY121" i="6"/>
  <c r="AZ121" i="6"/>
  <c r="BB121" i="6"/>
  <c r="BC121" i="6"/>
  <c r="BD121" i="6"/>
  <c r="BE121" i="6"/>
  <c r="AR122" i="6"/>
  <c r="AS122" i="6"/>
  <c r="AT122" i="6"/>
  <c r="AU122" i="6"/>
  <c r="AW122" i="6"/>
  <c r="AX122" i="6"/>
  <c r="AY122" i="6"/>
  <c r="AZ122" i="6"/>
  <c r="BB122" i="6"/>
  <c r="BC122" i="6"/>
  <c r="BD122" i="6"/>
  <c r="BE122" i="6"/>
  <c r="AR123" i="6"/>
  <c r="AS123" i="6"/>
  <c r="AT123" i="6"/>
  <c r="AU123" i="6"/>
  <c r="AW123" i="6"/>
  <c r="AX123" i="6"/>
  <c r="AY123" i="6"/>
  <c r="AZ123" i="6"/>
  <c r="BB123" i="6"/>
  <c r="BC123" i="6"/>
  <c r="BD123" i="6"/>
  <c r="BE123" i="6"/>
  <c r="AR124" i="6"/>
  <c r="AS124" i="6"/>
  <c r="AT124" i="6"/>
  <c r="AU124" i="6"/>
  <c r="AW124" i="6"/>
  <c r="AX124" i="6"/>
  <c r="AY124" i="6"/>
  <c r="AZ124" i="6"/>
  <c r="BB124" i="6"/>
  <c r="BC124" i="6"/>
  <c r="BD124" i="6"/>
  <c r="BE124" i="6"/>
  <c r="AR125" i="6"/>
  <c r="AS125" i="6"/>
  <c r="AT125" i="6"/>
  <c r="AU125" i="6"/>
  <c r="AW125" i="6"/>
  <c r="AX125" i="6"/>
  <c r="AY125" i="6"/>
  <c r="AZ125" i="6"/>
  <c r="BB125" i="6"/>
  <c r="BC125" i="6"/>
  <c r="BD125" i="6"/>
  <c r="BE125" i="6"/>
  <c r="AR126" i="6"/>
  <c r="AS126" i="6"/>
  <c r="AT126" i="6"/>
  <c r="AU126" i="6"/>
  <c r="AW126" i="6"/>
  <c r="AX126" i="6"/>
  <c r="AY126" i="6"/>
  <c r="AZ126" i="6"/>
  <c r="BB126" i="6"/>
  <c r="BC126" i="6"/>
  <c r="BD126" i="6"/>
  <c r="BE126" i="6"/>
  <c r="AR127" i="6"/>
  <c r="AS127" i="6"/>
  <c r="AT127" i="6"/>
  <c r="AU127" i="6"/>
  <c r="AW127" i="6"/>
  <c r="AX127" i="6"/>
  <c r="AY127" i="6"/>
  <c r="AZ127" i="6"/>
  <c r="BB127" i="6"/>
  <c r="BC127" i="6"/>
  <c r="BD127" i="6"/>
  <c r="BE127" i="6"/>
  <c r="AR128" i="6"/>
  <c r="AS128" i="6"/>
  <c r="AT128" i="6"/>
  <c r="AU128" i="6"/>
  <c r="AW128" i="6"/>
  <c r="AX128" i="6"/>
  <c r="AY128" i="6"/>
  <c r="AZ128" i="6"/>
  <c r="BB128" i="6"/>
  <c r="BC128" i="6"/>
  <c r="BD128" i="6"/>
  <c r="BE128" i="6"/>
  <c r="AR129" i="6"/>
  <c r="AS129" i="6"/>
  <c r="AT129" i="6"/>
  <c r="AU129" i="6"/>
  <c r="AW129" i="6"/>
  <c r="AX129" i="6"/>
  <c r="AY129" i="6"/>
  <c r="AZ129" i="6"/>
  <c r="BB129" i="6"/>
  <c r="BC129" i="6"/>
  <c r="BD129" i="6"/>
  <c r="BE129" i="6"/>
  <c r="AR130" i="6"/>
  <c r="AS130" i="6"/>
  <c r="AT130" i="6"/>
  <c r="AU130" i="6"/>
  <c r="AW130" i="6"/>
  <c r="AX130" i="6"/>
  <c r="AY130" i="6"/>
  <c r="AZ130" i="6"/>
  <c r="BB130" i="6"/>
  <c r="BC130" i="6"/>
  <c r="BD130" i="6"/>
  <c r="BE130" i="6"/>
  <c r="AR131" i="6"/>
  <c r="AS131" i="6"/>
  <c r="AT131" i="6"/>
  <c r="AU131" i="6"/>
  <c r="AW131" i="6"/>
  <c r="AX131" i="6"/>
  <c r="AY131" i="6"/>
  <c r="AZ131" i="6"/>
  <c r="BB131" i="6"/>
  <c r="BC131" i="6"/>
  <c r="BD131" i="6"/>
  <c r="BE131" i="6"/>
  <c r="AR132" i="6"/>
  <c r="AS132" i="6"/>
  <c r="AT132" i="6"/>
  <c r="AU132" i="6"/>
  <c r="AW132" i="6"/>
  <c r="AX132" i="6"/>
  <c r="AY132" i="6"/>
  <c r="AZ132" i="6"/>
  <c r="BB132" i="6"/>
  <c r="BC132" i="6"/>
  <c r="BD132" i="6"/>
  <c r="BE132" i="6"/>
  <c r="AR133" i="6"/>
  <c r="AS133" i="6"/>
  <c r="AT133" i="6"/>
  <c r="AU133" i="6"/>
  <c r="AW133" i="6"/>
  <c r="AX133" i="6"/>
  <c r="AY133" i="6"/>
  <c r="AZ133" i="6"/>
  <c r="BB133" i="6"/>
  <c r="BC133" i="6"/>
  <c r="BD133" i="6"/>
  <c r="BE133" i="6"/>
  <c r="AR134" i="6"/>
  <c r="AS134" i="6"/>
  <c r="AT134" i="6"/>
  <c r="AU134" i="6"/>
  <c r="AW134" i="6"/>
  <c r="AX134" i="6"/>
  <c r="AY134" i="6"/>
  <c r="AZ134" i="6"/>
  <c r="BB134" i="6"/>
  <c r="BC134" i="6"/>
  <c r="BD134" i="6"/>
  <c r="BE134" i="6"/>
  <c r="AR135" i="6"/>
  <c r="AS135" i="6"/>
  <c r="AT135" i="6"/>
  <c r="AU135" i="6"/>
  <c r="AW135" i="6"/>
  <c r="AX135" i="6"/>
  <c r="AY135" i="6"/>
  <c r="AZ135" i="6"/>
  <c r="BB135" i="6"/>
  <c r="BC135" i="6"/>
  <c r="BD135" i="6"/>
  <c r="BE135" i="6"/>
  <c r="AR136" i="6"/>
  <c r="AS136" i="6"/>
  <c r="AT136" i="6"/>
  <c r="AU136" i="6"/>
  <c r="AW136" i="6"/>
  <c r="AX136" i="6"/>
  <c r="AY136" i="6"/>
  <c r="AZ136" i="6"/>
  <c r="BB136" i="6"/>
  <c r="BC136" i="6"/>
  <c r="BD136" i="6"/>
  <c r="BE136" i="6"/>
  <c r="AR137" i="6"/>
  <c r="AS137" i="6"/>
  <c r="AT137" i="6"/>
  <c r="AU137" i="6"/>
  <c r="AW137" i="6"/>
  <c r="AX137" i="6"/>
  <c r="AY137" i="6"/>
  <c r="AZ137" i="6"/>
  <c r="BB137" i="6"/>
  <c r="BC137" i="6"/>
  <c r="BD137" i="6"/>
  <c r="BE137" i="6"/>
  <c r="AR138" i="6"/>
  <c r="AS138" i="6"/>
  <c r="AT138" i="6"/>
  <c r="AU138" i="6"/>
  <c r="AW138" i="6"/>
  <c r="AX138" i="6"/>
  <c r="AY138" i="6"/>
  <c r="AZ138" i="6"/>
  <c r="BB138" i="6"/>
  <c r="BC138" i="6"/>
  <c r="BD138" i="6"/>
  <c r="BE138" i="6"/>
  <c r="AR139" i="6"/>
  <c r="AS139" i="6"/>
  <c r="AT139" i="6"/>
  <c r="AU139" i="6"/>
  <c r="AW139" i="6"/>
  <c r="AX139" i="6"/>
  <c r="AY139" i="6"/>
  <c r="AZ139" i="6"/>
  <c r="BB139" i="6"/>
  <c r="BC139" i="6"/>
  <c r="BD139" i="6"/>
  <c r="BE139" i="6"/>
  <c r="AR140" i="6"/>
  <c r="AS140" i="6"/>
  <c r="AT140" i="6"/>
  <c r="AU140" i="6"/>
  <c r="AW140" i="6"/>
  <c r="AX140" i="6"/>
  <c r="AY140" i="6"/>
  <c r="AZ140" i="6"/>
  <c r="BB140" i="6"/>
  <c r="BC140" i="6"/>
  <c r="BD140" i="6"/>
  <c r="BE140" i="6"/>
  <c r="AR141" i="6"/>
  <c r="AS141" i="6"/>
  <c r="AT141" i="6"/>
  <c r="AU141" i="6"/>
  <c r="AW141" i="6"/>
  <c r="AX141" i="6"/>
  <c r="AY141" i="6"/>
  <c r="AZ141" i="6"/>
  <c r="BB141" i="6"/>
  <c r="BC141" i="6"/>
  <c r="BD141" i="6"/>
  <c r="BE141" i="6"/>
  <c r="AR142" i="6"/>
  <c r="AS142" i="6"/>
  <c r="AT142" i="6"/>
  <c r="AU142" i="6"/>
  <c r="AW142" i="6"/>
  <c r="AX142" i="6"/>
  <c r="AY142" i="6"/>
  <c r="AZ142" i="6"/>
  <c r="BB142" i="6"/>
  <c r="BC142" i="6"/>
  <c r="BD142" i="6"/>
  <c r="BE142" i="6"/>
  <c r="AR143" i="6"/>
  <c r="AS143" i="6"/>
  <c r="AT143" i="6"/>
  <c r="AU143" i="6"/>
  <c r="AW143" i="6"/>
  <c r="AX143" i="6"/>
  <c r="AY143" i="6"/>
  <c r="AZ143" i="6"/>
  <c r="BB143" i="6"/>
  <c r="BC143" i="6"/>
  <c r="BD143" i="6"/>
  <c r="BE143" i="6"/>
  <c r="AR144" i="6"/>
  <c r="AS144" i="6"/>
  <c r="AT144" i="6"/>
  <c r="AU144" i="6"/>
  <c r="AW144" i="6"/>
  <c r="AX144" i="6"/>
  <c r="AY144" i="6"/>
  <c r="AZ144" i="6"/>
  <c r="BB144" i="6"/>
  <c r="BC144" i="6"/>
  <c r="BD144" i="6"/>
  <c r="BE144" i="6"/>
  <c r="AR145" i="6"/>
  <c r="AS145" i="6"/>
  <c r="AT145" i="6"/>
  <c r="AU145" i="6"/>
  <c r="AW145" i="6"/>
  <c r="AX145" i="6"/>
  <c r="AY145" i="6"/>
  <c r="AZ145" i="6"/>
  <c r="BB145" i="6"/>
  <c r="BC145" i="6"/>
  <c r="BD145" i="6"/>
  <c r="BE145" i="6"/>
  <c r="AR146" i="6"/>
  <c r="AS146" i="6"/>
  <c r="AT146" i="6"/>
  <c r="AU146" i="6"/>
  <c r="AW146" i="6"/>
  <c r="AX146" i="6"/>
  <c r="AY146" i="6"/>
  <c r="AZ146" i="6"/>
  <c r="BB146" i="6"/>
  <c r="BC146" i="6"/>
  <c r="BD146" i="6"/>
  <c r="BE146" i="6"/>
  <c r="AR147" i="6"/>
  <c r="AS147" i="6"/>
  <c r="AT147" i="6"/>
  <c r="AU147" i="6"/>
  <c r="AW147" i="6"/>
  <c r="AX147" i="6"/>
  <c r="AY147" i="6"/>
  <c r="AZ147" i="6"/>
  <c r="BB147" i="6"/>
  <c r="BC147" i="6"/>
  <c r="BD147" i="6"/>
  <c r="BE147" i="6"/>
  <c r="AR148" i="6"/>
  <c r="AS148" i="6"/>
  <c r="AT148" i="6"/>
  <c r="AU148" i="6"/>
  <c r="AW148" i="6"/>
  <c r="AX148" i="6"/>
  <c r="AY148" i="6"/>
  <c r="AZ148" i="6"/>
  <c r="BB148" i="6"/>
  <c r="BC148" i="6"/>
  <c r="BD148" i="6"/>
  <c r="BE148" i="6"/>
  <c r="AR149" i="6"/>
  <c r="AS149" i="6"/>
  <c r="AT149" i="6"/>
  <c r="AU149" i="6"/>
  <c r="AW149" i="6"/>
  <c r="AX149" i="6"/>
  <c r="AY149" i="6"/>
  <c r="AZ149" i="6"/>
  <c r="BB149" i="6"/>
  <c r="BC149" i="6"/>
  <c r="BD149" i="6"/>
  <c r="BE149" i="6"/>
  <c r="AR150" i="6"/>
  <c r="AS150" i="6"/>
  <c r="AT150" i="6"/>
  <c r="AU150" i="6"/>
  <c r="AW150" i="6"/>
  <c r="AX150" i="6"/>
  <c r="AY150" i="6"/>
  <c r="AZ150" i="6"/>
  <c r="BB150" i="6"/>
  <c r="BC150" i="6"/>
  <c r="BD150" i="6"/>
  <c r="BE150" i="6"/>
  <c r="AR151" i="6"/>
  <c r="AS151" i="6"/>
  <c r="AT151" i="6"/>
  <c r="AU151" i="6"/>
  <c r="AW151" i="6"/>
  <c r="AX151" i="6"/>
  <c r="AY151" i="6"/>
  <c r="AZ151" i="6"/>
  <c r="BB151" i="6"/>
  <c r="BC151" i="6"/>
  <c r="BD151" i="6"/>
  <c r="BE151" i="6"/>
  <c r="AR152" i="6"/>
  <c r="AS152" i="6"/>
  <c r="AT152" i="6"/>
  <c r="AU152" i="6"/>
  <c r="AW152" i="6"/>
  <c r="AX152" i="6"/>
  <c r="AY152" i="6"/>
  <c r="AZ152" i="6"/>
  <c r="BB152" i="6"/>
  <c r="BC152" i="6"/>
  <c r="BD152" i="6"/>
  <c r="BE152" i="6"/>
  <c r="AR153" i="6"/>
  <c r="AS153" i="6"/>
  <c r="AT153" i="6"/>
  <c r="AU153" i="6"/>
  <c r="AW153" i="6"/>
  <c r="AX153" i="6"/>
  <c r="AY153" i="6"/>
  <c r="AZ153" i="6"/>
  <c r="BB153" i="6"/>
  <c r="BC153" i="6"/>
  <c r="BD153" i="6"/>
  <c r="BE153" i="6"/>
  <c r="AR154" i="6"/>
  <c r="AS154" i="6"/>
  <c r="AT154" i="6"/>
  <c r="AU154" i="6"/>
  <c r="AW154" i="6"/>
  <c r="AX154" i="6"/>
  <c r="AY154" i="6"/>
  <c r="AZ154" i="6"/>
  <c r="BB154" i="6"/>
  <c r="BC154" i="6"/>
  <c r="BD154" i="6"/>
  <c r="BE154" i="6"/>
  <c r="AR155" i="6"/>
  <c r="AS155" i="6"/>
  <c r="AT155" i="6"/>
  <c r="AU155" i="6"/>
  <c r="AW155" i="6"/>
  <c r="AX155" i="6"/>
  <c r="AY155" i="6"/>
  <c r="AZ155" i="6"/>
  <c r="BB155" i="6"/>
  <c r="BC155" i="6"/>
  <c r="BD155" i="6"/>
  <c r="BE155" i="6"/>
  <c r="AR156" i="6"/>
  <c r="AS156" i="6"/>
  <c r="AT156" i="6"/>
  <c r="AU156" i="6"/>
  <c r="AW156" i="6"/>
  <c r="AX156" i="6"/>
  <c r="AY156" i="6"/>
  <c r="AZ156" i="6"/>
  <c r="BB156" i="6"/>
  <c r="BC156" i="6"/>
  <c r="BD156" i="6"/>
  <c r="BE156" i="6"/>
  <c r="AR157" i="6"/>
  <c r="AS157" i="6"/>
  <c r="AT157" i="6"/>
  <c r="AU157" i="6"/>
  <c r="AW157" i="6"/>
  <c r="AX157" i="6"/>
  <c r="AY157" i="6"/>
  <c r="AZ157" i="6"/>
  <c r="BB157" i="6"/>
  <c r="BC157" i="6"/>
  <c r="BD157" i="6"/>
  <c r="BE157" i="6"/>
  <c r="AR158" i="6"/>
  <c r="AS158" i="6"/>
  <c r="AT158" i="6"/>
  <c r="AU158" i="6"/>
  <c r="AW158" i="6"/>
  <c r="AX158" i="6"/>
  <c r="AY158" i="6"/>
  <c r="AZ158" i="6"/>
  <c r="BB158" i="6"/>
  <c r="BC158" i="6"/>
  <c r="BD158" i="6"/>
  <c r="BE158" i="6"/>
  <c r="AR159" i="6"/>
  <c r="AS159" i="6"/>
  <c r="AT159" i="6"/>
  <c r="AU159" i="6"/>
  <c r="AW159" i="6"/>
  <c r="AX159" i="6"/>
  <c r="AY159" i="6"/>
  <c r="AZ159" i="6"/>
  <c r="BB159" i="6"/>
  <c r="BC159" i="6"/>
  <c r="BD159" i="6"/>
  <c r="BE159" i="6"/>
  <c r="AR160" i="6"/>
  <c r="AS160" i="6"/>
  <c r="AT160" i="6"/>
  <c r="AU160" i="6"/>
  <c r="AW160" i="6"/>
  <c r="AX160" i="6"/>
  <c r="AY160" i="6"/>
  <c r="AZ160" i="6"/>
  <c r="BB160" i="6"/>
  <c r="BC160" i="6"/>
  <c r="BD160" i="6"/>
  <c r="BE160" i="6"/>
  <c r="AR161" i="6"/>
  <c r="AS161" i="6"/>
  <c r="AT161" i="6"/>
  <c r="AU161" i="6"/>
  <c r="AW161" i="6"/>
  <c r="AX161" i="6"/>
  <c r="AY161" i="6"/>
  <c r="AZ161" i="6"/>
  <c r="BB161" i="6"/>
  <c r="BC161" i="6"/>
  <c r="BD161" i="6"/>
  <c r="BE161" i="6"/>
  <c r="AR162" i="6"/>
  <c r="AS162" i="6"/>
  <c r="AT162" i="6"/>
  <c r="AU162" i="6"/>
  <c r="AW162" i="6"/>
  <c r="AX162" i="6"/>
  <c r="AY162" i="6"/>
  <c r="AZ162" i="6"/>
  <c r="BB162" i="6"/>
  <c r="BC162" i="6"/>
  <c r="BD162" i="6"/>
  <c r="BE162" i="6"/>
  <c r="AR163" i="6"/>
  <c r="AS163" i="6"/>
  <c r="AT163" i="6"/>
  <c r="AU163" i="6"/>
  <c r="AW163" i="6"/>
  <c r="AX163" i="6"/>
  <c r="AY163" i="6"/>
  <c r="AZ163" i="6"/>
  <c r="BB163" i="6"/>
  <c r="BC163" i="6"/>
  <c r="BD163" i="6"/>
  <c r="BE163" i="6"/>
  <c r="AR164" i="6"/>
  <c r="AS164" i="6"/>
  <c r="AT164" i="6"/>
  <c r="AU164" i="6"/>
  <c r="AW164" i="6"/>
  <c r="AX164" i="6"/>
  <c r="AY164" i="6"/>
  <c r="AZ164" i="6"/>
  <c r="BB164" i="6"/>
  <c r="BC164" i="6"/>
  <c r="BD164" i="6"/>
  <c r="BE164" i="6"/>
  <c r="AR165" i="6"/>
  <c r="AS165" i="6"/>
  <c r="AT165" i="6"/>
  <c r="AU165" i="6"/>
  <c r="AW165" i="6"/>
  <c r="AX165" i="6"/>
  <c r="AY165" i="6"/>
  <c r="AZ165" i="6"/>
  <c r="BB165" i="6"/>
  <c r="BC165" i="6"/>
  <c r="BD165" i="6"/>
  <c r="BE165" i="6"/>
  <c r="AR166" i="6"/>
  <c r="AS166" i="6"/>
  <c r="AT166" i="6"/>
  <c r="AU166" i="6"/>
  <c r="AW166" i="6"/>
  <c r="AX166" i="6"/>
  <c r="AY166" i="6"/>
  <c r="AZ166" i="6"/>
  <c r="BB166" i="6"/>
  <c r="BC166" i="6"/>
  <c r="BD166" i="6"/>
  <c r="BE166" i="6"/>
  <c r="AR167" i="6"/>
  <c r="AS167" i="6"/>
  <c r="AT167" i="6"/>
  <c r="AU167" i="6"/>
  <c r="AW167" i="6"/>
  <c r="AX167" i="6"/>
  <c r="AY167" i="6"/>
  <c r="AZ167" i="6"/>
  <c r="BB167" i="6"/>
  <c r="BC167" i="6"/>
  <c r="BD167" i="6"/>
  <c r="BE167" i="6"/>
  <c r="AR168" i="6"/>
  <c r="AS168" i="6"/>
  <c r="AT168" i="6"/>
  <c r="AU168" i="6"/>
  <c r="AW168" i="6"/>
  <c r="AX168" i="6"/>
  <c r="AY168" i="6"/>
  <c r="AZ168" i="6"/>
  <c r="BB168" i="6"/>
  <c r="BC168" i="6"/>
  <c r="BD168" i="6"/>
  <c r="BE168" i="6"/>
  <c r="AR169" i="6"/>
  <c r="AS169" i="6"/>
  <c r="AT169" i="6"/>
  <c r="AU169" i="6"/>
  <c r="AW169" i="6"/>
  <c r="AX169" i="6"/>
  <c r="AY169" i="6"/>
  <c r="AZ169" i="6"/>
  <c r="BB169" i="6"/>
  <c r="BC169" i="6"/>
  <c r="BD169" i="6"/>
  <c r="BE169" i="6"/>
  <c r="AR170" i="6"/>
  <c r="AS170" i="6"/>
  <c r="AT170" i="6"/>
  <c r="AU170" i="6"/>
  <c r="AW170" i="6"/>
  <c r="AX170" i="6"/>
  <c r="AY170" i="6"/>
  <c r="AZ170" i="6"/>
  <c r="BB170" i="6"/>
  <c r="BC170" i="6"/>
  <c r="BD170" i="6"/>
  <c r="BE170" i="6"/>
  <c r="AR171" i="6"/>
  <c r="AS171" i="6"/>
  <c r="AT171" i="6"/>
  <c r="AU171" i="6"/>
  <c r="AW171" i="6"/>
  <c r="AX171" i="6"/>
  <c r="AY171" i="6"/>
  <c r="AZ171" i="6"/>
  <c r="BB171" i="6"/>
  <c r="BC171" i="6"/>
  <c r="BD171" i="6"/>
  <c r="BE171" i="6"/>
  <c r="AR172" i="6"/>
  <c r="AS172" i="6"/>
  <c r="AT172" i="6"/>
  <c r="AU172" i="6"/>
  <c r="AW172" i="6"/>
  <c r="AX172" i="6"/>
  <c r="AY172" i="6"/>
  <c r="AZ172" i="6"/>
  <c r="BB172" i="6"/>
  <c r="BC172" i="6"/>
  <c r="BD172" i="6"/>
  <c r="BE172" i="6"/>
  <c r="AR173" i="6"/>
  <c r="AS173" i="6"/>
  <c r="AT173" i="6"/>
  <c r="AU173" i="6"/>
  <c r="AW173" i="6"/>
  <c r="AX173" i="6"/>
  <c r="AY173" i="6"/>
  <c r="AZ173" i="6"/>
  <c r="BB173" i="6"/>
  <c r="BC173" i="6"/>
  <c r="BD173" i="6"/>
  <c r="BE173" i="6"/>
  <c r="AR174" i="6"/>
  <c r="AS174" i="6"/>
  <c r="AT174" i="6"/>
  <c r="AU174" i="6"/>
  <c r="AW174" i="6"/>
  <c r="AX174" i="6"/>
  <c r="AY174" i="6"/>
  <c r="AZ174" i="6"/>
  <c r="BB174" i="6"/>
  <c r="BC174" i="6"/>
  <c r="BD174" i="6"/>
  <c r="BE174" i="6"/>
  <c r="AR175" i="6"/>
  <c r="AS175" i="6"/>
  <c r="AT175" i="6"/>
  <c r="AU175" i="6"/>
  <c r="AW175" i="6"/>
  <c r="AX175" i="6"/>
  <c r="AY175" i="6"/>
  <c r="AZ175" i="6"/>
  <c r="BB175" i="6"/>
  <c r="BC175" i="6"/>
  <c r="BD175" i="6"/>
  <c r="BE175" i="6"/>
  <c r="AR176" i="6"/>
  <c r="AS176" i="6"/>
  <c r="AT176" i="6"/>
  <c r="AU176" i="6"/>
  <c r="AW176" i="6"/>
  <c r="AX176" i="6"/>
  <c r="AY176" i="6"/>
  <c r="AZ176" i="6"/>
  <c r="BB176" i="6"/>
  <c r="BC176" i="6"/>
  <c r="BD176" i="6"/>
  <c r="BE176" i="6"/>
  <c r="AR177" i="6"/>
  <c r="AS177" i="6"/>
  <c r="AT177" i="6"/>
  <c r="AU177" i="6"/>
  <c r="AW177" i="6"/>
  <c r="AX177" i="6"/>
  <c r="AY177" i="6"/>
  <c r="AZ177" i="6"/>
  <c r="BB177" i="6"/>
  <c r="BC177" i="6"/>
  <c r="BD177" i="6"/>
  <c r="BE177" i="6"/>
  <c r="AR178" i="6"/>
  <c r="AS178" i="6"/>
  <c r="AT178" i="6"/>
  <c r="AU178" i="6"/>
  <c r="AW178" i="6"/>
  <c r="AX178" i="6"/>
  <c r="AY178" i="6"/>
  <c r="AZ178" i="6"/>
  <c r="BB178" i="6"/>
  <c r="BC178" i="6"/>
  <c r="BD178" i="6"/>
  <c r="BE178" i="6"/>
  <c r="AR179" i="6"/>
  <c r="AS179" i="6"/>
  <c r="AT179" i="6"/>
  <c r="AU179" i="6"/>
  <c r="AW179" i="6"/>
  <c r="AX179" i="6"/>
  <c r="AY179" i="6"/>
  <c r="AZ179" i="6"/>
  <c r="BB179" i="6"/>
  <c r="BC179" i="6"/>
  <c r="BD179" i="6"/>
  <c r="BE179" i="6"/>
  <c r="AR180" i="6"/>
  <c r="AS180" i="6"/>
  <c r="AT180" i="6"/>
  <c r="AU180" i="6"/>
  <c r="AW180" i="6"/>
  <c r="AX180" i="6"/>
  <c r="AY180" i="6"/>
  <c r="AZ180" i="6"/>
  <c r="BB180" i="6"/>
  <c r="BC180" i="6"/>
  <c r="BD180" i="6"/>
  <c r="BE180" i="6"/>
  <c r="AR181" i="6"/>
  <c r="AS181" i="6"/>
  <c r="AT181" i="6"/>
  <c r="AU181" i="6"/>
  <c r="AW181" i="6"/>
  <c r="AX181" i="6"/>
  <c r="AY181" i="6"/>
  <c r="AZ181" i="6"/>
  <c r="BB181" i="6"/>
  <c r="BC181" i="6"/>
  <c r="BD181" i="6"/>
  <c r="BE181" i="6"/>
  <c r="AR182" i="6"/>
  <c r="AS182" i="6"/>
  <c r="AT182" i="6"/>
  <c r="AU182" i="6"/>
  <c r="AW182" i="6"/>
  <c r="AX182" i="6"/>
  <c r="AY182" i="6"/>
  <c r="AZ182" i="6"/>
  <c r="BB182" i="6"/>
  <c r="BC182" i="6"/>
  <c r="BD182" i="6"/>
  <c r="BE182" i="6"/>
  <c r="AR183" i="6"/>
  <c r="AS183" i="6"/>
  <c r="AT183" i="6"/>
  <c r="AU183" i="6"/>
  <c r="AW183" i="6"/>
  <c r="AX183" i="6"/>
  <c r="AY183" i="6"/>
  <c r="AZ183" i="6"/>
  <c r="BB183" i="6"/>
  <c r="BC183" i="6"/>
  <c r="BD183" i="6"/>
  <c r="BE183" i="6"/>
  <c r="AR184" i="6"/>
  <c r="AS184" i="6"/>
  <c r="AT184" i="6"/>
  <c r="AU184" i="6"/>
  <c r="AW184" i="6"/>
  <c r="AX184" i="6"/>
  <c r="AY184" i="6"/>
  <c r="AZ184" i="6"/>
  <c r="BB184" i="6"/>
  <c r="BC184" i="6"/>
  <c r="BD184" i="6"/>
  <c r="BE184" i="6"/>
  <c r="AR185" i="6"/>
  <c r="AS185" i="6"/>
  <c r="AT185" i="6"/>
  <c r="AU185" i="6"/>
  <c r="AW185" i="6"/>
  <c r="AX185" i="6"/>
  <c r="AY185" i="6"/>
  <c r="AZ185" i="6"/>
  <c r="BB185" i="6"/>
  <c r="BC185" i="6"/>
  <c r="BD185" i="6"/>
  <c r="BE185" i="6"/>
  <c r="AR186" i="6"/>
  <c r="AS186" i="6"/>
  <c r="AT186" i="6"/>
  <c r="AU186" i="6"/>
  <c r="AW186" i="6"/>
  <c r="AX186" i="6"/>
  <c r="AY186" i="6"/>
  <c r="AZ186" i="6"/>
  <c r="BB186" i="6"/>
  <c r="BC186" i="6"/>
  <c r="BD186" i="6"/>
  <c r="BE186" i="6"/>
  <c r="AR187" i="6"/>
  <c r="AS187" i="6"/>
  <c r="AT187" i="6"/>
  <c r="AU187" i="6"/>
  <c r="AW187" i="6"/>
  <c r="AX187" i="6"/>
  <c r="AY187" i="6"/>
  <c r="AZ187" i="6"/>
  <c r="BB187" i="6"/>
  <c r="BC187" i="6"/>
  <c r="BD187" i="6"/>
  <c r="BE187" i="6"/>
  <c r="AR188" i="6"/>
  <c r="AS188" i="6"/>
  <c r="AT188" i="6"/>
  <c r="AU188" i="6"/>
  <c r="AW188" i="6"/>
  <c r="AX188" i="6"/>
  <c r="AY188" i="6"/>
  <c r="AZ188" i="6"/>
  <c r="BB188" i="6"/>
  <c r="BC188" i="6"/>
  <c r="BD188" i="6"/>
  <c r="BE188" i="6"/>
  <c r="AR189" i="6"/>
  <c r="AS189" i="6"/>
  <c r="AT189" i="6"/>
  <c r="AU189" i="6"/>
  <c r="AW189" i="6"/>
  <c r="AX189" i="6"/>
  <c r="AY189" i="6"/>
  <c r="AZ189" i="6"/>
  <c r="BB189" i="6"/>
  <c r="BC189" i="6"/>
  <c r="BD189" i="6"/>
  <c r="BE189" i="6"/>
  <c r="AR190" i="6"/>
  <c r="AS190" i="6"/>
  <c r="AT190" i="6"/>
  <c r="AU190" i="6"/>
  <c r="AW190" i="6"/>
  <c r="AX190" i="6"/>
  <c r="AY190" i="6"/>
  <c r="AZ190" i="6"/>
  <c r="BB190" i="6"/>
  <c r="BC190" i="6"/>
  <c r="BD190" i="6"/>
  <c r="BE190" i="6"/>
  <c r="AR191" i="6"/>
  <c r="AS191" i="6"/>
  <c r="AT191" i="6"/>
  <c r="AU191" i="6"/>
  <c r="AW191" i="6"/>
  <c r="AX191" i="6"/>
  <c r="AY191" i="6"/>
  <c r="AZ191" i="6"/>
  <c r="BB191" i="6"/>
  <c r="BC191" i="6"/>
  <c r="BD191" i="6"/>
  <c r="BE191" i="6"/>
  <c r="AR192" i="6"/>
  <c r="AS192" i="6"/>
  <c r="AT192" i="6"/>
  <c r="AU192" i="6"/>
  <c r="AW192" i="6"/>
  <c r="AX192" i="6"/>
  <c r="AY192" i="6"/>
  <c r="AZ192" i="6"/>
  <c r="BB192" i="6"/>
  <c r="BC192" i="6"/>
  <c r="BD192" i="6"/>
  <c r="BE192" i="6"/>
  <c r="AR193" i="6"/>
  <c r="AS193" i="6"/>
  <c r="AT193" i="6"/>
  <c r="AU193" i="6"/>
  <c r="AW193" i="6"/>
  <c r="AX193" i="6"/>
  <c r="AY193" i="6"/>
  <c r="AZ193" i="6"/>
  <c r="BB193" i="6"/>
  <c r="BC193" i="6"/>
  <c r="BD193" i="6"/>
  <c r="BE193" i="6"/>
  <c r="AR194" i="6"/>
  <c r="AS194" i="6"/>
  <c r="AT194" i="6"/>
  <c r="AU194" i="6"/>
  <c r="AW194" i="6"/>
  <c r="AX194" i="6"/>
  <c r="AY194" i="6"/>
  <c r="AZ194" i="6"/>
  <c r="BB194" i="6"/>
  <c r="BC194" i="6"/>
  <c r="BD194" i="6"/>
  <c r="BE194" i="6"/>
  <c r="AR195" i="6"/>
  <c r="AS195" i="6"/>
  <c r="AT195" i="6"/>
  <c r="AU195" i="6"/>
  <c r="AW195" i="6"/>
  <c r="AX195" i="6"/>
  <c r="AY195" i="6"/>
  <c r="AZ195" i="6"/>
  <c r="BB195" i="6"/>
  <c r="BC195" i="6"/>
  <c r="BD195" i="6"/>
  <c r="BE195" i="6"/>
  <c r="AR196" i="6"/>
  <c r="AS196" i="6"/>
  <c r="AT196" i="6"/>
  <c r="AU196" i="6"/>
  <c r="AW196" i="6"/>
  <c r="AX196" i="6"/>
  <c r="AY196" i="6"/>
  <c r="AZ196" i="6"/>
  <c r="BB196" i="6"/>
  <c r="BC196" i="6"/>
  <c r="BD196" i="6"/>
  <c r="BE196" i="6"/>
  <c r="AR197" i="6"/>
  <c r="AS197" i="6"/>
  <c r="AT197" i="6"/>
  <c r="AU197" i="6"/>
  <c r="AW197" i="6"/>
  <c r="AX197" i="6"/>
  <c r="AY197" i="6"/>
  <c r="AZ197" i="6"/>
  <c r="BB197" i="6"/>
  <c r="BC197" i="6"/>
  <c r="BD197" i="6"/>
  <c r="BE197" i="6"/>
  <c r="AR198" i="6"/>
  <c r="AS198" i="6"/>
  <c r="AT198" i="6"/>
  <c r="AU198" i="6"/>
  <c r="AW198" i="6"/>
  <c r="AX198" i="6"/>
  <c r="AY198" i="6"/>
  <c r="AZ198" i="6"/>
  <c r="BB198" i="6"/>
  <c r="BC198" i="6"/>
  <c r="BD198" i="6"/>
  <c r="BE198" i="6"/>
  <c r="AR199" i="6"/>
  <c r="AS199" i="6"/>
  <c r="AT199" i="6"/>
  <c r="AU199" i="6"/>
  <c r="AW199" i="6"/>
  <c r="AX199" i="6"/>
  <c r="AY199" i="6"/>
  <c r="AZ199" i="6"/>
  <c r="BB199" i="6"/>
  <c r="BC199" i="6"/>
  <c r="BD199" i="6"/>
  <c r="BE199" i="6"/>
  <c r="AR200" i="6"/>
  <c r="AS200" i="6"/>
  <c r="AT200" i="6"/>
  <c r="AU200" i="6"/>
  <c r="AW200" i="6"/>
  <c r="AX200" i="6"/>
  <c r="AY200" i="6"/>
  <c r="AZ200" i="6"/>
  <c r="BB200" i="6"/>
  <c r="BC200" i="6"/>
  <c r="BD200" i="6"/>
  <c r="BE200" i="6"/>
  <c r="AR201" i="6"/>
  <c r="AS201" i="6"/>
  <c r="AT201" i="6"/>
  <c r="AU201" i="6"/>
  <c r="AW201" i="6"/>
  <c r="AX201" i="6"/>
  <c r="AY201" i="6"/>
  <c r="AZ201" i="6"/>
  <c r="BB201" i="6"/>
  <c r="BC201" i="6"/>
  <c r="BD201" i="6"/>
  <c r="BE201" i="6"/>
  <c r="AR202" i="6"/>
  <c r="AS202" i="6"/>
  <c r="AT202" i="6"/>
  <c r="AU202" i="6"/>
  <c r="AW202" i="6"/>
  <c r="AX202" i="6"/>
  <c r="AY202" i="6"/>
  <c r="AZ202" i="6"/>
  <c r="BB202" i="6"/>
  <c r="BC202" i="6"/>
  <c r="BD202" i="6"/>
  <c r="BE202" i="6"/>
  <c r="AR203" i="6"/>
  <c r="AS203" i="6"/>
  <c r="AT203" i="6"/>
  <c r="AU203" i="6"/>
  <c r="AW203" i="6"/>
  <c r="AX203" i="6"/>
  <c r="AY203" i="6"/>
  <c r="AZ203" i="6"/>
  <c r="BB203" i="6"/>
  <c r="BC203" i="6"/>
  <c r="BD203" i="6"/>
  <c r="BE203" i="6"/>
  <c r="AR204" i="6"/>
  <c r="AS204" i="6"/>
  <c r="AT204" i="6"/>
  <c r="AU204" i="6"/>
  <c r="AW204" i="6"/>
  <c r="AX204" i="6"/>
  <c r="AY204" i="6"/>
  <c r="AZ204" i="6"/>
  <c r="BB204" i="6"/>
  <c r="BC204" i="6"/>
  <c r="BD204" i="6"/>
  <c r="BE204" i="6"/>
  <c r="AR205" i="6"/>
  <c r="AS205" i="6"/>
  <c r="AT205" i="6"/>
  <c r="AU205" i="6"/>
  <c r="AW205" i="6"/>
  <c r="AX205" i="6"/>
  <c r="AY205" i="6"/>
  <c r="AZ205" i="6"/>
  <c r="BB205" i="6"/>
  <c r="BC205" i="6"/>
  <c r="BD205" i="6"/>
  <c r="BE205" i="6"/>
  <c r="AR206" i="6"/>
  <c r="AS206" i="6"/>
  <c r="AT206" i="6"/>
  <c r="AU206" i="6"/>
  <c r="AW206" i="6"/>
  <c r="AX206" i="6"/>
  <c r="AY206" i="6"/>
  <c r="AZ206" i="6"/>
  <c r="BB206" i="6"/>
  <c r="BC206" i="6"/>
  <c r="BD206" i="6"/>
  <c r="BE206" i="6"/>
  <c r="AR207" i="6"/>
  <c r="AS207" i="6"/>
  <c r="AT207" i="6"/>
  <c r="AU207" i="6"/>
  <c r="AW207" i="6"/>
  <c r="AX207" i="6"/>
  <c r="AY207" i="6"/>
  <c r="AZ207" i="6"/>
  <c r="BB207" i="6"/>
  <c r="BC207" i="6"/>
  <c r="BD207" i="6"/>
  <c r="BE207" i="6"/>
  <c r="AR208" i="6"/>
  <c r="AS208" i="6"/>
  <c r="AT208" i="6"/>
  <c r="AU208" i="6"/>
  <c r="AW208" i="6"/>
  <c r="AX208" i="6"/>
  <c r="AY208" i="6"/>
  <c r="AZ208" i="6"/>
  <c r="BB208" i="6"/>
  <c r="BC208" i="6"/>
  <c r="BD208" i="6"/>
  <c r="BE208" i="6"/>
  <c r="AR209" i="6"/>
  <c r="AS209" i="6"/>
  <c r="AT209" i="6"/>
  <c r="AU209" i="6"/>
  <c r="AW209" i="6"/>
  <c r="AX209" i="6"/>
  <c r="AY209" i="6"/>
  <c r="AZ209" i="6"/>
  <c r="BB209" i="6"/>
  <c r="BC209" i="6"/>
  <c r="BD209" i="6"/>
  <c r="BE209" i="6"/>
  <c r="AR210" i="6"/>
  <c r="AS210" i="6"/>
  <c r="AT210" i="6"/>
  <c r="AU210" i="6"/>
  <c r="AW210" i="6"/>
  <c r="AX210" i="6"/>
  <c r="AY210" i="6"/>
  <c r="AZ210" i="6"/>
  <c r="BB210" i="6"/>
  <c r="BC210" i="6"/>
  <c r="BD210" i="6"/>
  <c r="BE210" i="6"/>
  <c r="AR211" i="6"/>
  <c r="AS211" i="6"/>
  <c r="AT211" i="6"/>
  <c r="AU211" i="6"/>
  <c r="AW211" i="6"/>
  <c r="AX211" i="6"/>
  <c r="AY211" i="6"/>
  <c r="AZ211" i="6"/>
  <c r="BB211" i="6"/>
  <c r="BC211" i="6"/>
  <c r="BD211" i="6"/>
  <c r="BE211" i="6"/>
  <c r="AR212" i="6"/>
  <c r="AS212" i="6"/>
  <c r="AT212" i="6"/>
  <c r="AU212" i="6"/>
  <c r="AW212" i="6"/>
  <c r="AX212" i="6"/>
  <c r="AY212" i="6"/>
  <c r="AZ212" i="6"/>
  <c r="BB212" i="6"/>
  <c r="BC212" i="6"/>
  <c r="BD212" i="6"/>
  <c r="BE212" i="6"/>
  <c r="AR213" i="6"/>
  <c r="AS213" i="6"/>
  <c r="AT213" i="6"/>
  <c r="AU213" i="6"/>
  <c r="AW213" i="6"/>
  <c r="AX213" i="6"/>
  <c r="AY213" i="6"/>
  <c r="AZ213" i="6"/>
  <c r="BB213" i="6"/>
  <c r="BC213" i="6"/>
  <c r="BD213" i="6"/>
  <c r="BE213" i="6"/>
  <c r="AR214" i="6"/>
  <c r="AS214" i="6"/>
  <c r="AT214" i="6"/>
  <c r="AU214" i="6"/>
  <c r="AW214" i="6"/>
  <c r="AX214" i="6"/>
  <c r="AY214" i="6"/>
  <c r="AZ214" i="6"/>
  <c r="BB214" i="6"/>
  <c r="BC214" i="6"/>
  <c r="BD214" i="6"/>
  <c r="BE214" i="6"/>
  <c r="AR215" i="6"/>
  <c r="AS215" i="6"/>
  <c r="AT215" i="6"/>
  <c r="AU215" i="6"/>
  <c r="AW215" i="6"/>
  <c r="AX215" i="6"/>
  <c r="AY215" i="6"/>
  <c r="AZ215" i="6"/>
  <c r="BB215" i="6"/>
  <c r="BC215" i="6"/>
  <c r="BD215" i="6"/>
  <c r="BE215" i="6"/>
  <c r="AR216" i="6"/>
  <c r="AS216" i="6"/>
  <c r="AT216" i="6"/>
  <c r="AU216" i="6"/>
  <c r="AW216" i="6"/>
  <c r="AX216" i="6"/>
  <c r="AY216" i="6"/>
  <c r="AZ216" i="6"/>
  <c r="BB216" i="6"/>
  <c r="BC216" i="6"/>
  <c r="BD216" i="6"/>
  <c r="BE216" i="6"/>
  <c r="AR217" i="6"/>
  <c r="AS217" i="6"/>
  <c r="AT217" i="6"/>
  <c r="AU217" i="6"/>
  <c r="AW217" i="6"/>
  <c r="AX217" i="6"/>
  <c r="AY217" i="6"/>
  <c r="AZ217" i="6"/>
  <c r="BB217" i="6"/>
  <c r="BC217" i="6"/>
  <c r="BD217" i="6"/>
  <c r="BE217" i="6"/>
  <c r="AR218" i="6"/>
  <c r="AS218" i="6"/>
  <c r="AT218" i="6"/>
  <c r="AU218" i="6"/>
  <c r="AW218" i="6"/>
  <c r="AX218" i="6"/>
  <c r="AY218" i="6"/>
  <c r="AZ218" i="6"/>
  <c r="BB218" i="6"/>
  <c r="BC218" i="6"/>
  <c r="BD218" i="6"/>
  <c r="BE218" i="6"/>
  <c r="AR219" i="6"/>
  <c r="AS219" i="6"/>
  <c r="AT219" i="6"/>
  <c r="AU219" i="6"/>
  <c r="AW219" i="6"/>
  <c r="AX219" i="6"/>
  <c r="AY219" i="6"/>
  <c r="AZ219" i="6"/>
  <c r="BB219" i="6"/>
  <c r="BC219" i="6"/>
  <c r="BD219" i="6"/>
  <c r="BE219" i="6"/>
  <c r="AR220" i="6"/>
  <c r="AS220" i="6"/>
  <c r="AT220" i="6"/>
  <c r="AU220" i="6"/>
  <c r="AW220" i="6"/>
  <c r="AX220" i="6"/>
  <c r="AY220" i="6"/>
  <c r="AZ220" i="6"/>
  <c r="BB220" i="6"/>
  <c r="BC220" i="6"/>
  <c r="BD220" i="6"/>
  <c r="BE220" i="6"/>
  <c r="AR221" i="6"/>
  <c r="AS221" i="6"/>
  <c r="AT221" i="6"/>
  <c r="AU221" i="6"/>
  <c r="AW221" i="6"/>
  <c r="AX221" i="6"/>
  <c r="AY221" i="6"/>
  <c r="AZ221" i="6"/>
  <c r="BB221" i="6"/>
  <c r="BC221" i="6"/>
  <c r="BD221" i="6"/>
  <c r="BE221" i="6"/>
  <c r="AR222" i="6"/>
  <c r="AS222" i="6"/>
  <c r="AT222" i="6"/>
  <c r="AU222" i="6"/>
  <c r="AW222" i="6"/>
  <c r="AX222" i="6"/>
  <c r="AY222" i="6"/>
  <c r="AZ222" i="6"/>
  <c r="BB222" i="6"/>
  <c r="BC222" i="6"/>
  <c r="BD222" i="6"/>
  <c r="BE222" i="6"/>
  <c r="AR223" i="6"/>
  <c r="AS223" i="6"/>
  <c r="AT223" i="6"/>
  <c r="AU223" i="6"/>
  <c r="AW223" i="6"/>
  <c r="AX223" i="6"/>
  <c r="AY223" i="6"/>
  <c r="AZ223" i="6"/>
  <c r="BB223" i="6"/>
  <c r="BC223" i="6"/>
  <c r="BD223" i="6"/>
  <c r="BE223" i="6"/>
  <c r="AR224" i="6"/>
  <c r="AS224" i="6"/>
  <c r="AT224" i="6"/>
  <c r="AU224" i="6"/>
  <c r="AW224" i="6"/>
  <c r="AX224" i="6"/>
  <c r="AY224" i="6"/>
  <c r="AZ224" i="6"/>
  <c r="BB224" i="6"/>
  <c r="BC224" i="6"/>
  <c r="BD224" i="6"/>
  <c r="BE224" i="6"/>
  <c r="AR225" i="6"/>
  <c r="AS225" i="6"/>
  <c r="AT225" i="6"/>
  <c r="AU225" i="6"/>
  <c r="AW225" i="6"/>
  <c r="AX225" i="6"/>
  <c r="AY225" i="6"/>
  <c r="AZ225" i="6"/>
  <c r="BB225" i="6"/>
  <c r="BC225" i="6"/>
  <c r="BD225" i="6"/>
  <c r="BE225" i="6"/>
  <c r="AR226" i="6"/>
  <c r="AS226" i="6"/>
  <c r="AT226" i="6"/>
  <c r="AU226" i="6"/>
  <c r="AW226" i="6"/>
  <c r="AX226" i="6"/>
  <c r="AY226" i="6"/>
  <c r="AZ226" i="6"/>
  <c r="BB226" i="6"/>
  <c r="BC226" i="6"/>
  <c r="BD226" i="6"/>
  <c r="BE226" i="6"/>
  <c r="AR227" i="6"/>
  <c r="AS227" i="6"/>
  <c r="AT227" i="6"/>
  <c r="AU227" i="6"/>
  <c r="AW227" i="6"/>
  <c r="AX227" i="6"/>
  <c r="AY227" i="6"/>
  <c r="AZ227" i="6"/>
  <c r="BB227" i="6"/>
  <c r="BC227" i="6"/>
  <c r="BD227" i="6"/>
  <c r="BE227" i="6"/>
  <c r="AR228" i="6"/>
  <c r="AS228" i="6"/>
  <c r="AT228" i="6"/>
  <c r="AU228" i="6"/>
  <c r="AW228" i="6"/>
  <c r="AX228" i="6"/>
  <c r="AY228" i="6"/>
  <c r="AZ228" i="6"/>
  <c r="BB228" i="6"/>
  <c r="BC228" i="6"/>
  <c r="BD228" i="6"/>
  <c r="BE228" i="6"/>
  <c r="AR229" i="6"/>
  <c r="AS229" i="6"/>
  <c r="AT229" i="6"/>
  <c r="AU229" i="6"/>
  <c r="AW229" i="6"/>
  <c r="AX229" i="6"/>
  <c r="AY229" i="6"/>
  <c r="AZ229" i="6"/>
  <c r="BB229" i="6"/>
  <c r="BC229" i="6"/>
  <c r="BD229" i="6"/>
  <c r="BE229" i="6"/>
  <c r="AR230" i="6"/>
  <c r="AS230" i="6"/>
  <c r="AT230" i="6"/>
  <c r="AU230" i="6"/>
  <c r="AW230" i="6"/>
  <c r="AX230" i="6"/>
  <c r="AY230" i="6"/>
  <c r="AZ230" i="6"/>
  <c r="BB230" i="6"/>
  <c r="BC230" i="6"/>
  <c r="BD230" i="6"/>
  <c r="BE230" i="6"/>
  <c r="AR231" i="6"/>
  <c r="AS231" i="6"/>
  <c r="AT231" i="6"/>
  <c r="AU231" i="6"/>
  <c r="AW231" i="6"/>
  <c r="AX231" i="6"/>
  <c r="AY231" i="6"/>
  <c r="AZ231" i="6"/>
  <c r="BB231" i="6"/>
  <c r="BC231" i="6"/>
  <c r="BD231" i="6"/>
  <c r="BE231" i="6"/>
  <c r="AR232" i="6"/>
  <c r="AS232" i="6"/>
  <c r="AT232" i="6"/>
  <c r="AU232" i="6"/>
  <c r="AW232" i="6"/>
  <c r="AX232" i="6"/>
  <c r="AY232" i="6"/>
  <c r="AZ232" i="6"/>
  <c r="BB232" i="6"/>
  <c r="BC232" i="6"/>
  <c r="BD232" i="6"/>
  <c r="BE232" i="6"/>
  <c r="AR233" i="6"/>
  <c r="AS233" i="6"/>
  <c r="AT233" i="6"/>
  <c r="AU233" i="6"/>
  <c r="AW233" i="6"/>
  <c r="AX233" i="6"/>
  <c r="AY233" i="6"/>
  <c r="AZ233" i="6"/>
  <c r="BB233" i="6"/>
  <c r="BC233" i="6"/>
  <c r="BD233" i="6"/>
  <c r="BE233" i="6"/>
  <c r="AR234" i="6"/>
  <c r="AS234" i="6"/>
  <c r="AT234" i="6"/>
  <c r="AU234" i="6"/>
  <c r="AW234" i="6"/>
  <c r="AX234" i="6"/>
  <c r="AY234" i="6"/>
  <c r="AZ234" i="6"/>
  <c r="BB234" i="6"/>
  <c r="BC234" i="6"/>
  <c r="BD234" i="6"/>
  <c r="BE234" i="6"/>
  <c r="AR235" i="6"/>
  <c r="AS235" i="6"/>
  <c r="AT235" i="6"/>
  <c r="AU235" i="6"/>
  <c r="AW235" i="6"/>
  <c r="AX235" i="6"/>
  <c r="AY235" i="6"/>
  <c r="AZ235" i="6"/>
  <c r="BB235" i="6"/>
  <c r="BC235" i="6"/>
  <c r="BD235" i="6"/>
  <c r="BE235" i="6"/>
  <c r="AR236" i="6"/>
  <c r="AS236" i="6"/>
  <c r="AT236" i="6"/>
  <c r="AU236" i="6"/>
  <c r="AW236" i="6"/>
  <c r="AX236" i="6"/>
  <c r="AY236" i="6"/>
  <c r="AZ236" i="6"/>
  <c r="BB236" i="6"/>
  <c r="BC236" i="6"/>
  <c r="BD236" i="6"/>
  <c r="BE236" i="6"/>
  <c r="AR237" i="6"/>
  <c r="AS237" i="6"/>
  <c r="AT237" i="6"/>
  <c r="AU237" i="6"/>
  <c r="AW237" i="6"/>
  <c r="AX237" i="6"/>
  <c r="AY237" i="6"/>
  <c r="AZ237" i="6"/>
  <c r="BB237" i="6"/>
  <c r="BC237" i="6"/>
  <c r="BD237" i="6"/>
  <c r="BE237" i="6"/>
  <c r="AR238" i="6"/>
  <c r="AS238" i="6"/>
  <c r="AT238" i="6"/>
  <c r="AU238" i="6"/>
  <c r="AW238" i="6"/>
  <c r="AX238" i="6"/>
  <c r="AY238" i="6"/>
  <c r="AZ238" i="6"/>
  <c r="BB238" i="6"/>
  <c r="BC238" i="6"/>
  <c r="BD238" i="6"/>
  <c r="BE238" i="6"/>
  <c r="AR239" i="6"/>
  <c r="AS239" i="6"/>
  <c r="AT239" i="6"/>
  <c r="AU239" i="6"/>
  <c r="AW239" i="6"/>
  <c r="AX239" i="6"/>
  <c r="AY239" i="6"/>
  <c r="AZ239" i="6"/>
  <c r="BB239" i="6"/>
  <c r="BC239" i="6"/>
  <c r="BD239" i="6"/>
  <c r="BE239" i="6"/>
  <c r="AR240" i="6"/>
  <c r="AS240" i="6"/>
  <c r="AT240" i="6"/>
  <c r="AU240" i="6"/>
  <c r="AW240" i="6"/>
  <c r="AX240" i="6"/>
  <c r="AY240" i="6"/>
  <c r="AZ240" i="6"/>
  <c r="BB240" i="6"/>
  <c r="BC240" i="6"/>
  <c r="BD240" i="6"/>
  <c r="BE240" i="6"/>
  <c r="AR241" i="6"/>
  <c r="AS241" i="6"/>
  <c r="AT241" i="6"/>
  <c r="AU241" i="6"/>
  <c r="AW241" i="6"/>
  <c r="AX241" i="6"/>
  <c r="AY241" i="6"/>
  <c r="AZ241" i="6"/>
  <c r="BB241" i="6"/>
  <c r="BC241" i="6"/>
  <c r="BD241" i="6"/>
  <c r="BE241" i="6"/>
  <c r="AR242" i="6"/>
  <c r="AS242" i="6"/>
  <c r="AT242" i="6"/>
  <c r="AU242" i="6"/>
  <c r="AW242" i="6"/>
  <c r="AX242" i="6"/>
  <c r="AY242" i="6"/>
  <c r="AZ242" i="6"/>
  <c r="BB242" i="6"/>
  <c r="BC242" i="6"/>
  <c r="BD242" i="6"/>
  <c r="BE242" i="6"/>
  <c r="AR243" i="6"/>
  <c r="AS243" i="6"/>
  <c r="AT243" i="6"/>
  <c r="AU243" i="6"/>
  <c r="AW243" i="6"/>
  <c r="AX243" i="6"/>
  <c r="AY243" i="6"/>
  <c r="AZ243" i="6"/>
  <c r="BB243" i="6"/>
  <c r="BC243" i="6"/>
  <c r="BD243" i="6"/>
  <c r="BE243" i="6"/>
  <c r="AR244" i="6"/>
  <c r="AS244" i="6"/>
  <c r="AT244" i="6"/>
  <c r="AU244" i="6"/>
  <c r="AW244" i="6"/>
  <c r="AX244" i="6"/>
  <c r="AY244" i="6"/>
  <c r="AZ244" i="6"/>
  <c r="BB244" i="6"/>
  <c r="BC244" i="6"/>
  <c r="BD244" i="6"/>
  <c r="BE244" i="6"/>
  <c r="AR245" i="6"/>
  <c r="AS245" i="6"/>
  <c r="AT245" i="6"/>
  <c r="AU245" i="6"/>
  <c r="AW245" i="6"/>
  <c r="AX245" i="6"/>
  <c r="AY245" i="6"/>
  <c r="AZ245" i="6"/>
  <c r="BB245" i="6"/>
  <c r="BC245" i="6"/>
  <c r="BD245" i="6"/>
  <c r="BE245" i="6"/>
  <c r="AR246" i="6"/>
  <c r="AS246" i="6"/>
  <c r="AT246" i="6"/>
  <c r="AU246" i="6"/>
  <c r="AW246" i="6"/>
  <c r="AX246" i="6"/>
  <c r="AY246" i="6"/>
  <c r="AZ246" i="6"/>
  <c r="BB246" i="6"/>
  <c r="BC246" i="6"/>
  <c r="BD246" i="6"/>
  <c r="BE246" i="6"/>
  <c r="AR247" i="6"/>
  <c r="AS247" i="6"/>
  <c r="AT247" i="6"/>
  <c r="AU247" i="6"/>
  <c r="AW247" i="6"/>
  <c r="AX247" i="6"/>
  <c r="AY247" i="6"/>
  <c r="AZ247" i="6"/>
  <c r="BB247" i="6"/>
  <c r="BC247" i="6"/>
  <c r="BD247" i="6"/>
  <c r="BE247" i="6"/>
  <c r="AR248" i="6"/>
  <c r="AS248" i="6"/>
  <c r="AT248" i="6"/>
  <c r="AU248" i="6"/>
  <c r="AW248" i="6"/>
  <c r="AX248" i="6"/>
  <c r="AY248" i="6"/>
  <c r="AZ248" i="6"/>
  <c r="BB248" i="6"/>
  <c r="BC248" i="6"/>
  <c r="BD248" i="6"/>
  <c r="BE248" i="6"/>
  <c r="AR249" i="6"/>
  <c r="AS249" i="6"/>
  <c r="AT249" i="6"/>
  <c r="AU249" i="6"/>
  <c r="AW249" i="6"/>
  <c r="AX249" i="6"/>
  <c r="AY249" i="6"/>
  <c r="AZ249" i="6"/>
  <c r="BB249" i="6"/>
  <c r="BC249" i="6"/>
  <c r="BD249" i="6"/>
  <c r="BE249" i="6"/>
  <c r="AR250" i="6"/>
  <c r="AS250" i="6"/>
  <c r="AT250" i="6"/>
  <c r="AU250" i="6"/>
  <c r="AW250" i="6"/>
  <c r="AX250" i="6"/>
  <c r="AY250" i="6"/>
  <c r="AZ250" i="6"/>
  <c r="BB250" i="6"/>
  <c r="BC250" i="6"/>
  <c r="BD250" i="6"/>
  <c r="BE250" i="6"/>
  <c r="AR251" i="6"/>
  <c r="AS251" i="6"/>
  <c r="AT251" i="6"/>
  <c r="AU251" i="6"/>
  <c r="AW251" i="6"/>
  <c r="AX251" i="6"/>
  <c r="AY251" i="6"/>
  <c r="AZ251" i="6"/>
  <c r="BB251" i="6"/>
  <c r="BC251" i="6"/>
  <c r="BD251" i="6"/>
  <c r="BE251" i="6"/>
  <c r="AR252" i="6"/>
  <c r="AS252" i="6"/>
  <c r="AT252" i="6"/>
  <c r="AU252" i="6"/>
  <c r="AW252" i="6"/>
  <c r="AX252" i="6"/>
  <c r="AY252" i="6"/>
  <c r="AZ252" i="6"/>
  <c r="BB252" i="6"/>
  <c r="BC252" i="6"/>
  <c r="BD252" i="6"/>
  <c r="BE252" i="6"/>
  <c r="AR253" i="6"/>
  <c r="AS253" i="6"/>
  <c r="AT253" i="6"/>
  <c r="AU253" i="6"/>
  <c r="AW253" i="6"/>
  <c r="AX253" i="6"/>
  <c r="AY253" i="6"/>
  <c r="AZ253" i="6"/>
  <c r="BB253" i="6"/>
  <c r="BC253" i="6"/>
  <c r="BD253" i="6"/>
  <c r="BE253" i="6"/>
  <c r="AR254" i="6"/>
  <c r="AS254" i="6"/>
  <c r="AT254" i="6"/>
  <c r="AU254" i="6"/>
  <c r="AW254" i="6"/>
  <c r="AX254" i="6"/>
  <c r="AY254" i="6"/>
  <c r="AZ254" i="6"/>
  <c r="BB254" i="6"/>
  <c r="BC254" i="6"/>
  <c r="BD254" i="6"/>
  <c r="BE254" i="6"/>
  <c r="AR255" i="6"/>
  <c r="AS255" i="6"/>
  <c r="AT255" i="6"/>
  <c r="AU255" i="6"/>
  <c r="AW255" i="6"/>
  <c r="AX255" i="6"/>
  <c r="AY255" i="6"/>
  <c r="AZ255" i="6"/>
  <c r="BB255" i="6"/>
  <c r="BC255" i="6"/>
  <c r="BD255" i="6"/>
  <c r="BE255" i="6"/>
  <c r="AR256" i="6"/>
  <c r="AS256" i="6"/>
  <c r="AT256" i="6"/>
  <c r="AU256" i="6"/>
  <c r="AW256" i="6"/>
  <c r="AX256" i="6"/>
  <c r="AY256" i="6"/>
  <c r="AZ256" i="6"/>
  <c r="BB256" i="6"/>
  <c r="BC256" i="6"/>
  <c r="BD256" i="6"/>
  <c r="BE256" i="6"/>
  <c r="AR257" i="6"/>
  <c r="AS257" i="6"/>
  <c r="AT257" i="6"/>
  <c r="AU257" i="6"/>
  <c r="AW257" i="6"/>
  <c r="AX257" i="6"/>
  <c r="AY257" i="6"/>
  <c r="AZ257" i="6"/>
  <c r="BB257" i="6"/>
  <c r="BC257" i="6"/>
  <c r="BD257" i="6"/>
  <c r="BE257" i="6"/>
  <c r="AR258" i="6"/>
  <c r="AS258" i="6"/>
  <c r="AT258" i="6"/>
  <c r="AU258" i="6"/>
  <c r="AW258" i="6"/>
  <c r="AX258" i="6"/>
  <c r="AY258" i="6"/>
  <c r="AZ258" i="6"/>
  <c r="BB258" i="6"/>
  <c r="BC258" i="6"/>
  <c r="BD258" i="6"/>
  <c r="BE258" i="6"/>
  <c r="AR259" i="6"/>
  <c r="AS259" i="6"/>
  <c r="AT259" i="6"/>
  <c r="AU259" i="6"/>
  <c r="AW259" i="6"/>
  <c r="AX259" i="6"/>
  <c r="AY259" i="6"/>
  <c r="AZ259" i="6"/>
  <c r="BB259" i="6"/>
  <c r="BC259" i="6"/>
  <c r="BD259" i="6"/>
  <c r="BE259" i="6"/>
  <c r="AR260" i="6"/>
  <c r="AS260" i="6"/>
  <c r="AT260" i="6"/>
  <c r="AU260" i="6"/>
  <c r="AW260" i="6"/>
  <c r="AX260" i="6"/>
  <c r="AY260" i="6"/>
  <c r="AZ260" i="6"/>
  <c r="BB260" i="6"/>
  <c r="BC260" i="6"/>
  <c r="BD260" i="6"/>
  <c r="BE260" i="6"/>
  <c r="AR261" i="6"/>
  <c r="AS261" i="6"/>
  <c r="AT261" i="6"/>
  <c r="AU261" i="6"/>
  <c r="AW261" i="6"/>
  <c r="AX261" i="6"/>
  <c r="AY261" i="6"/>
  <c r="AZ261" i="6"/>
  <c r="BB261" i="6"/>
  <c r="BC261" i="6"/>
  <c r="BD261" i="6"/>
  <c r="BE261" i="6"/>
  <c r="AR262" i="6"/>
  <c r="AS262" i="6"/>
  <c r="AT262" i="6"/>
  <c r="AU262" i="6"/>
  <c r="AW262" i="6"/>
  <c r="AX262" i="6"/>
  <c r="AY262" i="6"/>
  <c r="AZ262" i="6"/>
  <c r="BB262" i="6"/>
  <c r="BC262" i="6"/>
  <c r="BD262" i="6"/>
  <c r="BE262" i="6"/>
  <c r="AR263" i="6"/>
  <c r="AS263" i="6"/>
  <c r="AT263" i="6"/>
  <c r="AU263" i="6"/>
  <c r="AW263" i="6"/>
  <c r="AX263" i="6"/>
  <c r="AY263" i="6"/>
  <c r="AZ263" i="6"/>
  <c r="BB263" i="6"/>
  <c r="BC263" i="6"/>
  <c r="BD263" i="6"/>
  <c r="BE263" i="6"/>
  <c r="AR264" i="6"/>
  <c r="AS264" i="6"/>
  <c r="AT264" i="6"/>
  <c r="AU264" i="6"/>
  <c r="AW264" i="6"/>
  <c r="AX264" i="6"/>
  <c r="AY264" i="6"/>
  <c r="AZ264" i="6"/>
  <c r="BB264" i="6"/>
  <c r="BC264" i="6"/>
  <c r="BD264" i="6"/>
  <c r="BE264" i="6"/>
  <c r="AR265" i="6"/>
  <c r="AS265" i="6"/>
  <c r="AT265" i="6"/>
  <c r="AU265" i="6"/>
  <c r="AW265" i="6"/>
  <c r="AX265" i="6"/>
  <c r="AY265" i="6"/>
  <c r="AZ265" i="6"/>
  <c r="BB265" i="6"/>
  <c r="BC265" i="6"/>
  <c r="BD265" i="6"/>
  <c r="BE265" i="6"/>
  <c r="AR266" i="6"/>
  <c r="AS266" i="6"/>
  <c r="AT266" i="6"/>
  <c r="AU266" i="6"/>
  <c r="AW266" i="6"/>
  <c r="AX266" i="6"/>
  <c r="AY266" i="6"/>
  <c r="AZ266" i="6"/>
  <c r="BB266" i="6"/>
  <c r="BC266" i="6"/>
  <c r="BD266" i="6"/>
  <c r="BE266" i="6"/>
  <c r="AR267" i="6"/>
  <c r="AS267" i="6"/>
  <c r="AT267" i="6"/>
  <c r="AU267" i="6"/>
  <c r="AW267" i="6"/>
  <c r="AX267" i="6"/>
  <c r="AY267" i="6"/>
  <c r="AZ267" i="6"/>
  <c r="BB267" i="6"/>
  <c r="BC267" i="6"/>
  <c r="BD267" i="6"/>
  <c r="BE267" i="6"/>
  <c r="AR268" i="6"/>
  <c r="AS268" i="6"/>
  <c r="AT268" i="6"/>
  <c r="AU268" i="6"/>
  <c r="AW268" i="6"/>
  <c r="AX268" i="6"/>
  <c r="AY268" i="6"/>
  <c r="AZ268" i="6"/>
  <c r="BB268" i="6"/>
  <c r="BC268" i="6"/>
  <c r="BD268" i="6"/>
  <c r="BE268" i="6"/>
  <c r="AR269" i="6"/>
  <c r="AS269" i="6"/>
  <c r="AT269" i="6"/>
  <c r="AU269" i="6"/>
  <c r="AW269" i="6"/>
  <c r="AX269" i="6"/>
  <c r="AY269" i="6"/>
  <c r="AZ269" i="6"/>
  <c r="BB269" i="6"/>
  <c r="BC269" i="6"/>
  <c r="BD269" i="6"/>
  <c r="BE269" i="6"/>
  <c r="AR270" i="6"/>
  <c r="AS270" i="6"/>
  <c r="AT270" i="6"/>
  <c r="AU270" i="6"/>
  <c r="AW270" i="6"/>
  <c r="AX270" i="6"/>
  <c r="AY270" i="6"/>
  <c r="AZ270" i="6"/>
  <c r="BB270" i="6"/>
  <c r="BC270" i="6"/>
  <c r="BD270" i="6"/>
  <c r="BE270" i="6"/>
  <c r="AR271" i="6"/>
  <c r="AS271" i="6"/>
  <c r="AT271" i="6"/>
  <c r="AU271" i="6"/>
  <c r="AW271" i="6"/>
  <c r="AX271" i="6"/>
  <c r="AY271" i="6"/>
  <c r="AZ271" i="6"/>
  <c r="BB271" i="6"/>
  <c r="BC271" i="6"/>
  <c r="BD271" i="6"/>
  <c r="BE271" i="6"/>
  <c r="AR272" i="6"/>
  <c r="AS272" i="6"/>
  <c r="AT272" i="6"/>
  <c r="AU272" i="6"/>
  <c r="AW272" i="6"/>
  <c r="AX272" i="6"/>
  <c r="AY272" i="6"/>
  <c r="AZ272" i="6"/>
  <c r="BB272" i="6"/>
  <c r="BC272" i="6"/>
  <c r="BD272" i="6"/>
  <c r="BE272" i="6"/>
  <c r="AR273" i="6"/>
  <c r="AS273" i="6"/>
  <c r="AT273" i="6"/>
  <c r="AU273" i="6"/>
  <c r="AW273" i="6"/>
  <c r="AX273" i="6"/>
  <c r="AY273" i="6"/>
  <c r="AZ273" i="6"/>
  <c r="BB273" i="6"/>
  <c r="BC273" i="6"/>
  <c r="BD273" i="6"/>
  <c r="BE273" i="6"/>
  <c r="AR274" i="6"/>
  <c r="AS274" i="6"/>
  <c r="AT274" i="6"/>
  <c r="AU274" i="6"/>
  <c r="AW274" i="6"/>
  <c r="AX274" i="6"/>
  <c r="AY274" i="6"/>
  <c r="AZ274" i="6"/>
  <c r="BB274" i="6"/>
  <c r="BC274" i="6"/>
  <c r="BD274" i="6"/>
  <c r="BE274" i="6"/>
  <c r="AR275" i="6"/>
  <c r="AS275" i="6"/>
  <c r="AT275" i="6"/>
  <c r="AU275" i="6"/>
  <c r="AW275" i="6"/>
  <c r="AX275" i="6"/>
  <c r="AY275" i="6"/>
  <c r="AZ275" i="6"/>
  <c r="BB275" i="6"/>
  <c r="BC275" i="6"/>
  <c r="BD275" i="6"/>
  <c r="BE275" i="6"/>
  <c r="AR276" i="6"/>
  <c r="AS276" i="6"/>
  <c r="AT276" i="6"/>
  <c r="AU276" i="6"/>
  <c r="AW276" i="6"/>
  <c r="AX276" i="6"/>
  <c r="AY276" i="6"/>
  <c r="AZ276" i="6"/>
  <c r="BB276" i="6"/>
  <c r="BC276" i="6"/>
  <c r="BD276" i="6"/>
  <c r="BE276" i="6"/>
  <c r="AR277" i="6"/>
  <c r="AS277" i="6"/>
  <c r="AT277" i="6"/>
  <c r="AU277" i="6"/>
  <c r="AW277" i="6"/>
  <c r="AX277" i="6"/>
  <c r="AY277" i="6"/>
  <c r="AZ277" i="6"/>
  <c r="BB277" i="6"/>
  <c r="BC277" i="6"/>
  <c r="BD277" i="6"/>
  <c r="BE277" i="6"/>
  <c r="AR278" i="6"/>
  <c r="AS278" i="6"/>
  <c r="AT278" i="6"/>
  <c r="AU278" i="6"/>
  <c r="AW278" i="6"/>
  <c r="AX278" i="6"/>
  <c r="AY278" i="6"/>
  <c r="AZ278" i="6"/>
  <c r="BB278" i="6"/>
  <c r="BC278" i="6"/>
  <c r="BD278" i="6"/>
  <c r="BE278" i="6"/>
  <c r="AR279" i="6"/>
  <c r="AS279" i="6"/>
  <c r="AT279" i="6"/>
  <c r="AU279" i="6"/>
  <c r="AW279" i="6"/>
  <c r="AX279" i="6"/>
  <c r="AY279" i="6"/>
  <c r="AZ279" i="6"/>
  <c r="BB279" i="6"/>
  <c r="BC279" i="6"/>
  <c r="BD279" i="6"/>
  <c r="BE279" i="6"/>
  <c r="AR280" i="6"/>
  <c r="AS280" i="6"/>
  <c r="AT280" i="6"/>
  <c r="AU280" i="6"/>
  <c r="AW280" i="6"/>
  <c r="AX280" i="6"/>
  <c r="AY280" i="6"/>
  <c r="AZ280" i="6"/>
  <c r="BB280" i="6"/>
  <c r="BC280" i="6"/>
  <c r="BD280" i="6"/>
  <c r="BE280" i="6"/>
  <c r="AR281" i="6"/>
  <c r="AS281" i="6"/>
  <c r="AT281" i="6"/>
  <c r="AU281" i="6"/>
  <c r="AW281" i="6"/>
  <c r="AX281" i="6"/>
  <c r="AY281" i="6"/>
  <c r="AZ281" i="6"/>
  <c r="BB281" i="6"/>
  <c r="BC281" i="6"/>
  <c r="BD281" i="6"/>
  <c r="BE281" i="6"/>
  <c r="AR282" i="6"/>
  <c r="AS282" i="6"/>
  <c r="AT282" i="6"/>
  <c r="AU282" i="6"/>
  <c r="AW282" i="6"/>
  <c r="AX282" i="6"/>
  <c r="AY282" i="6"/>
  <c r="AZ282" i="6"/>
  <c r="BB282" i="6"/>
  <c r="BC282" i="6"/>
  <c r="BD282" i="6"/>
  <c r="BE282" i="6"/>
  <c r="AR283" i="6"/>
  <c r="AS283" i="6"/>
  <c r="AT283" i="6"/>
  <c r="AU283" i="6"/>
  <c r="AW283" i="6"/>
  <c r="AX283" i="6"/>
  <c r="AY283" i="6"/>
  <c r="AZ283" i="6"/>
  <c r="BB283" i="6"/>
  <c r="BC283" i="6"/>
  <c r="BD283" i="6"/>
  <c r="BE283" i="6"/>
  <c r="AR284" i="6"/>
  <c r="AS284" i="6"/>
  <c r="AT284" i="6"/>
  <c r="AU284" i="6"/>
  <c r="AW284" i="6"/>
  <c r="AX284" i="6"/>
  <c r="AY284" i="6"/>
  <c r="AZ284" i="6"/>
  <c r="BB284" i="6"/>
  <c r="BC284" i="6"/>
  <c r="BD284" i="6"/>
  <c r="BE284" i="6"/>
  <c r="AR285" i="6"/>
  <c r="AS285" i="6"/>
  <c r="AT285" i="6"/>
  <c r="AU285" i="6"/>
  <c r="AW285" i="6"/>
  <c r="AX285" i="6"/>
  <c r="AY285" i="6"/>
  <c r="AZ285" i="6"/>
  <c r="BB285" i="6"/>
  <c r="BC285" i="6"/>
  <c r="BD285" i="6"/>
  <c r="BE285" i="6"/>
  <c r="AR286" i="6"/>
  <c r="AS286" i="6"/>
  <c r="AT286" i="6"/>
  <c r="AU286" i="6"/>
  <c r="AW286" i="6"/>
  <c r="AX286" i="6"/>
  <c r="AY286" i="6"/>
  <c r="AZ286" i="6"/>
  <c r="BB286" i="6"/>
  <c r="BC286" i="6"/>
  <c r="BD286" i="6"/>
  <c r="BE286" i="6"/>
  <c r="AR287" i="6"/>
  <c r="AS287" i="6"/>
  <c r="AT287" i="6"/>
  <c r="AU287" i="6"/>
  <c r="AW287" i="6"/>
  <c r="AX287" i="6"/>
  <c r="AY287" i="6"/>
  <c r="AZ287" i="6"/>
  <c r="BB287" i="6"/>
  <c r="BC287" i="6"/>
  <c r="BD287" i="6"/>
  <c r="BE287" i="6"/>
  <c r="AR288" i="6"/>
  <c r="AS288" i="6"/>
  <c r="AT288" i="6"/>
  <c r="AU288" i="6"/>
  <c r="AW288" i="6"/>
  <c r="AX288" i="6"/>
  <c r="AY288" i="6"/>
  <c r="AZ288" i="6"/>
  <c r="BB288" i="6"/>
  <c r="BC288" i="6"/>
  <c r="BD288" i="6"/>
  <c r="BE288" i="6"/>
  <c r="AR289" i="6"/>
  <c r="AS289" i="6"/>
  <c r="AT289" i="6"/>
  <c r="AU289" i="6"/>
  <c r="AW289" i="6"/>
  <c r="AX289" i="6"/>
  <c r="AY289" i="6"/>
  <c r="AZ289" i="6"/>
  <c r="BB289" i="6"/>
  <c r="BC289" i="6"/>
  <c r="BD289" i="6"/>
  <c r="BE289" i="6"/>
  <c r="AR290" i="6"/>
  <c r="AS290" i="6"/>
  <c r="AT290" i="6"/>
  <c r="AU290" i="6"/>
  <c r="AW290" i="6"/>
  <c r="AX290" i="6"/>
  <c r="AY290" i="6"/>
  <c r="AZ290" i="6"/>
  <c r="BB290" i="6"/>
  <c r="BC290" i="6"/>
  <c r="BD290" i="6"/>
  <c r="BE290" i="6"/>
  <c r="AR291" i="6"/>
  <c r="AS291" i="6"/>
  <c r="AT291" i="6"/>
  <c r="AU291" i="6"/>
  <c r="AW291" i="6"/>
  <c r="AX291" i="6"/>
  <c r="AY291" i="6"/>
  <c r="AZ291" i="6"/>
  <c r="BB291" i="6"/>
  <c r="BC291" i="6"/>
  <c r="BD291" i="6"/>
  <c r="BE291" i="6"/>
  <c r="AR292" i="6"/>
  <c r="AS292" i="6"/>
  <c r="AT292" i="6"/>
  <c r="AU292" i="6"/>
  <c r="AW292" i="6"/>
  <c r="AX292" i="6"/>
  <c r="AY292" i="6"/>
  <c r="AZ292" i="6"/>
  <c r="BB292" i="6"/>
  <c r="BC292" i="6"/>
  <c r="BD292" i="6"/>
  <c r="BE292" i="6"/>
  <c r="AR293" i="6"/>
  <c r="AS293" i="6"/>
  <c r="AT293" i="6"/>
  <c r="AU293" i="6"/>
  <c r="AW293" i="6"/>
  <c r="AX293" i="6"/>
  <c r="AY293" i="6"/>
  <c r="AZ293" i="6"/>
  <c r="BB293" i="6"/>
  <c r="BC293" i="6"/>
  <c r="BD293" i="6"/>
  <c r="BE293" i="6"/>
  <c r="AR294" i="6"/>
  <c r="AS294" i="6"/>
  <c r="AT294" i="6"/>
  <c r="AU294" i="6"/>
  <c r="AW294" i="6"/>
  <c r="AX294" i="6"/>
  <c r="AY294" i="6"/>
  <c r="AZ294" i="6"/>
  <c r="BB294" i="6"/>
  <c r="BC294" i="6"/>
  <c r="BD294" i="6"/>
  <c r="BE294" i="6"/>
  <c r="AR295" i="6"/>
  <c r="AS295" i="6"/>
  <c r="AT295" i="6"/>
  <c r="AU295" i="6"/>
  <c r="AW295" i="6"/>
  <c r="AX295" i="6"/>
  <c r="AY295" i="6"/>
  <c r="AZ295" i="6"/>
  <c r="BB295" i="6"/>
  <c r="BC295" i="6"/>
  <c r="BD295" i="6"/>
  <c r="BE295" i="6"/>
  <c r="AR296" i="6"/>
  <c r="AS296" i="6"/>
  <c r="AT296" i="6"/>
  <c r="AU296" i="6"/>
  <c r="AW296" i="6"/>
  <c r="AX296" i="6"/>
  <c r="AY296" i="6"/>
  <c r="AZ296" i="6"/>
  <c r="BB296" i="6"/>
  <c r="BC296" i="6"/>
  <c r="BD296" i="6"/>
  <c r="BE296" i="6"/>
  <c r="AR297" i="6"/>
  <c r="AS297" i="6"/>
  <c r="AT297" i="6"/>
  <c r="AU297" i="6"/>
  <c r="AW297" i="6"/>
  <c r="AX297" i="6"/>
  <c r="AY297" i="6"/>
  <c r="AZ297" i="6"/>
  <c r="BB297" i="6"/>
  <c r="BC297" i="6"/>
  <c r="BD297" i="6"/>
  <c r="BE297" i="6"/>
  <c r="AR298" i="6"/>
  <c r="AS298" i="6"/>
  <c r="AT298" i="6"/>
  <c r="AU298" i="6"/>
  <c r="AW298" i="6"/>
  <c r="AX298" i="6"/>
  <c r="AY298" i="6"/>
  <c r="AZ298" i="6"/>
  <c r="BB298" i="6"/>
  <c r="BC298" i="6"/>
  <c r="BD298" i="6"/>
  <c r="BE298" i="6"/>
  <c r="AR299" i="6"/>
  <c r="AS299" i="6"/>
  <c r="AT299" i="6"/>
  <c r="AU299" i="6"/>
  <c r="AW299" i="6"/>
  <c r="AX299" i="6"/>
  <c r="AY299" i="6"/>
  <c r="AZ299" i="6"/>
  <c r="BB299" i="6"/>
  <c r="BC299" i="6"/>
  <c r="BD299" i="6"/>
  <c r="BE299" i="6"/>
  <c r="AR300" i="6"/>
  <c r="AS300" i="6"/>
  <c r="AT300" i="6"/>
  <c r="AU300" i="6"/>
  <c r="AW300" i="6"/>
  <c r="AX300" i="6"/>
  <c r="AY300" i="6"/>
  <c r="AZ300" i="6"/>
  <c r="BB300" i="6"/>
  <c r="BC300" i="6"/>
  <c r="BD300" i="6"/>
  <c r="BE300" i="6"/>
  <c r="AR301" i="6"/>
  <c r="AS301" i="6"/>
  <c r="AT301" i="6"/>
  <c r="AU301" i="6"/>
  <c r="AW301" i="6"/>
  <c r="AX301" i="6"/>
  <c r="AY301" i="6"/>
  <c r="AZ301" i="6"/>
  <c r="BB301" i="6"/>
  <c r="BC301" i="6"/>
  <c r="BD301" i="6"/>
  <c r="BE301" i="6"/>
  <c r="AR302" i="6"/>
  <c r="AS302" i="6"/>
  <c r="AT302" i="6"/>
  <c r="AU302" i="6"/>
  <c r="AW302" i="6"/>
  <c r="AX302" i="6"/>
  <c r="AY302" i="6"/>
  <c r="AZ302" i="6"/>
  <c r="BB302" i="6"/>
  <c r="BC302" i="6"/>
  <c r="BD302" i="6"/>
  <c r="BE302" i="6"/>
  <c r="AR303" i="6"/>
  <c r="AS303" i="6"/>
  <c r="AT303" i="6"/>
  <c r="AU303" i="6"/>
  <c r="AW303" i="6"/>
  <c r="AX303" i="6"/>
  <c r="AY303" i="6"/>
  <c r="AZ303" i="6"/>
  <c r="BB303" i="6"/>
  <c r="BC303" i="6"/>
  <c r="BD303" i="6"/>
  <c r="BE303" i="6"/>
  <c r="AR304" i="6"/>
  <c r="AS304" i="6"/>
  <c r="AT304" i="6"/>
  <c r="AU304" i="6"/>
  <c r="AW304" i="6"/>
  <c r="AX304" i="6"/>
  <c r="AY304" i="6"/>
  <c r="AZ304" i="6"/>
  <c r="BB304" i="6"/>
  <c r="BC304" i="6"/>
  <c r="BD304" i="6"/>
  <c r="BE304" i="6"/>
  <c r="AR305" i="6"/>
  <c r="AS305" i="6"/>
  <c r="AT305" i="6"/>
  <c r="AU305" i="6"/>
  <c r="AW305" i="6"/>
  <c r="AX305" i="6"/>
  <c r="AY305" i="6"/>
  <c r="AZ305" i="6"/>
  <c r="BB305" i="6"/>
  <c r="BC305" i="6"/>
  <c r="BD305" i="6"/>
  <c r="BE305" i="6"/>
  <c r="AR306" i="6"/>
  <c r="AS306" i="6"/>
  <c r="AT306" i="6"/>
  <c r="AU306" i="6"/>
  <c r="AW306" i="6"/>
  <c r="AX306" i="6"/>
  <c r="AY306" i="6"/>
  <c r="AZ306" i="6"/>
  <c r="BB306" i="6"/>
  <c r="BC306" i="6"/>
  <c r="BD306" i="6"/>
  <c r="BE306" i="6"/>
  <c r="AR307" i="6"/>
  <c r="AS307" i="6"/>
  <c r="AT307" i="6"/>
  <c r="AU307" i="6"/>
  <c r="AW307" i="6"/>
  <c r="AX307" i="6"/>
  <c r="AY307" i="6"/>
  <c r="AZ307" i="6"/>
  <c r="BB307" i="6"/>
  <c r="BC307" i="6"/>
  <c r="BD307" i="6"/>
  <c r="BE307" i="6"/>
  <c r="AR308" i="6"/>
  <c r="AS308" i="6"/>
  <c r="AT308" i="6"/>
  <c r="AU308" i="6"/>
  <c r="AW308" i="6"/>
  <c r="AX308" i="6"/>
  <c r="AY308" i="6"/>
  <c r="AZ308" i="6"/>
  <c r="BB308" i="6"/>
  <c r="BC308" i="6"/>
  <c r="BD308" i="6"/>
  <c r="BE308" i="6"/>
  <c r="AR309" i="6"/>
  <c r="AS309" i="6"/>
  <c r="AT309" i="6"/>
  <c r="AU309" i="6"/>
  <c r="AW309" i="6"/>
  <c r="AX309" i="6"/>
  <c r="AY309" i="6"/>
  <c r="AZ309" i="6"/>
  <c r="BB309" i="6"/>
  <c r="BC309" i="6"/>
  <c r="BD309" i="6"/>
  <c r="BE309" i="6"/>
  <c r="AR310" i="6"/>
  <c r="AS310" i="6"/>
  <c r="AT310" i="6"/>
  <c r="AU310" i="6"/>
  <c r="AW310" i="6"/>
  <c r="AX310" i="6"/>
  <c r="AY310" i="6"/>
  <c r="AZ310" i="6"/>
  <c r="BB310" i="6"/>
  <c r="BC310" i="6"/>
  <c r="BD310" i="6"/>
  <c r="BE310" i="6"/>
  <c r="AR311" i="6"/>
  <c r="AS311" i="6"/>
  <c r="AT311" i="6"/>
  <c r="AU311" i="6"/>
  <c r="AW311" i="6"/>
  <c r="AX311" i="6"/>
  <c r="AY311" i="6"/>
  <c r="AZ311" i="6"/>
  <c r="BB311" i="6"/>
  <c r="BC311" i="6"/>
  <c r="BD311" i="6"/>
  <c r="BE311" i="6"/>
  <c r="AR312" i="6"/>
  <c r="AS312" i="6"/>
  <c r="AT312" i="6"/>
  <c r="AU312" i="6"/>
  <c r="AW312" i="6"/>
  <c r="AX312" i="6"/>
  <c r="AY312" i="6"/>
  <c r="AZ312" i="6"/>
  <c r="BB312" i="6"/>
  <c r="BC312" i="6"/>
  <c r="BD312" i="6"/>
  <c r="BE312" i="6"/>
  <c r="AR313" i="6"/>
  <c r="AS313" i="6"/>
  <c r="AT313" i="6"/>
  <c r="AU313" i="6"/>
  <c r="AW313" i="6"/>
  <c r="AX313" i="6"/>
  <c r="AY313" i="6"/>
  <c r="AZ313" i="6"/>
  <c r="BB313" i="6"/>
  <c r="BC313" i="6"/>
  <c r="BD313" i="6"/>
  <c r="BE313" i="6"/>
  <c r="AR314" i="6"/>
  <c r="AS314" i="6"/>
  <c r="AT314" i="6"/>
  <c r="AU314" i="6"/>
  <c r="AW314" i="6"/>
  <c r="AX314" i="6"/>
  <c r="AY314" i="6"/>
  <c r="AZ314" i="6"/>
  <c r="BB314" i="6"/>
  <c r="BC314" i="6"/>
  <c r="BD314" i="6"/>
  <c r="BE314" i="6"/>
  <c r="AR315" i="6"/>
  <c r="AS315" i="6"/>
  <c r="AT315" i="6"/>
  <c r="AU315" i="6"/>
  <c r="AW315" i="6"/>
  <c r="AX315" i="6"/>
  <c r="AY315" i="6"/>
  <c r="AZ315" i="6"/>
  <c r="BB315" i="6"/>
  <c r="BC315" i="6"/>
  <c r="BD315" i="6"/>
  <c r="BE315" i="6"/>
  <c r="AR316" i="6"/>
  <c r="AS316" i="6"/>
  <c r="AT316" i="6"/>
  <c r="AU316" i="6"/>
  <c r="AW316" i="6"/>
  <c r="AX316" i="6"/>
  <c r="AY316" i="6"/>
  <c r="AZ316" i="6"/>
  <c r="BB316" i="6"/>
  <c r="BC316" i="6"/>
  <c r="BD316" i="6"/>
  <c r="BE316" i="6"/>
  <c r="AR317" i="6"/>
  <c r="AS317" i="6"/>
  <c r="AT317" i="6"/>
  <c r="AU317" i="6"/>
  <c r="AW317" i="6"/>
  <c r="AX317" i="6"/>
  <c r="AY317" i="6"/>
  <c r="AZ317" i="6"/>
  <c r="BB317" i="6"/>
  <c r="BC317" i="6"/>
  <c r="BD317" i="6"/>
  <c r="BE317" i="6"/>
  <c r="AR318" i="6"/>
  <c r="AS318" i="6"/>
  <c r="AT318" i="6"/>
  <c r="AU318" i="6"/>
  <c r="AW318" i="6"/>
  <c r="AX318" i="6"/>
  <c r="AY318" i="6"/>
  <c r="AZ318" i="6"/>
  <c r="BB318" i="6"/>
  <c r="BC318" i="6"/>
  <c r="BD318" i="6"/>
  <c r="BE318" i="6"/>
  <c r="AR319" i="6"/>
  <c r="AS319" i="6"/>
  <c r="AT319" i="6"/>
  <c r="AU319" i="6"/>
  <c r="AW319" i="6"/>
  <c r="AX319" i="6"/>
  <c r="AY319" i="6"/>
  <c r="AZ319" i="6"/>
  <c r="BB319" i="6"/>
  <c r="BC319" i="6"/>
  <c r="BD319" i="6"/>
  <c r="BE319" i="6"/>
  <c r="AR320" i="6"/>
  <c r="AS320" i="6"/>
  <c r="AT320" i="6"/>
  <c r="AU320" i="6"/>
  <c r="AW320" i="6"/>
  <c r="AX320" i="6"/>
  <c r="AY320" i="6"/>
  <c r="AZ320" i="6"/>
  <c r="BB320" i="6"/>
  <c r="BC320" i="6"/>
  <c r="BD320" i="6"/>
  <c r="BE320" i="6"/>
  <c r="AR321" i="6"/>
  <c r="AS321" i="6"/>
  <c r="AT321" i="6"/>
  <c r="AU321" i="6"/>
  <c r="AW321" i="6"/>
  <c r="AX321" i="6"/>
  <c r="AY321" i="6"/>
  <c r="AZ321" i="6"/>
  <c r="BB321" i="6"/>
  <c r="BC321" i="6"/>
  <c r="BD321" i="6"/>
  <c r="BE321" i="6"/>
  <c r="AR322" i="6"/>
  <c r="AS322" i="6"/>
  <c r="AT322" i="6"/>
  <c r="AU322" i="6"/>
  <c r="AW322" i="6"/>
  <c r="AX322" i="6"/>
  <c r="AY322" i="6"/>
  <c r="AZ322" i="6"/>
  <c r="BB322" i="6"/>
  <c r="BC322" i="6"/>
  <c r="BD322" i="6"/>
  <c r="BE322" i="6"/>
  <c r="AR323" i="6"/>
  <c r="AS323" i="6"/>
  <c r="AT323" i="6"/>
  <c r="AU323" i="6"/>
  <c r="AW323" i="6"/>
  <c r="AX323" i="6"/>
  <c r="AY323" i="6"/>
  <c r="AZ323" i="6"/>
  <c r="BB323" i="6"/>
  <c r="BC323" i="6"/>
  <c r="BD323" i="6"/>
  <c r="BE323" i="6"/>
  <c r="AR324" i="6"/>
  <c r="AS324" i="6"/>
  <c r="AT324" i="6"/>
  <c r="AU324" i="6"/>
  <c r="AW324" i="6"/>
  <c r="AX324" i="6"/>
  <c r="AY324" i="6"/>
  <c r="AZ324" i="6"/>
  <c r="BB324" i="6"/>
  <c r="BC324" i="6"/>
  <c r="BD324" i="6"/>
  <c r="BE324" i="6"/>
  <c r="AR325" i="6"/>
  <c r="AS325" i="6"/>
  <c r="AT325" i="6"/>
  <c r="AU325" i="6"/>
  <c r="AW325" i="6"/>
  <c r="AX325" i="6"/>
  <c r="AY325" i="6"/>
  <c r="AZ325" i="6"/>
  <c r="BB325" i="6"/>
  <c r="BC325" i="6"/>
  <c r="BD325" i="6"/>
  <c r="BE325" i="6"/>
  <c r="AR326" i="6"/>
  <c r="AS326" i="6"/>
  <c r="AT326" i="6"/>
  <c r="AU326" i="6"/>
  <c r="AW326" i="6"/>
  <c r="AX326" i="6"/>
  <c r="AY326" i="6"/>
  <c r="AZ326" i="6"/>
  <c r="BB326" i="6"/>
  <c r="BC326" i="6"/>
  <c r="BD326" i="6"/>
  <c r="BE326" i="6"/>
  <c r="AR327" i="6"/>
  <c r="AS327" i="6"/>
  <c r="AT327" i="6"/>
  <c r="AU327" i="6"/>
  <c r="AW327" i="6"/>
  <c r="AX327" i="6"/>
  <c r="AY327" i="6"/>
  <c r="AZ327" i="6"/>
  <c r="BB327" i="6"/>
  <c r="BC327" i="6"/>
  <c r="BD327" i="6"/>
  <c r="BE327" i="6"/>
  <c r="AR328" i="6"/>
  <c r="AS328" i="6"/>
  <c r="AT328" i="6"/>
  <c r="AU328" i="6"/>
  <c r="AW328" i="6"/>
  <c r="AX328" i="6"/>
  <c r="AY328" i="6"/>
  <c r="AZ328" i="6"/>
  <c r="BB328" i="6"/>
  <c r="BC328" i="6"/>
  <c r="BD328" i="6"/>
  <c r="BE328" i="6"/>
  <c r="AR329" i="6"/>
  <c r="AS329" i="6"/>
  <c r="AT329" i="6"/>
  <c r="AU329" i="6"/>
  <c r="AW329" i="6"/>
  <c r="AX329" i="6"/>
  <c r="AY329" i="6"/>
  <c r="AZ329" i="6"/>
  <c r="BB329" i="6"/>
  <c r="BC329" i="6"/>
  <c r="BD329" i="6"/>
  <c r="BE329" i="6"/>
  <c r="AR330" i="6"/>
  <c r="AS330" i="6"/>
  <c r="AT330" i="6"/>
  <c r="AU330" i="6"/>
  <c r="AW330" i="6"/>
  <c r="AX330" i="6"/>
  <c r="AY330" i="6"/>
  <c r="AZ330" i="6"/>
  <c r="BB330" i="6"/>
  <c r="BC330" i="6"/>
  <c r="BD330" i="6"/>
  <c r="BE330" i="6"/>
  <c r="AR331" i="6"/>
  <c r="AS331" i="6"/>
  <c r="AT331" i="6"/>
  <c r="AU331" i="6"/>
  <c r="AW331" i="6"/>
  <c r="AX331" i="6"/>
  <c r="AY331" i="6"/>
  <c r="AZ331" i="6"/>
  <c r="BB331" i="6"/>
  <c r="BC331" i="6"/>
  <c r="BD331" i="6"/>
  <c r="BE331" i="6"/>
  <c r="AR332" i="6"/>
  <c r="AS332" i="6"/>
  <c r="AT332" i="6"/>
  <c r="AU332" i="6"/>
  <c r="AW332" i="6"/>
  <c r="AX332" i="6"/>
  <c r="AY332" i="6"/>
  <c r="AZ332" i="6"/>
  <c r="BB332" i="6"/>
  <c r="BC332" i="6"/>
  <c r="BD332" i="6"/>
  <c r="BE332" i="6"/>
  <c r="AR333" i="6"/>
  <c r="AS333" i="6"/>
  <c r="AT333" i="6"/>
  <c r="AU333" i="6"/>
  <c r="AW333" i="6"/>
  <c r="AX333" i="6"/>
  <c r="AY333" i="6"/>
  <c r="AZ333" i="6"/>
  <c r="BB333" i="6"/>
  <c r="BC333" i="6"/>
  <c r="BD333" i="6"/>
  <c r="BE333" i="6"/>
  <c r="AR334" i="6"/>
  <c r="AS334" i="6"/>
  <c r="AT334" i="6"/>
  <c r="AU334" i="6"/>
  <c r="AW334" i="6"/>
  <c r="AX334" i="6"/>
  <c r="AY334" i="6"/>
  <c r="AZ334" i="6"/>
  <c r="BB334" i="6"/>
  <c r="BC334" i="6"/>
  <c r="BD334" i="6"/>
  <c r="BE334" i="6"/>
  <c r="AR335" i="6"/>
  <c r="AS335" i="6"/>
  <c r="AT335" i="6"/>
  <c r="AU335" i="6"/>
  <c r="AW335" i="6"/>
  <c r="AX335" i="6"/>
  <c r="AY335" i="6"/>
  <c r="AZ335" i="6"/>
  <c r="BB335" i="6"/>
  <c r="BC335" i="6"/>
  <c r="BD335" i="6"/>
  <c r="BE335" i="6"/>
  <c r="AR336" i="6"/>
  <c r="AS336" i="6"/>
  <c r="AT336" i="6"/>
  <c r="AU336" i="6"/>
  <c r="AW336" i="6"/>
  <c r="AX336" i="6"/>
  <c r="AY336" i="6"/>
  <c r="AZ336" i="6"/>
  <c r="BB336" i="6"/>
  <c r="BC336" i="6"/>
  <c r="BD336" i="6"/>
  <c r="BE336" i="6"/>
  <c r="AR337" i="6"/>
  <c r="AS337" i="6"/>
  <c r="AT337" i="6"/>
  <c r="AU337" i="6"/>
  <c r="AW337" i="6"/>
  <c r="AX337" i="6"/>
  <c r="AY337" i="6"/>
  <c r="AZ337" i="6"/>
  <c r="BB337" i="6"/>
  <c r="BC337" i="6"/>
  <c r="BD337" i="6"/>
  <c r="BE337" i="6"/>
  <c r="AR338" i="6"/>
  <c r="AS338" i="6"/>
  <c r="AT338" i="6"/>
  <c r="AU338" i="6"/>
  <c r="AW338" i="6"/>
  <c r="AX338" i="6"/>
  <c r="AY338" i="6"/>
  <c r="AZ338" i="6"/>
  <c r="BB338" i="6"/>
  <c r="BC338" i="6"/>
  <c r="BD338" i="6"/>
  <c r="BE338" i="6"/>
  <c r="AR339" i="6"/>
  <c r="AS339" i="6"/>
  <c r="AT339" i="6"/>
  <c r="AU339" i="6"/>
  <c r="AW339" i="6"/>
  <c r="AX339" i="6"/>
  <c r="AY339" i="6"/>
  <c r="AZ339" i="6"/>
  <c r="BB339" i="6"/>
  <c r="BC339" i="6"/>
  <c r="BD339" i="6"/>
  <c r="BE339" i="6"/>
  <c r="AR340" i="6"/>
  <c r="AS340" i="6"/>
  <c r="AT340" i="6"/>
  <c r="AU340" i="6"/>
  <c r="AW340" i="6"/>
  <c r="AX340" i="6"/>
  <c r="AY340" i="6"/>
  <c r="AZ340" i="6"/>
  <c r="BB340" i="6"/>
  <c r="BC340" i="6"/>
  <c r="BD340" i="6"/>
  <c r="BE340" i="6"/>
  <c r="AR341" i="6"/>
  <c r="AS341" i="6"/>
  <c r="AT341" i="6"/>
  <c r="AU341" i="6"/>
  <c r="AW341" i="6"/>
  <c r="AX341" i="6"/>
  <c r="AY341" i="6"/>
  <c r="AZ341" i="6"/>
  <c r="BB341" i="6"/>
  <c r="BC341" i="6"/>
  <c r="BD341" i="6"/>
  <c r="BE341" i="6"/>
  <c r="AR342" i="6"/>
  <c r="AS342" i="6"/>
  <c r="AT342" i="6"/>
  <c r="AU342" i="6"/>
  <c r="AW342" i="6"/>
  <c r="AX342" i="6"/>
  <c r="AY342" i="6"/>
  <c r="AZ342" i="6"/>
  <c r="BB342" i="6"/>
  <c r="BC342" i="6"/>
  <c r="BD342" i="6"/>
  <c r="BE342" i="6"/>
  <c r="AR343" i="6"/>
  <c r="AS343" i="6"/>
  <c r="AT343" i="6"/>
  <c r="AU343" i="6"/>
  <c r="AW343" i="6"/>
  <c r="AX343" i="6"/>
  <c r="AY343" i="6"/>
  <c r="AZ343" i="6"/>
  <c r="BB343" i="6"/>
  <c r="BC343" i="6"/>
  <c r="BD343" i="6"/>
  <c r="BE343" i="6"/>
  <c r="AR344" i="6"/>
  <c r="AS344" i="6"/>
  <c r="AT344" i="6"/>
  <c r="AU344" i="6"/>
  <c r="AW344" i="6"/>
  <c r="AX344" i="6"/>
  <c r="AY344" i="6"/>
  <c r="AZ344" i="6"/>
  <c r="BB344" i="6"/>
  <c r="BC344" i="6"/>
  <c r="BD344" i="6"/>
  <c r="BE344" i="6"/>
  <c r="AR345" i="6"/>
  <c r="AS345" i="6"/>
  <c r="AT345" i="6"/>
  <c r="AU345" i="6"/>
  <c r="AW345" i="6"/>
  <c r="AX345" i="6"/>
  <c r="AY345" i="6"/>
  <c r="AZ345" i="6"/>
  <c r="BB345" i="6"/>
  <c r="BC345" i="6"/>
  <c r="BD345" i="6"/>
  <c r="BE345" i="6"/>
  <c r="AR346" i="6"/>
  <c r="AS346" i="6"/>
  <c r="AT346" i="6"/>
  <c r="AU346" i="6"/>
  <c r="AW346" i="6"/>
  <c r="AX346" i="6"/>
  <c r="AY346" i="6"/>
  <c r="AZ346" i="6"/>
  <c r="BB346" i="6"/>
  <c r="BC346" i="6"/>
  <c r="BD346" i="6"/>
  <c r="BE346" i="6"/>
  <c r="AR347" i="6"/>
  <c r="AS347" i="6"/>
  <c r="AT347" i="6"/>
  <c r="AU347" i="6"/>
  <c r="AW347" i="6"/>
  <c r="AX347" i="6"/>
  <c r="AY347" i="6"/>
  <c r="AZ347" i="6"/>
  <c r="BB347" i="6"/>
  <c r="BC347" i="6"/>
  <c r="BD347" i="6"/>
  <c r="BE347" i="6"/>
  <c r="AR348" i="6"/>
  <c r="AS348" i="6"/>
  <c r="AT348" i="6"/>
  <c r="AU348" i="6"/>
  <c r="AW348" i="6"/>
  <c r="AX348" i="6"/>
  <c r="AY348" i="6"/>
  <c r="AZ348" i="6"/>
  <c r="BB348" i="6"/>
  <c r="BC348" i="6"/>
  <c r="BD348" i="6"/>
  <c r="BE348" i="6"/>
  <c r="AR349" i="6"/>
  <c r="AS349" i="6"/>
  <c r="AT349" i="6"/>
  <c r="AU349" i="6"/>
  <c r="AW349" i="6"/>
  <c r="AX349" i="6"/>
  <c r="AY349" i="6"/>
  <c r="AZ349" i="6"/>
  <c r="BB349" i="6"/>
  <c r="BC349" i="6"/>
  <c r="BD349" i="6"/>
  <c r="BE349" i="6"/>
  <c r="AR350" i="6"/>
  <c r="AS350" i="6"/>
  <c r="AT350" i="6"/>
  <c r="AU350" i="6"/>
  <c r="AW350" i="6"/>
  <c r="AX350" i="6"/>
  <c r="AY350" i="6"/>
  <c r="AZ350" i="6"/>
  <c r="BB350" i="6"/>
  <c r="BC350" i="6"/>
  <c r="BD350" i="6"/>
  <c r="BE350" i="6"/>
  <c r="AR351" i="6"/>
  <c r="AS351" i="6"/>
  <c r="AT351" i="6"/>
  <c r="AU351" i="6"/>
  <c r="AW351" i="6"/>
  <c r="AX351" i="6"/>
  <c r="AY351" i="6"/>
  <c r="AZ351" i="6"/>
  <c r="BB351" i="6"/>
  <c r="BC351" i="6"/>
  <c r="BD351" i="6"/>
  <c r="BE351" i="6"/>
  <c r="AR352" i="6"/>
  <c r="AS352" i="6"/>
  <c r="AT352" i="6"/>
  <c r="AU352" i="6"/>
  <c r="AW352" i="6"/>
  <c r="AX352" i="6"/>
  <c r="AY352" i="6"/>
  <c r="AZ352" i="6"/>
  <c r="BB352" i="6"/>
  <c r="BC352" i="6"/>
  <c r="BD352" i="6"/>
  <c r="BE352" i="6"/>
  <c r="AR353" i="6"/>
  <c r="AS353" i="6"/>
  <c r="AT353" i="6"/>
  <c r="AU353" i="6"/>
  <c r="AW353" i="6"/>
  <c r="AX353" i="6"/>
  <c r="AY353" i="6"/>
  <c r="AZ353" i="6"/>
  <c r="BB353" i="6"/>
  <c r="BC353" i="6"/>
  <c r="BD353" i="6"/>
  <c r="BE353" i="6"/>
  <c r="AR354" i="6"/>
  <c r="AS354" i="6"/>
  <c r="AT354" i="6"/>
  <c r="AU354" i="6"/>
  <c r="AW354" i="6"/>
  <c r="AX354" i="6"/>
  <c r="AY354" i="6"/>
  <c r="AZ354" i="6"/>
  <c r="BB354" i="6"/>
  <c r="BC354" i="6"/>
  <c r="BD354" i="6"/>
  <c r="BE354" i="6"/>
  <c r="AR355" i="6"/>
  <c r="AS355" i="6"/>
  <c r="AT355" i="6"/>
  <c r="AU355" i="6"/>
  <c r="AW355" i="6"/>
  <c r="AX355" i="6"/>
  <c r="AY355" i="6"/>
  <c r="AZ355" i="6"/>
  <c r="BB355" i="6"/>
  <c r="BC355" i="6"/>
  <c r="BD355" i="6"/>
  <c r="BE355" i="6"/>
  <c r="AR356" i="6"/>
  <c r="AS356" i="6"/>
  <c r="AT356" i="6"/>
  <c r="AU356" i="6"/>
  <c r="AW356" i="6"/>
  <c r="AX356" i="6"/>
  <c r="AY356" i="6"/>
  <c r="AZ356" i="6"/>
  <c r="BB356" i="6"/>
  <c r="BC356" i="6"/>
  <c r="BD356" i="6"/>
  <c r="BE356" i="6"/>
  <c r="AR357" i="6"/>
  <c r="AS357" i="6"/>
  <c r="AT357" i="6"/>
  <c r="AU357" i="6"/>
  <c r="AW357" i="6"/>
  <c r="AX357" i="6"/>
  <c r="AY357" i="6"/>
  <c r="AZ357" i="6"/>
  <c r="BB357" i="6"/>
  <c r="BC357" i="6"/>
  <c r="BD357" i="6"/>
  <c r="BE357" i="6"/>
  <c r="AR358" i="6"/>
  <c r="AS358" i="6"/>
  <c r="AT358" i="6"/>
  <c r="AU358" i="6"/>
  <c r="AW358" i="6"/>
  <c r="AX358" i="6"/>
  <c r="AY358" i="6"/>
  <c r="AZ358" i="6"/>
  <c r="BB358" i="6"/>
  <c r="BC358" i="6"/>
  <c r="BD358" i="6"/>
  <c r="BE358" i="6"/>
  <c r="AR359" i="6"/>
  <c r="AS359" i="6"/>
  <c r="AT359" i="6"/>
  <c r="AU359" i="6"/>
  <c r="AW359" i="6"/>
  <c r="AX359" i="6"/>
  <c r="AY359" i="6"/>
  <c r="AZ359" i="6"/>
  <c r="BB359" i="6"/>
  <c r="BC359" i="6"/>
  <c r="BD359" i="6"/>
  <c r="BE359" i="6"/>
  <c r="AR360" i="6"/>
  <c r="AS360" i="6"/>
  <c r="AT360" i="6"/>
  <c r="AU360" i="6"/>
  <c r="AW360" i="6"/>
  <c r="AX360" i="6"/>
  <c r="AY360" i="6"/>
  <c r="AZ360" i="6"/>
  <c r="BB360" i="6"/>
  <c r="BC360" i="6"/>
  <c r="BD360" i="6"/>
  <c r="BE360" i="6"/>
  <c r="AR361" i="6"/>
  <c r="AS361" i="6"/>
  <c r="AT361" i="6"/>
  <c r="AU361" i="6"/>
  <c r="AW361" i="6"/>
  <c r="AX361" i="6"/>
  <c r="AY361" i="6"/>
  <c r="AZ361" i="6"/>
  <c r="BB361" i="6"/>
  <c r="BC361" i="6"/>
  <c r="BD361" i="6"/>
  <c r="BE361" i="6"/>
  <c r="AR362" i="6"/>
  <c r="AS362" i="6"/>
  <c r="AT362" i="6"/>
  <c r="AU362" i="6"/>
  <c r="AW362" i="6"/>
  <c r="AX362" i="6"/>
  <c r="AY362" i="6"/>
  <c r="AZ362" i="6"/>
  <c r="BB362" i="6"/>
  <c r="BC362" i="6"/>
  <c r="BD362" i="6"/>
  <c r="BE362" i="6"/>
  <c r="AR363" i="6"/>
  <c r="AS363" i="6"/>
  <c r="AT363" i="6"/>
  <c r="AU363" i="6"/>
  <c r="AW363" i="6"/>
  <c r="AX363" i="6"/>
  <c r="AY363" i="6"/>
  <c r="AZ363" i="6"/>
  <c r="BB363" i="6"/>
  <c r="BC363" i="6"/>
  <c r="BD363" i="6"/>
  <c r="BE363" i="6"/>
  <c r="AR364" i="6"/>
  <c r="AS364" i="6"/>
  <c r="AT364" i="6"/>
  <c r="AU364" i="6"/>
  <c r="AW364" i="6"/>
  <c r="AX364" i="6"/>
  <c r="AY364" i="6"/>
  <c r="AZ364" i="6"/>
  <c r="BB364" i="6"/>
  <c r="BC364" i="6"/>
  <c r="BD364" i="6"/>
  <c r="BE364" i="6"/>
  <c r="AR365" i="6"/>
  <c r="AS365" i="6"/>
  <c r="AT365" i="6"/>
  <c r="AU365" i="6"/>
  <c r="AW365" i="6"/>
  <c r="AX365" i="6"/>
  <c r="AY365" i="6"/>
  <c r="AZ365" i="6"/>
  <c r="BB365" i="6"/>
  <c r="BC365" i="6"/>
  <c r="BD365" i="6"/>
  <c r="BE365" i="6"/>
  <c r="AR366" i="6"/>
  <c r="AS366" i="6"/>
  <c r="AT366" i="6"/>
  <c r="AU366" i="6"/>
  <c r="AW366" i="6"/>
  <c r="AX366" i="6"/>
  <c r="AY366" i="6"/>
  <c r="AZ366" i="6"/>
  <c r="BB366" i="6"/>
  <c r="BC366" i="6"/>
  <c r="BD366" i="6"/>
  <c r="BE366" i="6"/>
  <c r="AR367" i="6"/>
  <c r="AS367" i="6"/>
  <c r="AT367" i="6"/>
  <c r="AU367" i="6"/>
  <c r="AW367" i="6"/>
  <c r="AX367" i="6"/>
  <c r="AY367" i="6"/>
  <c r="AZ367" i="6"/>
  <c r="BB367" i="6"/>
  <c r="BC367" i="6"/>
  <c r="BD367" i="6"/>
  <c r="BE367" i="6"/>
  <c r="AR368" i="6"/>
  <c r="AS368" i="6"/>
  <c r="AT368" i="6"/>
  <c r="AU368" i="6"/>
  <c r="AW368" i="6"/>
  <c r="AX368" i="6"/>
  <c r="AY368" i="6"/>
  <c r="AZ368" i="6"/>
  <c r="BB368" i="6"/>
  <c r="BC368" i="6"/>
  <c r="BD368" i="6"/>
  <c r="BE368" i="6"/>
  <c r="AR369" i="6"/>
  <c r="AS369" i="6"/>
  <c r="AT369" i="6"/>
  <c r="AU369" i="6"/>
  <c r="AW369" i="6"/>
  <c r="AX369" i="6"/>
  <c r="AY369" i="6"/>
  <c r="AZ369" i="6"/>
  <c r="BB369" i="6"/>
  <c r="BC369" i="6"/>
  <c r="BD369" i="6"/>
  <c r="BE369" i="6"/>
  <c r="AR370" i="6"/>
  <c r="AS370" i="6"/>
  <c r="AT370" i="6"/>
  <c r="AU370" i="6"/>
  <c r="AW370" i="6"/>
  <c r="AX370" i="6"/>
  <c r="AY370" i="6"/>
  <c r="AZ370" i="6"/>
  <c r="BB370" i="6"/>
  <c r="BC370" i="6"/>
  <c r="BD370" i="6"/>
  <c r="BE370" i="6"/>
  <c r="AR371" i="6"/>
  <c r="AS371" i="6"/>
  <c r="AT371" i="6"/>
  <c r="AU371" i="6"/>
  <c r="AW371" i="6"/>
  <c r="AX371" i="6"/>
  <c r="AY371" i="6"/>
  <c r="AZ371" i="6"/>
  <c r="BB371" i="6"/>
  <c r="BC371" i="6"/>
  <c r="BD371" i="6"/>
  <c r="BE371" i="6"/>
  <c r="AR372" i="6"/>
  <c r="AS372" i="6"/>
  <c r="AT372" i="6"/>
  <c r="AU372" i="6"/>
  <c r="AW372" i="6"/>
  <c r="AX372" i="6"/>
  <c r="AY372" i="6"/>
  <c r="AZ372" i="6"/>
  <c r="BB372" i="6"/>
  <c r="BC372" i="6"/>
  <c r="BD372" i="6"/>
  <c r="BE372" i="6"/>
  <c r="AR373" i="6"/>
  <c r="AS373" i="6"/>
  <c r="AT373" i="6"/>
  <c r="AU373" i="6"/>
  <c r="AW373" i="6"/>
  <c r="AX373" i="6"/>
  <c r="AY373" i="6"/>
  <c r="AZ373" i="6"/>
  <c r="BB373" i="6"/>
  <c r="BC373" i="6"/>
  <c r="BD373" i="6"/>
  <c r="BE373" i="6"/>
  <c r="AR374" i="6"/>
  <c r="AS374" i="6"/>
  <c r="AT374" i="6"/>
  <c r="AU374" i="6"/>
  <c r="AW374" i="6"/>
  <c r="AX374" i="6"/>
  <c r="AY374" i="6"/>
  <c r="AZ374" i="6"/>
  <c r="BB374" i="6"/>
  <c r="BC374" i="6"/>
  <c r="BD374" i="6"/>
  <c r="BE374" i="6"/>
  <c r="AR375" i="6"/>
  <c r="AS375" i="6"/>
  <c r="AT375" i="6"/>
  <c r="AU375" i="6"/>
  <c r="AW375" i="6"/>
  <c r="AX375" i="6"/>
  <c r="AY375" i="6"/>
  <c r="AZ375" i="6"/>
  <c r="BB375" i="6"/>
  <c r="BC375" i="6"/>
  <c r="BD375" i="6"/>
  <c r="BE375" i="6"/>
  <c r="AR376" i="6"/>
  <c r="AS376" i="6"/>
  <c r="AT376" i="6"/>
  <c r="AU376" i="6"/>
  <c r="AW376" i="6"/>
  <c r="AX376" i="6"/>
  <c r="AY376" i="6"/>
  <c r="AZ376" i="6"/>
  <c r="BB376" i="6"/>
  <c r="BC376" i="6"/>
  <c r="BD376" i="6"/>
  <c r="BE376" i="6"/>
  <c r="AR377" i="6"/>
  <c r="AS377" i="6"/>
  <c r="AT377" i="6"/>
  <c r="AU377" i="6"/>
  <c r="AW377" i="6"/>
  <c r="AX377" i="6"/>
  <c r="AY377" i="6"/>
  <c r="AZ377" i="6"/>
  <c r="BB377" i="6"/>
  <c r="BC377" i="6"/>
  <c r="BD377" i="6"/>
  <c r="BE377" i="6"/>
  <c r="AR378" i="6"/>
  <c r="AS378" i="6"/>
  <c r="AT378" i="6"/>
  <c r="AU378" i="6"/>
  <c r="AW378" i="6"/>
  <c r="AX378" i="6"/>
  <c r="AY378" i="6"/>
  <c r="AZ378" i="6"/>
  <c r="BB378" i="6"/>
  <c r="BC378" i="6"/>
  <c r="BD378" i="6"/>
  <c r="BE378" i="6"/>
  <c r="AR379" i="6"/>
  <c r="AS379" i="6"/>
  <c r="AT379" i="6"/>
  <c r="AU379" i="6"/>
  <c r="AW379" i="6"/>
  <c r="AX379" i="6"/>
  <c r="AY379" i="6"/>
  <c r="AZ379" i="6"/>
  <c r="BB379" i="6"/>
  <c r="BC379" i="6"/>
  <c r="BD379" i="6"/>
  <c r="BE379" i="6"/>
  <c r="AR380" i="6"/>
  <c r="AS380" i="6"/>
  <c r="AT380" i="6"/>
  <c r="AU380" i="6"/>
  <c r="AW380" i="6"/>
  <c r="AX380" i="6"/>
  <c r="AY380" i="6"/>
  <c r="AZ380" i="6"/>
  <c r="BB380" i="6"/>
  <c r="BC380" i="6"/>
  <c r="BD380" i="6"/>
  <c r="BE380" i="6"/>
  <c r="AR381" i="6"/>
  <c r="AS381" i="6"/>
  <c r="AT381" i="6"/>
  <c r="AU381" i="6"/>
  <c r="AW381" i="6"/>
  <c r="AX381" i="6"/>
  <c r="AY381" i="6"/>
  <c r="AZ381" i="6"/>
  <c r="BB381" i="6"/>
  <c r="BC381" i="6"/>
  <c r="BD381" i="6"/>
  <c r="BE381" i="6"/>
  <c r="AS4" i="6"/>
  <c r="AT4" i="6"/>
  <c r="AU4" i="6"/>
  <c r="AW4" i="6"/>
  <c r="AX4" i="6"/>
  <c r="AY4" i="6"/>
  <c r="AZ4" i="6"/>
  <c r="BB4" i="6"/>
  <c r="BC4" i="6"/>
  <c r="BD4" i="6"/>
  <c r="BE4" i="6"/>
  <c r="AR4" i="6"/>
  <c r="T572" i="17" l="1"/>
  <c r="S572" i="17"/>
  <c r="R572" i="17"/>
  <c r="Q572" i="17"/>
  <c r="P572" i="17"/>
  <c r="K572" i="17"/>
  <c r="F572" i="17"/>
  <c r="T571" i="17"/>
  <c r="S571" i="17"/>
  <c r="R571" i="17"/>
  <c r="Q571" i="17"/>
  <c r="P571" i="17"/>
  <c r="K571" i="17"/>
  <c r="F571" i="17"/>
  <c r="U571" i="17" s="1"/>
  <c r="T570" i="17"/>
  <c r="S570" i="17"/>
  <c r="R570" i="17"/>
  <c r="Q570" i="17"/>
  <c r="P570" i="17"/>
  <c r="K570" i="17"/>
  <c r="F570" i="17"/>
  <c r="U570" i="17" s="1"/>
  <c r="T569" i="17"/>
  <c r="S569" i="17"/>
  <c r="R569" i="17"/>
  <c r="Q569" i="17"/>
  <c r="P569" i="17"/>
  <c r="K569" i="17"/>
  <c r="F569" i="17"/>
  <c r="U569" i="17" s="1"/>
  <c r="T568" i="17"/>
  <c r="S568" i="17"/>
  <c r="R568" i="17"/>
  <c r="Q568" i="17"/>
  <c r="P568" i="17"/>
  <c r="K568" i="17"/>
  <c r="F568" i="17"/>
  <c r="U568" i="17" s="1"/>
  <c r="T567" i="17"/>
  <c r="S567" i="17"/>
  <c r="R567" i="17"/>
  <c r="Q567" i="17"/>
  <c r="P567" i="17"/>
  <c r="K567" i="17"/>
  <c r="F567" i="17"/>
  <c r="T566" i="17"/>
  <c r="S566" i="17"/>
  <c r="R566" i="17"/>
  <c r="Q566" i="17"/>
  <c r="P566" i="17"/>
  <c r="K566" i="17"/>
  <c r="F566" i="17"/>
  <c r="T565" i="17"/>
  <c r="S565" i="17"/>
  <c r="R565" i="17"/>
  <c r="Q565" i="17"/>
  <c r="P565" i="17"/>
  <c r="K565" i="17"/>
  <c r="F565" i="17"/>
  <c r="U565" i="17" s="1"/>
  <c r="T564" i="17"/>
  <c r="S564" i="17"/>
  <c r="R564" i="17"/>
  <c r="Q564" i="17"/>
  <c r="P564" i="17"/>
  <c r="K564" i="17"/>
  <c r="F564" i="17"/>
  <c r="T563" i="17"/>
  <c r="S563" i="17"/>
  <c r="R563" i="17"/>
  <c r="Q563" i="17"/>
  <c r="P563" i="17"/>
  <c r="K563" i="17"/>
  <c r="F563" i="17"/>
  <c r="U563" i="17" s="1"/>
  <c r="T562" i="17"/>
  <c r="S562" i="17"/>
  <c r="R562" i="17"/>
  <c r="Q562" i="17"/>
  <c r="P562" i="17"/>
  <c r="K562" i="17"/>
  <c r="F562" i="17"/>
  <c r="U562" i="17" s="1"/>
  <c r="T561" i="17"/>
  <c r="S561" i="17"/>
  <c r="R561" i="17"/>
  <c r="Q561" i="17"/>
  <c r="P561" i="17"/>
  <c r="K561" i="17"/>
  <c r="F561" i="17"/>
  <c r="U561" i="17" s="1"/>
  <c r="T560" i="17"/>
  <c r="S560" i="17"/>
  <c r="R560" i="17"/>
  <c r="Q560" i="17"/>
  <c r="P560" i="17"/>
  <c r="K560" i="17"/>
  <c r="F560" i="17"/>
  <c r="U560" i="17" s="1"/>
  <c r="T559" i="17"/>
  <c r="S559" i="17"/>
  <c r="R559" i="17"/>
  <c r="Q559" i="17"/>
  <c r="P559" i="17"/>
  <c r="K559" i="17"/>
  <c r="F559" i="17"/>
  <c r="T558" i="17"/>
  <c r="S558" i="17"/>
  <c r="R558" i="17"/>
  <c r="Q558" i="17"/>
  <c r="P558" i="17"/>
  <c r="K558" i="17"/>
  <c r="F558" i="17"/>
  <c r="T557" i="17"/>
  <c r="S557" i="17"/>
  <c r="R557" i="17"/>
  <c r="Q557" i="17"/>
  <c r="P557" i="17"/>
  <c r="K557" i="17"/>
  <c r="F557" i="17"/>
  <c r="U557" i="17" s="1"/>
  <c r="T556" i="17"/>
  <c r="S556" i="17"/>
  <c r="R556" i="17"/>
  <c r="Q556" i="17"/>
  <c r="P556" i="17"/>
  <c r="K556" i="17"/>
  <c r="F556" i="17"/>
  <c r="T555" i="17"/>
  <c r="S555" i="17"/>
  <c r="R555" i="17"/>
  <c r="Q555" i="17"/>
  <c r="P555" i="17"/>
  <c r="K555" i="17"/>
  <c r="F555" i="17"/>
  <c r="U555" i="17" s="1"/>
  <c r="T554" i="17"/>
  <c r="S554" i="17"/>
  <c r="R554" i="17"/>
  <c r="Q554" i="17"/>
  <c r="P554" i="17"/>
  <c r="K554" i="17"/>
  <c r="F554" i="17"/>
  <c r="U554" i="17" s="1"/>
  <c r="T553" i="17"/>
  <c r="S553" i="17"/>
  <c r="R553" i="17"/>
  <c r="Q553" i="17"/>
  <c r="P553" i="17"/>
  <c r="K553" i="17"/>
  <c r="F553" i="17"/>
  <c r="U553" i="17" s="1"/>
  <c r="T552" i="17"/>
  <c r="S552" i="17"/>
  <c r="R552" i="17"/>
  <c r="Q552" i="17"/>
  <c r="P552" i="17"/>
  <c r="K552" i="17"/>
  <c r="F552" i="17"/>
  <c r="U552" i="17" s="1"/>
  <c r="T551" i="17"/>
  <c r="S551" i="17"/>
  <c r="R551" i="17"/>
  <c r="Q551" i="17"/>
  <c r="P551" i="17"/>
  <c r="K551" i="17"/>
  <c r="F551" i="17"/>
  <c r="T550" i="17"/>
  <c r="S550" i="17"/>
  <c r="R550" i="17"/>
  <c r="Q550" i="17"/>
  <c r="P550" i="17"/>
  <c r="K550" i="17"/>
  <c r="F550" i="17"/>
  <c r="T549" i="17"/>
  <c r="S549" i="17"/>
  <c r="R549" i="17"/>
  <c r="Q549" i="17"/>
  <c r="P549" i="17"/>
  <c r="K549" i="17"/>
  <c r="F549" i="17"/>
  <c r="U549" i="17" s="1"/>
  <c r="T548" i="17"/>
  <c r="S548" i="17"/>
  <c r="R548" i="17"/>
  <c r="Q548" i="17"/>
  <c r="P548" i="17"/>
  <c r="K548" i="17"/>
  <c r="F548" i="17"/>
  <c r="T547" i="17"/>
  <c r="S547" i="17"/>
  <c r="R547" i="17"/>
  <c r="Q547" i="17"/>
  <c r="P547" i="17"/>
  <c r="K547" i="17"/>
  <c r="F547" i="17"/>
  <c r="U547" i="17" s="1"/>
  <c r="T546" i="17"/>
  <c r="S546" i="17"/>
  <c r="R546" i="17"/>
  <c r="Q546" i="17"/>
  <c r="P546" i="17"/>
  <c r="K546" i="17"/>
  <c r="F546" i="17"/>
  <c r="U546" i="17" s="1"/>
  <c r="T545" i="17"/>
  <c r="S545" i="17"/>
  <c r="R545" i="17"/>
  <c r="Q545" i="17"/>
  <c r="P545" i="17"/>
  <c r="K545" i="17"/>
  <c r="F545" i="17"/>
  <c r="U545" i="17" s="1"/>
  <c r="T544" i="17"/>
  <c r="S544" i="17"/>
  <c r="R544" i="17"/>
  <c r="Q544" i="17"/>
  <c r="P544" i="17"/>
  <c r="K544" i="17"/>
  <c r="F544" i="17"/>
  <c r="U544" i="17" s="1"/>
  <c r="T543" i="17"/>
  <c r="S543" i="17"/>
  <c r="R543" i="17"/>
  <c r="Q543" i="17"/>
  <c r="P543" i="17"/>
  <c r="K543" i="17"/>
  <c r="F543" i="17"/>
  <c r="T542" i="17"/>
  <c r="S542" i="17"/>
  <c r="R542" i="17"/>
  <c r="Q542" i="17"/>
  <c r="P542" i="17"/>
  <c r="K542" i="17"/>
  <c r="F542" i="17"/>
  <c r="T541" i="17"/>
  <c r="S541" i="17"/>
  <c r="R541" i="17"/>
  <c r="Q541" i="17"/>
  <c r="P541" i="17"/>
  <c r="K541" i="17"/>
  <c r="F541" i="17"/>
  <c r="U541" i="17" s="1"/>
  <c r="T540" i="17"/>
  <c r="S540" i="17"/>
  <c r="R540" i="17"/>
  <c r="Q540" i="17"/>
  <c r="P540" i="17"/>
  <c r="K540" i="17"/>
  <c r="F540" i="17"/>
  <c r="T539" i="17"/>
  <c r="S539" i="17"/>
  <c r="R539" i="17"/>
  <c r="Q539" i="17"/>
  <c r="P539" i="17"/>
  <c r="K539" i="17"/>
  <c r="F539" i="17"/>
  <c r="U539" i="17" s="1"/>
  <c r="T538" i="17"/>
  <c r="S538" i="17"/>
  <c r="R538" i="17"/>
  <c r="Q538" i="17"/>
  <c r="P538" i="17"/>
  <c r="K538" i="17"/>
  <c r="F538" i="17"/>
  <c r="U538" i="17" s="1"/>
  <c r="T537" i="17"/>
  <c r="S537" i="17"/>
  <c r="R537" i="17"/>
  <c r="Q537" i="17"/>
  <c r="P537" i="17"/>
  <c r="K537" i="17"/>
  <c r="F537" i="17"/>
  <c r="U537" i="17" s="1"/>
  <c r="T536" i="17"/>
  <c r="S536" i="17"/>
  <c r="R536" i="17"/>
  <c r="Q536" i="17"/>
  <c r="P536" i="17"/>
  <c r="K536" i="17"/>
  <c r="F536" i="17"/>
  <c r="U536" i="17" s="1"/>
  <c r="T535" i="17"/>
  <c r="S535" i="17"/>
  <c r="R535" i="17"/>
  <c r="Q535" i="17"/>
  <c r="P535" i="17"/>
  <c r="K535" i="17"/>
  <c r="F535" i="17"/>
  <c r="T534" i="17"/>
  <c r="S534" i="17"/>
  <c r="R534" i="17"/>
  <c r="Q534" i="17"/>
  <c r="P534" i="17"/>
  <c r="K534" i="17"/>
  <c r="F534" i="17"/>
  <c r="T533" i="17"/>
  <c r="S533" i="17"/>
  <c r="R533" i="17"/>
  <c r="Q533" i="17"/>
  <c r="P533" i="17"/>
  <c r="K533" i="17"/>
  <c r="F533" i="17"/>
  <c r="U533" i="17" s="1"/>
  <c r="T532" i="17"/>
  <c r="S532" i="17"/>
  <c r="R532" i="17"/>
  <c r="Q532" i="17"/>
  <c r="P532" i="17"/>
  <c r="K532" i="17"/>
  <c r="F532" i="17"/>
  <c r="T531" i="17"/>
  <c r="S531" i="17"/>
  <c r="R531" i="17"/>
  <c r="Q531" i="17"/>
  <c r="P531" i="17"/>
  <c r="K531" i="17"/>
  <c r="F531" i="17"/>
  <c r="U531" i="17" s="1"/>
  <c r="T530" i="17"/>
  <c r="S530" i="17"/>
  <c r="R530" i="17"/>
  <c r="Q530" i="17"/>
  <c r="P530" i="17"/>
  <c r="K530" i="17"/>
  <c r="F530" i="17"/>
  <c r="U530" i="17" s="1"/>
  <c r="T529" i="17"/>
  <c r="S529" i="17"/>
  <c r="R529" i="17"/>
  <c r="Q529" i="17"/>
  <c r="P529" i="17"/>
  <c r="K529" i="17"/>
  <c r="F529" i="17"/>
  <c r="U529" i="17" s="1"/>
  <c r="T528" i="17"/>
  <c r="S528" i="17"/>
  <c r="R528" i="17"/>
  <c r="Q528" i="17"/>
  <c r="P528" i="17"/>
  <c r="K528" i="17"/>
  <c r="F528" i="17"/>
  <c r="U528" i="17" s="1"/>
  <c r="T527" i="17"/>
  <c r="S527" i="17"/>
  <c r="R527" i="17"/>
  <c r="Q527" i="17"/>
  <c r="P527" i="17"/>
  <c r="K527" i="17"/>
  <c r="F527" i="17"/>
  <c r="T526" i="17"/>
  <c r="S526" i="17"/>
  <c r="R526" i="17"/>
  <c r="Q526" i="17"/>
  <c r="P526" i="17"/>
  <c r="K526" i="17"/>
  <c r="F526" i="17"/>
  <c r="T525" i="17"/>
  <c r="S525" i="17"/>
  <c r="R525" i="17"/>
  <c r="Q525" i="17"/>
  <c r="P525" i="17"/>
  <c r="K525" i="17"/>
  <c r="F525" i="17"/>
  <c r="U525" i="17" s="1"/>
  <c r="T524" i="17"/>
  <c r="S524" i="17"/>
  <c r="R524" i="17"/>
  <c r="Q524" i="17"/>
  <c r="P524" i="17"/>
  <c r="K524" i="17"/>
  <c r="F524" i="17"/>
  <c r="T523" i="17"/>
  <c r="S523" i="17"/>
  <c r="R523" i="17"/>
  <c r="Q523" i="17"/>
  <c r="P523" i="17"/>
  <c r="K523" i="17"/>
  <c r="F523" i="17"/>
  <c r="U523" i="17" s="1"/>
  <c r="T522" i="17"/>
  <c r="S522" i="17"/>
  <c r="R522" i="17"/>
  <c r="Q522" i="17"/>
  <c r="P522" i="17"/>
  <c r="K522" i="17"/>
  <c r="F522" i="17"/>
  <c r="U522" i="17" s="1"/>
  <c r="T521" i="17"/>
  <c r="S521" i="17"/>
  <c r="R521" i="17"/>
  <c r="Q521" i="17"/>
  <c r="P521" i="17"/>
  <c r="K521" i="17"/>
  <c r="F521" i="17"/>
  <c r="U521" i="17" s="1"/>
  <c r="T520" i="17"/>
  <c r="S520" i="17"/>
  <c r="R520" i="17"/>
  <c r="Q520" i="17"/>
  <c r="P520" i="17"/>
  <c r="K520" i="17"/>
  <c r="F520" i="17"/>
  <c r="U520" i="17" s="1"/>
  <c r="T519" i="17"/>
  <c r="S519" i="17"/>
  <c r="R519" i="17"/>
  <c r="Q519" i="17"/>
  <c r="P519" i="17"/>
  <c r="K519" i="17"/>
  <c r="F519" i="17"/>
  <c r="T518" i="17"/>
  <c r="S518" i="17"/>
  <c r="R518" i="17"/>
  <c r="Q518" i="17"/>
  <c r="P518" i="17"/>
  <c r="K518" i="17"/>
  <c r="F518" i="17"/>
  <c r="T517" i="17"/>
  <c r="S517" i="17"/>
  <c r="R517" i="17"/>
  <c r="Q517" i="17"/>
  <c r="P517" i="17"/>
  <c r="K517" i="17"/>
  <c r="F517" i="17"/>
  <c r="U517" i="17" s="1"/>
  <c r="T516" i="17"/>
  <c r="S516" i="17"/>
  <c r="R516" i="17"/>
  <c r="Q516" i="17"/>
  <c r="P516" i="17"/>
  <c r="K516" i="17"/>
  <c r="F516" i="17"/>
  <c r="T515" i="17"/>
  <c r="S515" i="17"/>
  <c r="R515" i="17"/>
  <c r="Q515" i="17"/>
  <c r="P515" i="17"/>
  <c r="K515" i="17"/>
  <c r="F515" i="17"/>
  <c r="U515" i="17" s="1"/>
  <c r="T514" i="17"/>
  <c r="S514" i="17"/>
  <c r="R514" i="17"/>
  <c r="Q514" i="17"/>
  <c r="P514" i="17"/>
  <c r="K514" i="17"/>
  <c r="F514" i="17"/>
  <c r="U514" i="17" s="1"/>
  <c r="T513" i="17"/>
  <c r="S513" i="17"/>
  <c r="R513" i="17"/>
  <c r="Q513" i="17"/>
  <c r="P513" i="17"/>
  <c r="K513" i="17"/>
  <c r="F513" i="17"/>
  <c r="U513" i="17" s="1"/>
  <c r="T512" i="17"/>
  <c r="S512" i="17"/>
  <c r="R512" i="17"/>
  <c r="Q512" i="17"/>
  <c r="P512" i="17"/>
  <c r="K512" i="17"/>
  <c r="F512" i="17"/>
  <c r="U512" i="17" s="1"/>
  <c r="T511" i="17"/>
  <c r="S511" i="17"/>
  <c r="R511" i="17"/>
  <c r="Q511" i="17"/>
  <c r="P511" i="17"/>
  <c r="K511" i="17"/>
  <c r="F511" i="17"/>
  <c r="T510" i="17"/>
  <c r="S510" i="17"/>
  <c r="R510" i="17"/>
  <c r="Q510" i="17"/>
  <c r="P510" i="17"/>
  <c r="K510" i="17"/>
  <c r="F510" i="17"/>
  <c r="T509" i="17"/>
  <c r="S509" i="17"/>
  <c r="R509" i="17"/>
  <c r="Q509" i="17"/>
  <c r="P509" i="17"/>
  <c r="K509" i="17"/>
  <c r="F509" i="17"/>
  <c r="U509" i="17" s="1"/>
  <c r="T508" i="17"/>
  <c r="S508" i="17"/>
  <c r="R508" i="17"/>
  <c r="Q508" i="17"/>
  <c r="P508" i="17"/>
  <c r="K508" i="17"/>
  <c r="F508" i="17"/>
  <c r="T507" i="17"/>
  <c r="S507" i="17"/>
  <c r="R507" i="17"/>
  <c r="Q507" i="17"/>
  <c r="P507" i="17"/>
  <c r="K507" i="17"/>
  <c r="F507" i="17"/>
  <c r="U507" i="17" s="1"/>
  <c r="T506" i="17"/>
  <c r="S506" i="17"/>
  <c r="R506" i="17"/>
  <c r="Q506" i="17"/>
  <c r="P506" i="17"/>
  <c r="K506" i="17"/>
  <c r="F506" i="17"/>
  <c r="U506" i="17" s="1"/>
  <c r="T505" i="17"/>
  <c r="S505" i="17"/>
  <c r="R505" i="17"/>
  <c r="Q505" i="17"/>
  <c r="P505" i="17"/>
  <c r="K505" i="17"/>
  <c r="F505" i="17"/>
  <c r="U505" i="17" s="1"/>
  <c r="T504" i="17"/>
  <c r="S504" i="17"/>
  <c r="R504" i="17"/>
  <c r="Q504" i="17"/>
  <c r="P504" i="17"/>
  <c r="K504" i="17"/>
  <c r="F504" i="17"/>
  <c r="U504" i="17" s="1"/>
  <c r="T503" i="17"/>
  <c r="S503" i="17"/>
  <c r="R503" i="17"/>
  <c r="Q503" i="17"/>
  <c r="P503" i="17"/>
  <c r="K503" i="17"/>
  <c r="F503" i="17"/>
  <c r="T502" i="17"/>
  <c r="S502" i="17"/>
  <c r="R502" i="17"/>
  <c r="Q502" i="17"/>
  <c r="P502" i="17"/>
  <c r="K502" i="17"/>
  <c r="F502" i="17"/>
  <c r="T501" i="17"/>
  <c r="S501" i="17"/>
  <c r="R501" i="17"/>
  <c r="Q501" i="17"/>
  <c r="P501" i="17"/>
  <c r="K501" i="17"/>
  <c r="F501" i="17"/>
  <c r="U501" i="17" s="1"/>
  <c r="T500" i="17"/>
  <c r="S500" i="17"/>
  <c r="R500" i="17"/>
  <c r="Q500" i="17"/>
  <c r="P500" i="17"/>
  <c r="K500" i="17"/>
  <c r="F500" i="17"/>
  <c r="T499" i="17"/>
  <c r="S499" i="17"/>
  <c r="R499" i="17"/>
  <c r="Q499" i="17"/>
  <c r="P499" i="17"/>
  <c r="K499" i="17"/>
  <c r="F499" i="17"/>
  <c r="U499" i="17" s="1"/>
  <c r="T498" i="17"/>
  <c r="S498" i="17"/>
  <c r="R498" i="17"/>
  <c r="Q498" i="17"/>
  <c r="P498" i="17"/>
  <c r="K498" i="17"/>
  <c r="F498" i="17"/>
  <c r="U498" i="17" s="1"/>
  <c r="T497" i="17"/>
  <c r="S497" i="17"/>
  <c r="R497" i="17"/>
  <c r="Q497" i="17"/>
  <c r="P497" i="17"/>
  <c r="K497" i="17"/>
  <c r="F497" i="17"/>
  <c r="U497" i="17" s="1"/>
  <c r="T496" i="17"/>
  <c r="S496" i="17"/>
  <c r="R496" i="17"/>
  <c r="Q496" i="17"/>
  <c r="P496" i="17"/>
  <c r="K496" i="17"/>
  <c r="F496" i="17"/>
  <c r="U496" i="17" s="1"/>
  <c r="T495" i="17"/>
  <c r="S495" i="17"/>
  <c r="R495" i="17"/>
  <c r="Q495" i="17"/>
  <c r="P495" i="17"/>
  <c r="K495" i="17"/>
  <c r="F495" i="17"/>
  <c r="T494" i="17"/>
  <c r="S494" i="17"/>
  <c r="R494" i="17"/>
  <c r="Q494" i="17"/>
  <c r="P494" i="17"/>
  <c r="K494" i="17"/>
  <c r="F494" i="17"/>
  <c r="T493" i="17"/>
  <c r="S493" i="17"/>
  <c r="R493" i="17"/>
  <c r="Q493" i="17"/>
  <c r="P493" i="17"/>
  <c r="K493" i="17"/>
  <c r="F493" i="17"/>
  <c r="U493" i="17" s="1"/>
  <c r="T492" i="17"/>
  <c r="S492" i="17"/>
  <c r="R492" i="17"/>
  <c r="Q492" i="17"/>
  <c r="P492" i="17"/>
  <c r="K492" i="17"/>
  <c r="F492" i="17"/>
  <c r="T491" i="17"/>
  <c r="S491" i="17"/>
  <c r="R491" i="17"/>
  <c r="Q491" i="17"/>
  <c r="P491" i="17"/>
  <c r="K491" i="17"/>
  <c r="F491" i="17"/>
  <c r="U491" i="17" s="1"/>
  <c r="T490" i="17"/>
  <c r="S490" i="17"/>
  <c r="R490" i="17"/>
  <c r="Q490" i="17"/>
  <c r="P490" i="17"/>
  <c r="K490" i="17"/>
  <c r="F490" i="17"/>
  <c r="U490" i="17" s="1"/>
  <c r="T489" i="17"/>
  <c r="S489" i="17"/>
  <c r="R489" i="17"/>
  <c r="Q489" i="17"/>
  <c r="P489" i="17"/>
  <c r="K489" i="17"/>
  <c r="F489" i="17"/>
  <c r="U489" i="17" s="1"/>
  <c r="T488" i="17"/>
  <c r="S488" i="17"/>
  <c r="R488" i="17"/>
  <c r="Q488" i="17"/>
  <c r="P488" i="17"/>
  <c r="K488" i="17"/>
  <c r="F488" i="17"/>
  <c r="U488" i="17" s="1"/>
  <c r="T487" i="17"/>
  <c r="S487" i="17"/>
  <c r="R487" i="17"/>
  <c r="Q487" i="17"/>
  <c r="P487" i="17"/>
  <c r="K487" i="17"/>
  <c r="F487" i="17"/>
  <c r="U487" i="17" s="1"/>
  <c r="T486" i="17"/>
  <c r="S486" i="17"/>
  <c r="R486" i="17"/>
  <c r="Q486" i="17"/>
  <c r="P486" i="17"/>
  <c r="K486" i="17"/>
  <c r="F486" i="17"/>
  <c r="U486" i="17" s="1"/>
  <c r="T485" i="17"/>
  <c r="S485" i="17"/>
  <c r="R485" i="17"/>
  <c r="Q485" i="17"/>
  <c r="P485" i="17"/>
  <c r="K485" i="17"/>
  <c r="F485" i="17"/>
  <c r="U485" i="17" s="1"/>
  <c r="T484" i="17"/>
  <c r="S484" i="17"/>
  <c r="R484" i="17"/>
  <c r="Q484" i="17"/>
  <c r="P484" i="17"/>
  <c r="K484" i="17"/>
  <c r="F484" i="17"/>
  <c r="U484" i="17" s="1"/>
  <c r="T483" i="17"/>
  <c r="S483" i="17"/>
  <c r="R483" i="17"/>
  <c r="Q483" i="17"/>
  <c r="P483" i="17"/>
  <c r="K483" i="17"/>
  <c r="F483" i="17"/>
  <c r="U483" i="17" s="1"/>
  <c r="T482" i="17"/>
  <c r="S482" i="17"/>
  <c r="R482" i="17"/>
  <c r="Q482" i="17"/>
  <c r="P482" i="17"/>
  <c r="K482" i="17"/>
  <c r="F482" i="17"/>
  <c r="U482" i="17" s="1"/>
  <c r="T481" i="17"/>
  <c r="S481" i="17"/>
  <c r="R481" i="17"/>
  <c r="Q481" i="17"/>
  <c r="P481" i="17"/>
  <c r="K481" i="17"/>
  <c r="F481" i="17"/>
  <c r="U481" i="17" s="1"/>
  <c r="T480" i="17"/>
  <c r="S480" i="17"/>
  <c r="R480" i="17"/>
  <c r="Q480" i="17"/>
  <c r="P480" i="17"/>
  <c r="K480" i="17"/>
  <c r="F480" i="17"/>
  <c r="U480" i="17" s="1"/>
  <c r="T479" i="17"/>
  <c r="S479" i="17"/>
  <c r="R479" i="17"/>
  <c r="Q479" i="17"/>
  <c r="P479" i="17"/>
  <c r="K479" i="17"/>
  <c r="F479" i="17"/>
  <c r="U479" i="17" s="1"/>
  <c r="T478" i="17"/>
  <c r="S478" i="17"/>
  <c r="R478" i="17"/>
  <c r="Q478" i="17"/>
  <c r="P478" i="17"/>
  <c r="K478" i="17"/>
  <c r="F478" i="17"/>
  <c r="U478" i="17" s="1"/>
  <c r="T477" i="17"/>
  <c r="S477" i="17"/>
  <c r="R477" i="17"/>
  <c r="Q477" i="17"/>
  <c r="P477" i="17"/>
  <c r="K477" i="17"/>
  <c r="F477" i="17"/>
  <c r="U477" i="17" s="1"/>
  <c r="T476" i="17"/>
  <c r="S476" i="17"/>
  <c r="R476" i="17"/>
  <c r="Q476" i="17"/>
  <c r="P476" i="17"/>
  <c r="K476" i="17"/>
  <c r="F476" i="17"/>
  <c r="U476" i="17" s="1"/>
  <c r="T475" i="17"/>
  <c r="S475" i="17"/>
  <c r="R475" i="17"/>
  <c r="Q475" i="17"/>
  <c r="P475" i="17"/>
  <c r="K475" i="17"/>
  <c r="F475" i="17"/>
  <c r="U475" i="17" s="1"/>
  <c r="T474" i="17"/>
  <c r="S474" i="17"/>
  <c r="R474" i="17"/>
  <c r="Q474" i="17"/>
  <c r="P474" i="17"/>
  <c r="K474" i="17"/>
  <c r="F474" i="17"/>
  <c r="U474" i="17" s="1"/>
  <c r="T473" i="17"/>
  <c r="S473" i="17"/>
  <c r="R473" i="17"/>
  <c r="Q473" i="17"/>
  <c r="P473" i="17"/>
  <c r="K473" i="17"/>
  <c r="F473" i="17"/>
  <c r="U473" i="17" s="1"/>
  <c r="T472" i="17"/>
  <c r="S472" i="17"/>
  <c r="R472" i="17"/>
  <c r="Q472" i="17"/>
  <c r="P472" i="17"/>
  <c r="K472" i="17"/>
  <c r="F472" i="17"/>
  <c r="U472" i="17" s="1"/>
  <c r="T471" i="17"/>
  <c r="S471" i="17"/>
  <c r="R471" i="17"/>
  <c r="Q471" i="17"/>
  <c r="P471" i="17"/>
  <c r="K471" i="17"/>
  <c r="F471" i="17"/>
  <c r="U471" i="17" s="1"/>
  <c r="T470" i="17"/>
  <c r="S470" i="17"/>
  <c r="R470" i="17"/>
  <c r="Q470" i="17"/>
  <c r="P470" i="17"/>
  <c r="K470" i="17"/>
  <c r="F470" i="17"/>
  <c r="U470" i="17" s="1"/>
  <c r="T469" i="17"/>
  <c r="S469" i="17"/>
  <c r="R469" i="17"/>
  <c r="Q469" i="17"/>
  <c r="P469" i="17"/>
  <c r="K469" i="17"/>
  <c r="F469" i="17"/>
  <c r="U469" i="17" s="1"/>
  <c r="T468" i="17"/>
  <c r="S468" i="17"/>
  <c r="R468" i="17"/>
  <c r="Q468" i="17"/>
  <c r="P468" i="17"/>
  <c r="K468" i="17"/>
  <c r="F468" i="17"/>
  <c r="U468" i="17" s="1"/>
  <c r="T467" i="17"/>
  <c r="S467" i="17"/>
  <c r="R467" i="17"/>
  <c r="Q467" i="17"/>
  <c r="P467" i="17"/>
  <c r="K467" i="17"/>
  <c r="F467" i="17"/>
  <c r="U467" i="17" s="1"/>
  <c r="T466" i="17"/>
  <c r="S466" i="17"/>
  <c r="R466" i="17"/>
  <c r="Q466" i="17"/>
  <c r="P466" i="17"/>
  <c r="K466" i="17"/>
  <c r="F466" i="17"/>
  <c r="U466" i="17" s="1"/>
  <c r="T465" i="17"/>
  <c r="S465" i="17"/>
  <c r="R465" i="17"/>
  <c r="Q465" i="17"/>
  <c r="P465" i="17"/>
  <c r="K465" i="17"/>
  <c r="F465" i="17"/>
  <c r="U465" i="17" s="1"/>
  <c r="T464" i="17"/>
  <c r="S464" i="17"/>
  <c r="R464" i="17"/>
  <c r="Q464" i="17"/>
  <c r="P464" i="17"/>
  <c r="K464" i="17"/>
  <c r="F464" i="17"/>
  <c r="U464" i="17" s="1"/>
  <c r="T463" i="17"/>
  <c r="S463" i="17"/>
  <c r="R463" i="17"/>
  <c r="Q463" i="17"/>
  <c r="P463" i="17"/>
  <c r="K463" i="17"/>
  <c r="F463" i="17"/>
  <c r="U463" i="17" s="1"/>
  <c r="T462" i="17"/>
  <c r="S462" i="17"/>
  <c r="R462" i="17"/>
  <c r="Q462" i="17"/>
  <c r="P462" i="17"/>
  <c r="K462" i="17"/>
  <c r="F462" i="17"/>
  <c r="U462" i="17" s="1"/>
  <c r="T461" i="17"/>
  <c r="S461" i="17"/>
  <c r="R461" i="17"/>
  <c r="Q461" i="17"/>
  <c r="P461" i="17"/>
  <c r="K461" i="17"/>
  <c r="F461" i="17"/>
  <c r="U461" i="17" s="1"/>
  <c r="T460" i="17"/>
  <c r="S460" i="17"/>
  <c r="R460" i="17"/>
  <c r="Q460" i="17"/>
  <c r="P460" i="17"/>
  <c r="K460" i="17"/>
  <c r="F460" i="17"/>
  <c r="U460" i="17" s="1"/>
  <c r="T459" i="17"/>
  <c r="S459" i="17"/>
  <c r="R459" i="17"/>
  <c r="Q459" i="17"/>
  <c r="P459" i="17"/>
  <c r="K459" i="17"/>
  <c r="F459" i="17"/>
  <c r="U459" i="17" s="1"/>
  <c r="T458" i="17"/>
  <c r="S458" i="17"/>
  <c r="R458" i="17"/>
  <c r="Q458" i="17"/>
  <c r="P458" i="17"/>
  <c r="K458" i="17"/>
  <c r="F458" i="17"/>
  <c r="U458" i="17" s="1"/>
  <c r="T457" i="17"/>
  <c r="S457" i="17"/>
  <c r="R457" i="17"/>
  <c r="Q457" i="17"/>
  <c r="P457" i="17"/>
  <c r="K457" i="17"/>
  <c r="F457" i="17"/>
  <c r="U457" i="17" s="1"/>
  <c r="T456" i="17"/>
  <c r="S456" i="17"/>
  <c r="R456" i="17"/>
  <c r="Q456" i="17"/>
  <c r="P456" i="17"/>
  <c r="K456" i="17"/>
  <c r="F456" i="17"/>
  <c r="U456" i="17" s="1"/>
  <c r="T455" i="17"/>
  <c r="S455" i="17"/>
  <c r="R455" i="17"/>
  <c r="Q455" i="17"/>
  <c r="P455" i="17"/>
  <c r="K455" i="17"/>
  <c r="F455" i="17"/>
  <c r="U455" i="17" s="1"/>
  <c r="T454" i="17"/>
  <c r="S454" i="17"/>
  <c r="R454" i="17"/>
  <c r="Q454" i="17"/>
  <c r="P454" i="17"/>
  <c r="K454" i="17"/>
  <c r="F454" i="17"/>
  <c r="U454" i="17" s="1"/>
  <c r="T453" i="17"/>
  <c r="S453" i="17"/>
  <c r="R453" i="17"/>
  <c r="Q453" i="17"/>
  <c r="P453" i="17"/>
  <c r="K453" i="17"/>
  <c r="F453" i="17"/>
  <c r="U453" i="17" s="1"/>
  <c r="T452" i="17"/>
  <c r="S452" i="17"/>
  <c r="R452" i="17"/>
  <c r="Q452" i="17"/>
  <c r="P452" i="17"/>
  <c r="K452" i="17"/>
  <c r="F452" i="17"/>
  <c r="U452" i="17" s="1"/>
  <c r="T451" i="17"/>
  <c r="S451" i="17"/>
  <c r="R451" i="17"/>
  <c r="Q451" i="17"/>
  <c r="P451" i="17"/>
  <c r="K451" i="17"/>
  <c r="F451" i="17"/>
  <c r="U451" i="17" s="1"/>
  <c r="T450" i="17"/>
  <c r="S450" i="17"/>
  <c r="R450" i="17"/>
  <c r="Q450" i="17"/>
  <c r="P450" i="17"/>
  <c r="K450" i="17"/>
  <c r="F450" i="17"/>
  <c r="U450" i="17" s="1"/>
  <c r="T449" i="17"/>
  <c r="S449" i="17"/>
  <c r="R449" i="17"/>
  <c r="Q449" i="17"/>
  <c r="P449" i="17"/>
  <c r="K449" i="17"/>
  <c r="F449" i="17"/>
  <c r="U449" i="17" s="1"/>
  <c r="T448" i="17"/>
  <c r="S448" i="17"/>
  <c r="R448" i="17"/>
  <c r="Q448" i="17"/>
  <c r="P448" i="17"/>
  <c r="K448" i="17"/>
  <c r="F448" i="17"/>
  <c r="U448" i="17" s="1"/>
  <c r="T447" i="17"/>
  <c r="S447" i="17"/>
  <c r="R447" i="17"/>
  <c r="Q447" i="17"/>
  <c r="P447" i="17"/>
  <c r="K447" i="17"/>
  <c r="F447" i="17"/>
  <c r="U447" i="17" s="1"/>
  <c r="T446" i="17"/>
  <c r="S446" i="17"/>
  <c r="R446" i="17"/>
  <c r="Q446" i="17"/>
  <c r="P446" i="17"/>
  <c r="K446" i="17"/>
  <c r="F446" i="17"/>
  <c r="U446" i="17" s="1"/>
  <c r="T445" i="17"/>
  <c r="S445" i="17"/>
  <c r="R445" i="17"/>
  <c r="Q445" i="17"/>
  <c r="P445" i="17"/>
  <c r="K445" i="17"/>
  <c r="F445" i="17"/>
  <c r="U445" i="17" s="1"/>
  <c r="T444" i="17"/>
  <c r="S444" i="17"/>
  <c r="R444" i="17"/>
  <c r="Q444" i="17"/>
  <c r="P444" i="17"/>
  <c r="K444" i="17"/>
  <c r="F444" i="17"/>
  <c r="U444" i="17" s="1"/>
  <c r="T443" i="17"/>
  <c r="S443" i="17"/>
  <c r="R443" i="17"/>
  <c r="Q443" i="17"/>
  <c r="P443" i="17"/>
  <c r="K443" i="17"/>
  <c r="F443" i="17"/>
  <c r="U443" i="17" s="1"/>
  <c r="T442" i="17"/>
  <c r="S442" i="17"/>
  <c r="R442" i="17"/>
  <c r="Q442" i="17"/>
  <c r="P442" i="17"/>
  <c r="K442" i="17"/>
  <c r="F442" i="17"/>
  <c r="U442" i="17" s="1"/>
  <c r="T441" i="17"/>
  <c r="S441" i="17"/>
  <c r="R441" i="17"/>
  <c r="Q441" i="17"/>
  <c r="P441" i="17"/>
  <c r="K441" i="17"/>
  <c r="F441" i="17"/>
  <c r="U441" i="17" s="1"/>
  <c r="T440" i="17"/>
  <c r="S440" i="17"/>
  <c r="R440" i="17"/>
  <c r="Q440" i="17"/>
  <c r="P440" i="17"/>
  <c r="K440" i="17"/>
  <c r="F440" i="17"/>
  <c r="U440" i="17" s="1"/>
  <c r="T439" i="17"/>
  <c r="S439" i="17"/>
  <c r="R439" i="17"/>
  <c r="Q439" i="17"/>
  <c r="P439" i="17"/>
  <c r="K439" i="17"/>
  <c r="F439" i="17"/>
  <c r="U439" i="17" s="1"/>
  <c r="T438" i="17"/>
  <c r="S438" i="17"/>
  <c r="R438" i="17"/>
  <c r="Q438" i="17"/>
  <c r="P438" i="17"/>
  <c r="K438" i="17"/>
  <c r="F438" i="17"/>
  <c r="U438" i="17" s="1"/>
  <c r="T437" i="17"/>
  <c r="S437" i="17"/>
  <c r="R437" i="17"/>
  <c r="Q437" i="17"/>
  <c r="P437" i="17"/>
  <c r="K437" i="17"/>
  <c r="F437" i="17"/>
  <c r="U437" i="17" s="1"/>
  <c r="T436" i="17"/>
  <c r="S436" i="17"/>
  <c r="R436" i="17"/>
  <c r="Q436" i="17"/>
  <c r="P436" i="17"/>
  <c r="K436" i="17"/>
  <c r="F436" i="17"/>
  <c r="U436" i="17" s="1"/>
  <c r="T435" i="17"/>
  <c r="S435" i="17"/>
  <c r="R435" i="17"/>
  <c r="Q435" i="17"/>
  <c r="P435" i="17"/>
  <c r="K435" i="17"/>
  <c r="F435" i="17"/>
  <c r="U435" i="17" s="1"/>
  <c r="T434" i="17"/>
  <c r="S434" i="17"/>
  <c r="R434" i="17"/>
  <c r="Q434" i="17"/>
  <c r="P434" i="17"/>
  <c r="K434" i="17"/>
  <c r="F434" i="17"/>
  <c r="U434" i="17" s="1"/>
  <c r="T433" i="17"/>
  <c r="S433" i="17"/>
  <c r="R433" i="17"/>
  <c r="Q433" i="17"/>
  <c r="P433" i="17"/>
  <c r="K433" i="17"/>
  <c r="F433" i="17"/>
  <c r="U433" i="17" s="1"/>
  <c r="T432" i="17"/>
  <c r="S432" i="17"/>
  <c r="R432" i="17"/>
  <c r="Q432" i="17"/>
  <c r="P432" i="17"/>
  <c r="K432" i="17"/>
  <c r="F432" i="17"/>
  <c r="U432" i="17" s="1"/>
  <c r="T431" i="17"/>
  <c r="S431" i="17"/>
  <c r="R431" i="17"/>
  <c r="Q431" i="17"/>
  <c r="P431" i="17"/>
  <c r="K431" i="17"/>
  <c r="F431" i="17"/>
  <c r="U431" i="17" s="1"/>
  <c r="T430" i="17"/>
  <c r="S430" i="17"/>
  <c r="R430" i="17"/>
  <c r="Q430" i="17"/>
  <c r="P430" i="17"/>
  <c r="K430" i="17"/>
  <c r="F430" i="17"/>
  <c r="U430" i="17" s="1"/>
  <c r="T429" i="17"/>
  <c r="S429" i="17"/>
  <c r="R429" i="17"/>
  <c r="Q429" i="17"/>
  <c r="P429" i="17"/>
  <c r="K429" i="17"/>
  <c r="F429" i="17"/>
  <c r="U429" i="17" s="1"/>
  <c r="T428" i="17"/>
  <c r="S428" i="17"/>
  <c r="R428" i="17"/>
  <c r="Q428" i="17"/>
  <c r="P428" i="17"/>
  <c r="K428" i="17"/>
  <c r="F428" i="17"/>
  <c r="U428" i="17" s="1"/>
  <c r="T427" i="17"/>
  <c r="S427" i="17"/>
  <c r="R427" i="17"/>
  <c r="Q427" i="17"/>
  <c r="P427" i="17"/>
  <c r="K427" i="17"/>
  <c r="F427" i="17"/>
  <c r="U427" i="17" s="1"/>
  <c r="T426" i="17"/>
  <c r="S426" i="17"/>
  <c r="R426" i="17"/>
  <c r="Q426" i="17"/>
  <c r="P426" i="17"/>
  <c r="K426" i="17"/>
  <c r="F426" i="17"/>
  <c r="U426" i="17" s="1"/>
  <c r="T425" i="17"/>
  <c r="S425" i="17"/>
  <c r="R425" i="17"/>
  <c r="Q425" i="17"/>
  <c r="P425" i="17"/>
  <c r="K425" i="17"/>
  <c r="F425" i="17"/>
  <c r="U425" i="17" s="1"/>
  <c r="T424" i="17"/>
  <c r="S424" i="17"/>
  <c r="R424" i="17"/>
  <c r="Q424" i="17"/>
  <c r="P424" i="17"/>
  <c r="K424" i="17"/>
  <c r="F424" i="17"/>
  <c r="U424" i="17" s="1"/>
  <c r="T423" i="17"/>
  <c r="S423" i="17"/>
  <c r="R423" i="17"/>
  <c r="Q423" i="17"/>
  <c r="P423" i="17"/>
  <c r="K423" i="17"/>
  <c r="F423" i="17"/>
  <c r="U423" i="17" s="1"/>
  <c r="T422" i="17"/>
  <c r="S422" i="17"/>
  <c r="R422" i="17"/>
  <c r="Q422" i="17"/>
  <c r="P422" i="17"/>
  <c r="K422" i="17"/>
  <c r="F422" i="17"/>
  <c r="U422" i="17" s="1"/>
  <c r="T421" i="17"/>
  <c r="S421" i="17"/>
  <c r="R421" i="17"/>
  <c r="Q421" i="17"/>
  <c r="P421" i="17"/>
  <c r="K421" i="17"/>
  <c r="F421" i="17"/>
  <c r="U421" i="17" s="1"/>
  <c r="T420" i="17"/>
  <c r="S420" i="17"/>
  <c r="R420" i="17"/>
  <c r="Q420" i="17"/>
  <c r="P420" i="17"/>
  <c r="K420" i="17"/>
  <c r="F420" i="17"/>
  <c r="U420" i="17" s="1"/>
  <c r="T419" i="17"/>
  <c r="S419" i="17"/>
  <c r="R419" i="17"/>
  <c r="Q419" i="17"/>
  <c r="P419" i="17"/>
  <c r="K419" i="17"/>
  <c r="F419" i="17"/>
  <c r="U419" i="17" s="1"/>
  <c r="T418" i="17"/>
  <c r="S418" i="17"/>
  <c r="R418" i="17"/>
  <c r="Q418" i="17"/>
  <c r="P418" i="17"/>
  <c r="K418" i="17"/>
  <c r="F418" i="17"/>
  <c r="U418" i="17" s="1"/>
  <c r="T417" i="17"/>
  <c r="S417" i="17"/>
  <c r="R417" i="17"/>
  <c r="Q417" i="17"/>
  <c r="P417" i="17"/>
  <c r="K417" i="17"/>
  <c r="F417" i="17"/>
  <c r="U417" i="17" s="1"/>
  <c r="T416" i="17"/>
  <c r="S416" i="17"/>
  <c r="R416" i="17"/>
  <c r="Q416" i="17"/>
  <c r="P416" i="17"/>
  <c r="K416" i="17"/>
  <c r="F416" i="17"/>
  <c r="U416" i="17" s="1"/>
  <c r="T415" i="17"/>
  <c r="S415" i="17"/>
  <c r="R415" i="17"/>
  <c r="Q415" i="17"/>
  <c r="P415" i="17"/>
  <c r="K415" i="17"/>
  <c r="F415" i="17"/>
  <c r="U415" i="17" s="1"/>
  <c r="T414" i="17"/>
  <c r="S414" i="17"/>
  <c r="R414" i="17"/>
  <c r="Q414" i="17"/>
  <c r="P414" i="17"/>
  <c r="K414" i="17"/>
  <c r="F414" i="17"/>
  <c r="U414" i="17" s="1"/>
  <c r="T413" i="17"/>
  <c r="S413" i="17"/>
  <c r="R413" i="17"/>
  <c r="Q413" i="17"/>
  <c r="P413" i="17"/>
  <c r="K413" i="17"/>
  <c r="F413" i="17"/>
  <c r="U413" i="17" s="1"/>
  <c r="T412" i="17"/>
  <c r="S412" i="17"/>
  <c r="R412" i="17"/>
  <c r="Q412" i="17"/>
  <c r="P412" i="17"/>
  <c r="K412" i="17"/>
  <c r="F412" i="17"/>
  <c r="U412" i="17" s="1"/>
  <c r="T411" i="17"/>
  <c r="S411" i="17"/>
  <c r="R411" i="17"/>
  <c r="Q411" i="17"/>
  <c r="P411" i="17"/>
  <c r="K411" i="17"/>
  <c r="F411" i="17"/>
  <c r="U411" i="17" s="1"/>
  <c r="T410" i="17"/>
  <c r="S410" i="17"/>
  <c r="R410" i="17"/>
  <c r="Q410" i="17"/>
  <c r="P410" i="17"/>
  <c r="K410" i="17"/>
  <c r="F410" i="17"/>
  <c r="U410" i="17" s="1"/>
  <c r="T409" i="17"/>
  <c r="S409" i="17"/>
  <c r="R409" i="17"/>
  <c r="Q409" i="17"/>
  <c r="P409" i="17"/>
  <c r="K409" i="17"/>
  <c r="F409" i="17"/>
  <c r="U409" i="17" s="1"/>
  <c r="T408" i="17"/>
  <c r="S408" i="17"/>
  <c r="R408" i="17"/>
  <c r="Q408" i="17"/>
  <c r="P408" i="17"/>
  <c r="K408" i="17"/>
  <c r="F408" i="17"/>
  <c r="U408" i="17" s="1"/>
  <c r="T407" i="17"/>
  <c r="S407" i="17"/>
  <c r="R407" i="17"/>
  <c r="Q407" i="17"/>
  <c r="P407" i="17"/>
  <c r="K407" i="17"/>
  <c r="F407" i="17"/>
  <c r="T406" i="17"/>
  <c r="S406" i="17"/>
  <c r="R406" i="17"/>
  <c r="Q406" i="17"/>
  <c r="P406" i="17"/>
  <c r="K406" i="17"/>
  <c r="F406" i="17"/>
  <c r="T405" i="17"/>
  <c r="S405" i="17"/>
  <c r="R405" i="17"/>
  <c r="Q405" i="17"/>
  <c r="P405" i="17"/>
  <c r="K405" i="17"/>
  <c r="F405" i="17"/>
  <c r="U405" i="17" s="1"/>
  <c r="T404" i="17"/>
  <c r="S404" i="17"/>
  <c r="R404" i="17"/>
  <c r="Q404" i="17"/>
  <c r="P404" i="17"/>
  <c r="K404" i="17"/>
  <c r="F404" i="17"/>
  <c r="T403" i="17"/>
  <c r="S403" i="17"/>
  <c r="R403" i="17"/>
  <c r="Q403" i="17"/>
  <c r="P403" i="17"/>
  <c r="K403" i="17"/>
  <c r="F403" i="17"/>
  <c r="U403" i="17" s="1"/>
  <c r="T402" i="17"/>
  <c r="S402" i="17"/>
  <c r="R402" i="17"/>
  <c r="Q402" i="17"/>
  <c r="P402" i="17"/>
  <c r="K402" i="17"/>
  <c r="F402" i="17"/>
  <c r="U402" i="17" s="1"/>
  <c r="T401" i="17"/>
  <c r="S401" i="17"/>
  <c r="R401" i="17"/>
  <c r="Q401" i="17"/>
  <c r="P401" i="17"/>
  <c r="K401" i="17"/>
  <c r="F401" i="17"/>
  <c r="U401" i="17" s="1"/>
  <c r="T400" i="17"/>
  <c r="S400" i="17"/>
  <c r="R400" i="17"/>
  <c r="Q400" i="17"/>
  <c r="P400" i="17"/>
  <c r="K400" i="17"/>
  <c r="F400" i="17"/>
  <c r="U400" i="17" s="1"/>
  <c r="T399" i="17"/>
  <c r="S399" i="17"/>
  <c r="R399" i="17"/>
  <c r="Q399" i="17"/>
  <c r="P399" i="17"/>
  <c r="K399" i="17"/>
  <c r="F399" i="17"/>
  <c r="U399" i="17" s="1"/>
  <c r="T398" i="17"/>
  <c r="S398" i="17"/>
  <c r="R398" i="17"/>
  <c r="Q398" i="17"/>
  <c r="P398" i="17"/>
  <c r="K398" i="17"/>
  <c r="F398" i="17"/>
  <c r="U398" i="17" s="1"/>
  <c r="T397" i="17"/>
  <c r="S397" i="17"/>
  <c r="R397" i="17"/>
  <c r="Q397" i="17"/>
  <c r="P397" i="17"/>
  <c r="K397" i="17"/>
  <c r="F397" i="17"/>
  <c r="U397" i="17" s="1"/>
  <c r="T396" i="17"/>
  <c r="S396" i="17"/>
  <c r="R396" i="17"/>
  <c r="Q396" i="17"/>
  <c r="P396" i="17"/>
  <c r="K396" i="17"/>
  <c r="F396" i="17"/>
  <c r="U396" i="17" s="1"/>
  <c r="T395" i="17"/>
  <c r="S395" i="17"/>
  <c r="R395" i="17"/>
  <c r="Q395" i="17"/>
  <c r="P395" i="17"/>
  <c r="K395" i="17"/>
  <c r="F395" i="17"/>
  <c r="U395" i="17" s="1"/>
  <c r="T394" i="17"/>
  <c r="S394" i="17"/>
  <c r="R394" i="17"/>
  <c r="Q394" i="17"/>
  <c r="P394" i="17"/>
  <c r="K394" i="17"/>
  <c r="F394" i="17"/>
  <c r="U394" i="17" s="1"/>
  <c r="T393" i="17"/>
  <c r="S393" i="17"/>
  <c r="R393" i="17"/>
  <c r="Q393" i="17"/>
  <c r="P393" i="17"/>
  <c r="K393" i="17"/>
  <c r="F393" i="17"/>
  <c r="U393" i="17" s="1"/>
  <c r="T392" i="17"/>
  <c r="S392" i="17"/>
  <c r="R392" i="17"/>
  <c r="Q392" i="17"/>
  <c r="P392" i="17"/>
  <c r="K392" i="17"/>
  <c r="F392" i="17"/>
  <c r="U392" i="17" s="1"/>
  <c r="T391" i="17"/>
  <c r="S391" i="17"/>
  <c r="R391" i="17"/>
  <c r="Q391" i="17"/>
  <c r="P391" i="17"/>
  <c r="K391" i="17"/>
  <c r="F391" i="17"/>
  <c r="U391" i="17" s="1"/>
  <c r="T390" i="17"/>
  <c r="S390" i="17"/>
  <c r="R390" i="17"/>
  <c r="Q390" i="17"/>
  <c r="P390" i="17"/>
  <c r="K390" i="17"/>
  <c r="F390" i="17"/>
  <c r="U390" i="17" s="1"/>
  <c r="T389" i="17"/>
  <c r="S389" i="17"/>
  <c r="R389" i="17"/>
  <c r="Q389" i="17"/>
  <c r="P389" i="17"/>
  <c r="K389" i="17"/>
  <c r="F389" i="17"/>
  <c r="U389" i="17" s="1"/>
  <c r="T388" i="17"/>
  <c r="S388" i="17"/>
  <c r="R388" i="17"/>
  <c r="Q388" i="17"/>
  <c r="P388" i="17"/>
  <c r="K388" i="17"/>
  <c r="F388" i="17"/>
  <c r="U388" i="17" s="1"/>
  <c r="T387" i="17"/>
  <c r="S387" i="17"/>
  <c r="R387" i="17"/>
  <c r="Q387" i="17"/>
  <c r="P387" i="17"/>
  <c r="K387" i="17"/>
  <c r="F387" i="17"/>
  <c r="U387" i="17" s="1"/>
  <c r="T386" i="17"/>
  <c r="S386" i="17"/>
  <c r="R386" i="17"/>
  <c r="Q386" i="17"/>
  <c r="P386" i="17"/>
  <c r="K386" i="17"/>
  <c r="F386" i="17"/>
  <c r="U386" i="17" s="1"/>
  <c r="T385" i="17"/>
  <c r="S385" i="17"/>
  <c r="R385" i="17"/>
  <c r="Q385" i="17"/>
  <c r="P385" i="17"/>
  <c r="K385" i="17"/>
  <c r="F385" i="17"/>
  <c r="U385" i="17" s="1"/>
  <c r="T384" i="17"/>
  <c r="S384" i="17"/>
  <c r="R384" i="17"/>
  <c r="Q384" i="17"/>
  <c r="P384" i="17"/>
  <c r="K384" i="17"/>
  <c r="F384" i="17"/>
  <c r="U384" i="17" s="1"/>
  <c r="T383" i="17"/>
  <c r="S383" i="17"/>
  <c r="R383" i="17"/>
  <c r="Q383" i="17"/>
  <c r="P383" i="17"/>
  <c r="K383" i="17"/>
  <c r="F383" i="17"/>
  <c r="U383" i="17" s="1"/>
  <c r="T382" i="17"/>
  <c r="S382" i="17"/>
  <c r="R382" i="17"/>
  <c r="Q382" i="17"/>
  <c r="P382" i="17"/>
  <c r="K382" i="17"/>
  <c r="F382" i="17"/>
  <c r="U382" i="17" s="1"/>
  <c r="T381" i="17"/>
  <c r="S381" i="17"/>
  <c r="R381" i="17"/>
  <c r="Q381" i="17"/>
  <c r="P381" i="17"/>
  <c r="K381" i="17"/>
  <c r="F381" i="17"/>
  <c r="U381" i="17" s="1"/>
  <c r="T380" i="17"/>
  <c r="S380" i="17"/>
  <c r="R380" i="17"/>
  <c r="Q380" i="17"/>
  <c r="P380" i="17"/>
  <c r="K380" i="17"/>
  <c r="F380" i="17"/>
  <c r="U380" i="17" s="1"/>
  <c r="T379" i="17"/>
  <c r="S379" i="17"/>
  <c r="R379" i="17"/>
  <c r="Q379" i="17"/>
  <c r="P379" i="17"/>
  <c r="K379" i="17"/>
  <c r="F379" i="17"/>
  <c r="U379" i="17" s="1"/>
  <c r="T378" i="17"/>
  <c r="S378" i="17"/>
  <c r="R378" i="17"/>
  <c r="Q378" i="17"/>
  <c r="P378" i="17"/>
  <c r="K378" i="17"/>
  <c r="F378" i="17"/>
  <c r="U378" i="17" s="1"/>
  <c r="T377" i="17"/>
  <c r="S377" i="17"/>
  <c r="R377" i="17"/>
  <c r="Q377" i="17"/>
  <c r="P377" i="17"/>
  <c r="K377" i="17"/>
  <c r="F377" i="17"/>
  <c r="U377" i="17" s="1"/>
  <c r="T376" i="17"/>
  <c r="S376" i="17"/>
  <c r="R376" i="17"/>
  <c r="Q376" i="17"/>
  <c r="P376" i="17"/>
  <c r="K376" i="17"/>
  <c r="F376" i="17"/>
  <c r="U376" i="17" s="1"/>
  <c r="T375" i="17"/>
  <c r="S375" i="17"/>
  <c r="R375" i="17"/>
  <c r="Q375" i="17"/>
  <c r="P375" i="17"/>
  <c r="K375" i="17"/>
  <c r="F375" i="17"/>
  <c r="U375" i="17" s="1"/>
  <c r="T374" i="17"/>
  <c r="S374" i="17"/>
  <c r="R374" i="17"/>
  <c r="Q374" i="17"/>
  <c r="P374" i="17"/>
  <c r="K374" i="17"/>
  <c r="F374" i="17"/>
  <c r="U374" i="17" s="1"/>
  <c r="T373" i="17"/>
  <c r="S373" i="17"/>
  <c r="R373" i="17"/>
  <c r="Q373" i="17"/>
  <c r="P373" i="17"/>
  <c r="K373" i="17"/>
  <c r="F373" i="17"/>
  <c r="U373" i="17" s="1"/>
  <c r="T372" i="17"/>
  <c r="S372" i="17"/>
  <c r="R372" i="17"/>
  <c r="Q372" i="17"/>
  <c r="P372" i="17"/>
  <c r="K372" i="17"/>
  <c r="F372" i="17"/>
  <c r="U372" i="17" s="1"/>
  <c r="T371" i="17"/>
  <c r="S371" i="17"/>
  <c r="R371" i="17"/>
  <c r="Q371" i="17"/>
  <c r="P371" i="17"/>
  <c r="K371" i="17"/>
  <c r="F371" i="17"/>
  <c r="U371" i="17" s="1"/>
  <c r="T370" i="17"/>
  <c r="S370" i="17"/>
  <c r="R370" i="17"/>
  <c r="Q370" i="17"/>
  <c r="P370" i="17"/>
  <c r="K370" i="17"/>
  <c r="F370" i="17"/>
  <c r="U370" i="17" s="1"/>
  <c r="T369" i="17"/>
  <c r="S369" i="17"/>
  <c r="R369" i="17"/>
  <c r="Q369" i="17"/>
  <c r="P369" i="17"/>
  <c r="K369" i="17"/>
  <c r="F369" i="17"/>
  <c r="U369" i="17" s="1"/>
  <c r="T368" i="17"/>
  <c r="S368" i="17"/>
  <c r="R368" i="17"/>
  <c r="Q368" i="17"/>
  <c r="P368" i="17"/>
  <c r="K368" i="17"/>
  <c r="F368" i="17"/>
  <c r="U368" i="17" s="1"/>
  <c r="T367" i="17"/>
  <c r="S367" i="17"/>
  <c r="R367" i="17"/>
  <c r="Q367" i="17"/>
  <c r="P367" i="17"/>
  <c r="K367" i="17"/>
  <c r="F367" i="17"/>
  <c r="U367" i="17" s="1"/>
  <c r="T366" i="17"/>
  <c r="S366" i="17"/>
  <c r="R366" i="17"/>
  <c r="Q366" i="17"/>
  <c r="P366" i="17"/>
  <c r="K366" i="17"/>
  <c r="F366" i="17"/>
  <c r="U366" i="17" s="1"/>
  <c r="T365" i="17"/>
  <c r="S365" i="17"/>
  <c r="R365" i="17"/>
  <c r="Q365" i="17"/>
  <c r="P365" i="17"/>
  <c r="K365" i="17"/>
  <c r="F365" i="17"/>
  <c r="U365" i="17" s="1"/>
  <c r="T364" i="17"/>
  <c r="S364" i="17"/>
  <c r="R364" i="17"/>
  <c r="Q364" i="17"/>
  <c r="P364" i="17"/>
  <c r="K364" i="17"/>
  <c r="F364" i="17"/>
  <c r="U364" i="17" s="1"/>
  <c r="T363" i="17"/>
  <c r="S363" i="17"/>
  <c r="R363" i="17"/>
  <c r="Q363" i="17"/>
  <c r="P363" i="17"/>
  <c r="K363" i="17"/>
  <c r="F363" i="17"/>
  <c r="U363" i="17" s="1"/>
  <c r="T362" i="17"/>
  <c r="S362" i="17"/>
  <c r="R362" i="17"/>
  <c r="Q362" i="17"/>
  <c r="P362" i="17"/>
  <c r="K362" i="17"/>
  <c r="F362" i="17"/>
  <c r="U362" i="17" s="1"/>
  <c r="T361" i="17"/>
  <c r="S361" i="17"/>
  <c r="R361" i="17"/>
  <c r="Q361" i="17"/>
  <c r="P361" i="17"/>
  <c r="K361" i="17"/>
  <c r="F361" i="17"/>
  <c r="U361" i="17" s="1"/>
  <c r="T360" i="17"/>
  <c r="S360" i="17"/>
  <c r="R360" i="17"/>
  <c r="Q360" i="17"/>
  <c r="P360" i="17"/>
  <c r="K360" i="17"/>
  <c r="F360" i="17"/>
  <c r="U360" i="17" s="1"/>
  <c r="T359" i="17"/>
  <c r="S359" i="17"/>
  <c r="R359" i="17"/>
  <c r="Q359" i="17"/>
  <c r="P359" i="17"/>
  <c r="K359" i="17"/>
  <c r="F359" i="17"/>
  <c r="U359" i="17" s="1"/>
  <c r="T358" i="17"/>
  <c r="S358" i="17"/>
  <c r="R358" i="17"/>
  <c r="Q358" i="17"/>
  <c r="P358" i="17"/>
  <c r="K358" i="17"/>
  <c r="F358" i="17"/>
  <c r="U358" i="17" s="1"/>
  <c r="T357" i="17"/>
  <c r="S357" i="17"/>
  <c r="R357" i="17"/>
  <c r="Q357" i="17"/>
  <c r="P357" i="17"/>
  <c r="K357" i="17"/>
  <c r="F357" i="17"/>
  <c r="U357" i="17" s="1"/>
  <c r="T356" i="17"/>
  <c r="S356" i="17"/>
  <c r="R356" i="17"/>
  <c r="Q356" i="17"/>
  <c r="P356" i="17"/>
  <c r="K356" i="17"/>
  <c r="F356" i="17"/>
  <c r="U356" i="17" s="1"/>
  <c r="T355" i="17"/>
  <c r="S355" i="17"/>
  <c r="R355" i="17"/>
  <c r="Q355" i="17"/>
  <c r="P355" i="17"/>
  <c r="K355" i="17"/>
  <c r="F355" i="17"/>
  <c r="U355" i="17" s="1"/>
  <c r="T354" i="17"/>
  <c r="S354" i="17"/>
  <c r="R354" i="17"/>
  <c r="Q354" i="17"/>
  <c r="P354" i="17"/>
  <c r="K354" i="17"/>
  <c r="F354" i="17"/>
  <c r="U354" i="17" s="1"/>
  <c r="T353" i="17"/>
  <c r="S353" i="17"/>
  <c r="R353" i="17"/>
  <c r="Q353" i="17"/>
  <c r="P353" i="17"/>
  <c r="K353" i="17"/>
  <c r="F353" i="17"/>
  <c r="U353" i="17" s="1"/>
  <c r="T352" i="17"/>
  <c r="S352" i="17"/>
  <c r="R352" i="17"/>
  <c r="Q352" i="17"/>
  <c r="P352" i="17"/>
  <c r="K352" i="17"/>
  <c r="F352" i="17"/>
  <c r="U352" i="17" s="1"/>
  <c r="T351" i="17"/>
  <c r="S351" i="17"/>
  <c r="R351" i="17"/>
  <c r="Q351" i="17"/>
  <c r="P351" i="17"/>
  <c r="K351" i="17"/>
  <c r="F351" i="17"/>
  <c r="U351" i="17" s="1"/>
  <c r="T350" i="17"/>
  <c r="S350" i="17"/>
  <c r="R350" i="17"/>
  <c r="Q350" i="17"/>
  <c r="P350" i="17"/>
  <c r="K350" i="17"/>
  <c r="F350" i="17"/>
  <c r="U350" i="17" s="1"/>
  <c r="T349" i="17"/>
  <c r="S349" i="17"/>
  <c r="R349" i="17"/>
  <c r="Q349" i="17"/>
  <c r="P349" i="17"/>
  <c r="K349" i="17"/>
  <c r="F349" i="17"/>
  <c r="U349" i="17" s="1"/>
  <c r="T348" i="17"/>
  <c r="S348" i="17"/>
  <c r="R348" i="17"/>
  <c r="Q348" i="17"/>
  <c r="P348" i="17"/>
  <c r="K348" i="17"/>
  <c r="F348" i="17"/>
  <c r="U348" i="17" s="1"/>
  <c r="T347" i="17"/>
  <c r="S347" i="17"/>
  <c r="R347" i="17"/>
  <c r="Q347" i="17"/>
  <c r="P347" i="17"/>
  <c r="K347" i="17"/>
  <c r="F347" i="17"/>
  <c r="U347" i="17" s="1"/>
  <c r="T346" i="17"/>
  <c r="S346" i="17"/>
  <c r="R346" i="17"/>
  <c r="Q346" i="17"/>
  <c r="P346" i="17"/>
  <c r="K346" i="17"/>
  <c r="F346" i="17"/>
  <c r="U346" i="17" s="1"/>
  <c r="T345" i="17"/>
  <c r="S345" i="17"/>
  <c r="R345" i="17"/>
  <c r="Q345" i="17"/>
  <c r="P345" i="17"/>
  <c r="K345" i="17"/>
  <c r="F345" i="17"/>
  <c r="U345" i="17" s="1"/>
  <c r="T344" i="17"/>
  <c r="S344" i="17"/>
  <c r="R344" i="17"/>
  <c r="Q344" i="17"/>
  <c r="P344" i="17"/>
  <c r="K344" i="17"/>
  <c r="F344" i="17"/>
  <c r="U344" i="17" s="1"/>
  <c r="T343" i="17"/>
  <c r="S343" i="17"/>
  <c r="R343" i="17"/>
  <c r="Q343" i="17"/>
  <c r="P343" i="17"/>
  <c r="K343" i="17"/>
  <c r="F343" i="17"/>
  <c r="U343" i="17" s="1"/>
  <c r="T342" i="17"/>
  <c r="S342" i="17"/>
  <c r="R342" i="17"/>
  <c r="Q342" i="17"/>
  <c r="P342" i="17"/>
  <c r="K342" i="17"/>
  <c r="F342" i="17"/>
  <c r="U342" i="17" s="1"/>
  <c r="T341" i="17"/>
  <c r="S341" i="17"/>
  <c r="R341" i="17"/>
  <c r="Q341" i="17"/>
  <c r="P341" i="17"/>
  <c r="K341" i="17"/>
  <c r="F341" i="17"/>
  <c r="U341" i="17" s="1"/>
  <c r="T340" i="17"/>
  <c r="S340" i="17"/>
  <c r="R340" i="17"/>
  <c r="Q340" i="17"/>
  <c r="P340" i="17"/>
  <c r="K340" i="17"/>
  <c r="F340" i="17"/>
  <c r="U340" i="17" s="1"/>
  <c r="T339" i="17"/>
  <c r="S339" i="17"/>
  <c r="R339" i="17"/>
  <c r="Q339" i="17"/>
  <c r="P339" i="17"/>
  <c r="K339" i="17"/>
  <c r="F339" i="17"/>
  <c r="U339" i="17" s="1"/>
  <c r="T338" i="17"/>
  <c r="S338" i="17"/>
  <c r="R338" i="17"/>
  <c r="Q338" i="17"/>
  <c r="P338" i="17"/>
  <c r="K338" i="17"/>
  <c r="F338" i="17"/>
  <c r="U338" i="17" s="1"/>
  <c r="T337" i="17"/>
  <c r="S337" i="17"/>
  <c r="R337" i="17"/>
  <c r="Q337" i="17"/>
  <c r="P337" i="17"/>
  <c r="K337" i="17"/>
  <c r="F337" i="17"/>
  <c r="U337" i="17" s="1"/>
  <c r="T336" i="17"/>
  <c r="S336" i="17"/>
  <c r="R336" i="17"/>
  <c r="Q336" i="17"/>
  <c r="P336" i="17"/>
  <c r="K336" i="17"/>
  <c r="F336" i="17"/>
  <c r="U336" i="17" s="1"/>
  <c r="T335" i="17"/>
  <c r="S335" i="17"/>
  <c r="R335" i="17"/>
  <c r="Q335" i="17"/>
  <c r="P335" i="17"/>
  <c r="K335" i="17"/>
  <c r="F335" i="17"/>
  <c r="U335" i="17" s="1"/>
  <c r="T334" i="17"/>
  <c r="S334" i="17"/>
  <c r="R334" i="17"/>
  <c r="Q334" i="17"/>
  <c r="P334" i="17"/>
  <c r="K334" i="17"/>
  <c r="F334" i="17"/>
  <c r="U334" i="17" s="1"/>
  <c r="T333" i="17"/>
  <c r="S333" i="17"/>
  <c r="R333" i="17"/>
  <c r="Q333" i="17"/>
  <c r="P333" i="17"/>
  <c r="K333" i="17"/>
  <c r="F333" i="17"/>
  <c r="U333" i="17" s="1"/>
  <c r="T332" i="17"/>
  <c r="S332" i="17"/>
  <c r="R332" i="17"/>
  <c r="Q332" i="17"/>
  <c r="P332" i="17"/>
  <c r="K332" i="17"/>
  <c r="F332" i="17"/>
  <c r="U332" i="17" s="1"/>
  <c r="T331" i="17"/>
  <c r="S331" i="17"/>
  <c r="R331" i="17"/>
  <c r="Q331" i="17"/>
  <c r="P331" i="17"/>
  <c r="K331" i="17"/>
  <c r="F331" i="17"/>
  <c r="U331" i="17" s="1"/>
  <c r="T330" i="17"/>
  <c r="S330" i="17"/>
  <c r="R330" i="17"/>
  <c r="Q330" i="17"/>
  <c r="P330" i="17"/>
  <c r="K330" i="17"/>
  <c r="F330" i="17"/>
  <c r="U330" i="17" s="1"/>
  <c r="T329" i="17"/>
  <c r="S329" i="17"/>
  <c r="R329" i="17"/>
  <c r="Q329" i="17"/>
  <c r="P329" i="17"/>
  <c r="K329" i="17"/>
  <c r="F329" i="17"/>
  <c r="U329" i="17" s="1"/>
  <c r="T328" i="17"/>
  <c r="S328" i="17"/>
  <c r="R328" i="17"/>
  <c r="Q328" i="17"/>
  <c r="P328" i="17"/>
  <c r="K328" i="17"/>
  <c r="F328" i="17"/>
  <c r="U328" i="17" s="1"/>
  <c r="T327" i="17"/>
  <c r="S327" i="17"/>
  <c r="R327" i="17"/>
  <c r="Q327" i="17"/>
  <c r="P327" i="17"/>
  <c r="K327" i="17"/>
  <c r="F327" i="17"/>
  <c r="U327" i="17" s="1"/>
  <c r="T326" i="17"/>
  <c r="S326" i="17"/>
  <c r="R326" i="17"/>
  <c r="Q326" i="17"/>
  <c r="P326" i="17"/>
  <c r="K326" i="17"/>
  <c r="F326" i="17"/>
  <c r="U326" i="17" s="1"/>
  <c r="T325" i="17"/>
  <c r="S325" i="17"/>
  <c r="R325" i="17"/>
  <c r="Q325" i="17"/>
  <c r="P325" i="17"/>
  <c r="K325" i="17"/>
  <c r="F325" i="17"/>
  <c r="U325" i="17" s="1"/>
  <c r="T324" i="17"/>
  <c r="S324" i="17"/>
  <c r="R324" i="17"/>
  <c r="Q324" i="17"/>
  <c r="P324" i="17"/>
  <c r="K324" i="17"/>
  <c r="F324" i="17"/>
  <c r="U324" i="17" s="1"/>
  <c r="T323" i="17"/>
  <c r="S323" i="17"/>
  <c r="R323" i="17"/>
  <c r="Q323" i="17"/>
  <c r="P323" i="17"/>
  <c r="K323" i="17"/>
  <c r="F323" i="17"/>
  <c r="U323" i="17" s="1"/>
  <c r="T322" i="17"/>
  <c r="S322" i="17"/>
  <c r="R322" i="17"/>
  <c r="Q322" i="17"/>
  <c r="P322" i="17"/>
  <c r="K322" i="17"/>
  <c r="F322" i="17"/>
  <c r="U322" i="17" s="1"/>
  <c r="T321" i="17"/>
  <c r="S321" i="17"/>
  <c r="R321" i="17"/>
  <c r="Q321" i="17"/>
  <c r="P321" i="17"/>
  <c r="K321" i="17"/>
  <c r="F321" i="17"/>
  <c r="U321" i="17" s="1"/>
  <c r="T320" i="17"/>
  <c r="S320" i="17"/>
  <c r="R320" i="17"/>
  <c r="Q320" i="17"/>
  <c r="P320" i="17"/>
  <c r="K320" i="17"/>
  <c r="F320" i="17"/>
  <c r="U320" i="17" s="1"/>
  <c r="T319" i="17"/>
  <c r="S319" i="17"/>
  <c r="R319" i="17"/>
  <c r="Q319" i="17"/>
  <c r="P319" i="17"/>
  <c r="K319" i="17"/>
  <c r="F319" i="17"/>
  <c r="U319" i="17" s="1"/>
  <c r="U318" i="17"/>
  <c r="T318" i="17"/>
  <c r="S318" i="17"/>
  <c r="R318" i="17"/>
  <c r="Q318" i="17"/>
  <c r="P318" i="17"/>
  <c r="K318" i="17"/>
  <c r="F318" i="17"/>
  <c r="U317" i="17"/>
  <c r="T317" i="17"/>
  <c r="S317" i="17"/>
  <c r="R317" i="17"/>
  <c r="Q317" i="17"/>
  <c r="P317" i="17"/>
  <c r="K317" i="17"/>
  <c r="F317" i="17"/>
  <c r="T316" i="17"/>
  <c r="S316" i="17"/>
  <c r="R316" i="17"/>
  <c r="Q316" i="17"/>
  <c r="P316" i="17"/>
  <c r="U316" i="17" s="1"/>
  <c r="K316" i="17"/>
  <c r="F316" i="17"/>
  <c r="T315" i="17"/>
  <c r="S315" i="17"/>
  <c r="R315" i="17"/>
  <c r="Q315" i="17"/>
  <c r="P315" i="17"/>
  <c r="U315" i="17" s="1"/>
  <c r="K315" i="17"/>
  <c r="F315" i="17"/>
  <c r="T314" i="17"/>
  <c r="S314" i="17"/>
  <c r="R314" i="17"/>
  <c r="Q314" i="17"/>
  <c r="P314" i="17"/>
  <c r="U314" i="17" s="1"/>
  <c r="K314" i="17"/>
  <c r="F314" i="17"/>
  <c r="T313" i="17"/>
  <c r="S313" i="17"/>
  <c r="R313" i="17"/>
  <c r="Q313" i="17"/>
  <c r="P313" i="17"/>
  <c r="U313" i="17" s="1"/>
  <c r="K313" i="17"/>
  <c r="F313" i="17"/>
  <c r="T312" i="17"/>
  <c r="S312" i="17"/>
  <c r="R312" i="17"/>
  <c r="Q312" i="17"/>
  <c r="P312" i="17"/>
  <c r="U312" i="17" s="1"/>
  <c r="K312" i="17"/>
  <c r="F312" i="17"/>
  <c r="T311" i="17"/>
  <c r="S311" i="17"/>
  <c r="R311" i="17"/>
  <c r="Q311" i="17"/>
  <c r="P311" i="17"/>
  <c r="U311" i="17" s="1"/>
  <c r="K311" i="17"/>
  <c r="F311" i="17"/>
  <c r="T310" i="17"/>
  <c r="S310" i="17"/>
  <c r="R310" i="17"/>
  <c r="Q310" i="17"/>
  <c r="P310" i="17"/>
  <c r="K310" i="17"/>
  <c r="F310" i="17"/>
  <c r="U310" i="17" s="1"/>
  <c r="T309" i="17"/>
  <c r="S309" i="17"/>
  <c r="R309" i="17"/>
  <c r="Q309" i="17"/>
  <c r="P309" i="17"/>
  <c r="K309" i="17"/>
  <c r="F309" i="17"/>
  <c r="U309" i="17" s="1"/>
  <c r="T308" i="17"/>
  <c r="S308" i="17"/>
  <c r="R308" i="17"/>
  <c r="Q308" i="17"/>
  <c r="P308" i="17"/>
  <c r="K308" i="17"/>
  <c r="F308" i="17"/>
  <c r="U308" i="17" s="1"/>
  <c r="T307" i="17"/>
  <c r="S307" i="17"/>
  <c r="R307" i="17"/>
  <c r="Q307" i="17"/>
  <c r="P307" i="17"/>
  <c r="K307" i="17"/>
  <c r="F307" i="17"/>
  <c r="U307" i="17" s="1"/>
  <c r="T306" i="17"/>
  <c r="S306" i="17"/>
  <c r="R306" i="17"/>
  <c r="Q306" i="17"/>
  <c r="P306" i="17"/>
  <c r="K306" i="17"/>
  <c r="F306" i="17"/>
  <c r="U306" i="17" s="1"/>
  <c r="T305" i="17"/>
  <c r="S305" i="17"/>
  <c r="R305" i="17"/>
  <c r="Q305" i="17"/>
  <c r="P305" i="17"/>
  <c r="K305" i="17"/>
  <c r="F305" i="17"/>
  <c r="U305" i="17" s="1"/>
  <c r="T304" i="17"/>
  <c r="S304" i="17"/>
  <c r="R304" i="17"/>
  <c r="Q304" i="17"/>
  <c r="P304" i="17"/>
  <c r="K304" i="17"/>
  <c r="F304" i="17"/>
  <c r="U304" i="17" s="1"/>
  <c r="T303" i="17"/>
  <c r="S303" i="17"/>
  <c r="R303" i="17"/>
  <c r="Q303" i="17"/>
  <c r="P303" i="17"/>
  <c r="K303" i="17"/>
  <c r="F303" i="17"/>
  <c r="U303" i="17" s="1"/>
  <c r="T302" i="17"/>
  <c r="S302" i="17"/>
  <c r="R302" i="17"/>
  <c r="Q302" i="17"/>
  <c r="P302" i="17"/>
  <c r="K302" i="17"/>
  <c r="F302" i="17"/>
  <c r="U302" i="17" s="1"/>
  <c r="T301" i="17"/>
  <c r="S301" i="17"/>
  <c r="R301" i="17"/>
  <c r="Q301" i="17"/>
  <c r="P301" i="17"/>
  <c r="K301" i="17"/>
  <c r="F301" i="17"/>
  <c r="U301" i="17" s="1"/>
  <c r="T300" i="17"/>
  <c r="S300" i="17"/>
  <c r="R300" i="17"/>
  <c r="Q300" i="17"/>
  <c r="P300" i="17"/>
  <c r="K300" i="17"/>
  <c r="F300" i="17"/>
  <c r="U300" i="17" s="1"/>
  <c r="T299" i="17"/>
  <c r="S299" i="17"/>
  <c r="R299" i="17"/>
  <c r="Q299" i="17"/>
  <c r="P299" i="17"/>
  <c r="K299" i="17"/>
  <c r="F299" i="17"/>
  <c r="U299" i="17" s="1"/>
  <c r="T298" i="17"/>
  <c r="S298" i="17"/>
  <c r="R298" i="17"/>
  <c r="Q298" i="17"/>
  <c r="P298" i="17"/>
  <c r="K298" i="17"/>
  <c r="F298" i="17"/>
  <c r="U298" i="17" s="1"/>
  <c r="T297" i="17"/>
  <c r="S297" i="17"/>
  <c r="R297" i="17"/>
  <c r="Q297" i="17"/>
  <c r="P297" i="17"/>
  <c r="K297" i="17"/>
  <c r="F297" i="17"/>
  <c r="U297" i="17" s="1"/>
  <c r="T296" i="17"/>
  <c r="S296" i="17"/>
  <c r="R296" i="17"/>
  <c r="Q296" i="17"/>
  <c r="P296" i="17"/>
  <c r="K296" i="17"/>
  <c r="F296" i="17"/>
  <c r="U296" i="17" s="1"/>
  <c r="T295" i="17"/>
  <c r="S295" i="17"/>
  <c r="R295" i="17"/>
  <c r="Q295" i="17"/>
  <c r="P295" i="17"/>
  <c r="K295" i="17"/>
  <c r="F295" i="17"/>
  <c r="U295" i="17" s="1"/>
  <c r="T294" i="17"/>
  <c r="S294" i="17"/>
  <c r="R294" i="17"/>
  <c r="Q294" i="17"/>
  <c r="P294" i="17"/>
  <c r="K294" i="17"/>
  <c r="F294" i="17"/>
  <c r="U294" i="17" s="1"/>
  <c r="T293" i="17"/>
  <c r="S293" i="17"/>
  <c r="R293" i="17"/>
  <c r="Q293" i="17"/>
  <c r="P293" i="17"/>
  <c r="K293" i="17"/>
  <c r="F293" i="17"/>
  <c r="U293" i="17" s="1"/>
  <c r="T292" i="17"/>
  <c r="S292" i="17"/>
  <c r="R292" i="17"/>
  <c r="Q292" i="17"/>
  <c r="P292" i="17"/>
  <c r="K292" i="17"/>
  <c r="F292" i="17"/>
  <c r="U292" i="17" s="1"/>
  <c r="T291" i="17"/>
  <c r="S291" i="17"/>
  <c r="R291" i="17"/>
  <c r="Q291" i="17"/>
  <c r="P291" i="17"/>
  <c r="K291" i="17"/>
  <c r="F291" i="17"/>
  <c r="U291" i="17" s="1"/>
  <c r="T290" i="17"/>
  <c r="S290" i="17"/>
  <c r="R290" i="17"/>
  <c r="Q290" i="17"/>
  <c r="P290" i="17"/>
  <c r="K290" i="17"/>
  <c r="F290" i="17"/>
  <c r="U290" i="17" s="1"/>
  <c r="T285" i="17"/>
  <c r="S285" i="17"/>
  <c r="R285" i="17"/>
  <c r="Q285" i="17"/>
  <c r="P285" i="17"/>
  <c r="U285" i="17" s="1"/>
  <c r="K285" i="17"/>
  <c r="F285" i="17"/>
  <c r="T284" i="17"/>
  <c r="S284" i="17"/>
  <c r="R284" i="17"/>
  <c r="Q284" i="17"/>
  <c r="P284" i="17"/>
  <c r="U284" i="17" s="1"/>
  <c r="K284" i="17"/>
  <c r="F284" i="17"/>
  <c r="T283" i="17"/>
  <c r="S283" i="17"/>
  <c r="R283" i="17"/>
  <c r="Q283" i="17"/>
  <c r="P283" i="17"/>
  <c r="U283" i="17" s="1"/>
  <c r="K283" i="17"/>
  <c r="F283" i="17"/>
  <c r="T282" i="17"/>
  <c r="S282" i="17"/>
  <c r="R282" i="17"/>
  <c r="Q282" i="17"/>
  <c r="P282" i="17"/>
  <c r="U282" i="17" s="1"/>
  <c r="K282" i="17"/>
  <c r="F282" i="17"/>
  <c r="T281" i="17"/>
  <c r="S281" i="17"/>
  <c r="R281" i="17"/>
  <c r="Q281" i="17"/>
  <c r="P281" i="17"/>
  <c r="U281" i="17" s="1"/>
  <c r="K281" i="17"/>
  <c r="F281" i="17"/>
  <c r="T280" i="17"/>
  <c r="S280" i="17"/>
  <c r="R280" i="17"/>
  <c r="Q280" i="17"/>
  <c r="P280" i="17"/>
  <c r="U280" i="17" s="1"/>
  <c r="K280" i="17"/>
  <c r="F280" i="17"/>
  <c r="T279" i="17"/>
  <c r="S279" i="17"/>
  <c r="R279" i="17"/>
  <c r="Q279" i="17"/>
  <c r="P279" i="17"/>
  <c r="U279" i="17" s="1"/>
  <c r="K279" i="17"/>
  <c r="F279" i="17"/>
  <c r="T278" i="17"/>
  <c r="S278" i="17"/>
  <c r="R278" i="17"/>
  <c r="Q278" i="17"/>
  <c r="P278" i="17"/>
  <c r="U278" i="17" s="1"/>
  <c r="K278" i="17"/>
  <c r="F278" i="17"/>
  <c r="T277" i="17"/>
  <c r="S277" i="17"/>
  <c r="R277" i="17"/>
  <c r="Q277" i="17"/>
  <c r="P277" i="17"/>
  <c r="U277" i="17" s="1"/>
  <c r="K277" i="17"/>
  <c r="F277" i="17"/>
  <c r="T276" i="17"/>
  <c r="S276" i="17"/>
  <c r="R276" i="17"/>
  <c r="Q276" i="17"/>
  <c r="P276" i="17"/>
  <c r="U276" i="17" s="1"/>
  <c r="K276" i="17"/>
  <c r="F276" i="17"/>
  <c r="T275" i="17"/>
  <c r="S275" i="17"/>
  <c r="R275" i="17"/>
  <c r="Q275" i="17"/>
  <c r="P275" i="17"/>
  <c r="U275" i="17" s="1"/>
  <c r="K275" i="17"/>
  <c r="F275" i="17"/>
  <c r="T274" i="17"/>
  <c r="S274" i="17"/>
  <c r="R274" i="17"/>
  <c r="Q274" i="17"/>
  <c r="P274" i="17"/>
  <c r="U274" i="17" s="1"/>
  <c r="K274" i="17"/>
  <c r="F274" i="17"/>
  <c r="T273" i="17"/>
  <c r="S273" i="17"/>
  <c r="R273" i="17"/>
  <c r="Q273" i="17"/>
  <c r="P273" i="17"/>
  <c r="U273" i="17" s="1"/>
  <c r="K273" i="17"/>
  <c r="F273" i="17"/>
  <c r="T272" i="17"/>
  <c r="S272" i="17"/>
  <c r="R272" i="17"/>
  <c r="Q272" i="17"/>
  <c r="P272" i="17"/>
  <c r="U272" i="17" s="1"/>
  <c r="K272" i="17"/>
  <c r="F272" i="17"/>
  <c r="T271" i="17"/>
  <c r="S271" i="17"/>
  <c r="R271" i="17"/>
  <c r="Q271" i="17"/>
  <c r="P271" i="17"/>
  <c r="U271" i="17" s="1"/>
  <c r="K271" i="17"/>
  <c r="F271" i="17"/>
  <c r="T270" i="17"/>
  <c r="S270" i="17"/>
  <c r="R270" i="17"/>
  <c r="Q270" i="17"/>
  <c r="P270" i="17"/>
  <c r="U270" i="17" s="1"/>
  <c r="K270" i="17"/>
  <c r="F270" i="17"/>
  <c r="T269" i="17"/>
  <c r="S269" i="17"/>
  <c r="R269" i="17"/>
  <c r="Q269" i="17"/>
  <c r="P269" i="17"/>
  <c r="U269" i="17" s="1"/>
  <c r="K269" i="17"/>
  <c r="F269" i="17"/>
  <c r="T268" i="17"/>
  <c r="S268" i="17"/>
  <c r="R268" i="17"/>
  <c r="Q268" i="17"/>
  <c r="P268" i="17"/>
  <c r="U268" i="17" s="1"/>
  <c r="K268" i="17"/>
  <c r="F268" i="17"/>
  <c r="T267" i="17"/>
  <c r="S267" i="17"/>
  <c r="R267" i="17"/>
  <c r="Q267" i="17"/>
  <c r="P267" i="17"/>
  <c r="U267" i="17" s="1"/>
  <c r="K267" i="17"/>
  <c r="F267" i="17"/>
  <c r="T266" i="17"/>
  <c r="S266" i="17"/>
  <c r="R266" i="17"/>
  <c r="Q266" i="17"/>
  <c r="P266" i="17"/>
  <c r="U266" i="17" s="1"/>
  <c r="K266" i="17"/>
  <c r="F266" i="17"/>
  <c r="T265" i="17"/>
  <c r="S265" i="17"/>
  <c r="R265" i="17"/>
  <c r="Q265" i="17"/>
  <c r="P265" i="17"/>
  <c r="U265" i="17" s="1"/>
  <c r="K265" i="17"/>
  <c r="F265" i="17"/>
  <c r="T264" i="17"/>
  <c r="S264" i="17"/>
  <c r="R264" i="17"/>
  <c r="Q264" i="17"/>
  <c r="P264" i="17"/>
  <c r="U264" i="17" s="1"/>
  <c r="K264" i="17"/>
  <c r="F264" i="17"/>
  <c r="T263" i="17"/>
  <c r="S263" i="17"/>
  <c r="R263" i="17"/>
  <c r="Q263" i="17"/>
  <c r="P263" i="17"/>
  <c r="U263" i="17" s="1"/>
  <c r="K263" i="17"/>
  <c r="F263" i="17"/>
  <c r="T262" i="17"/>
  <c r="S262" i="17"/>
  <c r="R262" i="17"/>
  <c r="Q262" i="17"/>
  <c r="P262" i="17"/>
  <c r="U262" i="17" s="1"/>
  <c r="K262" i="17"/>
  <c r="F262" i="17"/>
  <c r="T261" i="17"/>
  <c r="S261" i="17"/>
  <c r="R261" i="17"/>
  <c r="Q261" i="17"/>
  <c r="P261" i="17"/>
  <c r="U261" i="17" s="1"/>
  <c r="K261" i="17"/>
  <c r="F261" i="17"/>
  <c r="T260" i="17"/>
  <c r="S260" i="17"/>
  <c r="R260" i="17"/>
  <c r="Q260" i="17"/>
  <c r="P260" i="17"/>
  <c r="U260" i="17" s="1"/>
  <c r="K260" i="17"/>
  <c r="F260" i="17"/>
  <c r="T259" i="17"/>
  <c r="S259" i="17"/>
  <c r="R259" i="17"/>
  <c r="Q259" i="17"/>
  <c r="P259" i="17"/>
  <c r="U259" i="17" s="1"/>
  <c r="K259" i="17"/>
  <c r="F259" i="17"/>
  <c r="T258" i="17"/>
  <c r="S258" i="17"/>
  <c r="R258" i="17"/>
  <c r="Q258" i="17"/>
  <c r="P258" i="17"/>
  <c r="U258" i="17" s="1"/>
  <c r="K258" i="17"/>
  <c r="F258" i="17"/>
  <c r="T257" i="17"/>
  <c r="S257" i="17"/>
  <c r="R257" i="17"/>
  <c r="Q257" i="17"/>
  <c r="P257" i="17"/>
  <c r="U257" i="17" s="1"/>
  <c r="K257" i="17"/>
  <c r="F257" i="17"/>
  <c r="T256" i="17"/>
  <c r="S256" i="17"/>
  <c r="R256" i="17"/>
  <c r="Q256" i="17"/>
  <c r="P256" i="17"/>
  <c r="U256" i="17" s="1"/>
  <c r="K256" i="17"/>
  <c r="F256" i="17"/>
  <c r="T255" i="17"/>
  <c r="S255" i="17"/>
  <c r="R255" i="17"/>
  <c r="Q255" i="17"/>
  <c r="P255" i="17"/>
  <c r="U255" i="17" s="1"/>
  <c r="K255" i="17"/>
  <c r="F255" i="17"/>
  <c r="T254" i="17"/>
  <c r="S254" i="17"/>
  <c r="R254" i="17"/>
  <c r="Q254" i="17"/>
  <c r="P254" i="17"/>
  <c r="U254" i="17" s="1"/>
  <c r="K254" i="17"/>
  <c r="F254" i="17"/>
  <c r="T253" i="17"/>
  <c r="S253" i="17"/>
  <c r="R253" i="17"/>
  <c r="Q253" i="17"/>
  <c r="P253" i="17"/>
  <c r="U253" i="17" s="1"/>
  <c r="K253" i="17"/>
  <c r="F253" i="17"/>
  <c r="T252" i="17"/>
  <c r="S252" i="17"/>
  <c r="R252" i="17"/>
  <c r="Q252" i="17"/>
  <c r="P252" i="17"/>
  <c r="U252" i="17" s="1"/>
  <c r="K252" i="17"/>
  <c r="F252" i="17"/>
  <c r="T251" i="17"/>
  <c r="S251" i="17"/>
  <c r="R251" i="17"/>
  <c r="Q251" i="17"/>
  <c r="P251" i="17"/>
  <c r="U251" i="17" s="1"/>
  <c r="K251" i="17"/>
  <c r="F251" i="17"/>
  <c r="T250" i="17"/>
  <c r="S250" i="17"/>
  <c r="R250" i="17"/>
  <c r="Q250" i="17"/>
  <c r="P250" i="17"/>
  <c r="U250" i="17" s="1"/>
  <c r="K250" i="17"/>
  <c r="F250" i="17"/>
  <c r="T249" i="17"/>
  <c r="S249" i="17"/>
  <c r="R249" i="17"/>
  <c r="Q249" i="17"/>
  <c r="P249" i="17"/>
  <c r="U249" i="17" s="1"/>
  <c r="K249" i="17"/>
  <c r="F249" i="17"/>
  <c r="T248" i="17"/>
  <c r="S248" i="17"/>
  <c r="R248" i="17"/>
  <c r="Q248" i="17"/>
  <c r="P248" i="17"/>
  <c r="U248" i="17" s="1"/>
  <c r="K248" i="17"/>
  <c r="F248" i="17"/>
  <c r="T247" i="17"/>
  <c r="S247" i="17"/>
  <c r="R247" i="17"/>
  <c r="Q247" i="17"/>
  <c r="P247" i="17"/>
  <c r="U247" i="17" s="1"/>
  <c r="K247" i="17"/>
  <c r="F247" i="17"/>
  <c r="T246" i="17"/>
  <c r="S246" i="17"/>
  <c r="R246" i="17"/>
  <c r="Q246" i="17"/>
  <c r="P246" i="17"/>
  <c r="U246" i="17" s="1"/>
  <c r="K246" i="17"/>
  <c r="F246" i="17"/>
  <c r="T245" i="17"/>
  <c r="S245" i="17"/>
  <c r="R245" i="17"/>
  <c r="Q245" i="17"/>
  <c r="P245" i="17"/>
  <c r="U245" i="17" s="1"/>
  <c r="K245" i="17"/>
  <c r="F245" i="17"/>
  <c r="T244" i="17"/>
  <c r="S244" i="17"/>
  <c r="R244" i="17"/>
  <c r="Q244" i="17"/>
  <c r="P244" i="17"/>
  <c r="U244" i="17" s="1"/>
  <c r="K244" i="17"/>
  <c r="F244" i="17"/>
  <c r="T243" i="17"/>
  <c r="S243" i="17"/>
  <c r="R243" i="17"/>
  <c r="Q243" i="17"/>
  <c r="P243" i="17"/>
  <c r="U243" i="17" s="1"/>
  <c r="K243" i="17"/>
  <c r="F243" i="17"/>
  <c r="T242" i="17"/>
  <c r="S242" i="17"/>
  <c r="R242" i="17"/>
  <c r="Q242" i="17"/>
  <c r="P242" i="17"/>
  <c r="U242" i="17" s="1"/>
  <c r="K242" i="17"/>
  <c r="F242" i="17"/>
  <c r="T241" i="17"/>
  <c r="S241" i="17"/>
  <c r="R241" i="17"/>
  <c r="Q241" i="17"/>
  <c r="P241" i="17"/>
  <c r="U241" i="17" s="1"/>
  <c r="K241" i="17"/>
  <c r="F241" i="17"/>
  <c r="T240" i="17"/>
  <c r="S240" i="17"/>
  <c r="R240" i="17"/>
  <c r="Q240" i="17"/>
  <c r="P240" i="17"/>
  <c r="U240" i="17" s="1"/>
  <c r="K240" i="17"/>
  <c r="F240" i="17"/>
  <c r="T239" i="17"/>
  <c r="S239" i="17"/>
  <c r="R239" i="17"/>
  <c r="Q239" i="17"/>
  <c r="P239" i="17"/>
  <c r="U239" i="17" s="1"/>
  <c r="K239" i="17"/>
  <c r="F239" i="17"/>
  <c r="T238" i="17"/>
  <c r="S238" i="17"/>
  <c r="R238" i="17"/>
  <c r="Q238" i="17"/>
  <c r="P238" i="17"/>
  <c r="U238" i="17" s="1"/>
  <c r="K238" i="17"/>
  <c r="F238" i="17"/>
  <c r="T237" i="17"/>
  <c r="S237" i="17"/>
  <c r="R237" i="17"/>
  <c r="Q237" i="17"/>
  <c r="P237" i="17"/>
  <c r="U237" i="17" s="1"/>
  <c r="K237" i="17"/>
  <c r="F237" i="17"/>
  <c r="T236" i="17"/>
  <c r="S236" i="17"/>
  <c r="R236" i="17"/>
  <c r="Q236" i="17"/>
  <c r="P236" i="17"/>
  <c r="U236" i="17" s="1"/>
  <c r="K236" i="17"/>
  <c r="F236" i="17"/>
  <c r="T235" i="17"/>
  <c r="S235" i="17"/>
  <c r="R235" i="17"/>
  <c r="Q235" i="17"/>
  <c r="P235" i="17"/>
  <c r="U235" i="17" s="1"/>
  <c r="K235" i="17"/>
  <c r="F235" i="17"/>
  <c r="T234" i="17"/>
  <c r="S234" i="17"/>
  <c r="R234" i="17"/>
  <c r="Q234" i="17"/>
  <c r="P234" i="17"/>
  <c r="U234" i="17" s="1"/>
  <c r="K234" i="17"/>
  <c r="F234" i="17"/>
  <c r="T233" i="17"/>
  <c r="S233" i="17"/>
  <c r="R233" i="17"/>
  <c r="Q233" i="17"/>
  <c r="P233" i="17"/>
  <c r="U233" i="17" s="1"/>
  <c r="K233" i="17"/>
  <c r="F233" i="17"/>
  <c r="T232" i="17"/>
  <c r="S232" i="17"/>
  <c r="R232" i="17"/>
  <c r="Q232" i="17"/>
  <c r="P232" i="17"/>
  <c r="U232" i="17" s="1"/>
  <c r="K232" i="17"/>
  <c r="F232" i="17"/>
  <c r="T231" i="17"/>
  <c r="S231" i="17"/>
  <c r="R231" i="17"/>
  <c r="Q231" i="17"/>
  <c r="P231" i="17"/>
  <c r="U231" i="17" s="1"/>
  <c r="K231" i="17"/>
  <c r="F231" i="17"/>
  <c r="T230" i="17"/>
  <c r="S230" i="17"/>
  <c r="R230" i="17"/>
  <c r="Q230" i="17"/>
  <c r="P230" i="17"/>
  <c r="U230" i="17" s="1"/>
  <c r="K230" i="17"/>
  <c r="F230" i="17"/>
  <c r="T229" i="17"/>
  <c r="S229" i="17"/>
  <c r="R229" i="17"/>
  <c r="Q229" i="17"/>
  <c r="P229" i="17"/>
  <c r="U229" i="17" s="1"/>
  <c r="K229" i="17"/>
  <c r="F229" i="17"/>
  <c r="T228" i="17"/>
  <c r="S228" i="17"/>
  <c r="R228" i="17"/>
  <c r="Q228" i="17"/>
  <c r="P228" i="17"/>
  <c r="U228" i="17" s="1"/>
  <c r="K228" i="17"/>
  <c r="F228" i="17"/>
  <c r="T227" i="17"/>
  <c r="S227" i="17"/>
  <c r="R227" i="17"/>
  <c r="Q227" i="17"/>
  <c r="P227" i="17"/>
  <c r="U227" i="17" s="1"/>
  <c r="K227" i="17"/>
  <c r="F227" i="17"/>
  <c r="T226" i="17"/>
  <c r="S226" i="17"/>
  <c r="R226" i="17"/>
  <c r="Q226" i="17"/>
  <c r="P226" i="17"/>
  <c r="U226" i="17" s="1"/>
  <c r="K226" i="17"/>
  <c r="F226" i="17"/>
  <c r="T225" i="17"/>
  <c r="S225" i="17"/>
  <c r="R225" i="17"/>
  <c r="Q225" i="17"/>
  <c r="P225" i="17"/>
  <c r="U225" i="17" s="1"/>
  <c r="K225" i="17"/>
  <c r="F225" i="17"/>
  <c r="T224" i="17"/>
  <c r="S224" i="17"/>
  <c r="R224" i="17"/>
  <c r="Q224" i="17"/>
  <c r="P224" i="17"/>
  <c r="U224" i="17" s="1"/>
  <c r="K224" i="17"/>
  <c r="F224" i="17"/>
  <c r="T223" i="17"/>
  <c r="S223" i="17"/>
  <c r="R223" i="17"/>
  <c r="Q223" i="17"/>
  <c r="P223" i="17"/>
  <c r="U223" i="17" s="1"/>
  <c r="K223" i="17"/>
  <c r="F223" i="17"/>
  <c r="T222" i="17"/>
  <c r="S222" i="17"/>
  <c r="R222" i="17"/>
  <c r="Q222" i="17"/>
  <c r="P222" i="17"/>
  <c r="U222" i="17" s="1"/>
  <c r="K222" i="17"/>
  <c r="F222" i="17"/>
  <c r="T221" i="17"/>
  <c r="S221" i="17"/>
  <c r="R221" i="17"/>
  <c r="Q221" i="17"/>
  <c r="P221" i="17"/>
  <c r="U221" i="17" s="1"/>
  <c r="K221" i="17"/>
  <c r="F221" i="17"/>
  <c r="T220" i="17"/>
  <c r="S220" i="17"/>
  <c r="R220" i="17"/>
  <c r="Q220" i="17"/>
  <c r="P220" i="17"/>
  <c r="U220" i="17" s="1"/>
  <c r="K220" i="17"/>
  <c r="F220" i="17"/>
  <c r="T219" i="17"/>
  <c r="S219" i="17"/>
  <c r="R219" i="17"/>
  <c r="Q219" i="17"/>
  <c r="P219" i="17"/>
  <c r="U219" i="17" s="1"/>
  <c r="K219" i="17"/>
  <c r="F219" i="17"/>
  <c r="T218" i="17"/>
  <c r="S218" i="17"/>
  <c r="R218" i="17"/>
  <c r="Q218" i="17"/>
  <c r="P218" i="17"/>
  <c r="U218" i="17" s="1"/>
  <c r="K218" i="17"/>
  <c r="F218" i="17"/>
  <c r="T217" i="17"/>
  <c r="S217" i="17"/>
  <c r="R217" i="17"/>
  <c r="Q217" i="17"/>
  <c r="P217" i="17"/>
  <c r="U217" i="17" s="1"/>
  <c r="K217" i="17"/>
  <c r="F217" i="17"/>
  <c r="T216" i="17"/>
  <c r="S216" i="17"/>
  <c r="R216" i="17"/>
  <c r="Q216" i="17"/>
  <c r="P216" i="17"/>
  <c r="U216" i="17" s="1"/>
  <c r="K216" i="17"/>
  <c r="F216" i="17"/>
  <c r="T215" i="17"/>
  <c r="S215" i="17"/>
  <c r="R215" i="17"/>
  <c r="Q215" i="17"/>
  <c r="P215" i="17"/>
  <c r="U215" i="17" s="1"/>
  <c r="K215" i="17"/>
  <c r="F215" i="17"/>
  <c r="T214" i="17"/>
  <c r="S214" i="17"/>
  <c r="R214" i="17"/>
  <c r="Q214" i="17"/>
  <c r="P214" i="17"/>
  <c r="U214" i="17" s="1"/>
  <c r="K214" i="17"/>
  <c r="F214" i="17"/>
  <c r="T213" i="17"/>
  <c r="S213" i="17"/>
  <c r="R213" i="17"/>
  <c r="Q213" i="17"/>
  <c r="P213" i="17"/>
  <c r="U213" i="17" s="1"/>
  <c r="K213" i="17"/>
  <c r="F213" i="17"/>
  <c r="T212" i="17"/>
  <c r="S212" i="17"/>
  <c r="R212" i="17"/>
  <c r="Q212" i="17"/>
  <c r="P212" i="17"/>
  <c r="U212" i="17" s="1"/>
  <c r="K212" i="17"/>
  <c r="F212" i="17"/>
  <c r="T211" i="17"/>
  <c r="S211" i="17"/>
  <c r="R211" i="17"/>
  <c r="Q211" i="17"/>
  <c r="P211" i="17"/>
  <c r="U211" i="17" s="1"/>
  <c r="K211" i="17"/>
  <c r="F211" i="17"/>
  <c r="T210" i="17"/>
  <c r="S210" i="17"/>
  <c r="R210" i="17"/>
  <c r="Q210" i="17"/>
  <c r="P210" i="17"/>
  <c r="U210" i="17" s="1"/>
  <c r="K210" i="17"/>
  <c r="F210" i="17"/>
  <c r="T209" i="17"/>
  <c r="S209" i="17"/>
  <c r="R209" i="17"/>
  <c r="Q209" i="17"/>
  <c r="P209" i="17"/>
  <c r="U209" i="17" s="1"/>
  <c r="K209" i="17"/>
  <c r="F209" i="17"/>
  <c r="T208" i="17"/>
  <c r="S208" i="17"/>
  <c r="R208" i="17"/>
  <c r="Q208" i="17"/>
  <c r="P208" i="17"/>
  <c r="U208" i="17" s="1"/>
  <c r="K208" i="17"/>
  <c r="F208" i="17"/>
  <c r="T207" i="17"/>
  <c r="S207" i="17"/>
  <c r="R207" i="17"/>
  <c r="Q207" i="17"/>
  <c r="P207" i="17"/>
  <c r="U207" i="17" s="1"/>
  <c r="K207" i="17"/>
  <c r="F207" i="17"/>
  <c r="T206" i="17"/>
  <c r="S206" i="17"/>
  <c r="R206" i="17"/>
  <c r="Q206" i="17"/>
  <c r="P206" i="17"/>
  <c r="U206" i="17" s="1"/>
  <c r="K206" i="17"/>
  <c r="F206" i="17"/>
  <c r="T205" i="17"/>
  <c r="S205" i="17"/>
  <c r="R205" i="17"/>
  <c r="Q205" i="17"/>
  <c r="P205" i="17"/>
  <c r="U205" i="17" s="1"/>
  <c r="K205" i="17"/>
  <c r="F205" i="17"/>
  <c r="T204" i="17"/>
  <c r="S204" i="17"/>
  <c r="R204" i="17"/>
  <c r="Q204" i="17"/>
  <c r="P204" i="17"/>
  <c r="U204" i="17" s="1"/>
  <c r="K204" i="17"/>
  <c r="F204" i="17"/>
  <c r="T203" i="17"/>
  <c r="S203" i="17"/>
  <c r="R203" i="17"/>
  <c r="Q203" i="17"/>
  <c r="P203" i="17"/>
  <c r="U203" i="17" s="1"/>
  <c r="K203" i="17"/>
  <c r="F203" i="17"/>
  <c r="T202" i="17"/>
  <c r="S202" i="17"/>
  <c r="R202" i="17"/>
  <c r="Q202" i="17"/>
  <c r="P202" i="17"/>
  <c r="U202" i="17" s="1"/>
  <c r="K202" i="17"/>
  <c r="F202" i="17"/>
  <c r="T201" i="17"/>
  <c r="S201" i="17"/>
  <c r="R201" i="17"/>
  <c r="Q201" i="17"/>
  <c r="P201" i="17"/>
  <c r="U201" i="17" s="1"/>
  <c r="K201" i="17"/>
  <c r="F201" i="17"/>
  <c r="T200" i="17"/>
  <c r="S200" i="17"/>
  <c r="R200" i="17"/>
  <c r="Q200" i="17"/>
  <c r="P200" i="17"/>
  <c r="U200" i="17" s="1"/>
  <c r="K200" i="17"/>
  <c r="F200" i="17"/>
  <c r="T199" i="17"/>
  <c r="S199" i="17"/>
  <c r="R199" i="17"/>
  <c r="Q199" i="17"/>
  <c r="P199" i="17"/>
  <c r="U199" i="17" s="1"/>
  <c r="K199" i="17"/>
  <c r="F199" i="17"/>
  <c r="T198" i="17"/>
  <c r="S198" i="17"/>
  <c r="R198" i="17"/>
  <c r="Q198" i="17"/>
  <c r="P198" i="17"/>
  <c r="U198" i="17" s="1"/>
  <c r="K198" i="17"/>
  <c r="F198" i="17"/>
  <c r="T197" i="17"/>
  <c r="S197" i="17"/>
  <c r="R197" i="17"/>
  <c r="Q197" i="17"/>
  <c r="P197" i="17"/>
  <c r="U197" i="17" s="1"/>
  <c r="K197" i="17"/>
  <c r="F197" i="17"/>
  <c r="T196" i="17"/>
  <c r="S196" i="17"/>
  <c r="R196" i="17"/>
  <c r="Q196" i="17"/>
  <c r="P196" i="17"/>
  <c r="U196" i="17" s="1"/>
  <c r="K196" i="17"/>
  <c r="F196" i="17"/>
  <c r="T195" i="17"/>
  <c r="S195" i="17"/>
  <c r="R195" i="17"/>
  <c r="Q195" i="17"/>
  <c r="P195" i="17"/>
  <c r="U195" i="17" s="1"/>
  <c r="K195" i="17"/>
  <c r="F195" i="17"/>
  <c r="T194" i="17"/>
  <c r="S194" i="17"/>
  <c r="R194" i="17"/>
  <c r="Q194" i="17"/>
  <c r="P194" i="17"/>
  <c r="U194" i="17" s="1"/>
  <c r="K194" i="17"/>
  <c r="F194" i="17"/>
  <c r="T193" i="17"/>
  <c r="S193" i="17"/>
  <c r="R193" i="17"/>
  <c r="Q193" i="17"/>
  <c r="P193" i="17"/>
  <c r="U193" i="17" s="1"/>
  <c r="K193" i="17"/>
  <c r="F193" i="17"/>
  <c r="T192" i="17"/>
  <c r="S192" i="17"/>
  <c r="R192" i="17"/>
  <c r="Q192" i="17"/>
  <c r="P192" i="17"/>
  <c r="U192" i="17" s="1"/>
  <c r="K192" i="17"/>
  <c r="F192" i="17"/>
  <c r="T191" i="17"/>
  <c r="S191" i="17"/>
  <c r="R191" i="17"/>
  <c r="Q191" i="17"/>
  <c r="P191" i="17"/>
  <c r="U191" i="17" s="1"/>
  <c r="K191" i="17"/>
  <c r="F191" i="17"/>
  <c r="T190" i="17"/>
  <c r="S190" i="17"/>
  <c r="R190" i="17"/>
  <c r="Q190" i="17"/>
  <c r="P190" i="17"/>
  <c r="U190" i="17" s="1"/>
  <c r="K190" i="17"/>
  <c r="F190" i="17"/>
  <c r="T189" i="17"/>
  <c r="S189" i="17"/>
  <c r="R189" i="17"/>
  <c r="Q189" i="17"/>
  <c r="P189" i="17"/>
  <c r="U189" i="17" s="1"/>
  <c r="K189" i="17"/>
  <c r="F189" i="17"/>
  <c r="T188" i="17"/>
  <c r="S188" i="17"/>
  <c r="R188" i="17"/>
  <c r="Q188" i="17"/>
  <c r="P188" i="17"/>
  <c r="U188" i="17" s="1"/>
  <c r="K188" i="17"/>
  <c r="F188" i="17"/>
  <c r="T187" i="17"/>
  <c r="S187" i="17"/>
  <c r="R187" i="17"/>
  <c r="Q187" i="17"/>
  <c r="P187" i="17"/>
  <c r="U187" i="17" s="1"/>
  <c r="K187" i="17"/>
  <c r="F187" i="17"/>
  <c r="T186" i="17"/>
  <c r="S186" i="17"/>
  <c r="R186" i="17"/>
  <c r="Q186" i="17"/>
  <c r="P186" i="17"/>
  <c r="U186" i="17" s="1"/>
  <c r="K186" i="17"/>
  <c r="F186" i="17"/>
  <c r="T185" i="17"/>
  <c r="S185" i="17"/>
  <c r="R185" i="17"/>
  <c r="Q185" i="17"/>
  <c r="P185" i="17"/>
  <c r="U185" i="17" s="1"/>
  <c r="K185" i="17"/>
  <c r="F185" i="17"/>
  <c r="T184" i="17"/>
  <c r="S184" i="17"/>
  <c r="R184" i="17"/>
  <c r="Q184" i="17"/>
  <c r="P184" i="17"/>
  <c r="U184" i="17" s="1"/>
  <c r="K184" i="17"/>
  <c r="F184" i="17"/>
  <c r="T183" i="17"/>
  <c r="S183" i="17"/>
  <c r="R183" i="17"/>
  <c r="Q183" i="17"/>
  <c r="P183" i="17"/>
  <c r="U183" i="17" s="1"/>
  <c r="K183" i="17"/>
  <c r="F183" i="17"/>
  <c r="T182" i="17"/>
  <c r="S182" i="17"/>
  <c r="R182" i="17"/>
  <c r="Q182" i="17"/>
  <c r="P182" i="17"/>
  <c r="U182" i="17" s="1"/>
  <c r="K182" i="17"/>
  <c r="F182" i="17"/>
  <c r="T181" i="17"/>
  <c r="S181" i="17"/>
  <c r="R181" i="17"/>
  <c r="Q181" i="17"/>
  <c r="P181" i="17"/>
  <c r="U181" i="17" s="1"/>
  <c r="K181" i="17"/>
  <c r="F181" i="17"/>
  <c r="T180" i="17"/>
  <c r="S180" i="17"/>
  <c r="R180" i="17"/>
  <c r="Q180" i="17"/>
  <c r="P180" i="17"/>
  <c r="U180" i="17" s="1"/>
  <c r="K180" i="17"/>
  <c r="F180" i="17"/>
  <c r="T179" i="17"/>
  <c r="S179" i="17"/>
  <c r="R179" i="17"/>
  <c r="Q179" i="17"/>
  <c r="P179" i="17"/>
  <c r="U179" i="17" s="1"/>
  <c r="K179" i="17"/>
  <c r="F179" i="17"/>
  <c r="T178" i="17"/>
  <c r="S178" i="17"/>
  <c r="R178" i="17"/>
  <c r="Q178" i="17"/>
  <c r="P178" i="17"/>
  <c r="U178" i="17" s="1"/>
  <c r="K178" i="17"/>
  <c r="F178" i="17"/>
  <c r="T177" i="17"/>
  <c r="S177" i="17"/>
  <c r="R177" i="17"/>
  <c r="Q177" i="17"/>
  <c r="P177" i="17"/>
  <c r="U177" i="17" s="1"/>
  <c r="K177" i="17"/>
  <c r="F177" i="17"/>
  <c r="T176" i="17"/>
  <c r="S176" i="17"/>
  <c r="R176" i="17"/>
  <c r="Q176" i="17"/>
  <c r="P176" i="17"/>
  <c r="U176" i="17" s="1"/>
  <c r="K176" i="17"/>
  <c r="F176" i="17"/>
  <c r="T175" i="17"/>
  <c r="S175" i="17"/>
  <c r="R175" i="17"/>
  <c r="Q175" i="17"/>
  <c r="P175" i="17"/>
  <c r="U175" i="17" s="1"/>
  <c r="K175" i="17"/>
  <c r="F175" i="17"/>
  <c r="T174" i="17"/>
  <c r="S174" i="17"/>
  <c r="R174" i="17"/>
  <c r="Q174" i="17"/>
  <c r="P174" i="17"/>
  <c r="U174" i="17" s="1"/>
  <c r="K174" i="17"/>
  <c r="F174" i="17"/>
  <c r="T173" i="17"/>
  <c r="S173" i="17"/>
  <c r="R173" i="17"/>
  <c r="Q173" i="17"/>
  <c r="P173" i="17"/>
  <c r="U173" i="17" s="1"/>
  <c r="K173" i="17"/>
  <c r="F173" i="17"/>
  <c r="T172" i="17"/>
  <c r="S172" i="17"/>
  <c r="R172" i="17"/>
  <c r="Q172" i="17"/>
  <c r="P172" i="17"/>
  <c r="U172" i="17" s="1"/>
  <c r="K172" i="17"/>
  <c r="F172" i="17"/>
  <c r="T171" i="17"/>
  <c r="S171" i="17"/>
  <c r="R171" i="17"/>
  <c r="Q171" i="17"/>
  <c r="P171" i="17"/>
  <c r="U171" i="17" s="1"/>
  <c r="K171" i="17"/>
  <c r="F171" i="17"/>
  <c r="T170" i="17"/>
  <c r="S170" i="17"/>
  <c r="R170" i="17"/>
  <c r="Q170" i="17"/>
  <c r="P170" i="17"/>
  <c r="U170" i="17" s="1"/>
  <c r="K170" i="17"/>
  <c r="F170" i="17"/>
  <c r="T169" i="17"/>
  <c r="S169" i="17"/>
  <c r="R169" i="17"/>
  <c r="Q169" i="17"/>
  <c r="P169" i="17"/>
  <c r="U169" i="17" s="1"/>
  <c r="K169" i="17"/>
  <c r="F169" i="17"/>
  <c r="T168" i="17"/>
  <c r="S168" i="17"/>
  <c r="R168" i="17"/>
  <c r="Q168" i="17"/>
  <c r="P168" i="17"/>
  <c r="U168" i="17" s="1"/>
  <c r="K168" i="17"/>
  <c r="F168" i="17"/>
  <c r="T167" i="17"/>
  <c r="S167" i="17"/>
  <c r="R167" i="17"/>
  <c r="Q167" i="17"/>
  <c r="P167" i="17"/>
  <c r="U167" i="17" s="1"/>
  <c r="K167" i="17"/>
  <c r="F167" i="17"/>
  <c r="T166" i="17"/>
  <c r="S166" i="17"/>
  <c r="R166" i="17"/>
  <c r="Q166" i="17"/>
  <c r="P166" i="17"/>
  <c r="U166" i="17" s="1"/>
  <c r="K166" i="17"/>
  <c r="F166" i="17"/>
  <c r="T165" i="17"/>
  <c r="S165" i="17"/>
  <c r="R165" i="17"/>
  <c r="Q165" i="17"/>
  <c r="P165" i="17"/>
  <c r="U165" i="17" s="1"/>
  <c r="K165" i="17"/>
  <c r="F165" i="17"/>
  <c r="T164" i="17"/>
  <c r="S164" i="17"/>
  <c r="R164" i="17"/>
  <c r="Q164" i="17"/>
  <c r="P164" i="17"/>
  <c r="U164" i="17" s="1"/>
  <c r="K164" i="17"/>
  <c r="F164" i="17"/>
  <c r="T163" i="17"/>
  <c r="S163" i="17"/>
  <c r="R163" i="17"/>
  <c r="Q163" i="17"/>
  <c r="P163" i="17"/>
  <c r="U163" i="17" s="1"/>
  <c r="K163" i="17"/>
  <c r="F163" i="17"/>
  <c r="T162" i="17"/>
  <c r="S162" i="17"/>
  <c r="R162" i="17"/>
  <c r="Q162" i="17"/>
  <c r="P162" i="17"/>
  <c r="U162" i="17" s="1"/>
  <c r="K162" i="17"/>
  <c r="F162" i="17"/>
  <c r="T161" i="17"/>
  <c r="S161" i="17"/>
  <c r="R161" i="17"/>
  <c r="Q161" i="17"/>
  <c r="P161" i="17"/>
  <c r="U161" i="17" s="1"/>
  <c r="K161" i="17"/>
  <c r="F161" i="17"/>
  <c r="T160" i="17"/>
  <c r="S160" i="17"/>
  <c r="R160" i="17"/>
  <c r="Q160" i="17"/>
  <c r="P160" i="17"/>
  <c r="U160" i="17" s="1"/>
  <c r="K160" i="17"/>
  <c r="F160" i="17"/>
  <c r="T159" i="17"/>
  <c r="S159" i="17"/>
  <c r="R159" i="17"/>
  <c r="Q159" i="17"/>
  <c r="P159" i="17"/>
  <c r="U159" i="17" s="1"/>
  <c r="K159" i="17"/>
  <c r="F159" i="17"/>
  <c r="T158" i="17"/>
  <c r="S158" i="17"/>
  <c r="R158" i="17"/>
  <c r="Q158" i="17"/>
  <c r="P158" i="17"/>
  <c r="U158" i="17" s="1"/>
  <c r="K158" i="17"/>
  <c r="F158" i="17"/>
  <c r="T157" i="17"/>
  <c r="S157" i="17"/>
  <c r="R157" i="17"/>
  <c r="Q157" i="17"/>
  <c r="P157" i="17"/>
  <c r="U157" i="17" s="1"/>
  <c r="K157" i="17"/>
  <c r="F157" i="17"/>
  <c r="T156" i="17"/>
  <c r="S156" i="17"/>
  <c r="R156" i="17"/>
  <c r="Q156" i="17"/>
  <c r="P156" i="17"/>
  <c r="U156" i="17" s="1"/>
  <c r="K156" i="17"/>
  <c r="F156" i="17"/>
  <c r="T155" i="17"/>
  <c r="S155" i="17"/>
  <c r="R155" i="17"/>
  <c r="Q155" i="17"/>
  <c r="P155" i="17"/>
  <c r="U155" i="17" s="1"/>
  <c r="K155" i="17"/>
  <c r="F155" i="17"/>
  <c r="T154" i="17"/>
  <c r="S154" i="17"/>
  <c r="R154" i="17"/>
  <c r="Q154" i="17"/>
  <c r="P154" i="17"/>
  <c r="U154" i="17" s="1"/>
  <c r="K154" i="17"/>
  <c r="F154" i="17"/>
  <c r="T153" i="17"/>
  <c r="S153" i="17"/>
  <c r="R153" i="17"/>
  <c r="Q153" i="17"/>
  <c r="P153" i="17"/>
  <c r="U153" i="17" s="1"/>
  <c r="K153" i="17"/>
  <c r="F153" i="17"/>
  <c r="T152" i="17"/>
  <c r="S152" i="17"/>
  <c r="R152" i="17"/>
  <c r="Q152" i="17"/>
  <c r="P152" i="17"/>
  <c r="U152" i="17" s="1"/>
  <c r="K152" i="17"/>
  <c r="F152" i="17"/>
  <c r="T151" i="17"/>
  <c r="S151" i="17"/>
  <c r="R151" i="17"/>
  <c r="Q151" i="17"/>
  <c r="P151" i="17"/>
  <c r="U151" i="17" s="1"/>
  <c r="K151" i="17"/>
  <c r="F151" i="17"/>
  <c r="T150" i="17"/>
  <c r="S150" i="17"/>
  <c r="R150" i="17"/>
  <c r="Q150" i="17"/>
  <c r="P150" i="17"/>
  <c r="U150" i="17" s="1"/>
  <c r="K150" i="17"/>
  <c r="F150" i="17"/>
  <c r="T149" i="17"/>
  <c r="S149" i="17"/>
  <c r="R149" i="17"/>
  <c r="Q149" i="17"/>
  <c r="P149" i="17"/>
  <c r="U149" i="17" s="1"/>
  <c r="K149" i="17"/>
  <c r="F149" i="17"/>
  <c r="T148" i="17"/>
  <c r="S148" i="17"/>
  <c r="R148" i="17"/>
  <c r="Q148" i="17"/>
  <c r="P148" i="17"/>
  <c r="U148" i="17" s="1"/>
  <c r="K148" i="17"/>
  <c r="F148" i="17"/>
  <c r="T147" i="17"/>
  <c r="S147" i="17"/>
  <c r="R147" i="17"/>
  <c r="Q147" i="17"/>
  <c r="P147" i="17"/>
  <c r="U147" i="17" s="1"/>
  <c r="K147" i="17"/>
  <c r="F147" i="17"/>
  <c r="T146" i="17"/>
  <c r="S146" i="17"/>
  <c r="R146" i="17"/>
  <c r="Q146" i="17"/>
  <c r="P146" i="17"/>
  <c r="U146" i="17" s="1"/>
  <c r="K146" i="17"/>
  <c r="F146" i="17"/>
  <c r="T145" i="17"/>
  <c r="S145" i="17"/>
  <c r="R145" i="17"/>
  <c r="Q145" i="17"/>
  <c r="P145" i="17"/>
  <c r="U145" i="17" s="1"/>
  <c r="K145" i="17"/>
  <c r="F145" i="17"/>
  <c r="T144" i="17"/>
  <c r="S144" i="17"/>
  <c r="R144" i="17"/>
  <c r="Q144" i="17"/>
  <c r="P144" i="17"/>
  <c r="U144" i="17" s="1"/>
  <c r="K144" i="17"/>
  <c r="F144" i="17"/>
  <c r="T143" i="17"/>
  <c r="S143" i="17"/>
  <c r="R143" i="17"/>
  <c r="Q143" i="17"/>
  <c r="P143" i="17"/>
  <c r="U143" i="17" s="1"/>
  <c r="K143" i="17"/>
  <c r="F143" i="17"/>
  <c r="T142" i="17"/>
  <c r="S142" i="17"/>
  <c r="R142" i="17"/>
  <c r="Q142" i="17"/>
  <c r="P142" i="17"/>
  <c r="U142" i="17" s="1"/>
  <c r="K142" i="17"/>
  <c r="F142" i="17"/>
  <c r="T141" i="17"/>
  <c r="S141" i="17"/>
  <c r="R141" i="17"/>
  <c r="Q141" i="17"/>
  <c r="P141" i="17"/>
  <c r="U141" i="17" s="1"/>
  <c r="K141" i="17"/>
  <c r="F141" i="17"/>
  <c r="T140" i="17"/>
  <c r="S140" i="17"/>
  <c r="R140" i="17"/>
  <c r="Q140" i="17"/>
  <c r="P140" i="17"/>
  <c r="U140" i="17" s="1"/>
  <c r="K140" i="17"/>
  <c r="F140" i="17"/>
  <c r="T139" i="17"/>
  <c r="S139" i="17"/>
  <c r="R139" i="17"/>
  <c r="Q139" i="17"/>
  <c r="P139" i="17"/>
  <c r="U139" i="17" s="1"/>
  <c r="K139" i="17"/>
  <c r="F139" i="17"/>
  <c r="T138" i="17"/>
  <c r="S138" i="17"/>
  <c r="R138" i="17"/>
  <c r="Q138" i="17"/>
  <c r="P138" i="17"/>
  <c r="U138" i="17" s="1"/>
  <c r="K138" i="17"/>
  <c r="F138" i="17"/>
  <c r="T137" i="17"/>
  <c r="S137" i="17"/>
  <c r="R137" i="17"/>
  <c r="Q137" i="17"/>
  <c r="P137" i="17"/>
  <c r="U137" i="17" s="1"/>
  <c r="K137" i="17"/>
  <c r="F137" i="17"/>
  <c r="T136" i="17"/>
  <c r="S136" i="17"/>
  <c r="R136" i="17"/>
  <c r="Q136" i="17"/>
  <c r="P136" i="17"/>
  <c r="U136" i="17" s="1"/>
  <c r="K136" i="17"/>
  <c r="F136" i="17"/>
  <c r="T135" i="17"/>
  <c r="S135" i="17"/>
  <c r="R135" i="17"/>
  <c r="Q135" i="17"/>
  <c r="P135" i="17"/>
  <c r="U135" i="17" s="1"/>
  <c r="K135" i="17"/>
  <c r="F135" i="17"/>
  <c r="T134" i="17"/>
  <c r="S134" i="17"/>
  <c r="R134" i="17"/>
  <c r="Q134" i="17"/>
  <c r="P134" i="17"/>
  <c r="U134" i="17" s="1"/>
  <c r="K134" i="17"/>
  <c r="F134" i="17"/>
  <c r="T133" i="17"/>
  <c r="S133" i="17"/>
  <c r="R133" i="17"/>
  <c r="Q133" i="17"/>
  <c r="P133" i="17"/>
  <c r="U133" i="17" s="1"/>
  <c r="K133" i="17"/>
  <c r="F133" i="17"/>
  <c r="T132" i="17"/>
  <c r="S132" i="17"/>
  <c r="R132" i="17"/>
  <c r="Q132" i="17"/>
  <c r="P132" i="17"/>
  <c r="U132" i="17" s="1"/>
  <c r="K132" i="17"/>
  <c r="F132" i="17"/>
  <c r="T131" i="17"/>
  <c r="S131" i="17"/>
  <c r="R131" i="17"/>
  <c r="Q131" i="17"/>
  <c r="P131" i="17"/>
  <c r="U131" i="17" s="1"/>
  <c r="K131" i="17"/>
  <c r="F131" i="17"/>
  <c r="T130" i="17"/>
  <c r="S130" i="17"/>
  <c r="R130" i="17"/>
  <c r="Q130" i="17"/>
  <c r="P130" i="17"/>
  <c r="U130" i="17" s="1"/>
  <c r="K130" i="17"/>
  <c r="F130" i="17"/>
  <c r="T129" i="17"/>
  <c r="S129" i="17"/>
  <c r="R129" i="17"/>
  <c r="Q129" i="17"/>
  <c r="P129" i="17"/>
  <c r="U129" i="17" s="1"/>
  <c r="K129" i="17"/>
  <c r="F129" i="17"/>
  <c r="T128" i="17"/>
  <c r="S128" i="17"/>
  <c r="R128" i="17"/>
  <c r="Q128" i="17"/>
  <c r="P128" i="17"/>
  <c r="U128" i="17" s="1"/>
  <c r="K128" i="17"/>
  <c r="F128" i="17"/>
  <c r="T127" i="17"/>
  <c r="S127" i="17"/>
  <c r="R127" i="17"/>
  <c r="Q127" i="17"/>
  <c r="P127" i="17"/>
  <c r="U127" i="17" s="1"/>
  <c r="K127" i="17"/>
  <c r="F127" i="17"/>
  <c r="T126" i="17"/>
  <c r="S126" i="17"/>
  <c r="R126" i="17"/>
  <c r="Q126" i="17"/>
  <c r="P126" i="17"/>
  <c r="U126" i="17" s="1"/>
  <c r="K126" i="17"/>
  <c r="F126" i="17"/>
  <c r="T125" i="17"/>
  <c r="S125" i="17"/>
  <c r="R125" i="17"/>
  <c r="Q125" i="17"/>
  <c r="P125" i="17"/>
  <c r="U125" i="17" s="1"/>
  <c r="K125" i="17"/>
  <c r="F125" i="17"/>
  <c r="T124" i="17"/>
  <c r="S124" i="17"/>
  <c r="R124" i="17"/>
  <c r="Q124" i="17"/>
  <c r="P124" i="17"/>
  <c r="U124" i="17" s="1"/>
  <c r="K124" i="17"/>
  <c r="F124" i="17"/>
  <c r="T123" i="17"/>
  <c r="S123" i="17"/>
  <c r="R123" i="17"/>
  <c r="Q123" i="17"/>
  <c r="P123" i="17"/>
  <c r="U123" i="17" s="1"/>
  <c r="K123" i="17"/>
  <c r="F123" i="17"/>
  <c r="T122" i="17"/>
  <c r="S122" i="17"/>
  <c r="R122" i="17"/>
  <c r="Q122" i="17"/>
  <c r="P122" i="17"/>
  <c r="U122" i="17" s="1"/>
  <c r="K122" i="17"/>
  <c r="F122" i="17"/>
  <c r="T121" i="17"/>
  <c r="S121" i="17"/>
  <c r="R121" i="17"/>
  <c r="Q121" i="17"/>
  <c r="P121" i="17"/>
  <c r="U121" i="17" s="1"/>
  <c r="K121" i="17"/>
  <c r="F121" i="17"/>
  <c r="T120" i="17"/>
  <c r="S120" i="17"/>
  <c r="R120" i="17"/>
  <c r="Q120" i="17"/>
  <c r="P120" i="17"/>
  <c r="U120" i="17" s="1"/>
  <c r="K120" i="17"/>
  <c r="F120" i="17"/>
  <c r="T119" i="17"/>
  <c r="S119" i="17"/>
  <c r="R119" i="17"/>
  <c r="Q119" i="17"/>
  <c r="P119" i="17"/>
  <c r="U119" i="17" s="1"/>
  <c r="K119" i="17"/>
  <c r="F119" i="17"/>
  <c r="T118" i="17"/>
  <c r="S118" i="17"/>
  <c r="R118" i="17"/>
  <c r="Q118" i="17"/>
  <c r="P118" i="17"/>
  <c r="U118" i="17" s="1"/>
  <c r="K118" i="17"/>
  <c r="F118" i="17"/>
  <c r="T117" i="17"/>
  <c r="S117" i="17"/>
  <c r="R117" i="17"/>
  <c r="Q117" i="17"/>
  <c r="P117" i="17"/>
  <c r="U117" i="17" s="1"/>
  <c r="K117" i="17"/>
  <c r="F117" i="17"/>
  <c r="T116" i="17"/>
  <c r="S116" i="17"/>
  <c r="R116" i="17"/>
  <c r="Q116" i="17"/>
  <c r="P116" i="17"/>
  <c r="U116" i="17" s="1"/>
  <c r="K116" i="17"/>
  <c r="F116" i="17"/>
  <c r="T115" i="17"/>
  <c r="S115" i="17"/>
  <c r="R115" i="17"/>
  <c r="Q115" i="17"/>
  <c r="P115" i="17"/>
  <c r="U115" i="17" s="1"/>
  <c r="K115" i="17"/>
  <c r="F115" i="17"/>
  <c r="T114" i="17"/>
  <c r="S114" i="17"/>
  <c r="R114" i="17"/>
  <c r="Q114" i="17"/>
  <c r="P114" i="17"/>
  <c r="U114" i="17" s="1"/>
  <c r="K114" i="17"/>
  <c r="F114" i="17"/>
  <c r="T113" i="17"/>
  <c r="S113" i="17"/>
  <c r="R113" i="17"/>
  <c r="Q113" i="17"/>
  <c r="P113" i="17"/>
  <c r="U113" i="17" s="1"/>
  <c r="K113" i="17"/>
  <c r="F113" i="17"/>
  <c r="T112" i="17"/>
  <c r="S112" i="17"/>
  <c r="R112" i="17"/>
  <c r="Q112" i="17"/>
  <c r="P112" i="17"/>
  <c r="U112" i="17" s="1"/>
  <c r="K112" i="17"/>
  <c r="F112" i="17"/>
  <c r="T111" i="17"/>
  <c r="S111" i="17"/>
  <c r="R111" i="17"/>
  <c r="Q111" i="17"/>
  <c r="P111" i="17"/>
  <c r="U111" i="17" s="1"/>
  <c r="K111" i="17"/>
  <c r="F111" i="17"/>
  <c r="T110" i="17"/>
  <c r="S110" i="17"/>
  <c r="R110" i="17"/>
  <c r="Q110" i="17"/>
  <c r="P110" i="17"/>
  <c r="U110" i="17" s="1"/>
  <c r="K110" i="17"/>
  <c r="F110" i="17"/>
  <c r="T109" i="17"/>
  <c r="S109" i="17"/>
  <c r="R109" i="17"/>
  <c r="Q109" i="17"/>
  <c r="P109" i="17"/>
  <c r="U109" i="17" s="1"/>
  <c r="K109" i="17"/>
  <c r="F109" i="17"/>
  <c r="T108" i="17"/>
  <c r="S108" i="17"/>
  <c r="R108" i="17"/>
  <c r="Q108" i="17"/>
  <c r="P108" i="17"/>
  <c r="U108" i="17" s="1"/>
  <c r="K108" i="17"/>
  <c r="F108" i="17"/>
  <c r="T107" i="17"/>
  <c r="S107" i="17"/>
  <c r="R107" i="17"/>
  <c r="Q107" i="17"/>
  <c r="P107" i="17"/>
  <c r="U107" i="17" s="1"/>
  <c r="K107" i="17"/>
  <c r="F107" i="17"/>
  <c r="T106" i="17"/>
  <c r="S106" i="17"/>
  <c r="R106" i="17"/>
  <c r="Q106" i="17"/>
  <c r="P106" i="17"/>
  <c r="U106" i="17" s="1"/>
  <c r="K106" i="17"/>
  <c r="F106" i="17"/>
  <c r="T105" i="17"/>
  <c r="S105" i="17"/>
  <c r="R105" i="17"/>
  <c r="Q105" i="17"/>
  <c r="P105" i="17"/>
  <c r="U105" i="17" s="1"/>
  <c r="K105" i="17"/>
  <c r="F105" i="17"/>
  <c r="T104" i="17"/>
  <c r="S104" i="17"/>
  <c r="R104" i="17"/>
  <c r="Q104" i="17"/>
  <c r="P104" i="17"/>
  <c r="U104" i="17" s="1"/>
  <c r="K104" i="17"/>
  <c r="F104" i="17"/>
  <c r="T103" i="17"/>
  <c r="S103" i="17"/>
  <c r="R103" i="17"/>
  <c r="Q103" i="17"/>
  <c r="P103" i="17"/>
  <c r="U103" i="17" s="1"/>
  <c r="K103" i="17"/>
  <c r="F103" i="17"/>
  <c r="T102" i="17"/>
  <c r="S102" i="17"/>
  <c r="R102" i="17"/>
  <c r="Q102" i="17"/>
  <c r="P102" i="17"/>
  <c r="U102" i="17" s="1"/>
  <c r="K102" i="17"/>
  <c r="F102" i="17"/>
  <c r="T101" i="17"/>
  <c r="S101" i="17"/>
  <c r="R101" i="17"/>
  <c r="Q101" i="17"/>
  <c r="P101" i="17"/>
  <c r="U101" i="17" s="1"/>
  <c r="K101" i="17"/>
  <c r="F101" i="17"/>
  <c r="T100" i="17"/>
  <c r="S100" i="17"/>
  <c r="R100" i="17"/>
  <c r="Q100" i="17"/>
  <c r="P100" i="17"/>
  <c r="U100" i="17" s="1"/>
  <c r="K100" i="17"/>
  <c r="F100" i="17"/>
  <c r="T99" i="17"/>
  <c r="S99" i="17"/>
  <c r="R99" i="17"/>
  <c r="Q99" i="17"/>
  <c r="P99" i="17"/>
  <c r="U99" i="17" s="1"/>
  <c r="K99" i="17"/>
  <c r="F99" i="17"/>
  <c r="T98" i="17"/>
  <c r="S98" i="17"/>
  <c r="R98" i="17"/>
  <c r="Q98" i="17"/>
  <c r="P98" i="17"/>
  <c r="U98" i="17" s="1"/>
  <c r="K98" i="17"/>
  <c r="F98" i="17"/>
  <c r="T97" i="17"/>
  <c r="S97" i="17"/>
  <c r="R97" i="17"/>
  <c r="Q97" i="17"/>
  <c r="P97" i="17"/>
  <c r="U97" i="17" s="1"/>
  <c r="K97" i="17"/>
  <c r="F97" i="17"/>
  <c r="T96" i="17"/>
  <c r="S96" i="17"/>
  <c r="R96" i="17"/>
  <c r="Q96" i="17"/>
  <c r="P96" i="17"/>
  <c r="U96" i="17" s="1"/>
  <c r="K96" i="17"/>
  <c r="F96" i="17"/>
  <c r="T95" i="17"/>
  <c r="S95" i="17"/>
  <c r="R95" i="17"/>
  <c r="Q95" i="17"/>
  <c r="P95" i="17"/>
  <c r="U95" i="17" s="1"/>
  <c r="K95" i="17"/>
  <c r="F95" i="17"/>
  <c r="T94" i="17"/>
  <c r="S94" i="17"/>
  <c r="R94" i="17"/>
  <c r="Q94" i="17"/>
  <c r="P94" i="17"/>
  <c r="U94" i="17" s="1"/>
  <c r="K94" i="17"/>
  <c r="F94" i="17"/>
  <c r="T93" i="17"/>
  <c r="S93" i="17"/>
  <c r="R93" i="17"/>
  <c r="Q93" i="17"/>
  <c r="P93" i="17"/>
  <c r="U93" i="17" s="1"/>
  <c r="K93" i="17"/>
  <c r="F93" i="17"/>
  <c r="T92" i="17"/>
  <c r="S92" i="17"/>
  <c r="R92" i="17"/>
  <c r="Q92" i="17"/>
  <c r="P92" i="17"/>
  <c r="U92" i="17" s="1"/>
  <c r="K92" i="17"/>
  <c r="F92" i="17"/>
  <c r="T91" i="17"/>
  <c r="S91" i="17"/>
  <c r="R91" i="17"/>
  <c r="Q91" i="17"/>
  <c r="P91" i="17"/>
  <c r="U91" i="17" s="1"/>
  <c r="K91" i="17"/>
  <c r="F91" i="17"/>
  <c r="T90" i="17"/>
  <c r="S90" i="17"/>
  <c r="R90" i="17"/>
  <c r="Q90" i="17"/>
  <c r="P90" i="17"/>
  <c r="U90" i="17" s="1"/>
  <c r="K90" i="17"/>
  <c r="F90" i="17"/>
  <c r="T89" i="17"/>
  <c r="S89" i="17"/>
  <c r="R89" i="17"/>
  <c r="Q89" i="17"/>
  <c r="P89" i="17"/>
  <c r="U89" i="17" s="1"/>
  <c r="K89" i="17"/>
  <c r="F89" i="17"/>
  <c r="T88" i="17"/>
  <c r="S88" i="17"/>
  <c r="R88" i="17"/>
  <c r="Q88" i="17"/>
  <c r="P88" i="17"/>
  <c r="U88" i="17" s="1"/>
  <c r="K88" i="17"/>
  <c r="F88" i="17"/>
  <c r="T87" i="17"/>
  <c r="S87" i="17"/>
  <c r="R87" i="17"/>
  <c r="Q87" i="17"/>
  <c r="P87" i="17"/>
  <c r="U87" i="17" s="1"/>
  <c r="K87" i="17"/>
  <c r="F87" i="17"/>
  <c r="T86" i="17"/>
  <c r="S86" i="17"/>
  <c r="R86" i="17"/>
  <c r="Q86" i="17"/>
  <c r="P86" i="17"/>
  <c r="U86" i="17" s="1"/>
  <c r="K86" i="17"/>
  <c r="F86" i="17"/>
  <c r="T85" i="17"/>
  <c r="S85" i="17"/>
  <c r="R85" i="17"/>
  <c r="Q85" i="17"/>
  <c r="P85" i="17"/>
  <c r="U85" i="17" s="1"/>
  <c r="K85" i="17"/>
  <c r="F85" i="17"/>
  <c r="T84" i="17"/>
  <c r="S84" i="17"/>
  <c r="R84" i="17"/>
  <c r="Q84" i="17"/>
  <c r="P84" i="17"/>
  <c r="U84" i="17" s="1"/>
  <c r="K84" i="17"/>
  <c r="F84" i="17"/>
  <c r="T83" i="17"/>
  <c r="S83" i="17"/>
  <c r="R83" i="17"/>
  <c r="Q83" i="17"/>
  <c r="P83" i="17"/>
  <c r="U83" i="17" s="1"/>
  <c r="K83" i="17"/>
  <c r="F83" i="17"/>
  <c r="T82" i="17"/>
  <c r="S82" i="17"/>
  <c r="R82" i="17"/>
  <c r="Q82" i="17"/>
  <c r="P82" i="17"/>
  <c r="U82" i="17" s="1"/>
  <c r="K82" i="17"/>
  <c r="F82" i="17"/>
  <c r="T81" i="17"/>
  <c r="S81" i="17"/>
  <c r="R81" i="17"/>
  <c r="Q81" i="17"/>
  <c r="P81" i="17"/>
  <c r="U81" i="17" s="1"/>
  <c r="K81" i="17"/>
  <c r="F81" i="17"/>
  <c r="T80" i="17"/>
  <c r="S80" i="17"/>
  <c r="R80" i="17"/>
  <c r="Q80" i="17"/>
  <c r="P80" i="17"/>
  <c r="U80" i="17" s="1"/>
  <c r="K80" i="17"/>
  <c r="F80" i="17"/>
  <c r="T79" i="17"/>
  <c r="S79" i="17"/>
  <c r="R79" i="17"/>
  <c r="Q79" i="17"/>
  <c r="P79" i="17"/>
  <c r="U79" i="17" s="1"/>
  <c r="K79" i="17"/>
  <c r="F79" i="17"/>
  <c r="T78" i="17"/>
  <c r="S78" i="17"/>
  <c r="R78" i="17"/>
  <c r="Q78" i="17"/>
  <c r="P78" i="17"/>
  <c r="U78" i="17" s="1"/>
  <c r="K78" i="17"/>
  <c r="F78" i="17"/>
  <c r="T77" i="17"/>
  <c r="S77" i="17"/>
  <c r="R77" i="17"/>
  <c r="Q77" i="17"/>
  <c r="P77" i="17"/>
  <c r="U77" i="17" s="1"/>
  <c r="K77" i="17"/>
  <c r="F77" i="17"/>
  <c r="T76" i="17"/>
  <c r="S76" i="17"/>
  <c r="R76" i="17"/>
  <c r="Q76" i="17"/>
  <c r="P76" i="17"/>
  <c r="U76" i="17" s="1"/>
  <c r="K76" i="17"/>
  <c r="F76" i="17"/>
  <c r="T75" i="17"/>
  <c r="S75" i="17"/>
  <c r="R75" i="17"/>
  <c r="Q75" i="17"/>
  <c r="P75" i="17"/>
  <c r="U75" i="17" s="1"/>
  <c r="K75" i="17"/>
  <c r="F75" i="17"/>
  <c r="T74" i="17"/>
  <c r="S74" i="17"/>
  <c r="R74" i="17"/>
  <c r="Q74" i="17"/>
  <c r="P74" i="17"/>
  <c r="U74" i="17" s="1"/>
  <c r="K74" i="17"/>
  <c r="F74" i="17"/>
  <c r="T73" i="17"/>
  <c r="S73" i="17"/>
  <c r="R73" i="17"/>
  <c r="Q73" i="17"/>
  <c r="P73" i="17"/>
  <c r="U73" i="17" s="1"/>
  <c r="K73" i="17"/>
  <c r="F73" i="17"/>
  <c r="T72" i="17"/>
  <c r="S72" i="17"/>
  <c r="R72" i="17"/>
  <c r="Q72" i="17"/>
  <c r="P72" i="17"/>
  <c r="U72" i="17" s="1"/>
  <c r="K72" i="17"/>
  <c r="F72" i="17"/>
  <c r="T71" i="17"/>
  <c r="S71" i="17"/>
  <c r="R71" i="17"/>
  <c r="Q71" i="17"/>
  <c r="P71" i="17"/>
  <c r="U71" i="17" s="1"/>
  <c r="K71" i="17"/>
  <c r="F71" i="17"/>
  <c r="T70" i="17"/>
  <c r="S70" i="17"/>
  <c r="R70" i="17"/>
  <c r="Q70" i="17"/>
  <c r="P70" i="17"/>
  <c r="U70" i="17" s="1"/>
  <c r="K70" i="17"/>
  <c r="F70" i="17"/>
  <c r="T69" i="17"/>
  <c r="S69" i="17"/>
  <c r="R69" i="17"/>
  <c r="Q69" i="17"/>
  <c r="P69" i="17"/>
  <c r="U69" i="17" s="1"/>
  <c r="K69" i="17"/>
  <c r="F69" i="17"/>
  <c r="T68" i="17"/>
  <c r="S68" i="17"/>
  <c r="R68" i="17"/>
  <c r="Q68" i="17"/>
  <c r="P68" i="17"/>
  <c r="U68" i="17" s="1"/>
  <c r="K68" i="17"/>
  <c r="F68" i="17"/>
  <c r="T67" i="17"/>
  <c r="S67" i="17"/>
  <c r="R67" i="17"/>
  <c r="Q67" i="17"/>
  <c r="P67" i="17"/>
  <c r="U67" i="17" s="1"/>
  <c r="K67" i="17"/>
  <c r="F67" i="17"/>
  <c r="T66" i="17"/>
  <c r="S66" i="17"/>
  <c r="R66" i="17"/>
  <c r="Q66" i="17"/>
  <c r="P66" i="17"/>
  <c r="U66" i="17" s="1"/>
  <c r="K66" i="17"/>
  <c r="F66" i="17"/>
  <c r="T65" i="17"/>
  <c r="S65" i="17"/>
  <c r="R65" i="17"/>
  <c r="Q65" i="17"/>
  <c r="P65" i="17"/>
  <c r="U65" i="17" s="1"/>
  <c r="K65" i="17"/>
  <c r="F65" i="17"/>
  <c r="T64" i="17"/>
  <c r="S64" i="17"/>
  <c r="R64" i="17"/>
  <c r="Q64" i="17"/>
  <c r="P64" i="17"/>
  <c r="U64" i="17" s="1"/>
  <c r="K64" i="17"/>
  <c r="F64" i="17"/>
  <c r="T63" i="17"/>
  <c r="S63" i="17"/>
  <c r="R63" i="17"/>
  <c r="Q63" i="17"/>
  <c r="P63" i="17"/>
  <c r="U63" i="17" s="1"/>
  <c r="K63" i="17"/>
  <c r="F63" i="17"/>
  <c r="T62" i="17"/>
  <c r="S62" i="17"/>
  <c r="R62" i="17"/>
  <c r="Q62" i="17"/>
  <c r="P62" i="17"/>
  <c r="U62" i="17" s="1"/>
  <c r="K62" i="17"/>
  <c r="F62" i="17"/>
  <c r="T61" i="17"/>
  <c r="S61" i="17"/>
  <c r="R61" i="17"/>
  <c r="Q61" i="17"/>
  <c r="P61" i="17"/>
  <c r="U61" i="17" s="1"/>
  <c r="K61" i="17"/>
  <c r="F61" i="17"/>
  <c r="T60" i="17"/>
  <c r="S60" i="17"/>
  <c r="R60" i="17"/>
  <c r="Q60" i="17"/>
  <c r="P60" i="17"/>
  <c r="U60" i="17" s="1"/>
  <c r="K60" i="17"/>
  <c r="F60" i="17"/>
  <c r="T59" i="17"/>
  <c r="S59" i="17"/>
  <c r="R59" i="17"/>
  <c r="Q59" i="17"/>
  <c r="P59" i="17"/>
  <c r="U59" i="17" s="1"/>
  <c r="K59" i="17"/>
  <c r="F59" i="17"/>
  <c r="T58" i="17"/>
  <c r="S58" i="17"/>
  <c r="R58" i="17"/>
  <c r="Q58" i="17"/>
  <c r="P58" i="17"/>
  <c r="U58" i="17" s="1"/>
  <c r="K58" i="17"/>
  <c r="F58" i="17"/>
  <c r="T57" i="17"/>
  <c r="S57" i="17"/>
  <c r="R57" i="17"/>
  <c r="Q57" i="17"/>
  <c r="P57" i="17"/>
  <c r="U57" i="17" s="1"/>
  <c r="K57" i="17"/>
  <c r="F57" i="17"/>
  <c r="T56" i="17"/>
  <c r="S56" i="17"/>
  <c r="R56" i="17"/>
  <c r="Q56" i="17"/>
  <c r="P56" i="17"/>
  <c r="U56" i="17" s="1"/>
  <c r="K56" i="17"/>
  <c r="F56" i="17"/>
  <c r="T55" i="17"/>
  <c r="S55" i="17"/>
  <c r="R55" i="17"/>
  <c r="Q55" i="17"/>
  <c r="P55" i="17"/>
  <c r="U55" i="17" s="1"/>
  <c r="K55" i="17"/>
  <c r="F55" i="17"/>
  <c r="T54" i="17"/>
  <c r="S54" i="17"/>
  <c r="R54" i="17"/>
  <c r="Q54" i="17"/>
  <c r="P54" i="17"/>
  <c r="U54" i="17" s="1"/>
  <c r="K54" i="17"/>
  <c r="F54" i="17"/>
  <c r="T53" i="17"/>
  <c r="S53" i="17"/>
  <c r="R53" i="17"/>
  <c r="Q53" i="17"/>
  <c r="P53" i="17"/>
  <c r="U53" i="17" s="1"/>
  <c r="K53" i="17"/>
  <c r="F53" i="17"/>
  <c r="T52" i="17"/>
  <c r="S52" i="17"/>
  <c r="R52" i="17"/>
  <c r="Q52" i="17"/>
  <c r="P52" i="17"/>
  <c r="U52" i="17" s="1"/>
  <c r="K52" i="17"/>
  <c r="F52" i="17"/>
  <c r="T51" i="17"/>
  <c r="S51" i="17"/>
  <c r="R51" i="17"/>
  <c r="Q51" i="17"/>
  <c r="P51" i="17"/>
  <c r="U51" i="17" s="1"/>
  <c r="K51" i="17"/>
  <c r="F51" i="17"/>
  <c r="T50" i="17"/>
  <c r="S50" i="17"/>
  <c r="R50" i="17"/>
  <c r="Q50" i="17"/>
  <c r="P50" i="17"/>
  <c r="U50" i="17" s="1"/>
  <c r="K50" i="17"/>
  <c r="F50" i="17"/>
  <c r="T49" i="17"/>
  <c r="S49" i="17"/>
  <c r="R49" i="17"/>
  <c r="Q49" i="17"/>
  <c r="P49" i="17"/>
  <c r="U49" i="17" s="1"/>
  <c r="K49" i="17"/>
  <c r="F49" i="17"/>
  <c r="T48" i="17"/>
  <c r="S48" i="17"/>
  <c r="R48" i="17"/>
  <c r="Q48" i="17"/>
  <c r="P48" i="17"/>
  <c r="U48" i="17" s="1"/>
  <c r="K48" i="17"/>
  <c r="F48" i="17"/>
  <c r="T47" i="17"/>
  <c r="S47" i="17"/>
  <c r="R47" i="17"/>
  <c r="Q47" i="17"/>
  <c r="P47" i="17"/>
  <c r="U47" i="17" s="1"/>
  <c r="K47" i="17"/>
  <c r="F47" i="17"/>
  <c r="T46" i="17"/>
  <c r="S46" i="17"/>
  <c r="R46" i="17"/>
  <c r="Q46" i="17"/>
  <c r="P46" i="17"/>
  <c r="U46" i="17" s="1"/>
  <c r="K46" i="17"/>
  <c r="F46" i="17"/>
  <c r="T45" i="17"/>
  <c r="S45" i="17"/>
  <c r="R45" i="17"/>
  <c r="Q45" i="17"/>
  <c r="P45" i="17"/>
  <c r="U45" i="17" s="1"/>
  <c r="K45" i="17"/>
  <c r="F45" i="17"/>
  <c r="T44" i="17"/>
  <c r="S44" i="17"/>
  <c r="R44" i="17"/>
  <c r="Q44" i="17"/>
  <c r="P44" i="17"/>
  <c r="U44" i="17" s="1"/>
  <c r="K44" i="17"/>
  <c r="F44" i="17"/>
  <c r="T43" i="17"/>
  <c r="S43" i="17"/>
  <c r="R43" i="17"/>
  <c r="Q43" i="17"/>
  <c r="P43" i="17"/>
  <c r="U43" i="17" s="1"/>
  <c r="K43" i="17"/>
  <c r="F43" i="17"/>
  <c r="T42" i="17"/>
  <c r="S42" i="17"/>
  <c r="R42" i="17"/>
  <c r="Q42" i="17"/>
  <c r="P42" i="17"/>
  <c r="U42" i="17" s="1"/>
  <c r="K42" i="17"/>
  <c r="F42" i="17"/>
  <c r="T41" i="17"/>
  <c r="S41" i="17"/>
  <c r="R41" i="17"/>
  <c r="Q41" i="17"/>
  <c r="P41" i="17"/>
  <c r="U41" i="17" s="1"/>
  <c r="K41" i="17"/>
  <c r="F41" i="17"/>
  <c r="T40" i="17"/>
  <c r="S40" i="17"/>
  <c r="R40" i="17"/>
  <c r="Q40" i="17"/>
  <c r="P40" i="17"/>
  <c r="U40" i="17" s="1"/>
  <c r="K40" i="17"/>
  <c r="F40" i="17"/>
  <c r="T39" i="17"/>
  <c r="S39" i="17"/>
  <c r="R39" i="17"/>
  <c r="Q39" i="17"/>
  <c r="P39" i="17"/>
  <c r="U39" i="17" s="1"/>
  <c r="K39" i="17"/>
  <c r="F39" i="17"/>
  <c r="T38" i="17"/>
  <c r="S38" i="17"/>
  <c r="R38" i="17"/>
  <c r="Q38" i="17"/>
  <c r="P38" i="17"/>
  <c r="U38" i="17" s="1"/>
  <c r="K38" i="17"/>
  <c r="F38" i="17"/>
  <c r="T37" i="17"/>
  <c r="S37" i="17"/>
  <c r="R37" i="17"/>
  <c r="Q37" i="17"/>
  <c r="P37" i="17"/>
  <c r="U37" i="17" s="1"/>
  <c r="K37" i="17"/>
  <c r="F37" i="17"/>
  <c r="T36" i="17"/>
  <c r="S36" i="17"/>
  <c r="R36" i="17"/>
  <c r="Q36" i="17"/>
  <c r="P36" i="17"/>
  <c r="U36" i="17" s="1"/>
  <c r="K36" i="17"/>
  <c r="F36" i="17"/>
  <c r="T35" i="17"/>
  <c r="S35" i="17"/>
  <c r="R35" i="17"/>
  <c r="Q35" i="17"/>
  <c r="P35" i="17"/>
  <c r="U35" i="17" s="1"/>
  <c r="K35" i="17"/>
  <c r="F35" i="17"/>
  <c r="T34" i="17"/>
  <c r="S34" i="17"/>
  <c r="R34" i="17"/>
  <c r="Q34" i="17"/>
  <c r="P34" i="17"/>
  <c r="U34" i="17" s="1"/>
  <c r="K34" i="17"/>
  <c r="F34" i="17"/>
  <c r="T33" i="17"/>
  <c r="S33" i="17"/>
  <c r="R33" i="17"/>
  <c r="Q33" i="17"/>
  <c r="P33" i="17"/>
  <c r="U33" i="17" s="1"/>
  <c r="K33" i="17"/>
  <c r="F33" i="17"/>
  <c r="T32" i="17"/>
  <c r="S32" i="17"/>
  <c r="R32" i="17"/>
  <c r="Q32" i="17"/>
  <c r="P32" i="17"/>
  <c r="U32" i="17" s="1"/>
  <c r="K32" i="17"/>
  <c r="F32" i="17"/>
  <c r="T31" i="17"/>
  <c r="S31" i="17"/>
  <c r="R31" i="17"/>
  <c r="Q31" i="17"/>
  <c r="P31" i="17"/>
  <c r="U31" i="17" s="1"/>
  <c r="K31" i="17"/>
  <c r="F31" i="17"/>
  <c r="T30" i="17"/>
  <c r="S30" i="17"/>
  <c r="R30" i="17"/>
  <c r="Q30" i="17"/>
  <c r="P30" i="17"/>
  <c r="U30" i="17" s="1"/>
  <c r="K30" i="17"/>
  <c r="F30" i="17"/>
  <c r="T29" i="17"/>
  <c r="S29" i="17"/>
  <c r="R29" i="17"/>
  <c r="Q29" i="17"/>
  <c r="P29" i="17"/>
  <c r="U29" i="17" s="1"/>
  <c r="K29" i="17"/>
  <c r="F29" i="17"/>
  <c r="T28" i="17"/>
  <c r="S28" i="17"/>
  <c r="R28" i="17"/>
  <c r="Q28" i="17"/>
  <c r="P28" i="17"/>
  <c r="U28" i="17" s="1"/>
  <c r="K28" i="17"/>
  <c r="F28" i="17"/>
  <c r="T27" i="17"/>
  <c r="S27" i="17"/>
  <c r="R27" i="17"/>
  <c r="Q27" i="17"/>
  <c r="P27" i="17"/>
  <c r="U27" i="17" s="1"/>
  <c r="K27" i="17"/>
  <c r="F27" i="17"/>
  <c r="T26" i="17"/>
  <c r="S26" i="17"/>
  <c r="R26" i="17"/>
  <c r="Q26" i="17"/>
  <c r="P26" i="17"/>
  <c r="U26" i="17" s="1"/>
  <c r="K26" i="17"/>
  <c r="F26" i="17"/>
  <c r="T25" i="17"/>
  <c r="S25" i="17"/>
  <c r="R25" i="17"/>
  <c r="Q25" i="17"/>
  <c r="P25" i="17"/>
  <c r="U25" i="17" s="1"/>
  <c r="K25" i="17"/>
  <c r="F25" i="17"/>
  <c r="T24" i="17"/>
  <c r="S24" i="17"/>
  <c r="R24" i="17"/>
  <c r="Q24" i="17"/>
  <c r="P24" i="17"/>
  <c r="U24" i="17" s="1"/>
  <c r="K24" i="17"/>
  <c r="F24" i="17"/>
  <c r="T23" i="17"/>
  <c r="S23" i="17"/>
  <c r="R23" i="17"/>
  <c r="Q23" i="17"/>
  <c r="P23" i="17"/>
  <c r="U23" i="17" s="1"/>
  <c r="K23" i="17"/>
  <c r="F23" i="17"/>
  <c r="T22" i="17"/>
  <c r="S22" i="17"/>
  <c r="R22" i="17"/>
  <c r="Q22" i="17"/>
  <c r="P22" i="17"/>
  <c r="U22" i="17" s="1"/>
  <c r="K22" i="17"/>
  <c r="F22" i="17"/>
  <c r="T21" i="17"/>
  <c r="S21" i="17"/>
  <c r="R21" i="17"/>
  <c r="Q21" i="17"/>
  <c r="P21" i="17"/>
  <c r="U21" i="17" s="1"/>
  <c r="K21" i="17"/>
  <c r="F21" i="17"/>
  <c r="T20" i="17"/>
  <c r="S20" i="17"/>
  <c r="R20" i="17"/>
  <c r="Q20" i="17"/>
  <c r="P20" i="17"/>
  <c r="U20" i="17" s="1"/>
  <c r="K20" i="17"/>
  <c r="F20" i="17"/>
  <c r="T19" i="17"/>
  <c r="S19" i="17"/>
  <c r="R19" i="17"/>
  <c r="Q19" i="17"/>
  <c r="P19" i="17"/>
  <c r="U19" i="17" s="1"/>
  <c r="K19" i="17"/>
  <c r="F19" i="17"/>
  <c r="T18" i="17"/>
  <c r="S18" i="17"/>
  <c r="R18" i="17"/>
  <c r="Q18" i="17"/>
  <c r="P18" i="17"/>
  <c r="U18" i="17" s="1"/>
  <c r="K18" i="17"/>
  <c r="F18" i="17"/>
  <c r="T17" i="17"/>
  <c r="S17" i="17"/>
  <c r="R17" i="17"/>
  <c r="Q17" i="17"/>
  <c r="P17" i="17"/>
  <c r="U17" i="17" s="1"/>
  <c r="K17" i="17"/>
  <c r="F17" i="17"/>
  <c r="T16" i="17"/>
  <c r="S16" i="17"/>
  <c r="R16" i="17"/>
  <c r="Q16" i="17"/>
  <c r="P16" i="17"/>
  <c r="U16" i="17" s="1"/>
  <c r="K16" i="17"/>
  <c r="F16" i="17"/>
  <c r="T15" i="17"/>
  <c r="S15" i="17"/>
  <c r="R15" i="17"/>
  <c r="Q15" i="17"/>
  <c r="P15" i="17"/>
  <c r="U15" i="17" s="1"/>
  <c r="K15" i="17"/>
  <c r="F15" i="17"/>
  <c r="T14" i="17"/>
  <c r="S14" i="17"/>
  <c r="R14" i="17"/>
  <c r="Q14" i="17"/>
  <c r="P14" i="17"/>
  <c r="U14" i="17" s="1"/>
  <c r="K14" i="17"/>
  <c r="F14" i="17"/>
  <c r="T13" i="17"/>
  <c r="S13" i="17"/>
  <c r="R13" i="17"/>
  <c r="Q13" i="17"/>
  <c r="P13" i="17"/>
  <c r="U13" i="17" s="1"/>
  <c r="K13" i="17"/>
  <c r="F13" i="17"/>
  <c r="T12" i="17"/>
  <c r="S12" i="17"/>
  <c r="R12" i="17"/>
  <c r="Q12" i="17"/>
  <c r="P12" i="17"/>
  <c r="U12" i="17" s="1"/>
  <c r="K12" i="17"/>
  <c r="F12" i="17"/>
  <c r="T11" i="17"/>
  <c r="S11" i="17"/>
  <c r="R11" i="17"/>
  <c r="Q11" i="17"/>
  <c r="P11" i="17"/>
  <c r="U11" i="17" s="1"/>
  <c r="K11" i="17"/>
  <c r="F11" i="17"/>
  <c r="T10" i="17"/>
  <c r="S10" i="17"/>
  <c r="R10" i="17"/>
  <c r="Q10" i="17"/>
  <c r="P10" i="17"/>
  <c r="U10" i="17" s="1"/>
  <c r="K10" i="17"/>
  <c r="F10" i="17"/>
  <c r="T9" i="17"/>
  <c r="S9" i="17"/>
  <c r="R9" i="17"/>
  <c r="Q9" i="17"/>
  <c r="P9" i="17"/>
  <c r="U9" i="17" s="1"/>
  <c r="K9" i="17"/>
  <c r="F9" i="17"/>
  <c r="T8" i="17"/>
  <c r="S8" i="17"/>
  <c r="R8" i="17"/>
  <c r="Q8" i="17"/>
  <c r="P8" i="17"/>
  <c r="U8" i="17" s="1"/>
  <c r="K8" i="17"/>
  <c r="F8" i="17"/>
  <c r="T7" i="17"/>
  <c r="S7" i="17"/>
  <c r="R7" i="17"/>
  <c r="Q7" i="17"/>
  <c r="P7" i="17"/>
  <c r="U7" i="17" s="1"/>
  <c r="K7" i="17"/>
  <c r="F7" i="17"/>
  <c r="T6" i="17"/>
  <c r="S6" i="17"/>
  <c r="R6" i="17"/>
  <c r="Q6" i="17"/>
  <c r="P6" i="17"/>
  <c r="U6" i="17" s="1"/>
  <c r="K6" i="17"/>
  <c r="F6" i="17"/>
  <c r="T5" i="17"/>
  <c r="S5" i="17"/>
  <c r="R5" i="17"/>
  <c r="Q5" i="17"/>
  <c r="P5" i="17"/>
  <c r="U5" i="17" s="1"/>
  <c r="K5" i="17"/>
  <c r="F5" i="17"/>
  <c r="T4" i="17"/>
  <c r="S4" i="17"/>
  <c r="R4" i="17"/>
  <c r="Q4" i="17"/>
  <c r="P4" i="17"/>
  <c r="U4" i="17" s="1"/>
  <c r="K4" i="17"/>
  <c r="F4" i="17"/>
  <c r="T3" i="17"/>
  <c r="S3" i="17"/>
  <c r="R3" i="17"/>
  <c r="Q3" i="17"/>
  <c r="P3" i="17"/>
  <c r="U3" i="17" s="1"/>
  <c r="K3" i="17"/>
  <c r="F3" i="17"/>
  <c r="T156" i="16"/>
  <c r="S156" i="16"/>
  <c r="R156" i="16"/>
  <c r="Q156" i="16"/>
  <c r="P156" i="16"/>
  <c r="K156" i="16"/>
  <c r="F156" i="16"/>
  <c r="U156" i="16" s="1"/>
  <c r="T155" i="16"/>
  <c r="S155" i="16"/>
  <c r="R155" i="16"/>
  <c r="Q155" i="16"/>
  <c r="P155" i="16"/>
  <c r="K155" i="16"/>
  <c r="F155" i="16"/>
  <c r="U155" i="16" s="1"/>
  <c r="T154" i="16"/>
  <c r="S154" i="16"/>
  <c r="R154" i="16"/>
  <c r="Q154" i="16"/>
  <c r="P154" i="16"/>
  <c r="K154" i="16"/>
  <c r="F154" i="16"/>
  <c r="U154" i="16" s="1"/>
  <c r="T153" i="16"/>
  <c r="S153" i="16"/>
  <c r="R153" i="16"/>
  <c r="Q153" i="16"/>
  <c r="P153" i="16"/>
  <c r="K153" i="16"/>
  <c r="F153" i="16"/>
  <c r="U153" i="16" s="1"/>
  <c r="T152" i="16"/>
  <c r="S152" i="16"/>
  <c r="R152" i="16"/>
  <c r="Q152" i="16"/>
  <c r="P152" i="16"/>
  <c r="K152" i="16"/>
  <c r="F152" i="16"/>
  <c r="U152" i="16" s="1"/>
  <c r="T151" i="16"/>
  <c r="S151" i="16"/>
  <c r="R151" i="16"/>
  <c r="Q151" i="16"/>
  <c r="P151" i="16"/>
  <c r="K151" i="16"/>
  <c r="F151" i="16"/>
  <c r="U151" i="16" s="1"/>
  <c r="T150" i="16"/>
  <c r="S150" i="16"/>
  <c r="R150" i="16"/>
  <c r="Q150" i="16"/>
  <c r="P150" i="16"/>
  <c r="K150" i="16"/>
  <c r="F150" i="16"/>
  <c r="U150" i="16" s="1"/>
  <c r="T149" i="16"/>
  <c r="S149" i="16"/>
  <c r="R149" i="16"/>
  <c r="Q149" i="16"/>
  <c r="P149" i="16"/>
  <c r="K149" i="16"/>
  <c r="F149" i="16"/>
  <c r="U149" i="16" s="1"/>
  <c r="T148" i="16"/>
  <c r="S148" i="16"/>
  <c r="R148" i="16"/>
  <c r="Q148" i="16"/>
  <c r="P148" i="16"/>
  <c r="K148" i="16"/>
  <c r="F148" i="16"/>
  <c r="U148" i="16" s="1"/>
  <c r="T147" i="16"/>
  <c r="S147" i="16"/>
  <c r="R147" i="16"/>
  <c r="Q147" i="16"/>
  <c r="P147" i="16"/>
  <c r="K147" i="16"/>
  <c r="F147" i="16"/>
  <c r="U147" i="16" s="1"/>
  <c r="T146" i="16"/>
  <c r="S146" i="16"/>
  <c r="R146" i="16"/>
  <c r="Q146" i="16"/>
  <c r="P146" i="16"/>
  <c r="K146" i="16"/>
  <c r="F146" i="16"/>
  <c r="U146" i="16" s="1"/>
  <c r="T145" i="16"/>
  <c r="S145" i="16"/>
  <c r="R145" i="16"/>
  <c r="Q145" i="16"/>
  <c r="P145" i="16"/>
  <c r="K145" i="16"/>
  <c r="F145" i="16"/>
  <c r="U145" i="16" s="1"/>
  <c r="T144" i="16"/>
  <c r="S144" i="16"/>
  <c r="R144" i="16"/>
  <c r="Q144" i="16"/>
  <c r="P144" i="16"/>
  <c r="K144" i="16"/>
  <c r="F144" i="16"/>
  <c r="U144" i="16" s="1"/>
  <c r="T143" i="16"/>
  <c r="S143" i="16"/>
  <c r="R143" i="16"/>
  <c r="Q143" i="16"/>
  <c r="P143" i="16"/>
  <c r="K143" i="16"/>
  <c r="F143" i="16"/>
  <c r="U143" i="16" s="1"/>
  <c r="T142" i="16"/>
  <c r="S142" i="16"/>
  <c r="R142" i="16"/>
  <c r="Q142" i="16"/>
  <c r="P142" i="16"/>
  <c r="K142" i="16"/>
  <c r="F142" i="16"/>
  <c r="U142" i="16" s="1"/>
  <c r="T141" i="16"/>
  <c r="S141" i="16"/>
  <c r="R141" i="16"/>
  <c r="Q141" i="16"/>
  <c r="P141" i="16"/>
  <c r="K141" i="16"/>
  <c r="F141" i="16"/>
  <c r="U141" i="16" s="1"/>
  <c r="T140" i="16"/>
  <c r="S140" i="16"/>
  <c r="R140" i="16"/>
  <c r="Q140" i="16"/>
  <c r="P140" i="16"/>
  <c r="K140" i="16"/>
  <c r="F140" i="16"/>
  <c r="U140" i="16" s="1"/>
  <c r="T139" i="16"/>
  <c r="S139" i="16"/>
  <c r="R139" i="16"/>
  <c r="Q139" i="16"/>
  <c r="P139" i="16"/>
  <c r="K139" i="16"/>
  <c r="F139" i="16"/>
  <c r="U139" i="16" s="1"/>
  <c r="T138" i="16"/>
  <c r="S138" i="16"/>
  <c r="R138" i="16"/>
  <c r="Q138" i="16"/>
  <c r="P138" i="16"/>
  <c r="K138" i="16"/>
  <c r="F138" i="16"/>
  <c r="U138" i="16" s="1"/>
  <c r="T137" i="16"/>
  <c r="S137" i="16"/>
  <c r="R137" i="16"/>
  <c r="Q137" i="16"/>
  <c r="P137" i="16"/>
  <c r="K137" i="16"/>
  <c r="F137" i="16"/>
  <c r="U137" i="16" s="1"/>
  <c r="T136" i="16"/>
  <c r="S136" i="16"/>
  <c r="R136" i="16"/>
  <c r="Q136" i="16"/>
  <c r="P136" i="16"/>
  <c r="K136" i="16"/>
  <c r="F136" i="16"/>
  <c r="U136" i="16" s="1"/>
  <c r="T135" i="16"/>
  <c r="S135" i="16"/>
  <c r="R135" i="16"/>
  <c r="Q135" i="16"/>
  <c r="P135" i="16"/>
  <c r="K135" i="16"/>
  <c r="F135" i="16"/>
  <c r="U135" i="16" s="1"/>
  <c r="T134" i="16"/>
  <c r="S134" i="16"/>
  <c r="R134" i="16"/>
  <c r="Q134" i="16"/>
  <c r="P134" i="16"/>
  <c r="K134" i="16"/>
  <c r="F134" i="16"/>
  <c r="U134" i="16" s="1"/>
  <c r="T133" i="16"/>
  <c r="S133" i="16"/>
  <c r="R133" i="16"/>
  <c r="Q133" i="16"/>
  <c r="P133" i="16"/>
  <c r="K133" i="16"/>
  <c r="F133" i="16"/>
  <c r="U133" i="16" s="1"/>
  <c r="T132" i="16"/>
  <c r="S132" i="16"/>
  <c r="R132" i="16"/>
  <c r="Q132" i="16"/>
  <c r="P132" i="16"/>
  <c r="K132" i="16"/>
  <c r="F132" i="16"/>
  <c r="U132" i="16" s="1"/>
  <c r="T131" i="16"/>
  <c r="S131" i="16"/>
  <c r="R131" i="16"/>
  <c r="Q131" i="16"/>
  <c r="P131" i="16"/>
  <c r="K131" i="16"/>
  <c r="F131" i="16"/>
  <c r="U131" i="16" s="1"/>
  <c r="T130" i="16"/>
  <c r="S130" i="16"/>
  <c r="R130" i="16"/>
  <c r="Q130" i="16"/>
  <c r="P130" i="16"/>
  <c r="K130" i="16"/>
  <c r="F130" i="16"/>
  <c r="U130" i="16" s="1"/>
  <c r="T129" i="16"/>
  <c r="S129" i="16"/>
  <c r="R129" i="16"/>
  <c r="Q129" i="16"/>
  <c r="P129" i="16"/>
  <c r="K129" i="16"/>
  <c r="F129" i="16"/>
  <c r="U129" i="16" s="1"/>
  <c r="T128" i="16"/>
  <c r="S128" i="16"/>
  <c r="R128" i="16"/>
  <c r="Q128" i="16"/>
  <c r="P128" i="16"/>
  <c r="K128" i="16"/>
  <c r="F128" i="16"/>
  <c r="U128" i="16" s="1"/>
  <c r="T127" i="16"/>
  <c r="S127" i="16"/>
  <c r="R127" i="16"/>
  <c r="Q127" i="16"/>
  <c r="P127" i="16"/>
  <c r="K127" i="16"/>
  <c r="F127" i="16"/>
  <c r="U127" i="16" s="1"/>
  <c r="T126" i="16"/>
  <c r="S126" i="16"/>
  <c r="R126" i="16"/>
  <c r="Q126" i="16"/>
  <c r="P126" i="16"/>
  <c r="K126" i="16"/>
  <c r="F126" i="16"/>
  <c r="U126" i="16" s="1"/>
  <c r="T125" i="16"/>
  <c r="S125" i="16"/>
  <c r="R125" i="16"/>
  <c r="Q125" i="16"/>
  <c r="P125" i="16"/>
  <c r="K125" i="16"/>
  <c r="F125" i="16"/>
  <c r="U125" i="16" s="1"/>
  <c r="T124" i="16"/>
  <c r="S124" i="16"/>
  <c r="R124" i="16"/>
  <c r="Q124" i="16"/>
  <c r="P124" i="16"/>
  <c r="K124" i="16"/>
  <c r="F124" i="16"/>
  <c r="U124" i="16" s="1"/>
  <c r="T123" i="16"/>
  <c r="S123" i="16"/>
  <c r="R123" i="16"/>
  <c r="Q123" i="16"/>
  <c r="P123" i="16"/>
  <c r="K123" i="16"/>
  <c r="F123" i="16"/>
  <c r="U123" i="16" s="1"/>
  <c r="T122" i="16"/>
  <c r="S122" i="16"/>
  <c r="R122" i="16"/>
  <c r="Q122" i="16"/>
  <c r="P122" i="16"/>
  <c r="K122" i="16"/>
  <c r="F122" i="16"/>
  <c r="U122" i="16" s="1"/>
  <c r="T121" i="16"/>
  <c r="S121" i="16"/>
  <c r="R121" i="16"/>
  <c r="Q121" i="16"/>
  <c r="P121" i="16"/>
  <c r="K121" i="16"/>
  <c r="F121" i="16"/>
  <c r="U121" i="16" s="1"/>
  <c r="T120" i="16"/>
  <c r="S120" i="16"/>
  <c r="R120" i="16"/>
  <c r="Q120" i="16"/>
  <c r="P120" i="16"/>
  <c r="K120" i="16"/>
  <c r="F120" i="16"/>
  <c r="U120" i="16" s="1"/>
  <c r="T119" i="16"/>
  <c r="S119" i="16"/>
  <c r="R119" i="16"/>
  <c r="Q119" i="16"/>
  <c r="P119" i="16"/>
  <c r="K119" i="16"/>
  <c r="F119" i="16"/>
  <c r="U119" i="16" s="1"/>
  <c r="T118" i="16"/>
  <c r="S118" i="16"/>
  <c r="R118" i="16"/>
  <c r="Q118" i="16"/>
  <c r="P118" i="16"/>
  <c r="K118" i="16"/>
  <c r="F118" i="16"/>
  <c r="U118" i="16" s="1"/>
  <c r="T117" i="16"/>
  <c r="S117" i="16"/>
  <c r="R117" i="16"/>
  <c r="Q117" i="16"/>
  <c r="P117" i="16"/>
  <c r="K117" i="16"/>
  <c r="F117" i="16"/>
  <c r="U117" i="16" s="1"/>
  <c r="T116" i="16"/>
  <c r="S116" i="16"/>
  <c r="R116" i="16"/>
  <c r="Q116" i="16"/>
  <c r="P116" i="16"/>
  <c r="K116" i="16"/>
  <c r="F116" i="16"/>
  <c r="U116" i="16" s="1"/>
  <c r="T115" i="16"/>
  <c r="S115" i="16"/>
  <c r="R115" i="16"/>
  <c r="Q115" i="16"/>
  <c r="P115" i="16"/>
  <c r="K115" i="16"/>
  <c r="F115" i="16"/>
  <c r="U115" i="16" s="1"/>
  <c r="T114" i="16"/>
  <c r="S114" i="16"/>
  <c r="R114" i="16"/>
  <c r="Q114" i="16"/>
  <c r="P114" i="16"/>
  <c r="K114" i="16"/>
  <c r="F114" i="16"/>
  <c r="U114" i="16" s="1"/>
  <c r="T113" i="16"/>
  <c r="S113" i="16"/>
  <c r="R113" i="16"/>
  <c r="Q113" i="16"/>
  <c r="P113" i="16"/>
  <c r="K113" i="16"/>
  <c r="F113" i="16"/>
  <c r="U113" i="16" s="1"/>
  <c r="T112" i="16"/>
  <c r="S112" i="16"/>
  <c r="R112" i="16"/>
  <c r="Q112" i="16"/>
  <c r="P112" i="16"/>
  <c r="K112" i="16"/>
  <c r="F112" i="16"/>
  <c r="U112" i="16" s="1"/>
  <c r="T111" i="16"/>
  <c r="S111" i="16"/>
  <c r="R111" i="16"/>
  <c r="Q111" i="16"/>
  <c r="P111" i="16"/>
  <c r="K111" i="16"/>
  <c r="F111" i="16"/>
  <c r="U111" i="16" s="1"/>
  <c r="T110" i="16"/>
  <c r="S110" i="16"/>
  <c r="R110" i="16"/>
  <c r="Q110" i="16"/>
  <c r="P110" i="16"/>
  <c r="K110" i="16"/>
  <c r="F110" i="16"/>
  <c r="U110" i="16" s="1"/>
  <c r="T109" i="16"/>
  <c r="S109" i="16"/>
  <c r="R109" i="16"/>
  <c r="Q109" i="16"/>
  <c r="P109" i="16"/>
  <c r="K109" i="16"/>
  <c r="F109" i="16"/>
  <c r="U109" i="16" s="1"/>
  <c r="T108" i="16"/>
  <c r="S108" i="16"/>
  <c r="R108" i="16"/>
  <c r="Q108" i="16"/>
  <c r="P108" i="16"/>
  <c r="K108" i="16"/>
  <c r="F108" i="16"/>
  <c r="U108" i="16" s="1"/>
  <c r="T107" i="16"/>
  <c r="S107" i="16"/>
  <c r="R107" i="16"/>
  <c r="Q107" i="16"/>
  <c r="P107" i="16"/>
  <c r="K107" i="16"/>
  <c r="F107" i="16"/>
  <c r="U107" i="16" s="1"/>
  <c r="T106" i="16"/>
  <c r="S106" i="16"/>
  <c r="R106" i="16"/>
  <c r="Q106" i="16"/>
  <c r="P106" i="16"/>
  <c r="K106" i="16"/>
  <c r="F106" i="16"/>
  <c r="U106" i="16" s="1"/>
  <c r="T105" i="16"/>
  <c r="S105" i="16"/>
  <c r="R105" i="16"/>
  <c r="Q105" i="16"/>
  <c r="P105" i="16"/>
  <c r="K105" i="16"/>
  <c r="F105" i="16"/>
  <c r="U105" i="16" s="1"/>
  <c r="T104" i="16"/>
  <c r="S104" i="16"/>
  <c r="R104" i="16"/>
  <c r="Q104" i="16"/>
  <c r="P104" i="16"/>
  <c r="K104" i="16"/>
  <c r="F104" i="16"/>
  <c r="U104" i="16" s="1"/>
  <c r="T103" i="16"/>
  <c r="S103" i="16"/>
  <c r="R103" i="16"/>
  <c r="Q103" i="16"/>
  <c r="P103" i="16"/>
  <c r="K103" i="16"/>
  <c r="F103" i="16"/>
  <c r="U103" i="16" s="1"/>
  <c r="T102" i="16"/>
  <c r="S102" i="16"/>
  <c r="R102" i="16"/>
  <c r="Q102" i="16"/>
  <c r="P102" i="16"/>
  <c r="K102" i="16"/>
  <c r="F102" i="16"/>
  <c r="U102" i="16" s="1"/>
  <c r="T101" i="16"/>
  <c r="S101" i="16"/>
  <c r="R101" i="16"/>
  <c r="Q101" i="16"/>
  <c r="P101" i="16"/>
  <c r="K101" i="16"/>
  <c r="F101" i="16"/>
  <c r="U101" i="16" s="1"/>
  <c r="T100" i="16"/>
  <c r="S100" i="16"/>
  <c r="R100" i="16"/>
  <c r="Q100" i="16"/>
  <c r="P100" i="16"/>
  <c r="K100" i="16"/>
  <c r="F100" i="16"/>
  <c r="U100" i="16" s="1"/>
  <c r="T99" i="16"/>
  <c r="S99" i="16"/>
  <c r="R99" i="16"/>
  <c r="Q99" i="16"/>
  <c r="P99" i="16"/>
  <c r="K99" i="16"/>
  <c r="F99" i="16"/>
  <c r="U99" i="16" s="1"/>
  <c r="T98" i="16"/>
  <c r="S98" i="16"/>
  <c r="R98" i="16"/>
  <c r="Q98" i="16"/>
  <c r="P98" i="16"/>
  <c r="K98" i="16"/>
  <c r="F98" i="16"/>
  <c r="U98" i="16" s="1"/>
  <c r="T97" i="16"/>
  <c r="S97" i="16"/>
  <c r="R97" i="16"/>
  <c r="Q97" i="16"/>
  <c r="P97" i="16"/>
  <c r="K97" i="16"/>
  <c r="F97" i="16"/>
  <c r="U97" i="16" s="1"/>
  <c r="T96" i="16"/>
  <c r="S96" i="16"/>
  <c r="R96" i="16"/>
  <c r="Q96" i="16"/>
  <c r="P96" i="16"/>
  <c r="K96" i="16"/>
  <c r="F96" i="16"/>
  <c r="U96" i="16" s="1"/>
  <c r="T95" i="16"/>
  <c r="S95" i="16"/>
  <c r="R95" i="16"/>
  <c r="Q95" i="16"/>
  <c r="P95" i="16"/>
  <c r="K95" i="16"/>
  <c r="F95" i="16"/>
  <c r="U95" i="16" s="1"/>
  <c r="T94" i="16"/>
  <c r="S94" i="16"/>
  <c r="R94" i="16"/>
  <c r="Q94" i="16"/>
  <c r="P94" i="16"/>
  <c r="K94" i="16"/>
  <c r="F94" i="16"/>
  <c r="U94" i="16" s="1"/>
  <c r="T93" i="16"/>
  <c r="S93" i="16"/>
  <c r="R93" i="16"/>
  <c r="Q93" i="16"/>
  <c r="P93" i="16"/>
  <c r="K93" i="16"/>
  <c r="F93" i="16"/>
  <c r="U93" i="16" s="1"/>
  <c r="T92" i="16"/>
  <c r="S92" i="16"/>
  <c r="R92" i="16"/>
  <c r="Q92" i="16"/>
  <c r="P92" i="16"/>
  <c r="K92" i="16"/>
  <c r="F92" i="16"/>
  <c r="U92" i="16" s="1"/>
  <c r="T91" i="16"/>
  <c r="S91" i="16"/>
  <c r="R91" i="16"/>
  <c r="Q91" i="16"/>
  <c r="P91" i="16"/>
  <c r="K91" i="16"/>
  <c r="F91" i="16"/>
  <c r="U91" i="16" s="1"/>
  <c r="T90" i="16"/>
  <c r="S90" i="16"/>
  <c r="R90" i="16"/>
  <c r="Q90" i="16"/>
  <c r="P90" i="16"/>
  <c r="K90" i="16"/>
  <c r="F90" i="16"/>
  <c r="U90" i="16" s="1"/>
  <c r="T89" i="16"/>
  <c r="S89" i="16"/>
  <c r="R89" i="16"/>
  <c r="Q89" i="16"/>
  <c r="P89" i="16"/>
  <c r="K89" i="16"/>
  <c r="F89" i="16"/>
  <c r="U89" i="16" s="1"/>
  <c r="T88" i="16"/>
  <c r="S88" i="16"/>
  <c r="R88" i="16"/>
  <c r="Q88" i="16"/>
  <c r="P88" i="16"/>
  <c r="K88" i="16"/>
  <c r="F88" i="16"/>
  <c r="U88" i="16" s="1"/>
  <c r="T87" i="16"/>
  <c r="S87" i="16"/>
  <c r="R87" i="16"/>
  <c r="Q87" i="16"/>
  <c r="P87" i="16"/>
  <c r="K87" i="16"/>
  <c r="F87" i="16"/>
  <c r="U87" i="16" s="1"/>
  <c r="T86" i="16"/>
  <c r="S86" i="16"/>
  <c r="R86" i="16"/>
  <c r="Q86" i="16"/>
  <c r="P86" i="16"/>
  <c r="K86" i="16"/>
  <c r="F86" i="16"/>
  <c r="U86" i="16" s="1"/>
  <c r="T85" i="16"/>
  <c r="S85" i="16"/>
  <c r="R85" i="16"/>
  <c r="Q85" i="16"/>
  <c r="P85" i="16"/>
  <c r="K85" i="16"/>
  <c r="F85" i="16"/>
  <c r="U85" i="16" s="1"/>
  <c r="T84" i="16"/>
  <c r="S84" i="16"/>
  <c r="R84" i="16"/>
  <c r="Q84" i="16"/>
  <c r="P84" i="16"/>
  <c r="K84" i="16"/>
  <c r="F84" i="16"/>
  <c r="U84" i="16" s="1"/>
  <c r="T83" i="16"/>
  <c r="S83" i="16"/>
  <c r="R83" i="16"/>
  <c r="Q83" i="16"/>
  <c r="P83" i="16"/>
  <c r="K83" i="16"/>
  <c r="F83" i="16"/>
  <c r="U83" i="16" s="1"/>
  <c r="T82" i="16"/>
  <c r="S82" i="16"/>
  <c r="R82" i="16"/>
  <c r="Q82" i="16"/>
  <c r="P82" i="16"/>
  <c r="K82" i="16"/>
  <c r="F82" i="16"/>
  <c r="U82" i="16" s="1"/>
  <c r="T77" i="16"/>
  <c r="S77" i="16"/>
  <c r="R77" i="16"/>
  <c r="Q77" i="16"/>
  <c r="P77" i="16"/>
  <c r="K77" i="16"/>
  <c r="F77" i="16"/>
  <c r="U77" i="16" s="1"/>
  <c r="T76" i="16"/>
  <c r="S76" i="16"/>
  <c r="R76" i="16"/>
  <c r="Q76" i="16"/>
  <c r="P76" i="16"/>
  <c r="K76" i="16"/>
  <c r="F76" i="16"/>
  <c r="U76" i="16" s="1"/>
  <c r="T75" i="16"/>
  <c r="S75" i="16"/>
  <c r="R75" i="16"/>
  <c r="Q75" i="16"/>
  <c r="P75" i="16"/>
  <c r="K75" i="16"/>
  <c r="F75" i="16"/>
  <c r="U75" i="16" s="1"/>
  <c r="T74" i="16"/>
  <c r="S74" i="16"/>
  <c r="R74" i="16"/>
  <c r="Q74" i="16"/>
  <c r="P74" i="16"/>
  <c r="K74" i="16"/>
  <c r="F74" i="16"/>
  <c r="U74" i="16" s="1"/>
  <c r="T73" i="16"/>
  <c r="S73" i="16"/>
  <c r="R73" i="16"/>
  <c r="Q73" i="16"/>
  <c r="P73" i="16"/>
  <c r="K73" i="16"/>
  <c r="F73" i="16"/>
  <c r="U73" i="16" s="1"/>
  <c r="T72" i="16"/>
  <c r="S72" i="16"/>
  <c r="R72" i="16"/>
  <c r="Q72" i="16"/>
  <c r="P72" i="16"/>
  <c r="K72" i="16"/>
  <c r="F72" i="16"/>
  <c r="U72" i="16" s="1"/>
  <c r="T71" i="16"/>
  <c r="S71" i="16"/>
  <c r="R71" i="16"/>
  <c r="Q71" i="16"/>
  <c r="P71" i="16"/>
  <c r="K71" i="16"/>
  <c r="F71" i="16"/>
  <c r="U71" i="16" s="1"/>
  <c r="T70" i="16"/>
  <c r="S70" i="16"/>
  <c r="R70" i="16"/>
  <c r="Q70" i="16"/>
  <c r="P70" i="16"/>
  <c r="K70" i="16"/>
  <c r="F70" i="16"/>
  <c r="U70" i="16" s="1"/>
  <c r="T69" i="16"/>
  <c r="S69" i="16"/>
  <c r="R69" i="16"/>
  <c r="Q69" i="16"/>
  <c r="P69" i="16"/>
  <c r="K69" i="16"/>
  <c r="F69" i="16"/>
  <c r="U69" i="16" s="1"/>
  <c r="T68" i="16"/>
  <c r="S68" i="16"/>
  <c r="R68" i="16"/>
  <c r="Q68" i="16"/>
  <c r="P68" i="16"/>
  <c r="K68" i="16"/>
  <c r="F68" i="16"/>
  <c r="U68" i="16" s="1"/>
  <c r="T67" i="16"/>
  <c r="S67" i="16"/>
  <c r="R67" i="16"/>
  <c r="Q67" i="16"/>
  <c r="P67" i="16"/>
  <c r="K67" i="16"/>
  <c r="F67" i="16"/>
  <c r="U67" i="16" s="1"/>
  <c r="T66" i="16"/>
  <c r="S66" i="16"/>
  <c r="R66" i="16"/>
  <c r="Q66" i="16"/>
  <c r="P66" i="16"/>
  <c r="K66" i="16"/>
  <c r="F66" i="16"/>
  <c r="U66" i="16" s="1"/>
  <c r="T65" i="16"/>
  <c r="S65" i="16"/>
  <c r="R65" i="16"/>
  <c r="Q65" i="16"/>
  <c r="P65" i="16"/>
  <c r="K65" i="16"/>
  <c r="F65" i="16"/>
  <c r="U65" i="16" s="1"/>
  <c r="T64" i="16"/>
  <c r="S64" i="16"/>
  <c r="R64" i="16"/>
  <c r="Q64" i="16"/>
  <c r="P64" i="16"/>
  <c r="K64" i="16"/>
  <c r="F64" i="16"/>
  <c r="U64" i="16" s="1"/>
  <c r="T63" i="16"/>
  <c r="S63" i="16"/>
  <c r="R63" i="16"/>
  <c r="Q63" i="16"/>
  <c r="P63" i="16"/>
  <c r="K63" i="16"/>
  <c r="F63" i="16"/>
  <c r="U63" i="16" s="1"/>
  <c r="T62" i="16"/>
  <c r="S62" i="16"/>
  <c r="R62" i="16"/>
  <c r="Q62" i="16"/>
  <c r="P62" i="16"/>
  <c r="K62" i="16"/>
  <c r="F62" i="16"/>
  <c r="U62" i="16" s="1"/>
  <c r="T61" i="16"/>
  <c r="S61" i="16"/>
  <c r="R61" i="16"/>
  <c r="Q61" i="16"/>
  <c r="P61" i="16"/>
  <c r="K61" i="16"/>
  <c r="F61" i="16"/>
  <c r="U61" i="16" s="1"/>
  <c r="T60" i="16"/>
  <c r="S60" i="16"/>
  <c r="R60" i="16"/>
  <c r="Q60" i="16"/>
  <c r="P60" i="16"/>
  <c r="K60" i="16"/>
  <c r="F60" i="16"/>
  <c r="U60" i="16" s="1"/>
  <c r="T59" i="16"/>
  <c r="S59" i="16"/>
  <c r="R59" i="16"/>
  <c r="Q59" i="16"/>
  <c r="P59" i="16"/>
  <c r="K59" i="16"/>
  <c r="F59" i="16"/>
  <c r="U59" i="16" s="1"/>
  <c r="T58" i="16"/>
  <c r="S58" i="16"/>
  <c r="R58" i="16"/>
  <c r="Q58" i="16"/>
  <c r="P58" i="16"/>
  <c r="K58" i="16"/>
  <c r="F58" i="16"/>
  <c r="U58" i="16" s="1"/>
  <c r="T57" i="16"/>
  <c r="S57" i="16"/>
  <c r="R57" i="16"/>
  <c r="Q57" i="16"/>
  <c r="P57" i="16"/>
  <c r="K57" i="16"/>
  <c r="F57" i="16"/>
  <c r="U57" i="16" s="1"/>
  <c r="T56" i="16"/>
  <c r="S56" i="16"/>
  <c r="R56" i="16"/>
  <c r="Q56" i="16"/>
  <c r="P56" i="16"/>
  <c r="K56" i="16"/>
  <c r="F56" i="16"/>
  <c r="U56" i="16" s="1"/>
  <c r="T55" i="16"/>
  <c r="S55" i="16"/>
  <c r="R55" i="16"/>
  <c r="Q55" i="16"/>
  <c r="P55" i="16"/>
  <c r="K55" i="16"/>
  <c r="F55" i="16"/>
  <c r="U55" i="16" s="1"/>
  <c r="T54" i="16"/>
  <c r="S54" i="16"/>
  <c r="R54" i="16"/>
  <c r="Q54" i="16"/>
  <c r="P54" i="16"/>
  <c r="K54" i="16"/>
  <c r="F54" i="16"/>
  <c r="U54" i="16" s="1"/>
  <c r="T53" i="16"/>
  <c r="S53" i="16"/>
  <c r="R53" i="16"/>
  <c r="Q53" i="16"/>
  <c r="P53" i="16"/>
  <c r="K53" i="16"/>
  <c r="F53" i="16"/>
  <c r="U53" i="16" s="1"/>
  <c r="T52" i="16"/>
  <c r="S52" i="16"/>
  <c r="R52" i="16"/>
  <c r="Q52" i="16"/>
  <c r="P52" i="16"/>
  <c r="K52" i="16"/>
  <c r="F52" i="16"/>
  <c r="U52" i="16" s="1"/>
  <c r="T51" i="16"/>
  <c r="S51" i="16"/>
  <c r="R51" i="16"/>
  <c r="Q51" i="16"/>
  <c r="P51" i="16"/>
  <c r="K51" i="16"/>
  <c r="F51" i="16"/>
  <c r="U51" i="16" s="1"/>
  <c r="T50" i="16"/>
  <c r="S50" i="16"/>
  <c r="R50" i="16"/>
  <c r="Q50" i="16"/>
  <c r="P50" i="16"/>
  <c r="K50" i="16"/>
  <c r="F50" i="16"/>
  <c r="U50" i="16" s="1"/>
  <c r="T49" i="16"/>
  <c r="S49" i="16"/>
  <c r="R49" i="16"/>
  <c r="Q49" i="16"/>
  <c r="P49" i="16"/>
  <c r="K49" i="16"/>
  <c r="F49" i="16"/>
  <c r="U49" i="16" s="1"/>
  <c r="T48" i="16"/>
  <c r="S48" i="16"/>
  <c r="R48" i="16"/>
  <c r="Q48" i="16"/>
  <c r="P48" i="16"/>
  <c r="K48" i="16"/>
  <c r="F48" i="16"/>
  <c r="U48" i="16" s="1"/>
  <c r="T47" i="16"/>
  <c r="S47" i="16"/>
  <c r="R47" i="16"/>
  <c r="Q47" i="16"/>
  <c r="P47" i="16"/>
  <c r="K47" i="16"/>
  <c r="F47" i="16"/>
  <c r="U47" i="16" s="1"/>
  <c r="T46" i="16"/>
  <c r="S46" i="16"/>
  <c r="R46" i="16"/>
  <c r="Q46" i="16"/>
  <c r="P46" i="16"/>
  <c r="K46" i="16"/>
  <c r="F46" i="16"/>
  <c r="U46" i="16" s="1"/>
  <c r="T45" i="16"/>
  <c r="S45" i="16"/>
  <c r="R45" i="16"/>
  <c r="Q45" i="16"/>
  <c r="P45" i="16"/>
  <c r="K45" i="16"/>
  <c r="F45" i="16"/>
  <c r="U45" i="16" s="1"/>
  <c r="T44" i="16"/>
  <c r="S44" i="16"/>
  <c r="R44" i="16"/>
  <c r="Q44" i="16"/>
  <c r="P44" i="16"/>
  <c r="K44" i="16"/>
  <c r="F44" i="16"/>
  <c r="U44" i="16" s="1"/>
  <c r="T43" i="16"/>
  <c r="S43" i="16"/>
  <c r="R43" i="16"/>
  <c r="Q43" i="16"/>
  <c r="P43" i="16"/>
  <c r="K43" i="16"/>
  <c r="F43" i="16"/>
  <c r="U43" i="16" s="1"/>
  <c r="T42" i="16"/>
  <c r="S42" i="16"/>
  <c r="R42" i="16"/>
  <c r="Q42" i="16"/>
  <c r="P42" i="16"/>
  <c r="K42" i="16"/>
  <c r="F42" i="16"/>
  <c r="U42" i="16" s="1"/>
  <c r="T41" i="16"/>
  <c r="S41" i="16"/>
  <c r="R41" i="16"/>
  <c r="Q41" i="16"/>
  <c r="P41" i="16"/>
  <c r="K41" i="16"/>
  <c r="F41" i="16"/>
  <c r="U41" i="16" s="1"/>
  <c r="T40" i="16"/>
  <c r="S40" i="16"/>
  <c r="R40" i="16"/>
  <c r="Q40" i="16"/>
  <c r="P40" i="16"/>
  <c r="K40" i="16"/>
  <c r="F40" i="16"/>
  <c r="U40" i="16" s="1"/>
  <c r="T39" i="16"/>
  <c r="S39" i="16"/>
  <c r="R39" i="16"/>
  <c r="Q39" i="16"/>
  <c r="P39" i="16"/>
  <c r="K39" i="16"/>
  <c r="F39" i="16"/>
  <c r="U39" i="16" s="1"/>
  <c r="T38" i="16"/>
  <c r="S38" i="16"/>
  <c r="R38" i="16"/>
  <c r="Q38" i="16"/>
  <c r="P38" i="16"/>
  <c r="K38" i="16"/>
  <c r="F38" i="16"/>
  <c r="U38" i="16" s="1"/>
  <c r="T37" i="16"/>
  <c r="S37" i="16"/>
  <c r="R37" i="16"/>
  <c r="Q37" i="16"/>
  <c r="P37" i="16"/>
  <c r="K37" i="16"/>
  <c r="F37" i="16"/>
  <c r="U37" i="16" s="1"/>
  <c r="T36" i="16"/>
  <c r="S36" i="16"/>
  <c r="R36" i="16"/>
  <c r="Q36" i="16"/>
  <c r="P36" i="16"/>
  <c r="K36" i="16"/>
  <c r="F36" i="16"/>
  <c r="U36" i="16" s="1"/>
  <c r="T35" i="16"/>
  <c r="S35" i="16"/>
  <c r="R35" i="16"/>
  <c r="Q35" i="16"/>
  <c r="P35" i="16"/>
  <c r="K35" i="16"/>
  <c r="F35" i="16"/>
  <c r="U35" i="16" s="1"/>
  <c r="T34" i="16"/>
  <c r="S34" i="16"/>
  <c r="R34" i="16"/>
  <c r="Q34" i="16"/>
  <c r="P34" i="16"/>
  <c r="K34" i="16"/>
  <c r="F34" i="16"/>
  <c r="U34" i="16" s="1"/>
  <c r="T33" i="16"/>
  <c r="S33" i="16"/>
  <c r="R33" i="16"/>
  <c r="Q33" i="16"/>
  <c r="P33" i="16"/>
  <c r="K33" i="16"/>
  <c r="F33" i="16"/>
  <c r="U33" i="16" s="1"/>
  <c r="T32" i="16"/>
  <c r="S32" i="16"/>
  <c r="R32" i="16"/>
  <c r="Q32" i="16"/>
  <c r="P32" i="16"/>
  <c r="K32" i="16"/>
  <c r="F32" i="16"/>
  <c r="U32" i="16" s="1"/>
  <c r="T31" i="16"/>
  <c r="S31" i="16"/>
  <c r="R31" i="16"/>
  <c r="Q31" i="16"/>
  <c r="P31" i="16"/>
  <c r="K31" i="16"/>
  <c r="F31" i="16"/>
  <c r="U31" i="16" s="1"/>
  <c r="T30" i="16"/>
  <c r="S30" i="16"/>
  <c r="R30" i="16"/>
  <c r="Q30" i="16"/>
  <c r="P30" i="16"/>
  <c r="K30" i="16"/>
  <c r="F30" i="16"/>
  <c r="U30" i="16" s="1"/>
  <c r="T29" i="16"/>
  <c r="S29" i="16"/>
  <c r="R29" i="16"/>
  <c r="Q29" i="16"/>
  <c r="P29" i="16"/>
  <c r="K29" i="16"/>
  <c r="F29" i="16"/>
  <c r="U29" i="16" s="1"/>
  <c r="T28" i="16"/>
  <c r="S28" i="16"/>
  <c r="R28" i="16"/>
  <c r="Q28" i="16"/>
  <c r="P28" i="16"/>
  <c r="K28" i="16"/>
  <c r="F28" i="16"/>
  <c r="U28" i="16" s="1"/>
  <c r="T27" i="16"/>
  <c r="S27" i="16"/>
  <c r="R27" i="16"/>
  <c r="Q27" i="16"/>
  <c r="P27" i="16"/>
  <c r="K27" i="16"/>
  <c r="F27" i="16"/>
  <c r="U27" i="16" s="1"/>
  <c r="T26" i="16"/>
  <c r="S26" i="16"/>
  <c r="R26" i="16"/>
  <c r="Q26" i="16"/>
  <c r="P26" i="16"/>
  <c r="K26" i="16"/>
  <c r="F26" i="16"/>
  <c r="U26" i="16" s="1"/>
  <c r="T25" i="16"/>
  <c r="S25" i="16"/>
  <c r="R25" i="16"/>
  <c r="Q25" i="16"/>
  <c r="P25" i="16"/>
  <c r="K25" i="16"/>
  <c r="F25" i="16"/>
  <c r="U25" i="16" s="1"/>
  <c r="T24" i="16"/>
  <c r="S24" i="16"/>
  <c r="R24" i="16"/>
  <c r="Q24" i="16"/>
  <c r="P24" i="16"/>
  <c r="K24" i="16"/>
  <c r="F24" i="16"/>
  <c r="U24" i="16" s="1"/>
  <c r="T23" i="16"/>
  <c r="S23" i="16"/>
  <c r="R23" i="16"/>
  <c r="Q23" i="16"/>
  <c r="P23" i="16"/>
  <c r="K23" i="16"/>
  <c r="F23" i="16"/>
  <c r="U23" i="16" s="1"/>
  <c r="T22" i="16"/>
  <c r="S22" i="16"/>
  <c r="R22" i="16"/>
  <c r="Q22" i="16"/>
  <c r="P22" i="16"/>
  <c r="K22" i="16"/>
  <c r="F22" i="16"/>
  <c r="U22" i="16" s="1"/>
  <c r="T21" i="16"/>
  <c r="S21" i="16"/>
  <c r="R21" i="16"/>
  <c r="Q21" i="16"/>
  <c r="P21" i="16"/>
  <c r="K21" i="16"/>
  <c r="F21" i="16"/>
  <c r="U21" i="16" s="1"/>
  <c r="T20" i="16"/>
  <c r="S20" i="16"/>
  <c r="R20" i="16"/>
  <c r="Q20" i="16"/>
  <c r="P20" i="16"/>
  <c r="K20" i="16"/>
  <c r="F20" i="16"/>
  <c r="U20" i="16" s="1"/>
  <c r="T19" i="16"/>
  <c r="S19" i="16"/>
  <c r="R19" i="16"/>
  <c r="Q19" i="16"/>
  <c r="P19" i="16"/>
  <c r="K19" i="16"/>
  <c r="F19" i="16"/>
  <c r="U19" i="16" s="1"/>
  <c r="T18" i="16"/>
  <c r="S18" i="16"/>
  <c r="R18" i="16"/>
  <c r="Q18" i="16"/>
  <c r="P18" i="16"/>
  <c r="K18" i="16"/>
  <c r="F18" i="16"/>
  <c r="U18" i="16" s="1"/>
  <c r="T17" i="16"/>
  <c r="S17" i="16"/>
  <c r="R17" i="16"/>
  <c r="Q17" i="16"/>
  <c r="P17" i="16"/>
  <c r="K17" i="16"/>
  <c r="F17" i="16"/>
  <c r="U17" i="16" s="1"/>
  <c r="T16" i="16"/>
  <c r="S16" i="16"/>
  <c r="R16" i="16"/>
  <c r="Q16" i="16"/>
  <c r="P16" i="16"/>
  <c r="K16" i="16"/>
  <c r="F16" i="16"/>
  <c r="U16" i="16" s="1"/>
  <c r="T15" i="16"/>
  <c r="S15" i="16"/>
  <c r="R15" i="16"/>
  <c r="Q15" i="16"/>
  <c r="P15" i="16"/>
  <c r="K15" i="16"/>
  <c r="F15" i="16"/>
  <c r="U15" i="16" s="1"/>
  <c r="T14" i="16"/>
  <c r="S14" i="16"/>
  <c r="R14" i="16"/>
  <c r="Q14" i="16"/>
  <c r="P14" i="16"/>
  <c r="K14" i="16"/>
  <c r="F14" i="16"/>
  <c r="U14" i="16" s="1"/>
  <c r="T13" i="16"/>
  <c r="S13" i="16"/>
  <c r="R13" i="16"/>
  <c r="Q13" i="16"/>
  <c r="P13" i="16"/>
  <c r="K13" i="16"/>
  <c r="F13" i="16"/>
  <c r="U13" i="16" s="1"/>
  <c r="T12" i="16"/>
  <c r="S12" i="16"/>
  <c r="R12" i="16"/>
  <c r="Q12" i="16"/>
  <c r="P12" i="16"/>
  <c r="K12" i="16"/>
  <c r="F12" i="16"/>
  <c r="U12" i="16" s="1"/>
  <c r="T11" i="16"/>
  <c r="S11" i="16"/>
  <c r="R11" i="16"/>
  <c r="Q11" i="16"/>
  <c r="P11" i="16"/>
  <c r="K11" i="16"/>
  <c r="F11" i="16"/>
  <c r="U11" i="16" s="1"/>
  <c r="T10" i="16"/>
  <c r="S10" i="16"/>
  <c r="R10" i="16"/>
  <c r="Q10" i="16"/>
  <c r="P10" i="16"/>
  <c r="K10" i="16"/>
  <c r="F10" i="16"/>
  <c r="U10" i="16" s="1"/>
  <c r="T9" i="16"/>
  <c r="S9" i="16"/>
  <c r="R9" i="16"/>
  <c r="Q9" i="16"/>
  <c r="P9" i="16"/>
  <c r="K9" i="16"/>
  <c r="F9" i="16"/>
  <c r="U9" i="16" s="1"/>
  <c r="T8" i="16"/>
  <c r="S8" i="16"/>
  <c r="R8" i="16"/>
  <c r="Q8" i="16"/>
  <c r="P8" i="16"/>
  <c r="K8" i="16"/>
  <c r="F8" i="16"/>
  <c r="U8" i="16" s="1"/>
  <c r="T7" i="16"/>
  <c r="S7" i="16"/>
  <c r="R7" i="16"/>
  <c r="Q7" i="16"/>
  <c r="P7" i="16"/>
  <c r="K7" i="16"/>
  <c r="F7" i="16"/>
  <c r="U7" i="16" s="1"/>
  <c r="T6" i="16"/>
  <c r="S6" i="16"/>
  <c r="R6" i="16"/>
  <c r="Q6" i="16"/>
  <c r="P6" i="16"/>
  <c r="K6" i="16"/>
  <c r="F6" i="16"/>
  <c r="U6" i="16" s="1"/>
  <c r="T5" i="16"/>
  <c r="S5" i="16"/>
  <c r="R5" i="16"/>
  <c r="Q5" i="16"/>
  <c r="P5" i="16"/>
  <c r="K5" i="16"/>
  <c r="F5" i="16"/>
  <c r="U5" i="16" s="1"/>
  <c r="T4" i="16"/>
  <c r="S4" i="16"/>
  <c r="R4" i="16"/>
  <c r="Q4" i="16"/>
  <c r="P4" i="16"/>
  <c r="K4" i="16"/>
  <c r="F4" i="16"/>
  <c r="U4" i="16" s="1"/>
  <c r="T3" i="16"/>
  <c r="S3" i="16"/>
  <c r="R3" i="16"/>
  <c r="Q3" i="16"/>
  <c r="P3" i="16"/>
  <c r="K3" i="16"/>
  <c r="F3" i="16"/>
  <c r="U3" i="16" s="1"/>
  <c r="U404" i="17" l="1"/>
  <c r="U407" i="17"/>
  <c r="U406" i="17"/>
  <c r="U492" i="17"/>
  <c r="U500" i="17"/>
  <c r="U508" i="17"/>
  <c r="U516" i="17"/>
  <c r="U524" i="17"/>
  <c r="U532" i="17"/>
  <c r="U540" i="17"/>
  <c r="U548" i="17"/>
  <c r="U556" i="17"/>
  <c r="U564" i="17"/>
  <c r="U572" i="17"/>
  <c r="U495" i="17"/>
  <c r="U503" i="17"/>
  <c r="U511" i="17"/>
  <c r="U519" i="17"/>
  <c r="U527" i="17"/>
  <c r="U535" i="17"/>
  <c r="U543" i="17"/>
  <c r="U551" i="17"/>
  <c r="U559" i="17"/>
  <c r="U567" i="17"/>
  <c r="U494" i="17"/>
  <c r="U502" i="17"/>
  <c r="U510" i="17"/>
  <c r="U518" i="17"/>
  <c r="U526" i="17"/>
  <c r="U534" i="17"/>
  <c r="U542" i="17"/>
  <c r="U550" i="17"/>
  <c r="U558" i="17"/>
  <c r="U566" i="17"/>
  <c r="AP5" i="6" l="1"/>
  <c r="AP6" i="6"/>
  <c r="AP7" i="6"/>
  <c r="AP8" i="6"/>
  <c r="AP9" i="6"/>
  <c r="AP10" i="6"/>
  <c r="AP11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26" i="6"/>
  <c r="AP27" i="6"/>
  <c r="AP28" i="6"/>
  <c r="AP29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49" i="6"/>
  <c r="AP50" i="6"/>
  <c r="AP51" i="6"/>
  <c r="AP52" i="6"/>
  <c r="AP53" i="6"/>
  <c r="AP54" i="6"/>
  <c r="AP55" i="6"/>
  <c r="AP56" i="6"/>
  <c r="AP57" i="6"/>
  <c r="AP58" i="6"/>
  <c r="AP59" i="6"/>
  <c r="AP60" i="6"/>
  <c r="AP61" i="6"/>
  <c r="AP62" i="6"/>
  <c r="AP63" i="6"/>
  <c r="AP64" i="6"/>
  <c r="AP65" i="6"/>
  <c r="AP66" i="6"/>
  <c r="AP67" i="6"/>
  <c r="AP68" i="6"/>
  <c r="AP69" i="6"/>
  <c r="AP70" i="6"/>
  <c r="AP71" i="6"/>
  <c r="AP72" i="6"/>
  <c r="AP73" i="6"/>
  <c r="AP74" i="6"/>
  <c r="AP75" i="6"/>
  <c r="AP76" i="6"/>
  <c r="AP77" i="6"/>
  <c r="AP78" i="6"/>
  <c r="AP79" i="6"/>
  <c r="AP80" i="6"/>
  <c r="AP81" i="6"/>
  <c r="AP82" i="6"/>
  <c r="AP83" i="6"/>
  <c r="AP84" i="6"/>
  <c r="AP85" i="6"/>
  <c r="AP86" i="6"/>
  <c r="AP87" i="6"/>
  <c r="AP88" i="6"/>
  <c r="AP89" i="6"/>
  <c r="AP90" i="6"/>
  <c r="AP91" i="6"/>
  <c r="AP92" i="6"/>
  <c r="AP93" i="6"/>
  <c r="AP94" i="6"/>
  <c r="AP95" i="6"/>
  <c r="AP96" i="6"/>
  <c r="AP97" i="6"/>
  <c r="AP98" i="6"/>
  <c r="AP99" i="6"/>
  <c r="AP100" i="6"/>
  <c r="AP101" i="6"/>
  <c r="AP102" i="6"/>
  <c r="AP103" i="6"/>
  <c r="AP104" i="6"/>
  <c r="AP105" i="6"/>
  <c r="AP106" i="6"/>
  <c r="AP107" i="6"/>
  <c r="AP108" i="6"/>
  <c r="AP109" i="6"/>
  <c r="AP110" i="6"/>
  <c r="AP111" i="6"/>
  <c r="AP112" i="6"/>
  <c r="AP113" i="6"/>
  <c r="AP114" i="6"/>
  <c r="AP115" i="6"/>
  <c r="AP116" i="6"/>
  <c r="AP117" i="6"/>
  <c r="AP118" i="6"/>
  <c r="AP119" i="6"/>
  <c r="AP120" i="6"/>
  <c r="AP121" i="6"/>
  <c r="AP122" i="6"/>
  <c r="AP123" i="6"/>
  <c r="AP124" i="6"/>
  <c r="AP125" i="6"/>
  <c r="AP126" i="6"/>
  <c r="AP127" i="6"/>
  <c r="AP128" i="6"/>
  <c r="AP129" i="6"/>
  <c r="AP130" i="6"/>
  <c r="AP131" i="6"/>
  <c r="AP132" i="6"/>
  <c r="AP133" i="6"/>
  <c r="AP134" i="6"/>
  <c r="AP135" i="6"/>
  <c r="AP136" i="6"/>
  <c r="AP137" i="6"/>
  <c r="AP138" i="6"/>
  <c r="AP139" i="6"/>
  <c r="AP140" i="6"/>
  <c r="AP141" i="6"/>
  <c r="AP142" i="6"/>
  <c r="AP143" i="6"/>
  <c r="AP144" i="6"/>
  <c r="AP145" i="6"/>
  <c r="AP146" i="6"/>
  <c r="AP147" i="6"/>
  <c r="AP148" i="6"/>
  <c r="AP149" i="6"/>
  <c r="AP150" i="6"/>
  <c r="AP151" i="6"/>
  <c r="AP152" i="6"/>
  <c r="AP153" i="6"/>
  <c r="AP154" i="6"/>
  <c r="AP155" i="6"/>
  <c r="AP156" i="6"/>
  <c r="AP157" i="6"/>
  <c r="AP158" i="6"/>
  <c r="AP159" i="6"/>
  <c r="AP160" i="6"/>
  <c r="AP161" i="6"/>
  <c r="AP162" i="6"/>
  <c r="AP163" i="6"/>
  <c r="AP164" i="6"/>
  <c r="AP165" i="6"/>
  <c r="AP166" i="6"/>
  <c r="AP167" i="6"/>
  <c r="AP168" i="6"/>
  <c r="AP169" i="6"/>
  <c r="AP170" i="6"/>
  <c r="AP171" i="6"/>
  <c r="AP172" i="6"/>
  <c r="AP173" i="6"/>
  <c r="AP174" i="6"/>
  <c r="AP175" i="6"/>
  <c r="AP176" i="6"/>
  <c r="AP177" i="6"/>
  <c r="AP178" i="6"/>
  <c r="AP179" i="6"/>
  <c r="AP180" i="6"/>
  <c r="AP181" i="6"/>
  <c r="AP182" i="6"/>
  <c r="AP183" i="6"/>
  <c r="AP184" i="6"/>
  <c r="AP185" i="6"/>
  <c r="AP186" i="6"/>
  <c r="AP187" i="6"/>
  <c r="AP188" i="6"/>
  <c r="AP189" i="6"/>
  <c r="AP190" i="6"/>
  <c r="AP191" i="6"/>
  <c r="AP192" i="6"/>
  <c r="AP193" i="6"/>
  <c r="AP194" i="6"/>
  <c r="AP195" i="6"/>
  <c r="AP196" i="6"/>
  <c r="AP197" i="6"/>
  <c r="AP198" i="6"/>
  <c r="AP199" i="6"/>
  <c r="AP200" i="6"/>
  <c r="AP201" i="6"/>
  <c r="AP202" i="6"/>
  <c r="AP203" i="6"/>
  <c r="AP204" i="6"/>
  <c r="AP205" i="6"/>
  <c r="AP206" i="6"/>
  <c r="AP207" i="6"/>
  <c r="AP208" i="6"/>
  <c r="AP209" i="6"/>
  <c r="AP210" i="6"/>
  <c r="AP211" i="6"/>
  <c r="AP212" i="6"/>
  <c r="AP213" i="6"/>
  <c r="AP214" i="6"/>
  <c r="AP215" i="6"/>
  <c r="AP216" i="6"/>
  <c r="AP217" i="6"/>
  <c r="AP218" i="6"/>
  <c r="AP219" i="6"/>
  <c r="AP220" i="6"/>
  <c r="AP221" i="6"/>
  <c r="AP222" i="6"/>
  <c r="AP223" i="6"/>
  <c r="AP224" i="6"/>
  <c r="AP225" i="6"/>
  <c r="AP226" i="6"/>
  <c r="AP227" i="6"/>
  <c r="AP228" i="6"/>
  <c r="AP229" i="6"/>
  <c r="AP230" i="6"/>
  <c r="AP231" i="6"/>
  <c r="AP232" i="6"/>
  <c r="AP233" i="6"/>
  <c r="AP234" i="6"/>
  <c r="AP235" i="6"/>
  <c r="AP236" i="6"/>
  <c r="AP237" i="6"/>
  <c r="AP238" i="6"/>
  <c r="AP239" i="6"/>
  <c r="AP240" i="6"/>
  <c r="AP241" i="6"/>
  <c r="AP242" i="6"/>
  <c r="AP243" i="6"/>
  <c r="AP244" i="6"/>
  <c r="AP245" i="6"/>
  <c r="AP246" i="6"/>
  <c r="AP247" i="6"/>
  <c r="AP248" i="6"/>
  <c r="AP249" i="6"/>
  <c r="AP250" i="6"/>
  <c r="AP251" i="6"/>
  <c r="AP252" i="6"/>
  <c r="AP253" i="6"/>
  <c r="AP254" i="6"/>
  <c r="AP255" i="6"/>
  <c r="AP256" i="6"/>
  <c r="AP257" i="6"/>
  <c r="AP258" i="6"/>
  <c r="AP259" i="6"/>
  <c r="AP260" i="6"/>
  <c r="AP261" i="6"/>
  <c r="AP262" i="6"/>
  <c r="AP263" i="6"/>
  <c r="AP264" i="6"/>
  <c r="AP265" i="6"/>
  <c r="AP266" i="6"/>
  <c r="AP267" i="6"/>
  <c r="AP268" i="6"/>
  <c r="AP269" i="6"/>
  <c r="AP270" i="6"/>
  <c r="AP271" i="6"/>
  <c r="AP272" i="6"/>
  <c r="AP273" i="6"/>
  <c r="AP274" i="6"/>
  <c r="AP275" i="6"/>
  <c r="AP276" i="6"/>
  <c r="AP277" i="6"/>
  <c r="AP278" i="6"/>
  <c r="AP279" i="6"/>
  <c r="AP280" i="6"/>
  <c r="AP281" i="6"/>
  <c r="AP282" i="6"/>
  <c r="AP283" i="6"/>
  <c r="AP284" i="6"/>
  <c r="AP285" i="6"/>
  <c r="AP286" i="6"/>
  <c r="AP287" i="6"/>
  <c r="AP288" i="6"/>
  <c r="AP289" i="6"/>
  <c r="AP290" i="6"/>
  <c r="AP291" i="6"/>
  <c r="AP292" i="6"/>
  <c r="AP293" i="6"/>
  <c r="AP294" i="6"/>
  <c r="AP295" i="6"/>
  <c r="AP296" i="6"/>
  <c r="AP297" i="6"/>
  <c r="AP298" i="6"/>
  <c r="AP299" i="6"/>
  <c r="AP300" i="6"/>
  <c r="AP301" i="6"/>
  <c r="AP302" i="6"/>
  <c r="AP303" i="6"/>
  <c r="AP304" i="6"/>
  <c r="AP305" i="6"/>
  <c r="AP306" i="6"/>
  <c r="AP307" i="6"/>
  <c r="AP308" i="6"/>
  <c r="AP309" i="6"/>
  <c r="AP310" i="6"/>
  <c r="AP311" i="6"/>
  <c r="AP312" i="6"/>
  <c r="AP313" i="6"/>
  <c r="AP314" i="6"/>
  <c r="AP315" i="6"/>
  <c r="AP316" i="6"/>
  <c r="AP317" i="6"/>
  <c r="AP318" i="6"/>
  <c r="AP319" i="6"/>
  <c r="AP320" i="6"/>
  <c r="AP321" i="6"/>
  <c r="AP322" i="6"/>
  <c r="AP323" i="6"/>
  <c r="AP324" i="6"/>
  <c r="AP325" i="6"/>
  <c r="AP326" i="6"/>
  <c r="AP327" i="6"/>
  <c r="AP328" i="6"/>
  <c r="AP329" i="6"/>
  <c r="AP330" i="6"/>
  <c r="AP331" i="6"/>
  <c r="AP332" i="6"/>
  <c r="AP333" i="6"/>
  <c r="AP334" i="6"/>
  <c r="AP335" i="6"/>
  <c r="AP336" i="6"/>
  <c r="AP337" i="6"/>
  <c r="AP338" i="6"/>
  <c r="AP339" i="6"/>
  <c r="AP340" i="6"/>
  <c r="AP341" i="6"/>
  <c r="AP342" i="6"/>
  <c r="AP343" i="6"/>
  <c r="AP344" i="6"/>
  <c r="AP345" i="6"/>
  <c r="AP346" i="6"/>
  <c r="AP347" i="6"/>
  <c r="AP348" i="6"/>
  <c r="AP349" i="6"/>
  <c r="AP350" i="6"/>
  <c r="AP351" i="6"/>
  <c r="AP352" i="6"/>
  <c r="AP353" i="6"/>
  <c r="AP354" i="6"/>
  <c r="AP355" i="6"/>
  <c r="AP356" i="6"/>
  <c r="AP357" i="6"/>
  <c r="AP358" i="6"/>
  <c r="AP359" i="6"/>
  <c r="AP360" i="6"/>
  <c r="AP361" i="6"/>
  <c r="AP362" i="6"/>
  <c r="AP363" i="6"/>
  <c r="AP364" i="6"/>
  <c r="AP365" i="6"/>
  <c r="AP366" i="6"/>
  <c r="AP367" i="6"/>
  <c r="AP368" i="6"/>
  <c r="AP369" i="6"/>
  <c r="AP370" i="6"/>
  <c r="AP371" i="6"/>
  <c r="AP372" i="6"/>
  <c r="AP373" i="6"/>
  <c r="AP374" i="6"/>
  <c r="AP375" i="6"/>
  <c r="AP376" i="6"/>
  <c r="AP377" i="6"/>
  <c r="AP378" i="6"/>
  <c r="AP379" i="6"/>
  <c r="AP380" i="6"/>
  <c r="AP381" i="6"/>
  <c r="AP4" i="6"/>
  <c r="AE10" i="14" l="1"/>
  <c r="AD10" i="14"/>
  <c r="AC10" i="14"/>
  <c r="AB10" i="14"/>
  <c r="V10" i="14"/>
  <c r="U10" i="14"/>
  <c r="T10" i="14"/>
  <c r="L10" i="14"/>
  <c r="W10" i="14"/>
  <c r="N10" i="14"/>
  <c r="O10" i="14"/>
  <c r="M10" i="14"/>
  <c r="D10" i="14"/>
  <c r="G10" i="14"/>
  <c r="E10" i="14"/>
  <c r="F10" i="14"/>
  <c r="T46" i="15" l="1"/>
  <c r="S46" i="15"/>
  <c r="R46" i="15"/>
  <c r="Q46" i="15"/>
  <c r="P46" i="15"/>
  <c r="K46" i="15"/>
  <c r="F46" i="15"/>
  <c r="T45" i="15"/>
  <c r="S45" i="15"/>
  <c r="R45" i="15"/>
  <c r="Q45" i="15"/>
  <c r="P45" i="15"/>
  <c r="K45" i="15"/>
  <c r="F45" i="15"/>
  <c r="T44" i="15"/>
  <c r="S44" i="15"/>
  <c r="R44" i="15"/>
  <c r="Q44" i="15"/>
  <c r="P44" i="15"/>
  <c r="K44" i="15"/>
  <c r="F44" i="15"/>
  <c r="U44" i="15" s="1"/>
  <c r="T43" i="15"/>
  <c r="S43" i="15"/>
  <c r="R43" i="15"/>
  <c r="Q43" i="15"/>
  <c r="P43" i="15"/>
  <c r="K43" i="15"/>
  <c r="F43" i="15"/>
  <c r="U43" i="15" s="1"/>
  <c r="T42" i="15"/>
  <c r="S42" i="15"/>
  <c r="R42" i="15"/>
  <c r="Q42" i="15"/>
  <c r="P42" i="15"/>
  <c r="K42" i="15"/>
  <c r="F42" i="15"/>
  <c r="T41" i="15"/>
  <c r="S41" i="15"/>
  <c r="R41" i="15"/>
  <c r="Q41" i="15"/>
  <c r="P41" i="15"/>
  <c r="K41" i="15"/>
  <c r="F41" i="15"/>
  <c r="T40" i="15"/>
  <c r="S40" i="15"/>
  <c r="R40" i="15"/>
  <c r="Q40" i="15"/>
  <c r="P40" i="15"/>
  <c r="K40" i="15"/>
  <c r="F40" i="15"/>
  <c r="U40" i="15" s="1"/>
  <c r="T39" i="15"/>
  <c r="S39" i="15"/>
  <c r="R39" i="15"/>
  <c r="Q39" i="15"/>
  <c r="P39" i="15"/>
  <c r="K39" i="15"/>
  <c r="F39" i="15"/>
  <c r="U39" i="15" s="1"/>
  <c r="T38" i="15"/>
  <c r="S38" i="15"/>
  <c r="R38" i="15"/>
  <c r="Q38" i="15"/>
  <c r="P38" i="15"/>
  <c r="K38" i="15"/>
  <c r="F38" i="15"/>
  <c r="T37" i="15"/>
  <c r="S37" i="15"/>
  <c r="R37" i="15"/>
  <c r="Q37" i="15"/>
  <c r="P37" i="15"/>
  <c r="K37" i="15"/>
  <c r="F37" i="15"/>
  <c r="T36" i="15"/>
  <c r="S36" i="15"/>
  <c r="R36" i="15"/>
  <c r="Q36" i="15"/>
  <c r="P36" i="15"/>
  <c r="K36" i="15"/>
  <c r="F36" i="15"/>
  <c r="U36" i="15" s="1"/>
  <c r="T35" i="15"/>
  <c r="S35" i="15"/>
  <c r="R35" i="15"/>
  <c r="Q35" i="15"/>
  <c r="P35" i="15"/>
  <c r="K35" i="15"/>
  <c r="F35" i="15"/>
  <c r="U35" i="15" s="1"/>
  <c r="T34" i="15"/>
  <c r="S34" i="15"/>
  <c r="R34" i="15"/>
  <c r="Q34" i="15"/>
  <c r="P34" i="15"/>
  <c r="K34" i="15"/>
  <c r="F34" i="15"/>
  <c r="T33" i="15"/>
  <c r="S33" i="15"/>
  <c r="R33" i="15"/>
  <c r="Q33" i="15"/>
  <c r="P33" i="15"/>
  <c r="K33" i="15"/>
  <c r="F33" i="15"/>
  <c r="T32" i="15"/>
  <c r="S32" i="15"/>
  <c r="R32" i="15"/>
  <c r="Q32" i="15"/>
  <c r="P32" i="15"/>
  <c r="K32" i="15"/>
  <c r="F32" i="15"/>
  <c r="U32" i="15" s="1"/>
  <c r="T31" i="15"/>
  <c r="S31" i="15"/>
  <c r="R31" i="15"/>
  <c r="Q31" i="15"/>
  <c r="P31" i="15"/>
  <c r="K31" i="15"/>
  <c r="F31" i="15"/>
  <c r="U31" i="15" s="1"/>
  <c r="T30" i="15"/>
  <c r="S30" i="15"/>
  <c r="R30" i="15"/>
  <c r="Q30" i="15"/>
  <c r="P30" i="15"/>
  <c r="K30" i="15"/>
  <c r="F30" i="15"/>
  <c r="T29" i="15"/>
  <c r="S29" i="15"/>
  <c r="R29" i="15"/>
  <c r="Q29" i="15"/>
  <c r="P29" i="15"/>
  <c r="K29" i="15"/>
  <c r="F29" i="15"/>
  <c r="T28" i="15"/>
  <c r="S28" i="15"/>
  <c r="R28" i="15"/>
  <c r="Q28" i="15"/>
  <c r="P28" i="15"/>
  <c r="K28" i="15"/>
  <c r="F28" i="15"/>
  <c r="U28" i="15" s="1"/>
  <c r="T27" i="15"/>
  <c r="S27" i="15"/>
  <c r="R27" i="15"/>
  <c r="Q27" i="15"/>
  <c r="P27" i="15"/>
  <c r="K27" i="15"/>
  <c r="F27" i="15"/>
  <c r="U27" i="15" s="1"/>
  <c r="T22" i="15"/>
  <c r="S22" i="15"/>
  <c r="R22" i="15"/>
  <c r="Q22" i="15"/>
  <c r="P22" i="15"/>
  <c r="K22" i="15"/>
  <c r="T21" i="15"/>
  <c r="S21" i="15"/>
  <c r="R21" i="15"/>
  <c r="Q21" i="15"/>
  <c r="P21" i="15"/>
  <c r="K21" i="15"/>
  <c r="T20" i="15"/>
  <c r="S20" i="15"/>
  <c r="R20" i="15"/>
  <c r="Q20" i="15"/>
  <c r="P20" i="15"/>
  <c r="K20" i="15"/>
  <c r="U19" i="15"/>
  <c r="T19" i="15"/>
  <c r="S19" i="15"/>
  <c r="R19" i="15"/>
  <c r="Q19" i="15"/>
  <c r="P19" i="15"/>
  <c r="K19" i="15"/>
  <c r="T18" i="15"/>
  <c r="S18" i="15"/>
  <c r="R18" i="15"/>
  <c r="Q18" i="15"/>
  <c r="P18" i="15"/>
  <c r="K18" i="15"/>
  <c r="T17" i="15"/>
  <c r="S17" i="15"/>
  <c r="R17" i="15"/>
  <c r="Q17" i="15"/>
  <c r="P17" i="15"/>
  <c r="K17" i="15"/>
  <c r="T16" i="15"/>
  <c r="S16" i="15"/>
  <c r="R16" i="15"/>
  <c r="Q16" i="15"/>
  <c r="P16" i="15"/>
  <c r="K16" i="15"/>
  <c r="U16" i="15" s="1"/>
  <c r="T15" i="15"/>
  <c r="S15" i="15"/>
  <c r="R15" i="15"/>
  <c r="Q15" i="15"/>
  <c r="P15" i="15"/>
  <c r="K15" i="15"/>
  <c r="T14" i="15"/>
  <c r="S14" i="15"/>
  <c r="R14" i="15"/>
  <c r="Q14" i="15"/>
  <c r="P14" i="15"/>
  <c r="K14" i="15"/>
  <c r="T13" i="15"/>
  <c r="S13" i="15"/>
  <c r="R13" i="15"/>
  <c r="Q13" i="15"/>
  <c r="P13" i="15"/>
  <c r="K13" i="15"/>
  <c r="T12" i="15"/>
  <c r="S12" i="15"/>
  <c r="R12" i="15"/>
  <c r="Q12" i="15"/>
  <c r="P12" i="15"/>
  <c r="K12" i="15"/>
  <c r="T11" i="15"/>
  <c r="S11" i="15"/>
  <c r="R11" i="15"/>
  <c r="Q11" i="15"/>
  <c r="P11" i="15"/>
  <c r="K11" i="15"/>
  <c r="T10" i="15"/>
  <c r="S10" i="15"/>
  <c r="R10" i="15"/>
  <c r="Q10" i="15"/>
  <c r="P10" i="15"/>
  <c r="K10" i="15"/>
  <c r="T9" i="15"/>
  <c r="S9" i="15"/>
  <c r="R9" i="15"/>
  <c r="Q9" i="15"/>
  <c r="P9" i="15"/>
  <c r="K9" i="15"/>
  <c r="T8" i="15"/>
  <c r="S8" i="15"/>
  <c r="R8" i="15"/>
  <c r="Q8" i="15"/>
  <c r="P8" i="15"/>
  <c r="K8" i="15"/>
  <c r="U8" i="15" s="1"/>
  <c r="T7" i="15"/>
  <c r="S7" i="15"/>
  <c r="R7" i="15"/>
  <c r="Q7" i="15"/>
  <c r="P7" i="15"/>
  <c r="K7" i="15"/>
  <c r="T6" i="15"/>
  <c r="S6" i="15"/>
  <c r="R6" i="15"/>
  <c r="Q6" i="15"/>
  <c r="P6" i="15"/>
  <c r="K6" i="15"/>
  <c r="T5" i="15"/>
  <c r="S5" i="15"/>
  <c r="R5" i="15"/>
  <c r="Q5" i="15"/>
  <c r="P5" i="15"/>
  <c r="K5" i="15"/>
  <c r="T4" i="15"/>
  <c r="S4" i="15"/>
  <c r="R4" i="15"/>
  <c r="Q4" i="15"/>
  <c r="P4" i="15"/>
  <c r="K4" i="15"/>
  <c r="U3" i="15"/>
  <c r="T3" i="15"/>
  <c r="S3" i="15"/>
  <c r="R3" i="15"/>
  <c r="Q3" i="15"/>
  <c r="P3" i="15"/>
  <c r="K3" i="15"/>
  <c r="F22" i="15"/>
  <c r="U22" i="15" s="1"/>
  <c r="F21" i="15"/>
  <c r="F20" i="15"/>
  <c r="F19" i="15"/>
  <c r="F18" i="15"/>
  <c r="U18" i="15" s="1"/>
  <c r="F17" i="15"/>
  <c r="F16" i="15"/>
  <c r="F15" i="15"/>
  <c r="F14" i="15"/>
  <c r="U14" i="15" s="1"/>
  <c r="F13" i="15"/>
  <c r="U13" i="15" s="1"/>
  <c r="F12" i="15"/>
  <c r="F11" i="15"/>
  <c r="U11" i="15" s="1"/>
  <c r="F10" i="15"/>
  <c r="U10" i="15" s="1"/>
  <c r="F9" i="15"/>
  <c r="F8" i="15"/>
  <c r="F7" i="15"/>
  <c r="F6" i="15"/>
  <c r="U6" i="15" s="1"/>
  <c r="F5" i="15"/>
  <c r="U5" i="15" s="1"/>
  <c r="F4" i="15"/>
  <c r="U4" i="15" s="1"/>
  <c r="F3" i="15"/>
  <c r="U15" i="15" l="1"/>
  <c r="U20" i="15"/>
  <c r="U30" i="15"/>
  <c r="U38" i="15"/>
  <c r="U46" i="15"/>
  <c r="U9" i="15"/>
  <c r="U29" i="15"/>
  <c r="U37" i="15"/>
  <c r="U45" i="15"/>
  <c r="U7" i="15"/>
  <c r="U12" i="15"/>
  <c r="U34" i="15"/>
  <c r="U42" i="15"/>
  <c r="U21" i="15"/>
  <c r="U17" i="15"/>
  <c r="U33" i="15"/>
  <c r="U41" i="15"/>
  <c r="E15" i="14"/>
  <c r="D15" i="14"/>
  <c r="F15" i="14"/>
  <c r="G15" i="14"/>
  <c r="E14" i="14"/>
  <c r="D14" i="14"/>
  <c r="F14" i="14"/>
  <c r="G14" i="14"/>
  <c r="E8" i="14"/>
  <c r="D8" i="14"/>
  <c r="F8" i="14"/>
  <c r="G8" i="14"/>
  <c r="E12" i="14"/>
  <c r="D12" i="14"/>
  <c r="F12" i="14"/>
  <c r="G12" i="14"/>
  <c r="AS382" i="6"/>
  <c r="AT382" i="6"/>
  <c r="AU382" i="6"/>
  <c r="AW382" i="6"/>
  <c r="AX382" i="6"/>
  <c r="AY382" i="6"/>
  <c r="AZ382" i="6"/>
  <c r="BB382" i="6"/>
  <c r="BC382" i="6"/>
  <c r="BD382" i="6"/>
  <c r="BE382" i="6"/>
  <c r="AR382" i="6"/>
  <c r="AJ6" i="12" l="1"/>
  <c r="AJ5" i="12"/>
  <c r="AJ4" i="12"/>
  <c r="T4" i="6" l="1"/>
  <c r="T5" i="6" s="1"/>
  <c r="T6" i="6" s="1"/>
  <c r="T7" i="6" s="1"/>
  <c r="T8" i="6" s="1"/>
  <c r="T9" i="6" s="1"/>
  <c r="T10" i="6" s="1"/>
  <c r="T11" i="6" s="1"/>
  <c r="T12" i="6" s="1"/>
  <c r="T13" i="6" s="1"/>
  <c r="T14" i="6" s="1"/>
  <c r="T15" i="6" s="1"/>
  <c r="T16" i="6" s="1"/>
  <c r="T17" i="6" s="1"/>
  <c r="T18" i="6" s="1"/>
  <c r="T19" i="6" s="1"/>
  <c r="T20" i="6" s="1"/>
  <c r="T21" i="6" s="1"/>
  <c r="T22" i="6" s="1"/>
  <c r="T23" i="6" s="1"/>
  <c r="T24" i="6" s="1"/>
  <c r="T25" i="6" s="1"/>
  <c r="T26" i="6" s="1"/>
  <c r="T27" i="6" s="1"/>
  <c r="T28" i="6" s="1"/>
  <c r="T29" i="6" s="1"/>
  <c r="T30" i="6" s="1"/>
  <c r="T31" i="6" s="1"/>
  <c r="T32" i="6" s="1"/>
  <c r="T33" i="6" s="1"/>
  <c r="T34" i="6" s="1"/>
  <c r="T35" i="6" s="1"/>
  <c r="T36" i="6" s="1"/>
  <c r="T37" i="6" s="1"/>
  <c r="T38" i="6" s="1"/>
  <c r="T39" i="6" s="1"/>
  <c r="T40" i="6" s="1"/>
  <c r="T41" i="6" s="1"/>
  <c r="T42" i="6" s="1"/>
  <c r="T43" i="6" s="1"/>
  <c r="T44" i="6" s="1"/>
  <c r="T45" i="6" s="1"/>
  <c r="T46" i="6" s="1"/>
  <c r="T47" i="6" s="1"/>
  <c r="T48" i="6" s="1"/>
  <c r="T49" i="6" s="1"/>
  <c r="T50" i="6" s="1"/>
  <c r="T51" i="6" s="1"/>
  <c r="T52" i="6" s="1"/>
  <c r="T53" i="6" s="1"/>
  <c r="T54" i="6" s="1"/>
  <c r="T55" i="6" s="1"/>
  <c r="T56" i="6" s="1"/>
  <c r="T57" i="6" s="1"/>
  <c r="T58" i="6" s="1"/>
  <c r="T59" i="6" s="1"/>
  <c r="T60" i="6" s="1"/>
  <c r="T61" i="6" s="1"/>
  <c r="T62" i="6" s="1"/>
  <c r="T63" i="6" s="1"/>
  <c r="T64" i="6" s="1"/>
  <c r="T65" i="6" s="1"/>
  <c r="T66" i="6" s="1"/>
  <c r="T67" i="6" s="1"/>
  <c r="T68" i="6" s="1"/>
  <c r="T69" i="6" s="1"/>
  <c r="T70" i="6" s="1"/>
  <c r="T71" i="6" s="1"/>
  <c r="T72" i="6" s="1"/>
  <c r="T73" i="6" s="1"/>
  <c r="T74" i="6" s="1"/>
  <c r="T75" i="6" s="1"/>
  <c r="T76" i="6" s="1"/>
  <c r="T77" i="6" s="1"/>
  <c r="T78" i="6" s="1"/>
  <c r="T79" i="6" s="1"/>
  <c r="T80" i="6" s="1"/>
  <c r="T81" i="6" s="1"/>
  <c r="T82" i="6" s="1"/>
  <c r="T83" i="6" s="1"/>
  <c r="T84" i="6" s="1"/>
  <c r="T85" i="6" s="1"/>
  <c r="T86" i="6" s="1"/>
  <c r="T87" i="6" s="1"/>
  <c r="T88" i="6" s="1"/>
  <c r="T89" i="6" s="1"/>
  <c r="T90" i="6" s="1"/>
  <c r="T91" i="6" s="1"/>
  <c r="T92" i="6" s="1"/>
  <c r="T93" i="6" s="1"/>
  <c r="T94" i="6" s="1"/>
  <c r="T95" i="6" s="1"/>
  <c r="T96" i="6" s="1"/>
  <c r="T97" i="6" s="1"/>
  <c r="T98" i="6" s="1"/>
  <c r="T99" i="6" s="1"/>
  <c r="T100" i="6" s="1"/>
  <c r="T101" i="6" s="1"/>
  <c r="T102" i="6" s="1"/>
  <c r="T103" i="6" s="1"/>
  <c r="T104" i="6" s="1"/>
  <c r="T105" i="6" s="1"/>
  <c r="T106" i="6" s="1"/>
  <c r="T107" i="6" s="1"/>
  <c r="T108" i="6" s="1"/>
  <c r="T109" i="6" s="1"/>
  <c r="T110" i="6" s="1"/>
  <c r="T111" i="6" s="1"/>
  <c r="T112" i="6" s="1"/>
  <c r="T113" i="6" s="1"/>
  <c r="T114" i="6" s="1"/>
  <c r="T115" i="6" s="1"/>
  <c r="T116" i="6" s="1"/>
  <c r="T117" i="6" s="1"/>
  <c r="T118" i="6" s="1"/>
  <c r="T119" i="6" s="1"/>
  <c r="T120" i="6" s="1"/>
  <c r="T121" i="6" s="1"/>
  <c r="T122" i="6" s="1"/>
  <c r="T123" i="6" s="1"/>
  <c r="T124" i="6" s="1"/>
  <c r="T125" i="6" s="1"/>
  <c r="T126" i="6" s="1"/>
  <c r="T127" i="6" s="1"/>
  <c r="T128" i="6" s="1"/>
  <c r="T129" i="6" s="1"/>
  <c r="T130" i="6" s="1"/>
  <c r="T131" i="6" s="1"/>
  <c r="T132" i="6" s="1"/>
  <c r="T133" i="6" s="1"/>
  <c r="T134" i="6" s="1"/>
  <c r="T135" i="6" s="1"/>
  <c r="T136" i="6" s="1"/>
  <c r="T137" i="6" s="1"/>
  <c r="T138" i="6" s="1"/>
  <c r="T139" i="6" s="1"/>
  <c r="T140" i="6" s="1"/>
  <c r="T141" i="6" s="1"/>
  <c r="T142" i="6" s="1"/>
  <c r="T143" i="6" s="1"/>
  <c r="T144" i="6" s="1"/>
  <c r="T145" i="6" s="1"/>
  <c r="T146" i="6" s="1"/>
  <c r="T147" i="6" s="1"/>
  <c r="T148" i="6" s="1"/>
  <c r="T149" i="6" s="1"/>
  <c r="T150" i="6" s="1"/>
  <c r="T151" i="6" s="1"/>
  <c r="T152" i="6" s="1"/>
  <c r="T153" i="6" s="1"/>
  <c r="T154" i="6" s="1"/>
  <c r="T155" i="6" s="1"/>
  <c r="T156" i="6" s="1"/>
  <c r="T157" i="6" s="1"/>
  <c r="T158" i="6" s="1"/>
  <c r="T159" i="6" s="1"/>
  <c r="T160" i="6" s="1"/>
  <c r="T161" i="6" s="1"/>
  <c r="T162" i="6" s="1"/>
  <c r="T163" i="6" s="1"/>
  <c r="T164" i="6" s="1"/>
  <c r="T165" i="6" s="1"/>
  <c r="T166" i="6" s="1"/>
  <c r="T167" i="6" s="1"/>
  <c r="T168" i="6" s="1"/>
  <c r="T169" i="6" s="1"/>
  <c r="T170" i="6" s="1"/>
  <c r="T171" i="6" s="1"/>
  <c r="T172" i="6" s="1"/>
  <c r="T173" i="6" s="1"/>
  <c r="T174" i="6" s="1"/>
  <c r="T175" i="6" s="1"/>
  <c r="T176" i="6" s="1"/>
  <c r="T177" i="6" s="1"/>
  <c r="T178" i="6" s="1"/>
  <c r="T179" i="6" s="1"/>
  <c r="T180" i="6" s="1"/>
  <c r="T181" i="6" s="1"/>
  <c r="T182" i="6" s="1"/>
  <c r="T183" i="6" s="1"/>
  <c r="T184" i="6" s="1"/>
  <c r="T185" i="6" s="1"/>
  <c r="T186" i="6" s="1"/>
  <c r="T187" i="6" s="1"/>
  <c r="T188" i="6" s="1"/>
  <c r="T189" i="6" s="1"/>
  <c r="T190" i="6" s="1"/>
  <c r="T191" i="6" s="1"/>
  <c r="T192" i="6" s="1"/>
  <c r="T193" i="6" s="1"/>
  <c r="T194" i="6" s="1"/>
  <c r="T195" i="6" s="1"/>
  <c r="T196" i="6" s="1"/>
  <c r="T197" i="6" s="1"/>
  <c r="T198" i="6" s="1"/>
  <c r="T199" i="6" s="1"/>
  <c r="T200" i="6" s="1"/>
  <c r="T201" i="6" s="1"/>
  <c r="T202" i="6" s="1"/>
  <c r="T203" i="6" s="1"/>
  <c r="T204" i="6" s="1"/>
  <c r="T205" i="6" s="1"/>
  <c r="T206" i="6" s="1"/>
  <c r="T207" i="6" s="1"/>
  <c r="T208" i="6" s="1"/>
  <c r="T209" i="6" s="1"/>
  <c r="T210" i="6" s="1"/>
  <c r="T211" i="6" s="1"/>
  <c r="T212" i="6" s="1"/>
  <c r="T213" i="6" s="1"/>
  <c r="T214" i="6" s="1"/>
  <c r="T215" i="6" s="1"/>
  <c r="T216" i="6" s="1"/>
  <c r="T217" i="6" s="1"/>
  <c r="T218" i="6" s="1"/>
  <c r="T219" i="6" s="1"/>
  <c r="T220" i="6" s="1"/>
  <c r="T221" i="6" s="1"/>
  <c r="T222" i="6" s="1"/>
  <c r="T223" i="6" s="1"/>
  <c r="T224" i="6" s="1"/>
  <c r="T225" i="6" s="1"/>
  <c r="T226" i="6" s="1"/>
  <c r="T227" i="6" s="1"/>
  <c r="T228" i="6" s="1"/>
  <c r="T229" i="6" s="1"/>
  <c r="T230" i="6" s="1"/>
  <c r="T231" i="6" s="1"/>
  <c r="T232" i="6" s="1"/>
  <c r="T233" i="6" s="1"/>
  <c r="T234" i="6" s="1"/>
  <c r="T235" i="6" s="1"/>
  <c r="T236" i="6" s="1"/>
  <c r="T237" i="6" s="1"/>
  <c r="T238" i="6" s="1"/>
  <c r="T239" i="6" s="1"/>
  <c r="T240" i="6" s="1"/>
  <c r="T241" i="6" s="1"/>
  <c r="T242" i="6" s="1"/>
  <c r="T243" i="6" s="1"/>
  <c r="T244" i="6" s="1"/>
  <c r="T245" i="6" s="1"/>
  <c r="T246" i="6" s="1"/>
  <c r="T247" i="6" s="1"/>
  <c r="T248" i="6" s="1"/>
  <c r="T249" i="6" s="1"/>
  <c r="T250" i="6" s="1"/>
  <c r="T251" i="6" s="1"/>
  <c r="T252" i="6" s="1"/>
  <c r="T253" i="6" s="1"/>
  <c r="T254" i="6" s="1"/>
  <c r="T255" i="6" s="1"/>
  <c r="T256" i="6" s="1"/>
  <c r="T257" i="6" s="1"/>
  <c r="T258" i="6" s="1"/>
  <c r="T259" i="6" s="1"/>
  <c r="T260" i="6" s="1"/>
  <c r="T261" i="6" s="1"/>
  <c r="T262" i="6" s="1"/>
  <c r="T263" i="6" s="1"/>
  <c r="T264" i="6" s="1"/>
  <c r="T265" i="6" s="1"/>
  <c r="T266" i="6" s="1"/>
  <c r="T267" i="6" s="1"/>
  <c r="T268" i="6" s="1"/>
  <c r="T269" i="6" s="1"/>
  <c r="T270" i="6" s="1"/>
  <c r="T271" i="6" s="1"/>
  <c r="T272" i="6" s="1"/>
  <c r="T273" i="6" s="1"/>
  <c r="T274" i="6" s="1"/>
  <c r="T275" i="6" s="1"/>
  <c r="T276" i="6" s="1"/>
  <c r="T277" i="6" s="1"/>
  <c r="T278" i="6" s="1"/>
  <c r="T279" i="6" s="1"/>
  <c r="T280" i="6" s="1"/>
  <c r="T281" i="6" s="1"/>
  <c r="T282" i="6" s="1"/>
  <c r="T283" i="6" s="1"/>
  <c r="T284" i="6" s="1"/>
  <c r="T285" i="6" s="1"/>
  <c r="T286" i="6" s="1"/>
  <c r="T287" i="6" s="1"/>
  <c r="T288" i="6" s="1"/>
  <c r="T289" i="6" s="1"/>
  <c r="T290" i="6" s="1"/>
  <c r="T291" i="6" s="1"/>
  <c r="T292" i="6" s="1"/>
  <c r="T293" i="6" s="1"/>
  <c r="T294" i="6" s="1"/>
  <c r="T295" i="6" s="1"/>
  <c r="T296" i="6" s="1"/>
  <c r="T297" i="6" s="1"/>
  <c r="T298" i="6" s="1"/>
  <c r="T299" i="6" s="1"/>
  <c r="T300" i="6" s="1"/>
  <c r="T301" i="6" s="1"/>
  <c r="T302" i="6" s="1"/>
  <c r="T303" i="6" s="1"/>
  <c r="T304" i="6" s="1"/>
  <c r="T305" i="6" s="1"/>
  <c r="T306" i="6" s="1"/>
  <c r="T307" i="6" s="1"/>
  <c r="T308" i="6" s="1"/>
  <c r="T309" i="6" s="1"/>
  <c r="T310" i="6" s="1"/>
  <c r="T311" i="6" s="1"/>
  <c r="T312" i="6" s="1"/>
  <c r="T313" i="6" s="1"/>
  <c r="T314" i="6" s="1"/>
  <c r="T315" i="6" s="1"/>
  <c r="T316" i="6" s="1"/>
  <c r="T317" i="6" s="1"/>
  <c r="T318" i="6" s="1"/>
  <c r="T319" i="6" s="1"/>
  <c r="T320" i="6" s="1"/>
  <c r="T321" i="6" s="1"/>
  <c r="T322" i="6" s="1"/>
  <c r="T323" i="6" s="1"/>
  <c r="T324" i="6" s="1"/>
  <c r="T325" i="6" s="1"/>
  <c r="T326" i="6" s="1"/>
  <c r="T327" i="6" s="1"/>
  <c r="T328" i="6" s="1"/>
  <c r="T329" i="6" s="1"/>
  <c r="T330" i="6" s="1"/>
  <c r="T331" i="6" s="1"/>
  <c r="T332" i="6" s="1"/>
  <c r="T333" i="6" s="1"/>
  <c r="T334" i="6" s="1"/>
  <c r="T335" i="6" s="1"/>
  <c r="T336" i="6" s="1"/>
  <c r="T337" i="6" s="1"/>
  <c r="T338" i="6" s="1"/>
  <c r="T339" i="6" s="1"/>
  <c r="T340" i="6" s="1"/>
  <c r="T341" i="6" s="1"/>
  <c r="T342" i="6" s="1"/>
  <c r="T343" i="6" s="1"/>
  <c r="T344" i="6" s="1"/>
  <c r="T345" i="6" s="1"/>
  <c r="T346" i="6" s="1"/>
  <c r="T347" i="6" s="1"/>
  <c r="T348" i="6" s="1"/>
  <c r="T349" i="6" s="1"/>
  <c r="T350" i="6" s="1"/>
  <c r="T351" i="6" s="1"/>
  <c r="T352" i="6" s="1"/>
  <c r="T353" i="6" s="1"/>
  <c r="T354" i="6" s="1"/>
  <c r="T355" i="6" s="1"/>
  <c r="T356" i="6" s="1"/>
  <c r="T357" i="6" s="1"/>
  <c r="T358" i="6" s="1"/>
  <c r="T359" i="6" s="1"/>
  <c r="T360" i="6" s="1"/>
  <c r="T361" i="6" s="1"/>
  <c r="T362" i="6" s="1"/>
  <c r="T363" i="6" s="1"/>
  <c r="T364" i="6" s="1"/>
  <c r="T365" i="6" s="1"/>
  <c r="T366" i="6" s="1"/>
  <c r="T367" i="6" s="1"/>
  <c r="T368" i="6" s="1"/>
  <c r="T369" i="6" s="1"/>
  <c r="T370" i="6" s="1"/>
  <c r="T371" i="6" s="1"/>
  <c r="T372" i="6" s="1"/>
  <c r="T373" i="6" s="1"/>
  <c r="T374" i="6" s="1"/>
  <c r="T375" i="6" s="1"/>
  <c r="T376" i="6" s="1"/>
  <c r="T377" i="6" s="1"/>
  <c r="T378" i="6" s="1"/>
  <c r="T379" i="6" s="1"/>
  <c r="T380" i="6" s="1"/>
  <c r="T381" i="6" s="1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4" i="6"/>
  <c r="Z5" i="6"/>
  <c r="Z6" i="6"/>
  <c r="Z7" i="6"/>
  <c r="Z8" i="6"/>
  <c r="Z9" i="6"/>
  <c r="Z10" i="6"/>
  <c r="Z11" i="6"/>
  <c r="Z12" i="6"/>
  <c r="Z13" i="6"/>
  <c r="Z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29" i="6"/>
  <c r="Z30" i="6"/>
  <c r="Z31" i="6"/>
  <c r="Z32" i="6"/>
  <c r="Z33" i="6"/>
  <c r="Z34" i="6"/>
  <c r="Z35" i="6"/>
  <c r="Z36" i="6"/>
  <c r="Z37" i="6"/>
  <c r="Z38" i="6"/>
  <c r="Z39" i="6"/>
  <c r="Z40" i="6"/>
  <c r="Z41" i="6"/>
  <c r="Z42" i="6"/>
  <c r="Z43" i="6"/>
  <c r="Z44" i="6"/>
  <c r="Z45" i="6"/>
  <c r="Z46" i="6"/>
  <c r="Z47" i="6"/>
  <c r="Z48" i="6"/>
  <c r="Z49" i="6"/>
  <c r="Z50" i="6"/>
  <c r="Z51" i="6"/>
  <c r="Z52" i="6"/>
  <c r="Z53" i="6"/>
  <c r="Z54" i="6"/>
  <c r="Z55" i="6"/>
  <c r="Z56" i="6"/>
  <c r="Z57" i="6"/>
  <c r="Z58" i="6"/>
  <c r="Z59" i="6"/>
  <c r="Z60" i="6"/>
  <c r="Z61" i="6"/>
  <c r="Z62" i="6"/>
  <c r="Z63" i="6"/>
  <c r="Z64" i="6"/>
  <c r="Z65" i="6"/>
  <c r="Z66" i="6"/>
  <c r="Z67" i="6"/>
  <c r="Z68" i="6"/>
  <c r="Z69" i="6"/>
  <c r="Z70" i="6"/>
  <c r="Z71" i="6"/>
  <c r="Z72" i="6"/>
  <c r="Z73" i="6"/>
  <c r="Z74" i="6"/>
  <c r="Z75" i="6"/>
  <c r="Z76" i="6"/>
  <c r="Z77" i="6"/>
  <c r="Z78" i="6"/>
  <c r="Z79" i="6"/>
  <c r="Z80" i="6"/>
  <c r="Z81" i="6"/>
  <c r="Z82" i="6"/>
  <c r="Z83" i="6"/>
  <c r="Z84" i="6"/>
  <c r="Z85" i="6"/>
  <c r="Z86" i="6"/>
  <c r="Z87" i="6"/>
  <c r="Z88" i="6"/>
  <c r="Z89" i="6"/>
  <c r="Z90" i="6"/>
  <c r="Z91" i="6"/>
  <c r="Z92" i="6"/>
  <c r="Z93" i="6"/>
  <c r="Z94" i="6"/>
  <c r="Z95" i="6"/>
  <c r="Z96" i="6"/>
  <c r="Z97" i="6"/>
  <c r="Z98" i="6"/>
  <c r="Z99" i="6"/>
  <c r="Z100" i="6"/>
  <c r="Z101" i="6"/>
  <c r="Z102" i="6"/>
  <c r="Z103" i="6"/>
  <c r="Z104" i="6"/>
  <c r="Z105" i="6"/>
  <c r="Z106" i="6"/>
  <c r="Z107" i="6"/>
  <c r="Z108" i="6"/>
  <c r="Z109" i="6"/>
  <c r="Z110" i="6"/>
  <c r="Z111" i="6"/>
  <c r="Z112" i="6"/>
  <c r="Z113" i="6"/>
  <c r="Z114" i="6"/>
  <c r="Z115" i="6"/>
  <c r="Z116" i="6"/>
  <c r="Z117" i="6"/>
  <c r="Z118" i="6"/>
  <c r="Z119" i="6"/>
  <c r="Z120" i="6"/>
  <c r="Z121" i="6"/>
  <c r="Z122" i="6"/>
  <c r="Z123" i="6"/>
  <c r="Z124" i="6"/>
  <c r="Z125" i="6"/>
  <c r="Z126" i="6"/>
  <c r="Z127" i="6"/>
  <c r="Z128" i="6"/>
  <c r="Z129" i="6"/>
  <c r="Z130" i="6"/>
  <c r="Z131" i="6"/>
  <c r="Z132" i="6"/>
  <c r="Z133" i="6"/>
  <c r="Z134" i="6"/>
  <c r="Z135" i="6"/>
  <c r="Z136" i="6"/>
  <c r="Z137" i="6"/>
  <c r="Z138" i="6"/>
  <c r="Z139" i="6"/>
  <c r="Z140" i="6"/>
  <c r="Z141" i="6"/>
  <c r="Z142" i="6"/>
  <c r="Z143" i="6"/>
  <c r="Z144" i="6"/>
  <c r="Z145" i="6"/>
  <c r="Z146" i="6"/>
  <c r="Z147" i="6"/>
  <c r="Z148" i="6"/>
  <c r="Z149" i="6"/>
  <c r="Z150" i="6"/>
  <c r="Z151" i="6"/>
  <c r="Z152" i="6"/>
  <c r="Z153" i="6"/>
  <c r="Z154" i="6"/>
  <c r="Z155" i="6"/>
  <c r="Z156" i="6"/>
  <c r="Z157" i="6"/>
  <c r="Z158" i="6"/>
  <c r="Z159" i="6"/>
  <c r="Z160" i="6"/>
  <c r="Z161" i="6"/>
  <c r="Z162" i="6"/>
  <c r="Z163" i="6"/>
  <c r="Z164" i="6"/>
  <c r="Z165" i="6"/>
  <c r="Z166" i="6"/>
  <c r="Z167" i="6"/>
  <c r="Z168" i="6"/>
  <c r="Z169" i="6"/>
  <c r="Z170" i="6"/>
  <c r="Z171" i="6"/>
  <c r="Z172" i="6"/>
  <c r="Z173" i="6"/>
  <c r="Z174" i="6"/>
  <c r="Z175" i="6"/>
  <c r="Z176" i="6"/>
  <c r="Z177" i="6"/>
  <c r="Z178" i="6"/>
  <c r="Z179" i="6"/>
  <c r="Z180" i="6"/>
  <c r="Z181" i="6"/>
  <c r="Z182" i="6"/>
  <c r="Z183" i="6"/>
  <c r="Z184" i="6"/>
  <c r="Z185" i="6"/>
  <c r="Z186" i="6"/>
  <c r="Z187" i="6"/>
  <c r="Z188" i="6"/>
  <c r="Z189" i="6"/>
  <c r="Z190" i="6"/>
  <c r="Z191" i="6"/>
  <c r="Z192" i="6"/>
  <c r="Z193" i="6"/>
  <c r="Z194" i="6"/>
  <c r="Z195" i="6"/>
  <c r="Z196" i="6"/>
  <c r="Z197" i="6"/>
  <c r="Z198" i="6"/>
  <c r="Z199" i="6"/>
  <c r="Z200" i="6"/>
  <c r="Z201" i="6"/>
  <c r="Z202" i="6"/>
  <c r="Z203" i="6"/>
  <c r="Z204" i="6"/>
  <c r="Z205" i="6"/>
  <c r="Z206" i="6"/>
  <c r="Z207" i="6"/>
  <c r="Z208" i="6"/>
  <c r="Z209" i="6"/>
  <c r="Z210" i="6"/>
  <c r="Z211" i="6"/>
  <c r="Z212" i="6"/>
  <c r="Z213" i="6"/>
  <c r="Z214" i="6"/>
  <c r="Z215" i="6"/>
  <c r="Z216" i="6"/>
  <c r="Z217" i="6"/>
  <c r="Z218" i="6"/>
  <c r="Z219" i="6"/>
  <c r="Z220" i="6"/>
  <c r="Z221" i="6"/>
  <c r="Z222" i="6"/>
  <c r="Z223" i="6"/>
  <c r="Z224" i="6"/>
  <c r="Z225" i="6"/>
  <c r="Z226" i="6"/>
  <c r="Z227" i="6"/>
  <c r="Z228" i="6"/>
  <c r="Z229" i="6"/>
  <c r="Z230" i="6"/>
  <c r="Z231" i="6"/>
  <c r="Z232" i="6"/>
  <c r="Z233" i="6"/>
  <c r="Z234" i="6"/>
  <c r="Z235" i="6"/>
  <c r="Z236" i="6"/>
  <c r="Z237" i="6"/>
  <c r="Z238" i="6"/>
  <c r="Z239" i="6"/>
  <c r="Z240" i="6"/>
  <c r="Z241" i="6"/>
  <c r="Z242" i="6"/>
  <c r="Z243" i="6"/>
  <c r="Z244" i="6"/>
  <c r="Z245" i="6"/>
  <c r="Z246" i="6"/>
  <c r="Z247" i="6"/>
  <c r="Z248" i="6"/>
  <c r="Z249" i="6"/>
  <c r="Z250" i="6"/>
  <c r="Z251" i="6"/>
  <c r="Z252" i="6"/>
  <c r="Z253" i="6"/>
  <c r="Z254" i="6"/>
  <c r="Z255" i="6"/>
  <c r="Z256" i="6"/>
  <c r="Z257" i="6"/>
  <c r="Z258" i="6"/>
  <c r="Z259" i="6"/>
  <c r="Z260" i="6"/>
  <c r="Z261" i="6"/>
  <c r="Z262" i="6"/>
  <c r="Z263" i="6"/>
  <c r="Z264" i="6"/>
  <c r="Z265" i="6"/>
  <c r="Z266" i="6"/>
  <c r="Z267" i="6"/>
  <c r="Z268" i="6"/>
  <c r="Z269" i="6"/>
  <c r="Z270" i="6"/>
  <c r="Z271" i="6"/>
  <c r="Z272" i="6"/>
  <c r="Z273" i="6"/>
  <c r="Z274" i="6"/>
  <c r="Z275" i="6"/>
  <c r="Z276" i="6"/>
  <c r="Z277" i="6"/>
  <c r="Z278" i="6"/>
  <c r="Z279" i="6"/>
  <c r="Z280" i="6"/>
  <c r="Z281" i="6"/>
  <c r="Z282" i="6"/>
  <c r="Z283" i="6"/>
  <c r="Z284" i="6"/>
  <c r="Z285" i="6"/>
  <c r="Z286" i="6"/>
  <c r="Z287" i="6"/>
  <c r="Z288" i="6"/>
  <c r="Z289" i="6"/>
  <c r="Z290" i="6"/>
  <c r="Z291" i="6"/>
  <c r="Z292" i="6"/>
  <c r="Z293" i="6"/>
  <c r="Z294" i="6"/>
  <c r="Z295" i="6"/>
  <c r="Z296" i="6"/>
  <c r="Z297" i="6"/>
  <c r="Z298" i="6"/>
  <c r="Z299" i="6"/>
  <c r="Z300" i="6"/>
  <c r="Z301" i="6"/>
  <c r="Z302" i="6"/>
  <c r="Z303" i="6"/>
  <c r="Z304" i="6"/>
  <c r="Z305" i="6"/>
  <c r="Z306" i="6"/>
  <c r="Z307" i="6"/>
  <c r="Z308" i="6"/>
  <c r="Z309" i="6"/>
  <c r="Z310" i="6"/>
  <c r="Z311" i="6"/>
  <c r="Z312" i="6"/>
  <c r="Z313" i="6"/>
  <c r="Z314" i="6"/>
  <c r="Z315" i="6"/>
  <c r="Z316" i="6"/>
  <c r="Z317" i="6"/>
  <c r="Z318" i="6"/>
  <c r="Z319" i="6"/>
  <c r="Z320" i="6"/>
  <c r="Z321" i="6"/>
  <c r="Z322" i="6"/>
  <c r="Z323" i="6"/>
  <c r="Z324" i="6"/>
  <c r="Z325" i="6"/>
  <c r="Z326" i="6"/>
  <c r="Z327" i="6"/>
  <c r="Z328" i="6"/>
  <c r="Z329" i="6"/>
  <c r="Z330" i="6"/>
  <c r="Z331" i="6"/>
  <c r="Z332" i="6"/>
  <c r="Z333" i="6"/>
  <c r="Z334" i="6"/>
  <c r="Z335" i="6"/>
  <c r="Z336" i="6"/>
  <c r="Z337" i="6"/>
  <c r="Z338" i="6"/>
  <c r="Z339" i="6"/>
  <c r="Z340" i="6"/>
  <c r="Z341" i="6"/>
  <c r="Z342" i="6"/>
  <c r="Z343" i="6"/>
  <c r="Z344" i="6"/>
  <c r="Z345" i="6"/>
  <c r="Z346" i="6"/>
  <c r="Z347" i="6"/>
  <c r="Z348" i="6"/>
  <c r="Z349" i="6"/>
  <c r="Z350" i="6"/>
  <c r="Z351" i="6"/>
  <c r="Z352" i="6"/>
  <c r="Z353" i="6"/>
  <c r="Z354" i="6"/>
  <c r="Z355" i="6"/>
  <c r="Z356" i="6"/>
  <c r="Z357" i="6"/>
  <c r="Z358" i="6"/>
  <c r="Z359" i="6"/>
  <c r="Z360" i="6"/>
  <c r="Z361" i="6"/>
  <c r="Z362" i="6"/>
  <c r="Z363" i="6"/>
  <c r="Z364" i="6"/>
  <c r="Z365" i="6"/>
  <c r="Z366" i="6"/>
  <c r="Z367" i="6"/>
  <c r="Z368" i="6"/>
  <c r="Z369" i="6"/>
  <c r="Z370" i="6"/>
  <c r="Z371" i="6"/>
  <c r="Z372" i="6"/>
  <c r="Z373" i="6"/>
  <c r="Z374" i="6"/>
  <c r="Z375" i="6"/>
  <c r="Z376" i="6"/>
  <c r="Z377" i="6"/>
  <c r="Z378" i="6"/>
  <c r="Z379" i="6"/>
  <c r="Z380" i="6"/>
  <c r="Z381" i="6"/>
  <c r="Z4" i="6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35" i="6"/>
  <c r="Y36" i="6"/>
  <c r="Y37" i="6"/>
  <c r="Y38" i="6"/>
  <c r="Y39" i="6"/>
  <c r="Y40" i="6"/>
  <c r="Y41" i="6"/>
  <c r="Y42" i="6"/>
  <c r="Y43" i="6"/>
  <c r="Y44" i="6"/>
  <c r="Y45" i="6"/>
  <c r="Y46" i="6"/>
  <c r="Y47" i="6"/>
  <c r="Y48" i="6"/>
  <c r="Y49" i="6"/>
  <c r="Y50" i="6"/>
  <c r="Y51" i="6"/>
  <c r="Y52" i="6"/>
  <c r="Y53" i="6"/>
  <c r="Y54" i="6"/>
  <c r="Y55" i="6"/>
  <c r="Y56" i="6"/>
  <c r="Y57" i="6"/>
  <c r="Y58" i="6"/>
  <c r="Y59" i="6"/>
  <c r="Y60" i="6"/>
  <c r="Y61" i="6"/>
  <c r="Y62" i="6"/>
  <c r="Y63" i="6"/>
  <c r="Y64" i="6"/>
  <c r="Y65" i="6"/>
  <c r="Y66" i="6"/>
  <c r="Y67" i="6"/>
  <c r="Y68" i="6"/>
  <c r="Y69" i="6"/>
  <c r="Y70" i="6"/>
  <c r="Y71" i="6"/>
  <c r="Y72" i="6"/>
  <c r="Y73" i="6"/>
  <c r="Y74" i="6"/>
  <c r="Y75" i="6"/>
  <c r="Y76" i="6"/>
  <c r="Y77" i="6"/>
  <c r="Y78" i="6"/>
  <c r="Y79" i="6"/>
  <c r="Y80" i="6"/>
  <c r="Y81" i="6"/>
  <c r="Y82" i="6"/>
  <c r="Y83" i="6"/>
  <c r="Y84" i="6"/>
  <c r="Y85" i="6"/>
  <c r="Y86" i="6"/>
  <c r="Y87" i="6"/>
  <c r="Y88" i="6"/>
  <c r="Y89" i="6"/>
  <c r="Y90" i="6"/>
  <c r="Y91" i="6"/>
  <c r="Y92" i="6"/>
  <c r="Y93" i="6"/>
  <c r="Y94" i="6"/>
  <c r="Y95" i="6"/>
  <c r="Y96" i="6"/>
  <c r="Y97" i="6"/>
  <c r="Y98" i="6"/>
  <c r="Y99" i="6"/>
  <c r="Y100" i="6"/>
  <c r="Y101" i="6"/>
  <c r="Y102" i="6"/>
  <c r="Y103" i="6"/>
  <c r="Y104" i="6"/>
  <c r="Y105" i="6"/>
  <c r="Y106" i="6"/>
  <c r="Y107" i="6"/>
  <c r="Y108" i="6"/>
  <c r="Y109" i="6"/>
  <c r="Y110" i="6"/>
  <c r="Y111" i="6"/>
  <c r="Y112" i="6"/>
  <c r="Y113" i="6"/>
  <c r="Y114" i="6"/>
  <c r="Y115" i="6"/>
  <c r="Y116" i="6"/>
  <c r="Y117" i="6"/>
  <c r="Y118" i="6"/>
  <c r="Y119" i="6"/>
  <c r="Y120" i="6"/>
  <c r="Y121" i="6"/>
  <c r="Y122" i="6"/>
  <c r="Y123" i="6"/>
  <c r="Y124" i="6"/>
  <c r="Y125" i="6"/>
  <c r="Y126" i="6"/>
  <c r="Y127" i="6"/>
  <c r="Y128" i="6"/>
  <c r="Y129" i="6"/>
  <c r="Y130" i="6"/>
  <c r="Y131" i="6"/>
  <c r="Y132" i="6"/>
  <c r="Y133" i="6"/>
  <c r="Y134" i="6"/>
  <c r="Y135" i="6"/>
  <c r="Y136" i="6"/>
  <c r="Y137" i="6"/>
  <c r="Y138" i="6"/>
  <c r="Y139" i="6"/>
  <c r="Y140" i="6"/>
  <c r="Y141" i="6"/>
  <c r="Y142" i="6"/>
  <c r="Y143" i="6"/>
  <c r="Y144" i="6"/>
  <c r="Y145" i="6"/>
  <c r="Y146" i="6"/>
  <c r="Y147" i="6"/>
  <c r="Y148" i="6"/>
  <c r="Y149" i="6"/>
  <c r="Y150" i="6"/>
  <c r="Y151" i="6"/>
  <c r="Y152" i="6"/>
  <c r="Y153" i="6"/>
  <c r="Y154" i="6"/>
  <c r="Y155" i="6"/>
  <c r="Y156" i="6"/>
  <c r="Y157" i="6"/>
  <c r="Y158" i="6"/>
  <c r="Y159" i="6"/>
  <c r="Y160" i="6"/>
  <c r="Y161" i="6"/>
  <c r="Y162" i="6"/>
  <c r="Y163" i="6"/>
  <c r="Y164" i="6"/>
  <c r="Y165" i="6"/>
  <c r="Y166" i="6"/>
  <c r="Y167" i="6"/>
  <c r="Y168" i="6"/>
  <c r="Y169" i="6"/>
  <c r="Y170" i="6"/>
  <c r="Y171" i="6"/>
  <c r="Y172" i="6"/>
  <c r="Y173" i="6"/>
  <c r="Y174" i="6"/>
  <c r="Y175" i="6"/>
  <c r="Y176" i="6"/>
  <c r="Y177" i="6"/>
  <c r="Y178" i="6"/>
  <c r="Y179" i="6"/>
  <c r="Y180" i="6"/>
  <c r="Y181" i="6"/>
  <c r="Y182" i="6"/>
  <c r="Y183" i="6"/>
  <c r="Y184" i="6"/>
  <c r="Y185" i="6"/>
  <c r="Y186" i="6"/>
  <c r="Y187" i="6"/>
  <c r="Y188" i="6"/>
  <c r="Y189" i="6"/>
  <c r="Y190" i="6"/>
  <c r="Y191" i="6"/>
  <c r="Y192" i="6"/>
  <c r="Y193" i="6"/>
  <c r="Y194" i="6"/>
  <c r="Y195" i="6"/>
  <c r="Y196" i="6"/>
  <c r="Y197" i="6"/>
  <c r="Y198" i="6"/>
  <c r="Y199" i="6"/>
  <c r="Y200" i="6"/>
  <c r="Y201" i="6"/>
  <c r="Y202" i="6"/>
  <c r="Y203" i="6"/>
  <c r="Y204" i="6"/>
  <c r="Y205" i="6"/>
  <c r="Y206" i="6"/>
  <c r="Y207" i="6"/>
  <c r="Y208" i="6"/>
  <c r="Y209" i="6"/>
  <c r="Y210" i="6"/>
  <c r="Y211" i="6"/>
  <c r="Y212" i="6"/>
  <c r="Y213" i="6"/>
  <c r="Y214" i="6"/>
  <c r="Y215" i="6"/>
  <c r="Y216" i="6"/>
  <c r="Y217" i="6"/>
  <c r="Y218" i="6"/>
  <c r="Y219" i="6"/>
  <c r="Y220" i="6"/>
  <c r="Y221" i="6"/>
  <c r="Y222" i="6"/>
  <c r="Y223" i="6"/>
  <c r="Y224" i="6"/>
  <c r="Y225" i="6"/>
  <c r="Y226" i="6"/>
  <c r="Y227" i="6"/>
  <c r="Y228" i="6"/>
  <c r="Y229" i="6"/>
  <c r="Y230" i="6"/>
  <c r="Y231" i="6"/>
  <c r="Y232" i="6"/>
  <c r="Y233" i="6"/>
  <c r="Y234" i="6"/>
  <c r="Y235" i="6"/>
  <c r="Y236" i="6"/>
  <c r="Y237" i="6"/>
  <c r="Y238" i="6"/>
  <c r="Y239" i="6"/>
  <c r="Y240" i="6"/>
  <c r="Y241" i="6"/>
  <c r="Y242" i="6"/>
  <c r="Y243" i="6"/>
  <c r="Y244" i="6"/>
  <c r="Y245" i="6"/>
  <c r="Y246" i="6"/>
  <c r="Y247" i="6"/>
  <c r="Y248" i="6"/>
  <c r="Y249" i="6"/>
  <c r="Y250" i="6"/>
  <c r="Y251" i="6"/>
  <c r="Y252" i="6"/>
  <c r="Y253" i="6"/>
  <c r="Y254" i="6"/>
  <c r="Y255" i="6"/>
  <c r="Y256" i="6"/>
  <c r="Y257" i="6"/>
  <c r="Y258" i="6"/>
  <c r="Y259" i="6"/>
  <c r="Y260" i="6"/>
  <c r="Y261" i="6"/>
  <c r="Y262" i="6"/>
  <c r="Y263" i="6"/>
  <c r="Y264" i="6"/>
  <c r="Y265" i="6"/>
  <c r="Y266" i="6"/>
  <c r="Y267" i="6"/>
  <c r="Y268" i="6"/>
  <c r="Y269" i="6"/>
  <c r="Y270" i="6"/>
  <c r="Y271" i="6"/>
  <c r="Y272" i="6"/>
  <c r="Y273" i="6"/>
  <c r="Y274" i="6"/>
  <c r="Y275" i="6"/>
  <c r="Y276" i="6"/>
  <c r="Y277" i="6"/>
  <c r="Y278" i="6"/>
  <c r="Y279" i="6"/>
  <c r="Y280" i="6"/>
  <c r="Y281" i="6"/>
  <c r="Y282" i="6"/>
  <c r="Y283" i="6"/>
  <c r="Y284" i="6"/>
  <c r="Y285" i="6"/>
  <c r="Y286" i="6"/>
  <c r="Y287" i="6"/>
  <c r="Y288" i="6"/>
  <c r="Y289" i="6"/>
  <c r="Y290" i="6"/>
  <c r="Y291" i="6"/>
  <c r="Y292" i="6"/>
  <c r="Y293" i="6"/>
  <c r="Y294" i="6"/>
  <c r="Y295" i="6"/>
  <c r="Y296" i="6"/>
  <c r="Y297" i="6"/>
  <c r="Y298" i="6"/>
  <c r="Y299" i="6"/>
  <c r="Y300" i="6"/>
  <c r="Y301" i="6"/>
  <c r="Y302" i="6"/>
  <c r="Y303" i="6"/>
  <c r="Y304" i="6"/>
  <c r="Y305" i="6"/>
  <c r="Y306" i="6"/>
  <c r="Y307" i="6"/>
  <c r="Y308" i="6"/>
  <c r="Y309" i="6"/>
  <c r="Y310" i="6"/>
  <c r="Y311" i="6"/>
  <c r="Y312" i="6"/>
  <c r="Y313" i="6"/>
  <c r="Y314" i="6"/>
  <c r="Y315" i="6"/>
  <c r="Y316" i="6"/>
  <c r="Y317" i="6"/>
  <c r="Y318" i="6"/>
  <c r="Y319" i="6"/>
  <c r="Y320" i="6"/>
  <c r="Y321" i="6"/>
  <c r="Y322" i="6"/>
  <c r="Y323" i="6"/>
  <c r="Y324" i="6"/>
  <c r="Y325" i="6"/>
  <c r="Y326" i="6"/>
  <c r="Y327" i="6"/>
  <c r="Y328" i="6"/>
  <c r="Y329" i="6"/>
  <c r="Y330" i="6"/>
  <c r="Y331" i="6"/>
  <c r="Y332" i="6"/>
  <c r="Y333" i="6"/>
  <c r="Y334" i="6"/>
  <c r="Y335" i="6"/>
  <c r="Y336" i="6"/>
  <c r="Y337" i="6"/>
  <c r="Y338" i="6"/>
  <c r="Y339" i="6"/>
  <c r="Y340" i="6"/>
  <c r="Y341" i="6"/>
  <c r="Y342" i="6"/>
  <c r="Y343" i="6"/>
  <c r="Y344" i="6"/>
  <c r="Y345" i="6"/>
  <c r="Y346" i="6"/>
  <c r="Y347" i="6"/>
  <c r="Y348" i="6"/>
  <c r="Y349" i="6"/>
  <c r="Y350" i="6"/>
  <c r="Y351" i="6"/>
  <c r="Y352" i="6"/>
  <c r="Y353" i="6"/>
  <c r="Y354" i="6"/>
  <c r="Y355" i="6"/>
  <c r="Y356" i="6"/>
  <c r="Y357" i="6"/>
  <c r="Y358" i="6"/>
  <c r="Y359" i="6"/>
  <c r="Y360" i="6"/>
  <c r="Y361" i="6"/>
  <c r="Y362" i="6"/>
  <c r="Y363" i="6"/>
  <c r="Y364" i="6"/>
  <c r="Y365" i="6"/>
  <c r="Y366" i="6"/>
  <c r="Y367" i="6"/>
  <c r="Y368" i="6"/>
  <c r="Y369" i="6"/>
  <c r="Y370" i="6"/>
  <c r="Y371" i="6"/>
  <c r="Y372" i="6"/>
  <c r="Y373" i="6"/>
  <c r="Y374" i="6"/>
  <c r="Y375" i="6"/>
  <c r="Y376" i="6"/>
  <c r="Y377" i="6"/>
  <c r="Y378" i="6"/>
  <c r="Y379" i="6"/>
  <c r="Y380" i="6"/>
  <c r="Y381" i="6"/>
  <c r="Y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W111" i="6"/>
  <c r="W112" i="6"/>
  <c r="W113" i="6"/>
  <c r="W114" i="6"/>
  <c r="W115" i="6"/>
  <c r="W116" i="6"/>
  <c r="W117" i="6"/>
  <c r="W118" i="6"/>
  <c r="W119" i="6"/>
  <c r="W120" i="6"/>
  <c r="W121" i="6"/>
  <c r="W122" i="6"/>
  <c r="W123" i="6"/>
  <c r="W124" i="6"/>
  <c r="W125" i="6"/>
  <c r="W126" i="6"/>
  <c r="W127" i="6"/>
  <c r="W128" i="6"/>
  <c r="W129" i="6"/>
  <c r="W130" i="6"/>
  <c r="W131" i="6"/>
  <c r="W132" i="6"/>
  <c r="W133" i="6"/>
  <c r="W134" i="6"/>
  <c r="W135" i="6"/>
  <c r="W136" i="6"/>
  <c r="W137" i="6"/>
  <c r="W138" i="6"/>
  <c r="W139" i="6"/>
  <c r="W140" i="6"/>
  <c r="W141" i="6"/>
  <c r="W142" i="6"/>
  <c r="W143" i="6"/>
  <c r="W144" i="6"/>
  <c r="W145" i="6"/>
  <c r="W146" i="6"/>
  <c r="W147" i="6"/>
  <c r="W148" i="6"/>
  <c r="W149" i="6"/>
  <c r="W150" i="6"/>
  <c r="W151" i="6"/>
  <c r="W152" i="6"/>
  <c r="W153" i="6"/>
  <c r="W154" i="6"/>
  <c r="W155" i="6"/>
  <c r="W156" i="6"/>
  <c r="W157" i="6"/>
  <c r="W158" i="6"/>
  <c r="W159" i="6"/>
  <c r="W160" i="6"/>
  <c r="W161" i="6"/>
  <c r="W162" i="6"/>
  <c r="W163" i="6"/>
  <c r="W164" i="6"/>
  <c r="W165" i="6"/>
  <c r="W166" i="6"/>
  <c r="W167" i="6"/>
  <c r="W168" i="6"/>
  <c r="W169" i="6"/>
  <c r="W170" i="6"/>
  <c r="W171" i="6"/>
  <c r="W172" i="6"/>
  <c r="W173" i="6"/>
  <c r="W174" i="6"/>
  <c r="W175" i="6"/>
  <c r="W176" i="6"/>
  <c r="W177" i="6"/>
  <c r="W178" i="6"/>
  <c r="W179" i="6"/>
  <c r="W180" i="6"/>
  <c r="W181" i="6"/>
  <c r="W182" i="6"/>
  <c r="W183" i="6"/>
  <c r="W184" i="6"/>
  <c r="W185" i="6"/>
  <c r="W186" i="6"/>
  <c r="W187" i="6"/>
  <c r="W188" i="6"/>
  <c r="W189" i="6"/>
  <c r="W190" i="6"/>
  <c r="W191" i="6"/>
  <c r="W192" i="6"/>
  <c r="W193" i="6"/>
  <c r="W194" i="6"/>
  <c r="W195" i="6"/>
  <c r="W196" i="6"/>
  <c r="W197" i="6"/>
  <c r="W198" i="6"/>
  <c r="W199" i="6"/>
  <c r="W200" i="6"/>
  <c r="W201" i="6"/>
  <c r="W202" i="6"/>
  <c r="W203" i="6"/>
  <c r="W204" i="6"/>
  <c r="W205" i="6"/>
  <c r="W206" i="6"/>
  <c r="W207" i="6"/>
  <c r="W208" i="6"/>
  <c r="W209" i="6"/>
  <c r="W210" i="6"/>
  <c r="W211" i="6"/>
  <c r="W212" i="6"/>
  <c r="W213" i="6"/>
  <c r="W214" i="6"/>
  <c r="W215" i="6"/>
  <c r="W216" i="6"/>
  <c r="W217" i="6"/>
  <c r="W218" i="6"/>
  <c r="W219" i="6"/>
  <c r="W220" i="6"/>
  <c r="W221" i="6"/>
  <c r="W222" i="6"/>
  <c r="W223" i="6"/>
  <c r="W224" i="6"/>
  <c r="W225" i="6"/>
  <c r="W226" i="6"/>
  <c r="W227" i="6"/>
  <c r="W228" i="6"/>
  <c r="W229" i="6"/>
  <c r="W230" i="6"/>
  <c r="W231" i="6"/>
  <c r="W232" i="6"/>
  <c r="W233" i="6"/>
  <c r="W234" i="6"/>
  <c r="W235" i="6"/>
  <c r="W236" i="6"/>
  <c r="W237" i="6"/>
  <c r="W238" i="6"/>
  <c r="W239" i="6"/>
  <c r="W240" i="6"/>
  <c r="W241" i="6"/>
  <c r="W242" i="6"/>
  <c r="W243" i="6"/>
  <c r="W244" i="6"/>
  <c r="W245" i="6"/>
  <c r="W246" i="6"/>
  <c r="W247" i="6"/>
  <c r="W248" i="6"/>
  <c r="W249" i="6"/>
  <c r="W250" i="6"/>
  <c r="W251" i="6"/>
  <c r="W252" i="6"/>
  <c r="W253" i="6"/>
  <c r="W254" i="6"/>
  <c r="W255" i="6"/>
  <c r="W256" i="6"/>
  <c r="W257" i="6"/>
  <c r="W258" i="6"/>
  <c r="W259" i="6"/>
  <c r="W260" i="6"/>
  <c r="W261" i="6"/>
  <c r="W262" i="6"/>
  <c r="W263" i="6"/>
  <c r="W264" i="6"/>
  <c r="W265" i="6"/>
  <c r="W266" i="6"/>
  <c r="W267" i="6"/>
  <c r="W268" i="6"/>
  <c r="W269" i="6"/>
  <c r="W270" i="6"/>
  <c r="W271" i="6"/>
  <c r="W272" i="6"/>
  <c r="W273" i="6"/>
  <c r="W274" i="6"/>
  <c r="W275" i="6"/>
  <c r="W276" i="6"/>
  <c r="W277" i="6"/>
  <c r="W278" i="6"/>
  <c r="W279" i="6"/>
  <c r="W280" i="6"/>
  <c r="W281" i="6"/>
  <c r="W282" i="6"/>
  <c r="W283" i="6"/>
  <c r="W284" i="6"/>
  <c r="W285" i="6"/>
  <c r="W286" i="6"/>
  <c r="W287" i="6"/>
  <c r="W288" i="6"/>
  <c r="W289" i="6"/>
  <c r="W290" i="6"/>
  <c r="W291" i="6"/>
  <c r="W292" i="6"/>
  <c r="W293" i="6"/>
  <c r="W294" i="6"/>
  <c r="W295" i="6"/>
  <c r="W296" i="6"/>
  <c r="W297" i="6"/>
  <c r="W298" i="6"/>
  <c r="W299" i="6"/>
  <c r="W300" i="6"/>
  <c r="W301" i="6"/>
  <c r="W302" i="6"/>
  <c r="W303" i="6"/>
  <c r="W304" i="6"/>
  <c r="W305" i="6"/>
  <c r="W306" i="6"/>
  <c r="W307" i="6"/>
  <c r="W308" i="6"/>
  <c r="W309" i="6"/>
  <c r="W310" i="6"/>
  <c r="W311" i="6"/>
  <c r="W312" i="6"/>
  <c r="W313" i="6"/>
  <c r="W314" i="6"/>
  <c r="W315" i="6"/>
  <c r="W316" i="6"/>
  <c r="W317" i="6"/>
  <c r="W318" i="6"/>
  <c r="W319" i="6"/>
  <c r="W320" i="6"/>
  <c r="W321" i="6"/>
  <c r="W322" i="6"/>
  <c r="W323" i="6"/>
  <c r="W324" i="6"/>
  <c r="W325" i="6"/>
  <c r="W326" i="6"/>
  <c r="W327" i="6"/>
  <c r="W328" i="6"/>
  <c r="W329" i="6"/>
  <c r="W330" i="6"/>
  <c r="W331" i="6"/>
  <c r="W332" i="6"/>
  <c r="W333" i="6"/>
  <c r="W334" i="6"/>
  <c r="W335" i="6"/>
  <c r="W336" i="6"/>
  <c r="W337" i="6"/>
  <c r="W338" i="6"/>
  <c r="W339" i="6"/>
  <c r="W340" i="6"/>
  <c r="W341" i="6"/>
  <c r="W342" i="6"/>
  <c r="W343" i="6"/>
  <c r="W344" i="6"/>
  <c r="W345" i="6"/>
  <c r="W346" i="6"/>
  <c r="W347" i="6"/>
  <c r="W348" i="6"/>
  <c r="W349" i="6"/>
  <c r="W350" i="6"/>
  <c r="W351" i="6"/>
  <c r="W352" i="6"/>
  <c r="W353" i="6"/>
  <c r="W354" i="6"/>
  <c r="W355" i="6"/>
  <c r="W356" i="6"/>
  <c r="W357" i="6"/>
  <c r="W358" i="6"/>
  <c r="W359" i="6"/>
  <c r="W360" i="6"/>
  <c r="W361" i="6"/>
  <c r="W362" i="6"/>
  <c r="W363" i="6"/>
  <c r="W364" i="6"/>
  <c r="W365" i="6"/>
  <c r="W366" i="6"/>
  <c r="W367" i="6"/>
  <c r="W368" i="6"/>
  <c r="W369" i="6"/>
  <c r="W370" i="6"/>
  <c r="W371" i="6"/>
  <c r="W372" i="6"/>
  <c r="W373" i="6"/>
  <c r="W374" i="6"/>
  <c r="W375" i="6"/>
  <c r="W376" i="6"/>
  <c r="W377" i="6"/>
  <c r="W378" i="6"/>
  <c r="W379" i="6"/>
  <c r="W380" i="6"/>
  <c r="W381" i="6"/>
  <c r="W4" i="6"/>
  <c r="AE6" i="12" l="1"/>
  <c r="AD5" i="12"/>
  <c r="AF6" i="12"/>
  <c r="AF4" i="12"/>
  <c r="AG5" i="12"/>
  <c r="AD6" i="12"/>
  <c r="AH4" i="12"/>
  <c r="AD4" i="12"/>
  <c r="AE5" i="12"/>
  <c r="AG6" i="12"/>
  <c r="AG4" i="12"/>
  <c r="AE4" i="12"/>
  <c r="AF5" i="12"/>
  <c r="AH6" i="12"/>
  <c r="AH5" i="12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74" i="6"/>
  <c r="AJ75" i="6"/>
  <c r="AJ76" i="6"/>
  <c r="AJ77" i="6"/>
  <c r="AJ78" i="6"/>
  <c r="AJ79" i="6"/>
  <c r="AJ80" i="6"/>
  <c r="AJ81" i="6"/>
  <c r="AJ82" i="6"/>
  <c r="AJ83" i="6"/>
  <c r="AJ84" i="6"/>
  <c r="AJ85" i="6"/>
  <c r="AJ86" i="6"/>
  <c r="AJ87" i="6"/>
  <c r="AJ88" i="6"/>
  <c r="AJ89" i="6"/>
  <c r="AJ90" i="6"/>
  <c r="AJ91" i="6"/>
  <c r="AJ92" i="6"/>
  <c r="AJ93" i="6"/>
  <c r="AJ94" i="6"/>
  <c r="AJ95" i="6"/>
  <c r="AJ96" i="6"/>
  <c r="AJ97" i="6"/>
  <c r="AJ98" i="6"/>
  <c r="AJ99" i="6"/>
  <c r="AJ100" i="6"/>
  <c r="AJ101" i="6"/>
  <c r="AJ102" i="6"/>
  <c r="AJ103" i="6"/>
  <c r="AJ104" i="6"/>
  <c r="AJ105" i="6"/>
  <c r="AJ106" i="6"/>
  <c r="AJ107" i="6"/>
  <c r="AJ108" i="6"/>
  <c r="AJ109" i="6"/>
  <c r="AJ110" i="6"/>
  <c r="AJ111" i="6"/>
  <c r="AJ112" i="6"/>
  <c r="AJ113" i="6"/>
  <c r="AJ114" i="6"/>
  <c r="AJ115" i="6"/>
  <c r="AJ116" i="6"/>
  <c r="AJ117" i="6"/>
  <c r="AJ118" i="6"/>
  <c r="AJ119" i="6"/>
  <c r="AJ120" i="6"/>
  <c r="AJ121" i="6"/>
  <c r="AJ122" i="6"/>
  <c r="AJ123" i="6"/>
  <c r="AJ124" i="6"/>
  <c r="AJ125" i="6"/>
  <c r="AJ126" i="6"/>
  <c r="AJ127" i="6"/>
  <c r="AJ128" i="6"/>
  <c r="AJ129" i="6"/>
  <c r="AJ130" i="6"/>
  <c r="AJ131" i="6"/>
  <c r="AJ132" i="6"/>
  <c r="AJ133" i="6"/>
  <c r="AJ134" i="6"/>
  <c r="AJ135" i="6"/>
  <c r="AJ136" i="6"/>
  <c r="AJ137" i="6"/>
  <c r="AJ138" i="6"/>
  <c r="AJ139" i="6"/>
  <c r="AJ140" i="6"/>
  <c r="AJ141" i="6"/>
  <c r="AJ142" i="6"/>
  <c r="AJ143" i="6"/>
  <c r="AJ144" i="6"/>
  <c r="AJ145" i="6"/>
  <c r="AJ146" i="6"/>
  <c r="AJ147" i="6"/>
  <c r="AJ148" i="6"/>
  <c r="AJ149" i="6"/>
  <c r="AJ150" i="6"/>
  <c r="AJ151" i="6"/>
  <c r="AJ152" i="6"/>
  <c r="AJ153" i="6"/>
  <c r="AJ154" i="6"/>
  <c r="AJ155" i="6"/>
  <c r="AJ156" i="6"/>
  <c r="AJ157" i="6"/>
  <c r="AJ158" i="6"/>
  <c r="AJ159" i="6"/>
  <c r="AJ160" i="6"/>
  <c r="AJ161" i="6"/>
  <c r="AJ162" i="6"/>
  <c r="AJ163" i="6"/>
  <c r="AJ164" i="6"/>
  <c r="AJ165" i="6"/>
  <c r="AJ166" i="6"/>
  <c r="AJ167" i="6"/>
  <c r="AJ168" i="6"/>
  <c r="AJ169" i="6"/>
  <c r="AJ170" i="6"/>
  <c r="AJ171" i="6"/>
  <c r="AJ172" i="6"/>
  <c r="AJ173" i="6"/>
  <c r="AJ174" i="6"/>
  <c r="AJ175" i="6"/>
  <c r="AJ176" i="6"/>
  <c r="AJ177" i="6"/>
  <c r="AJ178" i="6"/>
  <c r="AJ179" i="6"/>
  <c r="AJ180" i="6"/>
  <c r="AJ181" i="6"/>
  <c r="AJ182" i="6"/>
  <c r="AJ183" i="6"/>
  <c r="AJ184" i="6"/>
  <c r="AJ185" i="6"/>
  <c r="AJ186" i="6"/>
  <c r="AJ187" i="6"/>
  <c r="AJ188" i="6"/>
  <c r="AJ189" i="6"/>
  <c r="AJ190" i="6"/>
  <c r="AJ191" i="6"/>
  <c r="AJ192" i="6"/>
  <c r="AJ193" i="6"/>
  <c r="AJ194" i="6"/>
  <c r="AJ195" i="6"/>
  <c r="AJ196" i="6"/>
  <c r="AJ197" i="6"/>
  <c r="AJ198" i="6"/>
  <c r="AJ199" i="6"/>
  <c r="AJ200" i="6"/>
  <c r="AJ201" i="6"/>
  <c r="AJ202" i="6"/>
  <c r="AJ203" i="6"/>
  <c r="AJ204" i="6"/>
  <c r="AJ205" i="6"/>
  <c r="AJ206" i="6"/>
  <c r="AJ207" i="6"/>
  <c r="AJ208" i="6"/>
  <c r="AJ209" i="6"/>
  <c r="AJ210" i="6"/>
  <c r="AJ211" i="6"/>
  <c r="AJ212" i="6"/>
  <c r="AJ213" i="6"/>
  <c r="AJ214" i="6"/>
  <c r="AJ215" i="6"/>
  <c r="AJ216" i="6"/>
  <c r="AJ217" i="6"/>
  <c r="AJ218" i="6"/>
  <c r="AJ219" i="6"/>
  <c r="AJ220" i="6"/>
  <c r="AJ221" i="6"/>
  <c r="AJ222" i="6"/>
  <c r="AJ223" i="6"/>
  <c r="AJ224" i="6"/>
  <c r="AJ225" i="6"/>
  <c r="AJ226" i="6"/>
  <c r="AJ227" i="6"/>
  <c r="AJ228" i="6"/>
  <c r="AJ229" i="6"/>
  <c r="AJ230" i="6"/>
  <c r="AJ231" i="6"/>
  <c r="AJ232" i="6"/>
  <c r="AJ233" i="6"/>
  <c r="AJ234" i="6"/>
  <c r="AJ235" i="6"/>
  <c r="AJ236" i="6"/>
  <c r="AJ237" i="6"/>
  <c r="AJ238" i="6"/>
  <c r="AJ239" i="6"/>
  <c r="AJ240" i="6"/>
  <c r="AJ241" i="6"/>
  <c r="AJ242" i="6"/>
  <c r="AJ243" i="6"/>
  <c r="AJ244" i="6"/>
  <c r="AJ245" i="6"/>
  <c r="AJ246" i="6"/>
  <c r="AJ247" i="6"/>
  <c r="AJ248" i="6"/>
  <c r="AJ249" i="6"/>
  <c r="AJ250" i="6"/>
  <c r="AJ251" i="6"/>
  <c r="AJ252" i="6"/>
  <c r="AJ253" i="6"/>
  <c r="AJ254" i="6"/>
  <c r="AJ255" i="6"/>
  <c r="AJ256" i="6"/>
  <c r="AJ257" i="6"/>
  <c r="AJ258" i="6"/>
  <c r="AJ259" i="6"/>
  <c r="AJ260" i="6"/>
  <c r="AJ261" i="6"/>
  <c r="AJ262" i="6"/>
  <c r="AJ263" i="6"/>
  <c r="AJ264" i="6"/>
  <c r="AJ265" i="6"/>
  <c r="AJ266" i="6"/>
  <c r="AJ267" i="6"/>
  <c r="AJ268" i="6"/>
  <c r="AJ269" i="6"/>
  <c r="AJ270" i="6"/>
  <c r="AJ271" i="6"/>
  <c r="AJ272" i="6"/>
  <c r="AJ273" i="6"/>
  <c r="AJ274" i="6"/>
  <c r="AJ275" i="6"/>
  <c r="AJ276" i="6"/>
  <c r="AJ277" i="6"/>
  <c r="AJ278" i="6"/>
  <c r="AJ279" i="6"/>
  <c r="AJ280" i="6"/>
  <c r="AJ281" i="6"/>
  <c r="AJ282" i="6"/>
  <c r="AJ283" i="6"/>
  <c r="AJ284" i="6"/>
  <c r="AJ285" i="6"/>
  <c r="AJ286" i="6"/>
  <c r="AJ287" i="6"/>
  <c r="AJ288" i="6"/>
  <c r="AJ289" i="6"/>
  <c r="AJ290" i="6"/>
  <c r="AJ291" i="6"/>
  <c r="AJ292" i="6"/>
  <c r="AJ293" i="6"/>
  <c r="AJ294" i="6"/>
  <c r="AJ295" i="6"/>
  <c r="AJ296" i="6"/>
  <c r="AJ297" i="6"/>
  <c r="AJ298" i="6"/>
  <c r="AJ299" i="6"/>
  <c r="AJ300" i="6"/>
  <c r="AJ301" i="6"/>
  <c r="AJ302" i="6"/>
  <c r="AJ303" i="6"/>
  <c r="AJ304" i="6"/>
  <c r="AJ305" i="6"/>
  <c r="AJ306" i="6"/>
  <c r="AJ307" i="6"/>
  <c r="AJ308" i="6"/>
  <c r="AJ309" i="6"/>
  <c r="AJ310" i="6"/>
  <c r="AJ311" i="6"/>
  <c r="AJ312" i="6"/>
  <c r="AJ313" i="6"/>
  <c r="AJ314" i="6"/>
  <c r="AJ315" i="6"/>
  <c r="AJ316" i="6"/>
  <c r="AJ317" i="6"/>
  <c r="AJ318" i="6"/>
  <c r="AJ319" i="6"/>
  <c r="AJ320" i="6"/>
  <c r="AJ321" i="6"/>
  <c r="AJ322" i="6"/>
  <c r="AJ323" i="6"/>
  <c r="AJ324" i="6"/>
  <c r="AJ325" i="6"/>
  <c r="AJ326" i="6"/>
  <c r="AJ327" i="6"/>
  <c r="AJ328" i="6"/>
  <c r="AJ329" i="6"/>
  <c r="AJ330" i="6"/>
  <c r="AJ331" i="6"/>
  <c r="AJ332" i="6"/>
  <c r="AJ333" i="6"/>
  <c r="AJ334" i="6"/>
  <c r="AJ335" i="6"/>
  <c r="AJ336" i="6"/>
  <c r="AJ337" i="6"/>
  <c r="AJ338" i="6"/>
  <c r="AJ339" i="6"/>
  <c r="AJ340" i="6"/>
  <c r="AJ341" i="6"/>
  <c r="AJ342" i="6"/>
  <c r="AJ343" i="6"/>
  <c r="AJ344" i="6"/>
  <c r="AJ345" i="6"/>
  <c r="AJ346" i="6"/>
  <c r="AJ347" i="6"/>
  <c r="AJ348" i="6"/>
  <c r="AJ349" i="6"/>
  <c r="AJ350" i="6"/>
  <c r="AJ351" i="6"/>
  <c r="AJ352" i="6"/>
  <c r="AJ353" i="6"/>
  <c r="AJ354" i="6"/>
  <c r="AJ355" i="6"/>
  <c r="AJ356" i="6"/>
  <c r="AJ357" i="6"/>
  <c r="AJ358" i="6"/>
  <c r="AJ359" i="6"/>
  <c r="AJ360" i="6"/>
  <c r="AJ361" i="6"/>
  <c r="AJ362" i="6"/>
  <c r="AJ363" i="6"/>
  <c r="AJ364" i="6"/>
  <c r="AJ365" i="6"/>
  <c r="AJ366" i="6"/>
  <c r="AJ367" i="6"/>
  <c r="AJ368" i="6"/>
  <c r="AJ369" i="6"/>
  <c r="AJ370" i="6"/>
  <c r="AJ371" i="6"/>
  <c r="AJ372" i="6"/>
  <c r="AJ373" i="6"/>
  <c r="AJ374" i="6"/>
  <c r="AJ375" i="6"/>
  <c r="AJ376" i="6"/>
  <c r="AJ377" i="6"/>
  <c r="AJ378" i="6"/>
  <c r="AJ379" i="6"/>
  <c r="AJ380" i="6"/>
  <c r="AJ381" i="6"/>
  <c r="AJ4" i="6"/>
  <c r="AI5" i="6"/>
  <c r="AI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34" i="6"/>
  <c r="AI35" i="6"/>
  <c r="AI36" i="6"/>
  <c r="AI37" i="6"/>
  <c r="AI38" i="6"/>
  <c r="AI39" i="6"/>
  <c r="AI40" i="6"/>
  <c r="AI41" i="6"/>
  <c r="AI42" i="6"/>
  <c r="AI43" i="6"/>
  <c r="AI44" i="6"/>
  <c r="AI45" i="6"/>
  <c r="AI46" i="6"/>
  <c r="AI47" i="6"/>
  <c r="AI48" i="6"/>
  <c r="AI49" i="6"/>
  <c r="AI50" i="6"/>
  <c r="AI51" i="6"/>
  <c r="AI52" i="6"/>
  <c r="AI53" i="6"/>
  <c r="AI54" i="6"/>
  <c r="AI55" i="6"/>
  <c r="AI56" i="6"/>
  <c r="AI57" i="6"/>
  <c r="AI58" i="6"/>
  <c r="AI59" i="6"/>
  <c r="AI60" i="6"/>
  <c r="AI61" i="6"/>
  <c r="AI62" i="6"/>
  <c r="AI63" i="6"/>
  <c r="AI64" i="6"/>
  <c r="AI65" i="6"/>
  <c r="AI66" i="6"/>
  <c r="AI67" i="6"/>
  <c r="AI68" i="6"/>
  <c r="AI69" i="6"/>
  <c r="AI70" i="6"/>
  <c r="AI71" i="6"/>
  <c r="AI72" i="6"/>
  <c r="AI73" i="6"/>
  <c r="AI74" i="6"/>
  <c r="AI75" i="6"/>
  <c r="AI76" i="6"/>
  <c r="AI77" i="6"/>
  <c r="AI78" i="6"/>
  <c r="AI79" i="6"/>
  <c r="AI80" i="6"/>
  <c r="AI81" i="6"/>
  <c r="AI82" i="6"/>
  <c r="AI83" i="6"/>
  <c r="AI84" i="6"/>
  <c r="AI85" i="6"/>
  <c r="AI86" i="6"/>
  <c r="AI87" i="6"/>
  <c r="AI88" i="6"/>
  <c r="AI89" i="6"/>
  <c r="AI90" i="6"/>
  <c r="AI91" i="6"/>
  <c r="AI92" i="6"/>
  <c r="AI93" i="6"/>
  <c r="AI94" i="6"/>
  <c r="AI95" i="6"/>
  <c r="AI96" i="6"/>
  <c r="AI97" i="6"/>
  <c r="AI98" i="6"/>
  <c r="AI99" i="6"/>
  <c r="AI100" i="6"/>
  <c r="AI101" i="6"/>
  <c r="AI102" i="6"/>
  <c r="AI103" i="6"/>
  <c r="AI104" i="6"/>
  <c r="AI105" i="6"/>
  <c r="AI106" i="6"/>
  <c r="AI107" i="6"/>
  <c r="AI108" i="6"/>
  <c r="AI109" i="6"/>
  <c r="AI110" i="6"/>
  <c r="AI111" i="6"/>
  <c r="AI112" i="6"/>
  <c r="AI113" i="6"/>
  <c r="AI114" i="6"/>
  <c r="AI115" i="6"/>
  <c r="AI116" i="6"/>
  <c r="AI117" i="6"/>
  <c r="AI118" i="6"/>
  <c r="AI119" i="6"/>
  <c r="AI120" i="6"/>
  <c r="AI121" i="6"/>
  <c r="AI122" i="6"/>
  <c r="AI123" i="6"/>
  <c r="AI124" i="6"/>
  <c r="AI125" i="6"/>
  <c r="AI126" i="6"/>
  <c r="AI127" i="6"/>
  <c r="AI128" i="6"/>
  <c r="AI129" i="6"/>
  <c r="AI130" i="6"/>
  <c r="AI131" i="6"/>
  <c r="AI132" i="6"/>
  <c r="AI133" i="6"/>
  <c r="AI134" i="6"/>
  <c r="AI135" i="6"/>
  <c r="AI136" i="6"/>
  <c r="AI137" i="6"/>
  <c r="AI138" i="6"/>
  <c r="AI139" i="6"/>
  <c r="AI140" i="6"/>
  <c r="AI141" i="6"/>
  <c r="AI142" i="6"/>
  <c r="AI143" i="6"/>
  <c r="AI144" i="6"/>
  <c r="AI145" i="6"/>
  <c r="AI146" i="6"/>
  <c r="AI147" i="6"/>
  <c r="AI148" i="6"/>
  <c r="AI149" i="6"/>
  <c r="AI150" i="6"/>
  <c r="AI151" i="6"/>
  <c r="AI152" i="6"/>
  <c r="AI153" i="6"/>
  <c r="AI154" i="6"/>
  <c r="AI155" i="6"/>
  <c r="AI156" i="6"/>
  <c r="AI157" i="6"/>
  <c r="AI158" i="6"/>
  <c r="AI159" i="6"/>
  <c r="AI160" i="6"/>
  <c r="AI161" i="6"/>
  <c r="AI162" i="6"/>
  <c r="AI163" i="6"/>
  <c r="AI164" i="6"/>
  <c r="AI165" i="6"/>
  <c r="AI166" i="6"/>
  <c r="AI167" i="6"/>
  <c r="AI168" i="6"/>
  <c r="AI169" i="6"/>
  <c r="AI170" i="6"/>
  <c r="AI171" i="6"/>
  <c r="AI172" i="6"/>
  <c r="AI173" i="6"/>
  <c r="AI174" i="6"/>
  <c r="AI175" i="6"/>
  <c r="AI176" i="6"/>
  <c r="AI177" i="6"/>
  <c r="AI178" i="6"/>
  <c r="AI179" i="6"/>
  <c r="AI180" i="6"/>
  <c r="AI181" i="6"/>
  <c r="AI182" i="6"/>
  <c r="AI183" i="6"/>
  <c r="AI184" i="6"/>
  <c r="AI185" i="6"/>
  <c r="AI186" i="6"/>
  <c r="AI187" i="6"/>
  <c r="AI188" i="6"/>
  <c r="AI189" i="6"/>
  <c r="AI190" i="6"/>
  <c r="AI191" i="6"/>
  <c r="AI192" i="6"/>
  <c r="AI193" i="6"/>
  <c r="AI194" i="6"/>
  <c r="AI195" i="6"/>
  <c r="AI196" i="6"/>
  <c r="AI197" i="6"/>
  <c r="AI198" i="6"/>
  <c r="AI199" i="6"/>
  <c r="AI200" i="6"/>
  <c r="AI201" i="6"/>
  <c r="AI202" i="6"/>
  <c r="AI203" i="6"/>
  <c r="AI204" i="6"/>
  <c r="AI205" i="6"/>
  <c r="AI206" i="6"/>
  <c r="AI207" i="6"/>
  <c r="AI208" i="6"/>
  <c r="AI209" i="6"/>
  <c r="AI210" i="6"/>
  <c r="AI211" i="6"/>
  <c r="AI212" i="6"/>
  <c r="AI213" i="6"/>
  <c r="AI214" i="6"/>
  <c r="AI215" i="6"/>
  <c r="AI216" i="6"/>
  <c r="AI217" i="6"/>
  <c r="AI218" i="6"/>
  <c r="AI219" i="6"/>
  <c r="AI220" i="6"/>
  <c r="AI221" i="6"/>
  <c r="AI222" i="6"/>
  <c r="AI223" i="6"/>
  <c r="AI224" i="6"/>
  <c r="AI225" i="6"/>
  <c r="AI226" i="6"/>
  <c r="AI227" i="6"/>
  <c r="AI228" i="6"/>
  <c r="AI229" i="6"/>
  <c r="AI230" i="6"/>
  <c r="AI231" i="6"/>
  <c r="AI232" i="6"/>
  <c r="AI233" i="6"/>
  <c r="AI234" i="6"/>
  <c r="AI235" i="6"/>
  <c r="AI236" i="6"/>
  <c r="AI237" i="6"/>
  <c r="AI238" i="6"/>
  <c r="AI239" i="6"/>
  <c r="AI240" i="6"/>
  <c r="AI241" i="6"/>
  <c r="AI242" i="6"/>
  <c r="AI243" i="6"/>
  <c r="AI244" i="6"/>
  <c r="AI245" i="6"/>
  <c r="AI246" i="6"/>
  <c r="AI247" i="6"/>
  <c r="AI248" i="6"/>
  <c r="AI249" i="6"/>
  <c r="AI250" i="6"/>
  <c r="AI251" i="6"/>
  <c r="AI252" i="6"/>
  <c r="AI253" i="6"/>
  <c r="AI254" i="6"/>
  <c r="AI255" i="6"/>
  <c r="AI256" i="6"/>
  <c r="AI257" i="6"/>
  <c r="AI258" i="6"/>
  <c r="AI259" i="6"/>
  <c r="AI260" i="6"/>
  <c r="AI261" i="6"/>
  <c r="AI262" i="6"/>
  <c r="AI263" i="6"/>
  <c r="AI264" i="6"/>
  <c r="AI265" i="6"/>
  <c r="AI266" i="6"/>
  <c r="AI267" i="6"/>
  <c r="AI268" i="6"/>
  <c r="AI269" i="6"/>
  <c r="AI270" i="6"/>
  <c r="AI271" i="6"/>
  <c r="AI272" i="6"/>
  <c r="AI273" i="6"/>
  <c r="AI274" i="6"/>
  <c r="AI275" i="6"/>
  <c r="AI276" i="6"/>
  <c r="AI277" i="6"/>
  <c r="AI278" i="6"/>
  <c r="AI279" i="6"/>
  <c r="AI280" i="6"/>
  <c r="AI281" i="6"/>
  <c r="AI282" i="6"/>
  <c r="AI283" i="6"/>
  <c r="AI284" i="6"/>
  <c r="AI285" i="6"/>
  <c r="AI286" i="6"/>
  <c r="AI287" i="6"/>
  <c r="AI288" i="6"/>
  <c r="AI289" i="6"/>
  <c r="AI290" i="6"/>
  <c r="AI291" i="6"/>
  <c r="AI292" i="6"/>
  <c r="AI293" i="6"/>
  <c r="AI294" i="6"/>
  <c r="AI295" i="6"/>
  <c r="AI296" i="6"/>
  <c r="AI297" i="6"/>
  <c r="AI298" i="6"/>
  <c r="AI299" i="6"/>
  <c r="AI300" i="6"/>
  <c r="AI301" i="6"/>
  <c r="AI302" i="6"/>
  <c r="AI303" i="6"/>
  <c r="AI304" i="6"/>
  <c r="AI305" i="6"/>
  <c r="AI306" i="6"/>
  <c r="AI307" i="6"/>
  <c r="AI308" i="6"/>
  <c r="AI309" i="6"/>
  <c r="AI310" i="6"/>
  <c r="AI311" i="6"/>
  <c r="AI312" i="6"/>
  <c r="AI313" i="6"/>
  <c r="AI314" i="6"/>
  <c r="AI315" i="6"/>
  <c r="AI316" i="6"/>
  <c r="AI317" i="6"/>
  <c r="AI318" i="6"/>
  <c r="AI319" i="6"/>
  <c r="AI320" i="6"/>
  <c r="AI321" i="6"/>
  <c r="AI322" i="6"/>
  <c r="AI323" i="6"/>
  <c r="AI324" i="6"/>
  <c r="AI325" i="6"/>
  <c r="AI326" i="6"/>
  <c r="AI327" i="6"/>
  <c r="AI328" i="6"/>
  <c r="AI329" i="6"/>
  <c r="AI330" i="6"/>
  <c r="AI331" i="6"/>
  <c r="AI332" i="6"/>
  <c r="AI333" i="6"/>
  <c r="AI334" i="6"/>
  <c r="AI335" i="6"/>
  <c r="AI336" i="6"/>
  <c r="AI337" i="6"/>
  <c r="AI338" i="6"/>
  <c r="AI339" i="6"/>
  <c r="AI340" i="6"/>
  <c r="AI341" i="6"/>
  <c r="AI342" i="6"/>
  <c r="AI343" i="6"/>
  <c r="AI344" i="6"/>
  <c r="AI345" i="6"/>
  <c r="AI346" i="6"/>
  <c r="AI347" i="6"/>
  <c r="AI348" i="6"/>
  <c r="AI349" i="6"/>
  <c r="AI350" i="6"/>
  <c r="AI351" i="6"/>
  <c r="AI352" i="6"/>
  <c r="AI353" i="6"/>
  <c r="AI354" i="6"/>
  <c r="AI355" i="6"/>
  <c r="AI356" i="6"/>
  <c r="AI357" i="6"/>
  <c r="AI358" i="6"/>
  <c r="AI359" i="6"/>
  <c r="AI360" i="6"/>
  <c r="AI361" i="6"/>
  <c r="AI362" i="6"/>
  <c r="AI363" i="6"/>
  <c r="AI364" i="6"/>
  <c r="AI365" i="6"/>
  <c r="AI366" i="6"/>
  <c r="AI367" i="6"/>
  <c r="AI368" i="6"/>
  <c r="AI369" i="6"/>
  <c r="AI370" i="6"/>
  <c r="AI371" i="6"/>
  <c r="AI372" i="6"/>
  <c r="AI373" i="6"/>
  <c r="AI374" i="6"/>
  <c r="AI375" i="6"/>
  <c r="AI376" i="6"/>
  <c r="AI377" i="6"/>
  <c r="AI378" i="6"/>
  <c r="AI379" i="6"/>
  <c r="AI380" i="6"/>
  <c r="AI381" i="6"/>
  <c r="AI4" i="6"/>
  <c r="Y24" i="12" l="1"/>
  <c r="Y23" i="12"/>
  <c r="X23" i="12"/>
  <c r="X22" i="12"/>
  <c r="X24" i="12"/>
  <c r="Y22" i="12"/>
  <c r="AI6" i="12"/>
  <c r="AI5" i="12"/>
  <c r="AG7" i="12"/>
  <c r="AG8" i="12" s="1"/>
  <c r="AI4" i="12"/>
  <c r="AD7" i="12"/>
  <c r="AD8" i="12" s="1"/>
  <c r="AE7" i="12"/>
  <c r="AE8" i="12" s="1"/>
  <c r="AF7" i="12"/>
  <c r="AF8" i="12" s="1"/>
  <c r="AH7" i="12"/>
  <c r="AH8" i="12" s="1"/>
  <c r="X5" i="12"/>
  <c r="Y5" i="12"/>
  <c r="X4" i="12"/>
  <c r="Y6" i="12"/>
  <c r="Y4" i="12"/>
  <c r="X6" i="12"/>
  <c r="AI7" i="12" l="1"/>
  <c r="AF25" i="12"/>
  <c r="AD36" i="12" s="1"/>
  <c r="AE25" i="12"/>
  <c r="AC36" i="12" s="1"/>
  <c r="AD25" i="12"/>
  <c r="AB36" i="12" s="1"/>
  <c r="AH25" i="12"/>
  <c r="AF36" i="12" s="1"/>
  <c r="AG25" i="12"/>
  <c r="AE36" i="12" s="1"/>
  <c r="P5" i="6" l="1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266" i="6"/>
  <c r="P267" i="6"/>
  <c r="P268" i="6"/>
  <c r="P269" i="6"/>
  <c r="P270" i="6"/>
  <c r="P271" i="6"/>
  <c r="P272" i="6"/>
  <c r="P273" i="6"/>
  <c r="P274" i="6"/>
  <c r="P275" i="6"/>
  <c r="P276" i="6"/>
  <c r="P277" i="6"/>
  <c r="P278" i="6"/>
  <c r="P279" i="6"/>
  <c r="P280" i="6"/>
  <c r="P281" i="6"/>
  <c r="P282" i="6"/>
  <c r="P283" i="6"/>
  <c r="P284" i="6"/>
  <c r="P285" i="6"/>
  <c r="P286" i="6"/>
  <c r="P287" i="6"/>
  <c r="P288" i="6"/>
  <c r="P289" i="6"/>
  <c r="P290" i="6"/>
  <c r="P291" i="6"/>
  <c r="P292" i="6"/>
  <c r="P293" i="6"/>
  <c r="P294" i="6"/>
  <c r="P295" i="6"/>
  <c r="P296" i="6"/>
  <c r="P297" i="6"/>
  <c r="P298" i="6"/>
  <c r="P299" i="6"/>
  <c r="P300" i="6"/>
  <c r="P301" i="6"/>
  <c r="P302" i="6"/>
  <c r="P303" i="6"/>
  <c r="P304" i="6"/>
  <c r="P305" i="6"/>
  <c r="P306" i="6"/>
  <c r="P307" i="6"/>
  <c r="P308" i="6"/>
  <c r="P309" i="6"/>
  <c r="P310" i="6"/>
  <c r="P311" i="6"/>
  <c r="P312" i="6"/>
  <c r="P313" i="6"/>
  <c r="P314" i="6"/>
  <c r="P315" i="6"/>
  <c r="P316" i="6"/>
  <c r="P317" i="6"/>
  <c r="P318" i="6"/>
  <c r="P319" i="6"/>
  <c r="P320" i="6"/>
  <c r="P321" i="6"/>
  <c r="P322" i="6"/>
  <c r="P323" i="6"/>
  <c r="P324" i="6"/>
  <c r="P325" i="6"/>
  <c r="P326" i="6"/>
  <c r="P327" i="6"/>
  <c r="P328" i="6"/>
  <c r="P329" i="6"/>
  <c r="P330" i="6"/>
  <c r="P331" i="6"/>
  <c r="P332" i="6"/>
  <c r="P333" i="6"/>
  <c r="P334" i="6"/>
  <c r="P335" i="6"/>
  <c r="P336" i="6"/>
  <c r="P337" i="6"/>
  <c r="P338" i="6"/>
  <c r="P339" i="6"/>
  <c r="P340" i="6"/>
  <c r="P341" i="6"/>
  <c r="P342" i="6"/>
  <c r="P343" i="6"/>
  <c r="P344" i="6"/>
  <c r="P345" i="6"/>
  <c r="P346" i="6"/>
  <c r="P347" i="6"/>
  <c r="P348" i="6"/>
  <c r="P349" i="6"/>
  <c r="P350" i="6"/>
  <c r="P351" i="6"/>
  <c r="P352" i="6"/>
  <c r="P353" i="6"/>
  <c r="P354" i="6"/>
  <c r="P355" i="6"/>
  <c r="P356" i="6"/>
  <c r="P357" i="6"/>
  <c r="P358" i="6"/>
  <c r="P359" i="6"/>
  <c r="P360" i="6"/>
  <c r="P361" i="6"/>
  <c r="P362" i="6"/>
  <c r="P363" i="6"/>
  <c r="P364" i="6"/>
  <c r="P365" i="6"/>
  <c r="P366" i="6"/>
  <c r="P367" i="6"/>
  <c r="P368" i="6"/>
  <c r="P369" i="6"/>
  <c r="P370" i="6"/>
  <c r="P371" i="6"/>
  <c r="P372" i="6"/>
  <c r="P373" i="6"/>
  <c r="P374" i="6"/>
  <c r="P375" i="6"/>
  <c r="P376" i="6"/>
  <c r="P377" i="6"/>
  <c r="P378" i="6"/>
  <c r="P379" i="6"/>
  <c r="P380" i="6"/>
  <c r="P381" i="6"/>
  <c r="P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4" i="6"/>
  <c r="T4" i="12" l="1"/>
  <c r="H4" i="12"/>
  <c r="H5" i="12"/>
  <c r="T5" i="12"/>
  <c r="H6" i="12"/>
  <c r="T6" i="12"/>
  <c r="AM5" i="6"/>
  <c r="AM6" i="6"/>
  <c r="AM7" i="6"/>
  <c r="AM8" i="6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M51" i="6"/>
  <c r="AM52" i="6"/>
  <c r="AM53" i="6"/>
  <c r="AM54" i="6"/>
  <c r="AM55" i="6"/>
  <c r="AM56" i="6"/>
  <c r="AM57" i="6"/>
  <c r="AM58" i="6"/>
  <c r="AM59" i="6"/>
  <c r="AM60" i="6"/>
  <c r="AM61" i="6"/>
  <c r="AM62" i="6"/>
  <c r="AM63" i="6"/>
  <c r="AM64" i="6"/>
  <c r="AM65" i="6"/>
  <c r="AM66" i="6"/>
  <c r="AM67" i="6"/>
  <c r="AM68" i="6"/>
  <c r="AM69" i="6"/>
  <c r="AM70" i="6"/>
  <c r="AM71" i="6"/>
  <c r="AM72" i="6"/>
  <c r="AM73" i="6"/>
  <c r="AM74" i="6"/>
  <c r="AM75" i="6"/>
  <c r="AM76" i="6"/>
  <c r="AM77" i="6"/>
  <c r="AM78" i="6"/>
  <c r="AM79" i="6"/>
  <c r="AM80" i="6"/>
  <c r="AM81" i="6"/>
  <c r="AM82" i="6"/>
  <c r="AM83" i="6"/>
  <c r="AM84" i="6"/>
  <c r="AM85" i="6"/>
  <c r="AM86" i="6"/>
  <c r="AM87" i="6"/>
  <c r="AM88" i="6"/>
  <c r="AM89" i="6"/>
  <c r="AM90" i="6"/>
  <c r="AM91" i="6"/>
  <c r="AM92" i="6"/>
  <c r="AM93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M108" i="6"/>
  <c r="AM109" i="6"/>
  <c r="AM110" i="6"/>
  <c r="AM111" i="6"/>
  <c r="AM112" i="6"/>
  <c r="AM113" i="6"/>
  <c r="AM114" i="6"/>
  <c r="AM115" i="6"/>
  <c r="AM116" i="6"/>
  <c r="AM117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32" i="6"/>
  <c r="AM133" i="6"/>
  <c r="AM134" i="6"/>
  <c r="AM135" i="6"/>
  <c r="AM136" i="6"/>
  <c r="AM137" i="6"/>
  <c r="AM138" i="6"/>
  <c r="AM139" i="6"/>
  <c r="AM140" i="6"/>
  <c r="AM141" i="6"/>
  <c r="AM142" i="6"/>
  <c r="AM143" i="6"/>
  <c r="AM144" i="6"/>
  <c r="AM145" i="6"/>
  <c r="AM146" i="6"/>
  <c r="AM147" i="6"/>
  <c r="AM148" i="6"/>
  <c r="AM149" i="6"/>
  <c r="AM150" i="6"/>
  <c r="AM151" i="6"/>
  <c r="AM152" i="6"/>
  <c r="AM153" i="6"/>
  <c r="AM154" i="6"/>
  <c r="AM155" i="6"/>
  <c r="AM156" i="6"/>
  <c r="AM157" i="6"/>
  <c r="AM158" i="6"/>
  <c r="AM159" i="6"/>
  <c r="AM160" i="6"/>
  <c r="AM161" i="6"/>
  <c r="AM162" i="6"/>
  <c r="AM163" i="6"/>
  <c r="AM164" i="6"/>
  <c r="AM165" i="6"/>
  <c r="AM166" i="6"/>
  <c r="AM167" i="6"/>
  <c r="AM168" i="6"/>
  <c r="AM169" i="6"/>
  <c r="AM170" i="6"/>
  <c r="AM171" i="6"/>
  <c r="AM172" i="6"/>
  <c r="AM173" i="6"/>
  <c r="AM174" i="6"/>
  <c r="AM175" i="6"/>
  <c r="AM176" i="6"/>
  <c r="AM177" i="6"/>
  <c r="AM178" i="6"/>
  <c r="AM179" i="6"/>
  <c r="AM180" i="6"/>
  <c r="AM181" i="6"/>
  <c r="AM182" i="6"/>
  <c r="AM183" i="6"/>
  <c r="AM184" i="6"/>
  <c r="AM185" i="6"/>
  <c r="AM186" i="6"/>
  <c r="AM187" i="6"/>
  <c r="AM188" i="6"/>
  <c r="AM189" i="6"/>
  <c r="AM190" i="6"/>
  <c r="AM191" i="6"/>
  <c r="AM192" i="6"/>
  <c r="AM193" i="6"/>
  <c r="AM194" i="6"/>
  <c r="AM195" i="6"/>
  <c r="AM196" i="6"/>
  <c r="AM197" i="6"/>
  <c r="AM198" i="6"/>
  <c r="AM199" i="6"/>
  <c r="AM200" i="6"/>
  <c r="AM201" i="6"/>
  <c r="AM202" i="6"/>
  <c r="AM203" i="6"/>
  <c r="AM204" i="6"/>
  <c r="AM205" i="6"/>
  <c r="AM206" i="6"/>
  <c r="AM207" i="6"/>
  <c r="AM208" i="6"/>
  <c r="AM209" i="6"/>
  <c r="AM210" i="6"/>
  <c r="AM211" i="6"/>
  <c r="AM212" i="6"/>
  <c r="AM213" i="6"/>
  <c r="AM214" i="6"/>
  <c r="AM215" i="6"/>
  <c r="AM216" i="6"/>
  <c r="AM217" i="6"/>
  <c r="AM218" i="6"/>
  <c r="AM219" i="6"/>
  <c r="AM220" i="6"/>
  <c r="AM221" i="6"/>
  <c r="AM222" i="6"/>
  <c r="AM223" i="6"/>
  <c r="AM224" i="6"/>
  <c r="AM225" i="6"/>
  <c r="AM226" i="6"/>
  <c r="AM227" i="6"/>
  <c r="AM228" i="6"/>
  <c r="AM229" i="6"/>
  <c r="AM230" i="6"/>
  <c r="AM231" i="6"/>
  <c r="AM232" i="6"/>
  <c r="AM233" i="6"/>
  <c r="AM234" i="6"/>
  <c r="AM235" i="6"/>
  <c r="AM236" i="6"/>
  <c r="AM237" i="6"/>
  <c r="AM238" i="6"/>
  <c r="AM239" i="6"/>
  <c r="AM240" i="6"/>
  <c r="AM241" i="6"/>
  <c r="AM242" i="6"/>
  <c r="AM243" i="6"/>
  <c r="AM244" i="6"/>
  <c r="AM245" i="6"/>
  <c r="AM246" i="6"/>
  <c r="AM247" i="6"/>
  <c r="AM248" i="6"/>
  <c r="AM249" i="6"/>
  <c r="AM250" i="6"/>
  <c r="AM251" i="6"/>
  <c r="AM252" i="6"/>
  <c r="AM253" i="6"/>
  <c r="AM254" i="6"/>
  <c r="AM255" i="6"/>
  <c r="AM256" i="6"/>
  <c r="AM257" i="6"/>
  <c r="AM258" i="6"/>
  <c r="AM259" i="6"/>
  <c r="AM260" i="6"/>
  <c r="AM261" i="6"/>
  <c r="AM262" i="6"/>
  <c r="AM263" i="6"/>
  <c r="AM264" i="6"/>
  <c r="AM265" i="6"/>
  <c r="AM266" i="6"/>
  <c r="AM267" i="6"/>
  <c r="AM268" i="6"/>
  <c r="AM269" i="6"/>
  <c r="AM270" i="6"/>
  <c r="AM271" i="6"/>
  <c r="AM272" i="6"/>
  <c r="AM273" i="6"/>
  <c r="AM274" i="6"/>
  <c r="AM275" i="6"/>
  <c r="AM276" i="6"/>
  <c r="AM277" i="6"/>
  <c r="AM278" i="6"/>
  <c r="AM279" i="6"/>
  <c r="AM280" i="6"/>
  <c r="AM281" i="6"/>
  <c r="AM282" i="6"/>
  <c r="AM283" i="6"/>
  <c r="AM284" i="6"/>
  <c r="AM285" i="6"/>
  <c r="AM286" i="6"/>
  <c r="AM287" i="6"/>
  <c r="AM288" i="6"/>
  <c r="AM289" i="6"/>
  <c r="AM290" i="6"/>
  <c r="AM291" i="6"/>
  <c r="AM292" i="6"/>
  <c r="AM293" i="6"/>
  <c r="AM294" i="6"/>
  <c r="AM295" i="6"/>
  <c r="AM296" i="6"/>
  <c r="AM297" i="6"/>
  <c r="AM298" i="6"/>
  <c r="AM299" i="6"/>
  <c r="AM300" i="6"/>
  <c r="AM301" i="6"/>
  <c r="AM302" i="6"/>
  <c r="AM303" i="6"/>
  <c r="AM304" i="6"/>
  <c r="AM305" i="6"/>
  <c r="AM306" i="6"/>
  <c r="AM307" i="6"/>
  <c r="AM308" i="6"/>
  <c r="AM309" i="6"/>
  <c r="AM310" i="6"/>
  <c r="AM311" i="6"/>
  <c r="AM312" i="6"/>
  <c r="AM313" i="6"/>
  <c r="AM314" i="6"/>
  <c r="AM315" i="6"/>
  <c r="AM316" i="6"/>
  <c r="AM317" i="6"/>
  <c r="AM318" i="6"/>
  <c r="AM319" i="6"/>
  <c r="AM320" i="6"/>
  <c r="AM321" i="6"/>
  <c r="AM322" i="6"/>
  <c r="AM323" i="6"/>
  <c r="AM324" i="6"/>
  <c r="AM325" i="6"/>
  <c r="AM326" i="6"/>
  <c r="AM327" i="6"/>
  <c r="AM328" i="6"/>
  <c r="AM329" i="6"/>
  <c r="AM330" i="6"/>
  <c r="AM331" i="6"/>
  <c r="AM332" i="6"/>
  <c r="AM333" i="6"/>
  <c r="AM334" i="6"/>
  <c r="AM335" i="6"/>
  <c r="AM336" i="6"/>
  <c r="AM337" i="6"/>
  <c r="AM338" i="6"/>
  <c r="AM339" i="6"/>
  <c r="AM340" i="6"/>
  <c r="AM341" i="6"/>
  <c r="AM342" i="6"/>
  <c r="AM343" i="6"/>
  <c r="AM344" i="6"/>
  <c r="AM345" i="6"/>
  <c r="AM346" i="6"/>
  <c r="AM347" i="6"/>
  <c r="AM348" i="6"/>
  <c r="AM349" i="6"/>
  <c r="AM350" i="6"/>
  <c r="AM351" i="6"/>
  <c r="AM352" i="6"/>
  <c r="AM353" i="6"/>
  <c r="AM354" i="6"/>
  <c r="AM355" i="6"/>
  <c r="AM356" i="6"/>
  <c r="AM357" i="6"/>
  <c r="AM358" i="6"/>
  <c r="AM359" i="6"/>
  <c r="AM360" i="6"/>
  <c r="AM361" i="6"/>
  <c r="AM362" i="6"/>
  <c r="AM363" i="6"/>
  <c r="AM364" i="6"/>
  <c r="AM365" i="6"/>
  <c r="AM366" i="6"/>
  <c r="AM367" i="6"/>
  <c r="AM368" i="6"/>
  <c r="AM369" i="6"/>
  <c r="AM370" i="6"/>
  <c r="AM371" i="6"/>
  <c r="AM372" i="6"/>
  <c r="AM373" i="6"/>
  <c r="AM374" i="6"/>
  <c r="AM375" i="6"/>
  <c r="AM376" i="6"/>
  <c r="AM377" i="6"/>
  <c r="AM378" i="6"/>
  <c r="AM379" i="6"/>
  <c r="AM380" i="6"/>
  <c r="AM381" i="6"/>
  <c r="AM4" i="6"/>
  <c r="AL5" i="6"/>
  <c r="AL6" i="6"/>
  <c r="AL7" i="6"/>
  <c r="AL8" i="6"/>
  <c r="AL9" i="6"/>
  <c r="AL10" i="6"/>
  <c r="AL11" i="6"/>
  <c r="AL12" i="6"/>
  <c r="AL13" i="6"/>
  <c r="AL14" i="6"/>
  <c r="AL15" i="6"/>
  <c r="AL16" i="6"/>
  <c r="AL17" i="6"/>
  <c r="AL18" i="6"/>
  <c r="AL19" i="6"/>
  <c r="AL20" i="6"/>
  <c r="AL21" i="6"/>
  <c r="AL22" i="6"/>
  <c r="AL23" i="6"/>
  <c r="AL24" i="6"/>
  <c r="AL25" i="6"/>
  <c r="AL26" i="6"/>
  <c r="AL27" i="6"/>
  <c r="AL28" i="6"/>
  <c r="AL29" i="6"/>
  <c r="AL30" i="6"/>
  <c r="AL31" i="6"/>
  <c r="AL32" i="6"/>
  <c r="AL33" i="6"/>
  <c r="AL34" i="6"/>
  <c r="AL35" i="6"/>
  <c r="AL36" i="6"/>
  <c r="AL37" i="6"/>
  <c r="AL38" i="6"/>
  <c r="AL39" i="6"/>
  <c r="AL40" i="6"/>
  <c r="AL41" i="6"/>
  <c r="AL42" i="6"/>
  <c r="AL43" i="6"/>
  <c r="AL44" i="6"/>
  <c r="AL45" i="6"/>
  <c r="AL46" i="6"/>
  <c r="AL47" i="6"/>
  <c r="AL48" i="6"/>
  <c r="AL49" i="6"/>
  <c r="AL50" i="6"/>
  <c r="AL51" i="6"/>
  <c r="AL52" i="6"/>
  <c r="AL53" i="6"/>
  <c r="AL54" i="6"/>
  <c r="AL55" i="6"/>
  <c r="AL56" i="6"/>
  <c r="AL57" i="6"/>
  <c r="AL58" i="6"/>
  <c r="AL59" i="6"/>
  <c r="AL60" i="6"/>
  <c r="AL61" i="6"/>
  <c r="AL62" i="6"/>
  <c r="AL63" i="6"/>
  <c r="AL64" i="6"/>
  <c r="AL65" i="6"/>
  <c r="AL66" i="6"/>
  <c r="AL67" i="6"/>
  <c r="AL68" i="6"/>
  <c r="AL69" i="6"/>
  <c r="AL70" i="6"/>
  <c r="AL71" i="6"/>
  <c r="AL72" i="6"/>
  <c r="AL73" i="6"/>
  <c r="AL74" i="6"/>
  <c r="AL75" i="6"/>
  <c r="AL76" i="6"/>
  <c r="AL77" i="6"/>
  <c r="AL78" i="6"/>
  <c r="AL79" i="6"/>
  <c r="AL80" i="6"/>
  <c r="AL81" i="6"/>
  <c r="AL82" i="6"/>
  <c r="AL83" i="6"/>
  <c r="AL84" i="6"/>
  <c r="AL85" i="6"/>
  <c r="AL86" i="6"/>
  <c r="AL87" i="6"/>
  <c r="AL88" i="6"/>
  <c r="AL89" i="6"/>
  <c r="AL90" i="6"/>
  <c r="AL91" i="6"/>
  <c r="AL92" i="6"/>
  <c r="AL93" i="6"/>
  <c r="AL94" i="6"/>
  <c r="AL95" i="6"/>
  <c r="AL96" i="6"/>
  <c r="AL97" i="6"/>
  <c r="AL98" i="6"/>
  <c r="AL99" i="6"/>
  <c r="AL100" i="6"/>
  <c r="AL101" i="6"/>
  <c r="AL102" i="6"/>
  <c r="AL103" i="6"/>
  <c r="AL104" i="6"/>
  <c r="AL105" i="6"/>
  <c r="AL106" i="6"/>
  <c r="AL107" i="6"/>
  <c r="AL108" i="6"/>
  <c r="AL109" i="6"/>
  <c r="AL110" i="6"/>
  <c r="AL111" i="6"/>
  <c r="AL112" i="6"/>
  <c r="AL113" i="6"/>
  <c r="AL114" i="6"/>
  <c r="AL115" i="6"/>
  <c r="AL116" i="6"/>
  <c r="AL117" i="6"/>
  <c r="AL118" i="6"/>
  <c r="AL119" i="6"/>
  <c r="AL120" i="6"/>
  <c r="AL121" i="6"/>
  <c r="AL122" i="6"/>
  <c r="AL123" i="6"/>
  <c r="AL124" i="6"/>
  <c r="AL125" i="6"/>
  <c r="AL126" i="6"/>
  <c r="AL127" i="6"/>
  <c r="AL128" i="6"/>
  <c r="AL129" i="6"/>
  <c r="AL130" i="6"/>
  <c r="AL131" i="6"/>
  <c r="AL132" i="6"/>
  <c r="AL133" i="6"/>
  <c r="AL134" i="6"/>
  <c r="AL135" i="6"/>
  <c r="AL136" i="6"/>
  <c r="AL137" i="6"/>
  <c r="AL138" i="6"/>
  <c r="AL139" i="6"/>
  <c r="AL140" i="6"/>
  <c r="AL141" i="6"/>
  <c r="AL142" i="6"/>
  <c r="AL143" i="6"/>
  <c r="AL144" i="6"/>
  <c r="AL145" i="6"/>
  <c r="AL146" i="6"/>
  <c r="AL147" i="6"/>
  <c r="AL148" i="6"/>
  <c r="AL149" i="6"/>
  <c r="AL150" i="6"/>
  <c r="AL151" i="6"/>
  <c r="AL152" i="6"/>
  <c r="AL153" i="6"/>
  <c r="AL154" i="6"/>
  <c r="AL155" i="6"/>
  <c r="AL156" i="6"/>
  <c r="AL157" i="6"/>
  <c r="AL158" i="6"/>
  <c r="AL159" i="6"/>
  <c r="AL160" i="6"/>
  <c r="AL161" i="6"/>
  <c r="AL162" i="6"/>
  <c r="AL163" i="6"/>
  <c r="AL164" i="6"/>
  <c r="AL165" i="6"/>
  <c r="AL166" i="6"/>
  <c r="AL167" i="6"/>
  <c r="AL168" i="6"/>
  <c r="AL169" i="6"/>
  <c r="AL170" i="6"/>
  <c r="AL171" i="6"/>
  <c r="AL172" i="6"/>
  <c r="AL173" i="6"/>
  <c r="AL174" i="6"/>
  <c r="AL175" i="6"/>
  <c r="AL176" i="6"/>
  <c r="AL177" i="6"/>
  <c r="AL178" i="6"/>
  <c r="AL179" i="6"/>
  <c r="AL180" i="6"/>
  <c r="AL181" i="6"/>
  <c r="AL182" i="6"/>
  <c r="AL183" i="6"/>
  <c r="AL184" i="6"/>
  <c r="AL185" i="6"/>
  <c r="AL186" i="6"/>
  <c r="AL187" i="6"/>
  <c r="AL188" i="6"/>
  <c r="AL189" i="6"/>
  <c r="AL190" i="6"/>
  <c r="AL191" i="6"/>
  <c r="AL192" i="6"/>
  <c r="AL193" i="6"/>
  <c r="AL194" i="6"/>
  <c r="AL195" i="6"/>
  <c r="AL196" i="6"/>
  <c r="AL197" i="6"/>
  <c r="AL198" i="6"/>
  <c r="AL199" i="6"/>
  <c r="AL200" i="6"/>
  <c r="AL201" i="6"/>
  <c r="AL202" i="6"/>
  <c r="AL203" i="6"/>
  <c r="AL204" i="6"/>
  <c r="AL205" i="6"/>
  <c r="AL206" i="6"/>
  <c r="AL207" i="6"/>
  <c r="AL208" i="6"/>
  <c r="AL209" i="6"/>
  <c r="AL210" i="6"/>
  <c r="AL211" i="6"/>
  <c r="AL212" i="6"/>
  <c r="AL213" i="6"/>
  <c r="AL214" i="6"/>
  <c r="AL215" i="6"/>
  <c r="AL216" i="6"/>
  <c r="AL217" i="6"/>
  <c r="AL218" i="6"/>
  <c r="AL219" i="6"/>
  <c r="AL220" i="6"/>
  <c r="AL221" i="6"/>
  <c r="AL222" i="6"/>
  <c r="AL223" i="6"/>
  <c r="AL224" i="6"/>
  <c r="AL225" i="6"/>
  <c r="AL226" i="6"/>
  <c r="AL227" i="6"/>
  <c r="AL228" i="6"/>
  <c r="AL229" i="6"/>
  <c r="AL230" i="6"/>
  <c r="AL231" i="6"/>
  <c r="AL232" i="6"/>
  <c r="AL233" i="6"/>
  <c r="AL234" i="6"/>
  <c r="AL235" i="6"/>
  <c r="AL236" i="6"/>
  <c r="AL237" i="6"/>
  <c r="AL238" i="6"/>
  <c r="AL239" i="6"/>
  <c r="AL240" i="6"/>
  <c r="AL241" i="6"/>
  <c r="AL242" i="6"/>
  <c r="AL243" i="6"/>
  <c r="AL244" i="6"/>
  <c r="AL245" i="6"/>
  <c r="AL246" i="6"/>
  <c r="AL247" i="6"/>
  <c r="AL248" i="6"/>
  <c r="AL249" i="6"/>
  <c r="AL250" i="6"/>
  <c r="AL251" i="6"/>
  <c r="AL252" i="6"/>
  <c r="AL253" i="6"/>
  <c r="AL254" i="6"/>
  <c r="AL255" i="6"/>
  <c r="AL256" i="6"/>
  <c r="AL257" i="6"/>
  <c r="AL258" i="6"/>
  <c r="AL259" i="6"/>
  <c r="AL260" i="6"/>
  <c r="AL261" i="6"/>
  <c r="AL262" i="6"/>
  <c r="AL263" i="6"/>
  <c r="AL264" i="6"/>
  <c r="AL265" i="6"/>
  <c r="AL266" i="6"/>
  <c r="AL267" i="6"/>
  <c r="AL268" i="6"/>
  <c r="AL269" i="6"/>
  <c r="AL270" i="6"/>
  <c r="AL271" i="6"/>
  <c r="AL272" i="6"/>
  <c r="AL273" i="6"/>
  <c r="AL274" i="6"/>
  <c r="AL275" i="6"/>
  <c r="AL276" i="6"/>
  <c r="AL277" i="6"/>
  <c r="AL278" i="6"/>
  <c r="AL279" i="6"/>
  <c r="AL280" i="6"/>
  <c r="AL281" i="6"/>
  <c r="AL282" i="6"/>
  <c r="AL283" i="6"/>
  <c r="AL284" i="6"/>
  <c r="AL285" i="6"/>
  <c r="AL286" i="6"/>
  <c r="AL287" i="6"/>
  <c r="AL288" i="6"/>
  <c r="AL289" i="6"/>
  <c r="AL290" i="6"/>
  <c r="AL291" i="6"/>
  <c r="AL292" i="6"/>
  <c r="AL293" i="6"/>
  <c r="AL294" i="6"/>
  <c r="AL295" i="6"/>
  <c r="AL296" i="6"/>
  <c r="AL297" i="6"/>
  <c r="AL298" i="6"/>
  <c r="AL299" i="6"/>
  <c r="AL300" i="6"/>
  <c r="AL301" i="6"/>
  <c r="AL302" i="6"/>
  <c r="AL303" i="6"/>
  <c r="AL304" i="6"/>
  <c r="AL305" i="6"/>
  <c r="AL306" i="6"/>
  <c r="AL307" i="6"/>
  <c r="AL308" i="6"/>
  <c r="AL309" i="6"/>
  <c r="AL310" i="6"/>
  <c r="AL311" i="6"/>
  <c r="AL312" i="6"/>
  <c r="AL313" i="6"/>
  <c r="AL314" i="6"/>
  <c r="AL315" i="6"/>
  <c r="AL316" i="6"/>
  <c r="AL317" i="6"/>
  <c r="AL318" i="6"/>
  <c r="AL319" i="6"/>
  <c r="AL320" i="6"/>
  <c r="AL321" i="6"/>
  <c r="AL322" i="6"/>
  <c r="AL323" i="6"/>
  <c r="AL324" i="6"/>
  <c r="AL325" i="6"/>
  <c r="AL326" i="6"/>
  <c r="AL327" i="6"/>
  <c r="AL328" i="6"/>
  <c r="AL329" i="6"/>
  <c r="AL330" i="6"/>
  <c r="AL331" i="6"/>
  <c r="AL332" i="6"/>
  <c r="AL333" i="6"/>
  <c r="AL334" i="6"/>
  <c r="AL335" i="6"/>
  <c r="AL336" i="6"/>
  <c r="AL337" i="6"/>
  <c r="AL338" i="6"/>
  <c r="AL339" i="6"/>
  <c r="AL340" i="6"/>
  <c r="AL341" i="6"/>
  <c r="AL342" i="6"/>
  <c r="AL343" i="6"/>
  <c r="AL344" i="6"/>
  <c r="AL345" i="6"/>
  <c r="AL346" i="6"/>
  <c r="AL347" i="6"/>
  <c r="AL348" i="6"/>
  <c r="AL349" i="6"/>
  <c r="AL350" i="6"/>
  <c r="AL351" i="6"/>
  <c r="AL352" i="6"/>
  <c r="AL353" i="6"/>
  <c r="AL354" i="6"/>
  <c r="AL355" i="6"/>
  <c r="AL356" i="6"/>
  <c r="AL357" i="6"/>
  <c r="AL358" i="6"/>
  <c r="AL359" i="6"/>
  <c r="AL360" i="6"/>
  <c r="AL361" i="6"/>
  <c r="AL362" i="6"/>
  <c r="AL363" i="6"/>
  <c r="AL364" i="6"/>
  <c r="AL365" i="6"/>
  <c r="AL366" i="6"/>
  <c r="AL367" i="6"/>
  <c r="AL368" i="6"/>
  <c r="AL369" i="6"/>
  <c r="AL370" i="6"/>
  <c r="AL371" i="6"/>
  <c r="AL372" i="6"/>
  <c r="AL373" i="6"/>
  <c r="AL374" i="6"/>
  <c r="AL375" i="6"/>
  <c r="AL376" i="6"/>
  <c r="AL377" i="6"/>
  <c r="AL378" i="6"/>
  <c r="AL379" i="6"/>
  <c r="AL380" i="6"/>
  <c r="AL381" i="6"/>
  <c r="AL4" i="6"/>
  <c r="AK5" i="6"/>
  <c r="AK6" i="6"/>
  <c r="AK7" i="6"/>
  <c r="AK8" i="6"/>
  <c r="AK9" i="6"/>
  <c r="AK10" i="6"/>
  <c r="AK11" i="6"/>
  <c r="AK12" i="6"/>
  <c r="AK13" i="6"/>
  <c r="AK14" i="6"/>
  <c r="AK15" i="6"/>
  <c r="AK16" i="6"/>
  <c r="AK17" i="6"/>
  <c r="AK18" i="6"/>
  <c r="AK19" i="6"/>
  <c r="AK20" i="6"/>
  <c r="AK21" i="6"/>
  <c r="AK22" i="6"/>
  <c r="AK23" i="6"/>
  <c r="AK24" i="6"/>
  <c r="AK25" i="6"/>
  <c r="AK26" i="6"/>
  <c r="AK27" i="6"/>
  <c r="AK28" i="6"/>
  <c r="AK29" i="6"/>
  <c r="AK30" i="6"/>
  <c r="AK31" i="6"/>
  <c r="AK32" i="6"/>
  <c r="AK33" i="6"/>
  <c r="AK34" i="6"/>
  <c r="AK35" i="6"/>
  <c r="AK36" i="6"/>
  <c r="AK37" i="6"/>
  <c r="AK38" i="6"/>
  <c r="AK39" i="6"/>
  <c r="AK40" i="6"/>
  <c r="AK41" i="6"/>
  <c r="AK42" i="6"/>
  <c r="AK43" i="6"/>
  <c r="AK44" i="6"/>
  <c r="AK45" i="6"/>
  <c r="AK46" i="6"/>
  <c r="AK47" i="6"/>
  <c r="AK48" i="6"/>
  <c r="AK49" i="6"/>
  <c r="AK50" i="6"/>
  <c r="AK51" i="6"/>
  <c r="AK52" i="6"/>
  <c r="AK53" i="6"/>
  <c r="AK54" i="6"/>
  <c r="AK55" i="6"/>
  <c r="AK56" i="6"/>
  <c r="AK57" i="6"/>
  <c r="AK58" i="6"/>
  <c r="AK59" i="6"/>
  <c r="AK60" i="6"/>
  <c r="AK61" i="6"/>
  <c r="AK62" i="6"/>
  <c r="AK63" i="6"/>
  <c r="AK64" i="6"/>
  <c r="AK65" i="6"/>
  <c r="AK66" i="6"/>
  <c r="AK67" i="6"/>
  <c r="AK68" i="6"/>
  <c r="AK69" i="6"/>
  <c r="AK70" i="6"/>
  <c r="AK71" i="6"/>
  <c r="AK72" i="6"/>
  <c r="AK73" i="6"/>
  <c r="AK74" i="6"/>
  <c r="AK75" i="6"/>
  <c r="AK76" i="6"/>
  <c r="AK77" i="6"/>
  <c r="AK78" i="6"/>
  <c r="AK79" i="6"/>
  <c r="AK80" i="6"/>
  <c r="AK81" i="6"/>
  <c r="AK82" i="6"/>
  <c r="AK83" i="6"/>
  <c r="AK84" i="6"/>
  <c r="AK85" i="6"/>
  <c r="AK86" i="6"/>
  <c r="AK87" i="6"/>
  <c r="AK88" i="6"/>
  <c r="AK89" i="6"/>
  <c r="AK90" i="6"/>
  <c r="AK91" i="6"/>
  <c r="AK92" i="6"/>
  <c r="AK93" i="6"/>
  <c r="AK94" i="6"/>
  <c r="AK95" i="6"/>
  <c r="AK96" i="6"/>
  <c r="AK97" i="6"/>
  <c r="AK98" i="6"/>
  <c r="AK99" i="6"/>
  <c r="AK100" i="6"/>
  <c r="AK101" i="6"/>
  <c r="AK102" i="6"/>
  <c r="AK103" i="6"/>
  <c r="AK104" i="6"/>
  <c r="AK105" i="6"/>
  <c r="AK106" i="6"/>
  <c r="AK107" i="6"/>
  <c r="AK108" i="6"/>
  <c r="AK109" i="6"/>
  <c r="AK110" i="6"/>
  <c r="AK111" i="6"/>
  <c r="AK112" i="6"/>
  <c r="AK113" i="6"/>
  <c r="AK114" i="6"/>
  <c r="AK115" i="6"/>
  <c r="AK116" i="6"/>
  <c r="AK117" i="6"/>
  <c r="AK118" i="6"/>
  <c r="AK119" i="6"/>
  <c r="AK120" i="6"/>
  <c r="AK121" i="6"/>
  <c r="AK122" i="6"/>
  <c r="AK123" i="6"/>
  <c r="AK124" i="6"/>
  <c r="AK125" i="6"/>
  <c r="AK126" i="6"/>
  <c r="AK127" i="6"/>
  <c r="AK128" i="6"/>
  <c r="AK129" i="6"/>
  <c r="AK130" i="6"/>
  <c r="AK131" i="6"/>
  <c r="AK132" i="6"/>
  <c r="AK133" i="6"/>
  <c r="AK134" i="6"/>
  <c r="AK135" i="6"/>
  <c r="AK136" i="6"/>
  <c r="AK137" i="6"/>
  <c r="AK138" i="6"/>
  <c r="AK139" i="6"/>
  <c r="AK140" i="6"/>
  <c r="AK141" i="6"/>
  <c r="AK142" i="6"/>
  <c r="AK143" i="6"/>
  <c r="AK144" i="6"/>
  <c r="AK145" i="6"/>
  <c r="AK146" i="6"/>
  <c r="AK147" i="6"/>
  <c r="AK148" i="6"/>
  <c r="AK149" i="6"/>
  <c r="AK150" i="6"/>
  <c r="AK151" i="6"/>
  <c r="AK152" i="6"/>
  <c r="AK153" i="6"/>
  <c r="AK154" i="6"/>
  <c r="AK155" i="6"/>
  <c r="AK156" i="6"/>
  <c r="AK157" i="6"/>
  <c r="AK158" i="6"/>
  <c r="AK159" i="6"/>
  <c r="AK160" i="6"/>
  <c r="AK161" i="6"/>
  <c r="AK162" i="6"/>
  <c r="AK163" i="6"/>
  <c r="AK164" i="6"/>
  <c r="AK165" i="6"/>
  <c r="AK166" i="6"/>
  <c r="AK167" i="6"/>
  <c r="AK168" i="6"/>
  <c r="AK169" i="6"/>
  <c r="AK170" i="6"/>
  <c r="AK171" i="6"/>
  <c r="AK172" i="6"/>
  <c r="AK173" i="6"/>
  <c r="AK174" i="6"/>
  <c r="AK175" i="6"/>
  <c r="AK176" i="6"/>
  <c r="AK177" i="6"/>
  <c r="AK178" i="6"/>
  <c r="AK179" i="6"/>
  <c r="AK180" i="6"/>
  <c r="AK181" i="6"/>
  <c r="AK182" i="6"/>
  <c r="AK183" i="6"/>
  <c r="AK184" i="6"/>
  <c r="AK185" i="6"/>
  <c r="AK186" i="6"/>
  <c r="AK187" i="6"/>
  <c r="AK188" i="6"/>
  <c r="AK189" i="6"/>
  <c r="AK190" i="6"/>
  <c r="AK191" i="6"/>
  <c r="AK192" i="6"/>
  <c r="AK193" i="6"/>
  <c r="AK194" i="6"/>
  <c r="AK195" i="6"/>
  <c r="AK196" i="6"/>
  <c r="AK197" i="6"/>
  <c r="AK198" i="6"/>
  <c r="AK199" i="6"/>
  <c r="AK200" i="6"/>
  <c r="AK201" i="6"/>
  <c r="AK202" i="6"/>
  <c r="AK203" i="6"/>
  <c r="AK204" i="6"/>
  <c r="AK205" i="6"/>
  <c r="AK206" i="6"/>
  <c r="AK207" i="6"/>
  <c r="AK208" i="6"/>
  <c r="AK209" i="6"/>
  <c r="AK210" i="6"/>
  <c r="AK211" i="6"/>
  <c r="AK212" i="6"/>
  <c r="AK213" i="6"/>
  <c r="AK214" i="6"/>
  <c r="AK215" i="6"/>
  <c r="AK216" i="6"/>
  <c r="AK217" i="6"/>
  <c r="AK218" i="6"/>
  <c r="AK219" i="6"/>
  <c r="AK220" i="6"/>
  <c r="AK221" i="6"/>
  <c r="AK222" i="6"/>
  <c r="AK223" i="6"/>
  <c r="AK224" i="6"/>
  <c r="AK225" i="6"/>
  <c r="AK226" i="6"/>
  <c r="AK227" i="6"/>
  <c r="AK228" i="6"/>
  <c r="AK229" i="6"/>
  <c r="AK230" i="6"/>
  <c r="AK231" i="6"/>
  <c r="AK232" i="6"/>
  <c r="AK233" i="6"/>
  <c r="AK234" i="6"/>
  <c r="AK235" i="6"/>
  <c r="AK236" i="6"/>
  <c r="AK237" i="6"/>
  <c r="AK238" i="6"/>
  <c r="AK239" i="6"/>
  <c r="AK240" i="6"/>
  <c r="AK241" i="6"/>
  <c r="AK242" i="6"/>
  <c r="AK243" i="6"/>
  <c r="AK244" i="6"/>
  <c r="AK245" i="6"/>
  <c r="AK246" i="6"/>
  <c r="AK247" i="6"/>
  <c r="AK248" i="6"/>
  <c r="AK249" i="6"/>
  <c r="AK250" i="6"/>
  <c r="AK251" i="6"/>
  <c r="AK252" i="6"/>
  <c r="AK253" i="6"/>
  <c r="AK254" i="6"/>
  <c r="AK255" i="6"/>
  <c r="AK256" i="6"/>
  <c r="AK257" i="6"/>
  <c r="AK258" i="6"/>
  <c r="AK259" i="6"/>
  <c r="AK260" i="6"/>
  <c r="AK261" i="6"/>
  <c r="AK262" i="6"/>
  <c r="AK263" i="6"/>
  <c r="AK264" i="6"/>
  <c r="AK265" i="6"/>
  <c r="AK266" i="6"/>
  <c r="AK267" i="6"/>
  <c r="AK268" i="6"/>
  <c r="AK269" i="6"/>
  <c r="AK270" i="6"/>
  <c r="AK271" i="6"/>
  <c r="AK272" i="6"/>
  <c r="AK273" i="6"/>
  <c r="AK274" i="6"/>
  <c r="AK275" i="6"/>
  <c r="AK276" i="6"/>
  <c r="AK277" i="6"/>
  <c r="AK278" i="6"/>
  <c r="AK279" i="6"/>
  <c r="AK280" i="6"/>
  <c r="AK281" i="6"/>
  <c r="AK282" i="6"/>
  <c r="AK283" i="6"/>
  <c r="AK284" i="6"/>
  <c r="AK285" i="6"/>
  <c r="AK286" i="6"/>
  <c r="AK287" i="6"/>
  <c r="AK288" i="6"/>
  <c r="AK289" i="6"/>
  <c r="AK290" i="6"/>
  <c r="AK291" i="6"/>
  <c r="AK292" i="6"/>
  <c r="AK293" i="6"/>
  <c r="AK294" i="6"/>
  <c r="AK295" i="6"/>
  <c r="AK296" i="6"/>
  <c r="AK297" i="6"/>
  <c r="AK298" i="6"/>
  <c r="AK299" i="6"/>
  <c r="AK300" i="6"/>
  <c r="AK301" i="6"/>
  <c r="AK302" i="6"/>
  <c r="AK303" i="6"/>
  <c r="AK304" i="6"/>
  <c r="AK305" i="6"/>
  <c r="AK306" i="6"/>
  <c r="AK307" i="6"/>
  <c r="AK308" i="6"/>
  <c r="AK309" i="6"/>
  <c r="AK310" i="6"/>
  <c r="AK311" i="6"/>
  <c r="AK312" i="6"/>
  <c r="AK313" i="6"/>
  <c r="AK314" i="6"/>
  <c r="AK315" i="6"/>
  <c r="AK316" i="6"/>
  <c r="AK317" i="6"/>
  <c r="AK318" i="6"/>
  <c r="AK319" i="6"/>
  <c r="AK320" i="6"/>
  <c r="AK321" i="6"/>
  <c r="AK322" i="6"/>
  <c r="AK323" i="6"/>
  <c r="AK324" i="6"/>
  <c r="AK325" i="6"/>
  <c r="AK326" i="6"/>
  <c r="AK327" i="6"/>
  <c r="AK328" i="6"/>
  <c r="AK329" i="6"/>
  <c r="AK330" i="6"/>
  <c r="AK331" i="6"/>
  <c r="AK332" i="6"/>
  <c r="AK333" i="6"/>
  <c r="AK334" i="6"/>
  <c r="AK335" i="6"/>
  <c r="AK336" i="6"/>
  <c r="AK337" i="6"/>
  <c r="AK338" i="6"/>
  <c r="AK339" i="6"/>
  <c r="AK340" i="6"/>
  <c r="AK341" i="6"/>
  <c r="AK342" i="6"/>
  <c r="AK343" i="6"/>
  <c r="AK344" i="6"/>
  <c r="AK345" i="6"/>
  <c r="AK346" i="6"/>
  <c r="AK347" i="6"/>
  <c r="AK348" i="6"/>
  <c r="AK349" i="6"/>
  <c r="AK350" i="6"/>
  <c r="AK351" i="6"/>
  <c r="AK352" i="6"/>
  <c r="AK353" i="6"/>
  <c r="AK354" i="6"/>
  <c r="AK355" i="6"/>
  <c r="AK356" i="6"/>
  <c r="AK357" i="6"/>
  <c r="AK358" i="6"/>
  <c r="AK359" i="6"/>
  <c r="AK360" i="6"/>
  <c r="AK361" i="6"/>
  <c r="AK362" i="6"/>
  <c r="AK363" i="6"/>
  <c r="AK364" i="6"/>
  <c r="AK365" i="6"/>
  <c r="AK366" i="6"/>
  <c r="AK367" i="6"/>
  <c r="AK368" i="6"/>
  <c r="AK369" i="6"/>
  <c r="AK370" i="6"/>
  <c r="AK371" i="6"/>
  <c r="AK372" i="6"/>
  <c r="AK373" i="6"/>
  <c r="AK374" i="6"/>
  <c r="AK375" i="6"/>
  <c r="AK376" i="6"/>
  <c r="AK377" i="6"/>
  <c r="AK378" i="6"/>
  <c r="AK379" i="6"/>
  <c r="AK380" i="6"/>
  <c r="AK381" i="6"/>
  <c r="AK4" i="6"/>
  <c r="Z24" i="12" l="1"/>
  <c r="AA22" i="12"/>
  <c r="AA24" i="12"/>
  <c r="Z23" i="12"/>
  <c r="AB22" i="12"/>
  <c r="AB24" i="12"/>
  <c r="AA23" i="12"/>
  <c r="Z22" i="12"/>
  <c r="AB23" i="12"/>
  <c r="H7" i="12"/>
  <c r="H8" i="12" s="1"/>
  <c r="T7" i="12"/>
  <c r="T8" i="12" s="1"/>
  <c r="AA4" i="12"/>
  <c r="AB4" i="12"/>
  <c r="Z4" i="12"/>
  <c r="AA5" i="12"/>
  <c r="AB5" i="12"/>
  <c r="Z6" i="12"/>
  <c r="AA6" i="12"/>
  <c r="Z5" i="12"/>
  <c r="AB6" i="12"/>
  <c r="I3" i="1"/>
  <c r="J3" i="1"/>
  <c r="I4" i="1"/>
  <c r="J4" i="1"/>
  <c r="I5" i="1"/>
  <c r="J5" i="1"/>
  <c r="I6" i="1"/>
  <c r="J6" i="1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I217" i="1"/>
  <c r="J217" i="1"/>
  <c r="I218" i="1"/>
  <c r="J218" i="1"/>
  <c r="I219" i="1"/>
  <c r="J219" i="1"/>
  <c r="I220" i="1"/>
  <c r="J220" i="1"/>
  <c r="I221" i="1"/>
  <c r="J221" i="1"/>
  <c r="I222" i="1"/>
  <c r="J222" i="1"/>
  <c r="I223" i="1"/>
  <c r="J223" i="1"/>
  <c r="I224" i="1"/>
  <c r="J224" i="1"/>
  <c r="I225" i="1"/>
  <c r="J225" i="1"/>
  <c r="I226" i="1"/>
  <c r="J226" i="1"/>
  <c r="I227" i="1"/>
  <c r="J227" i="1"/>
  <c r="I228" i="1"/>
  <c r="J228" i="1"/>
  <c r="I229" i="1"/>
  <c r="J229" i="1"/>
  <c r="I230" i="1"/>
  <c r="J230" i="1"/>
  <c r="I231" i="1"/>
  <c r="J231" i="1"/>
  <c r="I232" i="1"/>
  <c r="J232" i="1"/>
  <c r="I233" i="1"/>
  <c r="J233" i="1"/>
  <c r="I234" i="1"/>
  <c r="J234" i="1"/>
  <c r="I235" i="1"/>
  <c r="J235" i="1"/>
  <c r="I236" i="1"/>
  <c r="J236" i="1"/>
  <c r="I237" i="1"/>
  <c r="J237" i="1"/>
  <c r="I238" i="1"/>
  <c r="J238" i="1"/>
  <c r="I239" i="1"/>
  <c r="J239" i="1"/>
  <c r="I240" i="1"/>
  <c r="J240" i="1"/>
  <c r="I241" i="1"/>
  <c r="J241" i="1"/>
  <c r="I242" i="1"/>
  <c r="J242" i="1"/>
  <c r="I243" i="1"/>
  <c r="J243" i="1"/>
  <c r="I244" i="1"/>
  <c r="J244" i="1"/>
  <c r="I245" i="1"/>
  <c r="J245" i="1"/>
  <c r="I246" i="1"/>
  <c r="J246" i="1"/>
  <c r="I247" i="1"/>
  <c r="J247" i="1"/>
  <c r="I248" i="1"/>
  <c r="J248" i="1"/>
  <c r="I249" i="1"/>
  <c r="J249" i="1"/>
  <c r="I250" i="1"/>
  <c r="J250" i="1"/>
  <c r="I251" i="1"/>
  <c r="J251" i="1"/>
  <c r="I252" i="1"/>
  <c r="J252" i="1"/>
  <c r="I253" i="1"/>
  <c r="J253" i="1"/>
  <c r="I254" i="1"/>
  <c r="J254" i="1"/>
  <c r="I255" i="1"/>
  <c r="J255" i="1"/>
  <c r="I256" i="1"/>
  <c r="J256" i="1"/>
  <c r="I257" i="1"/>
  <c r="J257" i="1"/>
  <c r="I258" i="1"/>
  <c r="J258" i="1"/>
  <c r="I259" i="1"/>
  <c r="J259" i="1"/>
  <c r="I260" i="1"/>
  <c r="J260" i="1"/>
  <c r="I261" i="1"/>
  <c r="J261" i="1"/>
  <c r="I262" i="1"/>
  <c r="J262" i="1"/>
  <c r="I263" i="1"/>
  <c r="J263" i="1"/>
  <c r="I264" i="1"/>
  <c r="J264" i="1"/>
  <c r="I265" i="1"/>
  <c r="J265" i="1"/>
  <c r="I266" i="1"/>
  <c r="J266" i="1"/>
  <c r="I267" i="1"/>
  <c r="J267" i="1"/>
  <c r="I268" i="1"/>
  <c r="J268" i="1"/>
  <c r="I269" i="1"/>
  <c r="J269" i="1"/>
  <c r="I270" i="1"/>
  <c r="J270" i="1"/>
  <c r="I271" i="1"/>
  <c r="J271" i="1"/>
  <c r="I272" i="1"/>
  <c r="J272" i="1"/>
  <c r="I273" i="1"/>
  <c r="J273" i="1"/>
  <c r="I274" i="1"/>
  <c r="J274" i="1"/>
  <c r="I275" i="1"/>
  <c r="J275" i="1"/>
  <c r="I276" i="1"/>
  <c r="J276" i="1"/>
  <c r="I277" i="1"/>
  <c r="J277" i="1"/>
  <c r="I278" i="1"/>
  <c r="J278" i="1"/>
  <c r="I279" i="1"/>
  <c r="J279" i="1"/>
  <c r="I280" i="1"/>
  <c r="J280" i="1"/>
  <c r="I281" i="1"/>
  <c r="J281" i="1"/>
  <c r="I282" i="1"/>
  <c r="J282" i="1"/>
  <c r="I283" i="1"/>
  <c r="J283" i="1"/>
  <c r="I284" i="1"/>
  <c r="J284" i="1"/>
  <c r="I285" i="1"/>
  <c r="J285" i="1"/>
  <c r="I286" i="1"/>
  <c r="J286" i="1"/>
  <c r="I287" i="1"/>
  <c r="J287" i="1"/>
  <c r="I288" i="1"/>
  <c r="J288" i="1"/>
  <c r="I289" i="1"/>
  <c r="J289" i="1"/>
  <c r="I290" i="1"/>
  <c r="J290" i="1"/>
  <c r="I291" i="1"/>
  <c r="J291" i="1"/>
  <c r="I292" i="1"/>
  <c r="J292" i="1"/>
  <c r="I293" i="1"/>
  <c r="J293" i="1"/>
  <c r="I294" i="1"/>
  <c r="J294" i="1"/>
  <c r="I295" i="1"/>
  <c r="J295" i="1"/>
  <c r="I296" i="1"/>
  <c r="J296" i="1"/>
  <c r="I297" i="1"/>
  <c r="J297" i="1"/>
  <c r="I298" i="1"/>
  <c r="J298" i="1"/>
  <c r="I299" i="1"/>
  <c r="J299" i="1"/>
  <c r="I300" i="1"/>
  <c r="J300" i="1"/>
  <c r="I301" i="1"/>
  <c r="J301" i="1"/>
  <c r="I302" i="1"/>
  <c r="J302" i="1"/>
  <c r="I303" i="1"/>
  <c r="J303" i="1"/>
  <c r="I304" i="1"/>
  <c r="J304" i="1"/>
  <c r="I305" i="1"/>
  <c r="J305" i="1"/>
  <c r="I306" i="1"/>
  <c r="J306" i="1"/>
  <c r="I307" i="1"/>
  <c r="J307" i="1"/>
  <c r="I308" i="1"/>
  <c r="J308" i="1"/>
  <c r="I309" i="1"/>
  <c r="J309" i="1"/>
  <c r="I310" i="1"/>
  <c r="J310" i="1"/>
  <c r="I311" i="1"/>
  <c r="J311" i="1"/>
  <c r="I312" i="1"/>
  <c r="J312" i="1"/>
  <c r="I313" i="1"/>
  <c r="J313" i="1"/>
  <c r="I314" i="1"/>
  <c r="J314" i="1"/>
  <c r="I315" i="1"/>
  <c r="J315" i="1"/>
  <c r="I316" i="1"/>
  <c r="J316" i="1"/>
  <c r="I317" i="1"/>
  <c r="J317" i="1"/>
  <c r="I318" i="1"/>
  <c r="J318" i="1"/>
  <c r="I319" i="1"/>
  <c r="J319" i="1"/>
  <c r="I320" i="1"/>
  <c r="J320" i="1"/>
  <c r="I321" i="1"/>
  <c r="J321" i="1"/>
  <c r="I322" i="1"/>
  <c r="J322" i="1"/>
  <c r="I323" i="1"/>
  <c r="J323" i="1"/>
  <c r="I324" i="1"/>
  <c r="J324" i="1"/>
  <c r="I325" i="1"/>
  <c r="J325" i="1"/>
  <c r="I326" i="1"/>
  <c r="J326" i="1"/>
  <c r="I327" i="1"/>
  <c r="J327" i="1"/>
  <c r="I328" i="1"/>
  <c r="J328" i="1"/>
  <c r="I329" i="1"/>
  <c r="J329" i="1"/>
  <c r="I330" i="1"/>
  <c r="J330" i="1"/>
  <c r="I331" i="1"/>
  <c r="J331" i="1"/>
  <c r="I332" i="1"/>
  <c r="J332" i="1"/>
  <c r="I333" i="1"/>
  <c r="J333" i="1"/>
  <c r="I334" i="1"/>
  <c r="J334" i="1"/>
  <c r="I335" i="1"/>
  <c r="J335" i="1"/>
  <c r="I336" i="1"/>
  <c r="J336" i="1"/>
  <c r="I337" i="1"/>
  <c r="J337" i="1"/>
  <c r="I338" i="1"/>
  <c r="J338" i="1"/>
  <c r="I339" i="1"/>
  <c r="J339" i="1"/>
  <c r="I340" i="1"/>
  <c r="J340" i="1"/>
  <c r="I341" i="1"/>
  <c r="J341" i="1"/>
  <c r="I342" i="1"/>
  <c r="J342" i="1"/>
  <c r="I343" i="1"/>
  <c r="J343" i="1"/>
  <c r="I344" i="1"/>
  <c r="J344" i="1"/>
  <c r="I345" i="1"/>
  <c r="J345" i="1"/>
  <c r="I346" i="1"/>
  <c r="J346" i="1"/>
  <c r="I347" i="1"/>
  <c r="J347" i="1"/>
  <c r="I348" i="1"/>
  <c r="J348" i="1"/>
  <c r="I349" i="1"/>
  <c r="J349" i="1"/>
  <c r="I350" i="1"/>
  <c r="J350" i="1"/>
  <c r="I351" i="1"/>
  <c r="J351" i="1"/>
  <c r="I352" i="1"/>
  <c r="J352" i="1"/>
  <c r="I353" i="1"/>
  <c r="J353" i="1"/>
  <c r="I354" i="1"/>
  <c r="J354" i="1"/>
  <c r="I355" i="1"/>
  <c r="J355" i="1"/>
  <c r="I356" i="1"/>
  <c r="J356" i="1"/>
  <c r="I357" i="1"/>
  <c r="J357" i="1"/>
  <c r="I358" i="1"/>
  <c r="J358" i="1"/>
  <c r="I359" i="1"/>
  <c r="J359" i="1"/>
  <c r="I360" i="1"/>
  <c r="J360" i="1"/>
  <c r="I361" i="1"/>
  <c r="J361" i="1"/>
  <c r="I362" i="1"/>
  <c r="J362" i="1"/>
  <c r="I363" i="1"/>
  <c r="J363" i="1"/>
  <c r="I364" i="1"/>
  <c r="J364" i="1"/>
  <c r="I365" i="1"/>
  <c r="J365" i="1"/>
  <c r="I366" i="1"/>
  <c r="J366" i="1"/>
  <c r="I367" i="1"/>
  <c r="J367" i="1"/>
  <c r="I368" i="1"/>
  <c r="J368" i="1"/>
  <c r="I369" i="1"/>
  <c r="J369" i="1"/>
  <c r="I370" i="1"/>
  <c r="J370" i="1"/>
  <c r="I371" i="1"/>
  <c r="J371" i="1"/>
  <c r="I372" i="1"/>
  <c r="J372" i="1"/>
  <c r="I373" i="1"/>
  <c r="J373" i="1"/>
  <c r="I374" i="1"/>
  <c r="J374" i="1"/>
  <c r="I375" i="1"/>
  <c r="J375" i="1"/>
  <c r="I376" i="1"/>
  <c r="J376" i="1"/>
  <c r="I377" i="1"/>
  <c r="J377" i="1"/>
  <c r="I378" i="1"/>
  <c r="J378" i="1"/>
  <c r="I379" i="1"/>
  <c r="J379" i="1"/>
  <c r="J2" i="1"/>
  <c r="I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2" i="1"/>
  <c r="AC22" i="12" l="1"/>
  <c r="AC24" i="12"/>
  <c r="E379" i="6"/>
  <c r="D379" i="6"/>
  <c r="C379" i="6"/>
  <c r="B379" i="6"/>
  <c r="E339" i="6"/>
  <c r="D339" i="6"/>
  <c r="C339" i="6"/>
  <c r="B339" i="6"/>
  <c r="E299" i="6"/>
  <c r="D299" i="6"/>
  <c r="C299" i="6"/>
  <c r="B299" i="6"/>
  <c r="E259" i="6"/>
  <c r="D259" i="6"/>
  <c r="C259" i="6"/>
  <c r="B259" i="6"/>
  <c r="E211" i="6"/>
  <c r="D211" i="6"/>
  <c r="C211" i="6"/>
  <c r="B211" i="6"/>
  <c r="E155" i="6"/>
  <c r="D155" i="6"/>
  <c r="C155" i="6"/>
  <c r="B155" i="6"/>
  <c r="E123" i="6"/>
  <c r="D123" i="6"/>
  <c r="C123" i="6"/>
  <c r="B123" i="6"/>
  <c r="E91" i="6"/>
  <c r="D91" i="6"/>
  <c r="C91" i="6"/>
  <c r="B91" i="6"/>
  <c r="E51" i="6"/>
  <c r="D51" i="6"/>
  <c r="C51" i="6"/>
  <c r="B51" i="6"/>
  <c r="E11" i="6"/>
  <c r="D11" i="6"/>
  <c r="C11" i="6"/>
  <c r="B11" i="6"/>
  <c r="E378" i="6"/>
  <c r="D378" i="6"/>
  <c r="C378" i="6"/>
  <c r="B378" i="6"/>
  <c r="E370" i="6"/>
  <c r="D370" i="6"/>
  <c r="C370" i="6"/>
  <c r="B370" i="6"/>
  <c r="E362" i="6"/>
  <c r="D362" i="6"/>
  <c r="C362" i="6"/>
  <c r="B362" i="6"/>
  <c r="E354" i="6"/>
  <c r="D354" i="6"/>
  <c r="C354" i="6"/>
  <c r="B354" i="6"/>
  <c r="E346" i="6"/>
  <c r="D346" i="6"/>
  <c r="C346" i="6"/>
  <c r="B346" i="6"/>
  <c r="E338" i="6"/>
  <c r="D338" i="6"/>
  <c r="C338" i="6"/>
  <c r="B338" i="6"/>
  <c r="E330" i="6"/>
  <c r="D330" i="6"/>
  <c r="C330" i="6"/>
  <c r="B330" i="6"/>
  <c r="E322" i="6"/>
  <c r="D322" i="6"/>
  <c r="C322" i="6"/>
  <c r="B322" i="6"/>
  <c r="E314" i="6"/>
  <c r="D314" i="6"/>
  <c r="C314" i="6"/>
  <c r="B314" i="6"/>
  <c r="E306" i="6"/>
  <c r="D306" i="6"/>
  <c r="C306" i="6"/>
  <c r="B306" i="6"/>
  <c r="E298" i="6"/>
  <c r="D298" i="6"/>
  <c r="C298" i="6"/>
  <c r="B298" i="6"/>
  <c r="E290" i="6"/>
  <c r="D290" i="6"/>
  <c r="C290" i="6"/>
  <c r="B290" i="6"/>
  <c r="E282" i="6"/>
  <c r="D282" i="6"/>
  <c r="C282" i="6"/>
  <c r="B282" i="6"/>
  <c r="E274" i="6"/>
  <c r="D274" i="6"/>
  <c r="C274" i="6"/>
  <c r="B274" i="6"/>
  <c r="E266" i="6"/>
  <c r="D266" i="6"/>
  <c r="C266" i="6"/>
  <c r="B266" i="6"/>
  <c r="E258" i="6"/>
  <c r="D258" i="6"/>
  <c r="C258" i="6"/>
  <c r="B258" i="6"/>
  <c r="E250" i="6"/>
  <c r="D250" i="6"/>
  <c r="C250" i="6"/>
  <c r="B250" i="6"/>
  <c r="E242" i="6"/>
  <c r="D242" i="6"/>
  <c r="C242" i="6"/>
  <c r="B242" i="6"/>
  <c r="E234" i="6"/>
  <c r="D234" i="6"/>
  <c r="C234" i="6"/>
  <c r="B234" i="6"/>
  <c r="E226" i="6"/>
  <c r="D226" i="6"/>
  <c r="C226" i="6"/>
  <c r="B226" i="6"/>
  <c r="E218" i="6"/>
  <c r="D218" i="6"/>
  <c r="C218" i="6"/>
  <c r="B218" i="6"/>
  <c r="E210" i="6"/>
  <c r="D210" i="6"/>
  <c r="C210" i="6"/>
  <c r="B210" i="6"/>
  <c r="E202" i="6"/>
  <c r="D202" i="6"/>
  <c r="C202" i="6"/>
  <c r="B202" i="6"/>
  <c r="E194" i="6"/>
  <c r="D194" i="6"/>
  <c r="C194" i="6"/>
  <c r="B194" i="6"/>
  <c r="E186" i="6"/>
  <c r="D186" i="6"/>
  <c r="C186" i="6"/>
  <c r="B186" i="6"/>
  <c r="E178" i="6"/>
  <c r="D178" i="6"/>
  <c r="C178" i="6"/>
  <c r="B178" i="6"/>
  <c r="E170" i="6"/>
  <c r="D170" i="6"/>
  <c r="C170" i="6"/>
  <c r="B170" i="6"/>
  <c r="E162" i="6"/>
  <c r="D162" i="6"/>
  <c r="C162" i="6"/>
  <c r="B162" i="6"/>
  <c r="E154" i="6"/>
  <c r="D154" i="6"/>
  <c r="C154" i="6"/>
  <c r="B154" i="6"/>
  <c r="E146" i="6"/>
  <c r="D146" i="6"/>
  <c r="C146" i="6"/>
  <c r="B146" i="6"/>
  <c r="E138" i="6"/>
  <c r="D138" i="6"/>
  <c r="C138" i="6"/>
  <c r="B138" i="6"/>
  <c r="E130" i="6"/>
  <c r="D130" i="6"/>
  <c r="C130" i="6"/>
  <c r="B130" i="6"/>
  <c r="E122" i="6"/>
  <c r="D122" i="6"/>
  <c r="C122" i="6"/>
  <c r="B122" i="6"/>
  <c r="E114" i="6"/>
  <c r="D114" i="6"/>
  <c r="C114" i="6"/>
  <c r="B114" i="6"/>
  <c r="E106" i="6"/>
  <c r="D106" i="6"/>
  <c r="C106" i="6"/>
  <c r="B106" i="6"/>
  <c r="E98" i="6"/>
  <c r="D98" i="6"/>
  <c r="C98" i="6"/>
  <c r="B98" i="6"/>
  <c r="E90" i="6"/>
  <c r="D90" i="6"/>
  <c r="C90" i="6"/>
  <c r="B90" i="6"/>
  <c r="E82" i="6"/>
  <c r="D82" i="6"/>
  <c r="C82" i="6"/>
  <c r="B82" i="6"/>
  <c r="E74" i="6"/>
  <c r="D74" i="6"/>
  <c r="C74" i="6"/>
  <c r="B74" i="6"/>
  <c r="E66" i="6"/>
  <c r="D66" i="6"/>
  <c r="C66" i="6"/>
  <c r="B66" i="6"/>
  <c r="E58" i="6"/>
  <c r="D58" i="6"/>
  <c r="C58" i="6"/>
  <c r="B58" i="6"/>
  <c r="E50" i="6"/>
  <c r="D50" i="6"/>
  <c r="C50" i="6"/>
  <c r="B50" i="6"/>
  <c r="E42" i="6"/>
  <c r="D42" i="6"/>
  <c r="C42" i="6"/>
  <c r="B42" i="6"/>
  <c r="E34" i="6"/>
  <c r="D34" i="6"/>
  <c r="C34" i="6"/>
  <c r="B34" i="6"/>
  <c r="E26" i="6"/>
  <c r="D26" i="6"/>
  <c r="C26" i="6"/>
  <c r="B26" i="6"/>
  <c r="E18" i="6"/>
  <c r="D18" i="6"/>
  <c r="C18" i="6"/>
  <c r="B18" i="6"/>
  <c r="E10" i="6"/>
  <c r="D10" i="6"/>
  <c r="C10" i="6"/>
  <c r="B10" i="6"/>
  <c r="E347" i="6"/>
  <c r="D347" i="6"/>
  <c r="C347" i="6"/>
  <c r="B347" i="6"/>
  <c r="E307" i="6"/>
  <c r="D307" i="6"/>
  <c r="C307" i="6"/>
  <c r="B307" i="6"/>
  <c r="E275" i="6"/>
  <c r="D275" i="6"/>
  <c r="C275" i="6"/>
  <c r="B275" i="6"/>
  <c r="E227" i="6"/>
  <c r="D227" i="6"/>
  <c r="C227" i="6"/>
  <c r="B227" i="6"/>
  <c r="E195" i="6"/>
  <c r="D195" i="6"/>
  <c r="C195" i="6"/>
  <c r="B195" i="6"/>
  <c r="E131" i="6"/>
  <c r="D131" i="6"/>
  <c r="C131" i="6"/>
  <c r="B131" i="6"/>
  <c r="E83" i="6"/>
  <c r="D83" i="6"/>
  <c r="C83" i="6"/>
  <c r="B83" i="6"/>
  <c r="E43" i="6"/>
  <c r="D43" i="6"/>
  <c r="C43" i="6"/>
  <c r="B43" i="6"/>
  <c r="E377" i="6"/>
  <c r="C377" i="6"/>
  <c r="B377" i="6"/>
  <c r="D377" i="6"/>
  <c r="E369" i="6"/>
  <c r="C369" i="6"/>
  <c r="B369" i="6"/>
  <c r="D369" i="6"/>
  <c r="E361" i="6"/>
  <c r="C361" i="6"/>
  <c r="B361" i="6"/>
  <c r="D361" i="6"/>
  <c r="E353" i="6"/>
  <c r="C353" i="6"/>
  <c r="B353" i="6"/>
  <c r="D353" i="6"/>
  <c r="E345" i="6"/>
  <c r="C345" i="6"/>
  <c r="B345" i="6"/>
  <c r="D345" i="6"/>
  <c r="E337" i="6"/>
  <c r="C337" i="6"/>
  <c r="B337" i="6"/>
  <c r="D337" i="6"/>
  <c r="E329" i="6"/>
  <c r="C329" i="6"/>
  <c r="D329" i="6"/>
  <c r="B329" i="6"/>
  <c r="E321" i="6"/>
  <c r="C321" i="6"/>
  <c r="D321" i="6"/>
  <c r="B321" i="6"/>
  <c r="E313" i="6"/>
  <c r="C313" i="6"/>
  <c r="B313" i="6"/>
  <c r="D313" i="6"/>
  <c r="E305" i="6"/>
  <c r="D305" i="6"/>
  <c r="C305" i="6"/>
  <c r="B305" i="6"/>
  <c r="E297" i="6"/>
  <c r="D297" i="6"/>
  <c r="C297" i="6"/>
  <c r="B297" i="6"/>
  <c r="E289" i="6"/>
  <c r="D289" i="6"/>
  <c r="C289" i="6"/>
  <c r="B289" i="6"/>
  <c r="E281" i="6"/>
  <c r="D281" i="6"/>
  <c r="C281" i="6"/>
  <c r="B281" i="6"/>
  <c r="E273" i="6"/>
  <c r="D273" i="6"/>
  <c r="C273" i="6"/>
  <c r="B273" i="6"/>
  <c r="E265" i="6"/>
  <c r="D265" i="6"/>
  <c r="C265" i="6"/>
  <c r="B265" i="6"/>
  <c r="E257" i="6"/>
  <c r="D257" i="6"/>
  <c r="C257" i="6"/>
  <c r="B257" i="6"/>
  <c r="E249" i="6"/>
  <c r="D249" i="6"/>
  <c r="C249" i="6"/>
  <c r="B249" i="6"/>
  <c r="E241" i="6"/>
  <c r="D241" i="6"/>
  <c r="C241" i="6"/>
  <c r="B241" i="6"/>
  <c r="E233" i="6"/>
  <c r="D233" i="6"/>
  <c r="C233" i="6"/>
  <c r="B233" i="6"/>
  <c r="E225" i="6"/>
  <c r="D225" i="6"/>
  <c r="C225" i="6"/>
  <c r="B225" i="6"/>
  <c r="E217" i="6"/>
  <c r="D217" i="6"/>
  <c r="C217" i="6"/>
  <c r="B217" i="6"/>
  <c r="E209" i="6"/>
  <c r="D209" i="6"/>
  <c r="C209" i="6"/>
  <c r="B209" i="6"/>
  <c r="E201" i="6"/>
  <c r="D201" i="6"/>
  <c r="C201" i="6"/>
  <c r="B201" i="6"/>
  <c r="E193" i="6"/>
  <c r="D193" i="6"/>
  <c r="C193" i="6"/>
  <c r="B193" i="6"/>
  <c r="E185" i="6"/>
  <c r="D185" i="6"/>
  <c r="C185" i="6"/>
  <c r="B185" i="6"/>
  <c r="E177" i="6"/>
  <c r="D177" i="6"/>
  <c r="C177" i="6"/>
  <c r="B177" i="6"/>
  <c r="E169" i="6"/>
  <c r="D169" i="6"/>
  <c r="C169" i="6"/>
  <c r="B169" i="6"/>
  <c r="E161" i="6"/>
  <c r="D161" i="6"/>
  <c r="C161" i="6"/>
  <c r="B161" i="6"/>
  <c r="E153" i="6"/>
  <c r="D153" i="6"/>
  <c r="C153" i="6"/>
  <c r="B153" i="6"/>
  <c r="E145" i="6"/>
  <c r="D145" i="6"/>
  <c r="C145" i="6"/>
  <c r="B145" i="6"/>
  <c r="E137" i="6"/>
  <c r="D137" i="6"/>
  <c r="C137" i="6"/>
  <c r="B137" i="6"/>
  <c r="E129" i="6"/>
  <c r="D129" i="6"/>
  <c r="C129" i="6"/>
  <c r="B129" i="6"/>
  <c r="E121" i="6"/>
  <c r="D121" i="6"/>
  <c r="C121" i="6"/>
  <c r="B121" i="6"/>
  <c r="E113" i="6"/>
  <c r="D113" i="6"/>
  <c r="C113" i="6"/>
  <c r="B113" i="6"/>
  <c r="E105" i="6"/>
  <c r="D105" i="6"/>
  <c r="C105" i="6"/>
  <c r="B105" i="6"/>
  <c r="E97" i="6"/>
  <c r="D97" i="6"/>
  <c r="C97" i="6"/>
  <c r="B97" i="6"/>
  <c r="E89" i="6"/>
  <c r="D89" i="6"/>
  <c r="C89" i="6"/>
  <c r="B89" i="6"/>
  <c r="E81" i="6"/>
  <c r="D81" i="6"/>
  <c r="C81" i="6"/>
  <c r="B81" i="6"/>
  <c r="E73" i="6"/>
  <c r="D73" i="6"/>
  <c r="C73" i="6"/>
  <c r="B73" i="6"/>
  <c r="E65" i="6"/>
  <c r="D65" i="6"/>
  <c r="C65" i="6"/>
  <c r="B65" i="6"/>
  <c r="E57" i="6"/>
  <c r="D57" i="6"/>
  <c r="C57" i="6"/>
  <c r="B57" i="6"/>
  <c r="E49" i="6"/>
  <c r="D49" i="6"/>
  <c r="C49" i="6"/>
  <c r="B49" i="6"/>
  <c r="E41" i="6"/>
  <c r="D41" i="6"/>
  <c r="C41" i="6"/>
  <c r="B41" i="6"/>
  <c r="E33" i="6"/>
  <c r="D33" i="6"/>
  <c r="C33" i="6"/>
  <c r="B33" i="6"/>
  <c r="E25" i="6"/>
  <c r="D25" i="6"/>
  <c r="C25" i="6"/>
  <c r="B25" i="6"/>
  <c r="E17" i="6"/>
  <c r="D17" i="6"/>
  <c r="C17" i="6"/>
  <c r="B17" i="6"/>
  <c r="E9" i="6"/>
  <c r="D9" i="6"/>
  <c r="C9" i="6"/>
  <c r="B9" i="6"/>
  <c r="E323" i="6"/>
  <c r="D323" i="6"/>
  <c r="C323" i="6"/>
  <c r="B323" i="6"/>
  <c r="E243" i="6"/>
  <c r="D243" i="6"/>
  <c r="C243" i="6"/>
  <c r="B243" i="6"/>
  <c r="E171" i="6"/>
  <c r="D171" i="6"/>
  <c r="C171" i="6"/>
  <c r="B171" i="6"/>
  <c r="E99" i="6"/>
  <c r="D99" i="6"/>
  <c r="C99" i="6"/>
  <c r="B99" i="6"/>
  <c r="E19" i="6"/>
  <c r="D19" i="6"/>
  <c r="C19" i="6"/>
  <c r="B19" i="6"/>
  <c r="E360" i="6"/>
  <c r="C360" i="6"/>
  <c r="D360" i="6"/>
  <c r="B360" i="6"/>
  <c r="E352" i="6"/>
  <c r="C352" i="6"/>
  <c r="D352" i="6"/>
  <c r="B352" i="6"/>
  <c r="E344" i="6"/>
  <c r="C344" i="6"/>
  <c r="D344" i="6"/>
  <c r="B344" i="6"/>
  <c r="E336" i="6"/>
  <c r="C336" i="6"/>
  <c r="D336" i="6"/>
  <c r="B336" i="6"/>
  <c r="E328" i="6"/>
  <c r="C328" i="6"/>
  <c r="D328" i="6"/>
  <c r="B328" i="6"/>
  <c r="E320" i="6"/>
  <c r="C320" i="6"/>
  <c r="D320" i="6"/>
  <c r="B320" i="6"/>
  <c r="E312" i="6"/>
  <c r="C312" i="6"/>
  <c r="D312" i="6"/>
  <c r="B312" i="6"/>
  <c r="D304" i="6"/>
  <c r="E304" i="6"/>
  <c r="C304" i="6"/>
  <c r="B304" i="6"/>
  <c r="D296" i="6"/>
  <c r="E296" i="6"/>
  <c r="C296" i="6"/>
  <c r="B296" i="6"/>
  <c r="D288" i="6"/>
  <c r="E288" i="6"/>
  <c r="C288" i="6"/>
  <c r="B288" i="6"/>
  <c r="D280" i="6"/>
  <c r="E280" i="6"/>
  <c r="C280" i="6"/>
  <c r="B280" i="6"/>
  <c r="D272" i="6"/>
  <c r="E272" i="6"/>
  <c r="C272" i="6"/>
  <c r="B272" i="6"/>
  <c r="D264" i="6"/>
  <c r="E264" i="6"/>
  <c r="C264" i="6"/>
  <c r="B264" i="6"/>
  <c r="D256" i="6"/>
  <c r="E256" i="6"/>
  <c r="C256" i="6"/>
  <c r="B256" i="6"/>
  <c r="D248" i="6"/>
  <c r="E248" i="6"/>
  <c r="C248" i="6"/>
  <c r="B248" i="6"/>
  <c r="D240" i="6"/>
  <c r="E240" i="6"/>
  <c r="C240" i="6"/>
  <c r="B240" i="6"/>
  <c r="D232" i="6"/>
  <c r="E232" i="6"/>
  <c r="C232" i="6"/>
  <c r="B232" i="6"/>
  <c r="D224" i="6"/>
  <c r="E224" i="6"/>
  <c r="C224" i="6"/>
  <c r="B224" i="6"/>
  <c r="D216" i="6"/>
  <c r="E216" i="6"/>
  <c r="C216" i="6"/>
  <c r="B216" i="6"/>
  <c r="D208" i="6"/>
  <c r="E208" i="6"/>
  <c r="C208" i="6"/>
  <c r="B208" i="6"/>
  <c r="D200" i="6"/>
  <c r="E200" i="6"/>
  <c r="C200" i="6"/>
  <c r="B200" i="6"/>
  <c r="D192" i="6"/>
  <c r="E192" i="6"/>
  <c r="C192" i="6"/>
  <c r="B192" i="6"/>
  <c r="D184" i="6"/>
  <c r="E184" i="6"/>
  <c r="C184" i="6"/>
  <c r="B184" i="6"/>
  <c r="D176" i="6"/>
  <c r="E176" i="6"/>
  <c r="C176" i="6"/>
  <c r="B176" i="6"/>
  <c r="D168" i="6"/>
  <c r="E168" i="6"/>
  <c r="C168" i="6"/>
  <c r="B168" i="6"/>
  <c r="D160" i="6"/>
  <c r="E160" i="6"/>
  <c r="C160" i="6"/>
  <c r="B160" i="6"/>
  <c r="D152" i="6"/>
  <c r="E152" i="6"/>
  <c r="C152" i="6"/>
  <c r="B152" i="6"/>
  <c r="D144" i="6"/>
  <c r="E144" i="6"/>
  <c r="C144" i="6"/>
  <c r="B144" i="6"/>
  <c r="D136" i="6"/>
  <c r="E136" i="6"/>
  <c r="C136" i="6"/>
  <c r="B136" i="6"/>
  <c r="D128" i="6"/>
  <c r="E128" i="6"/>
  <c r="C128" i="6"/>
  <c r="B128" i="6"/>
  <c r="D120" i="6"/>
  <c r="E120" i="6"/>
  <c r="C120" i="6"/>
  <c r="B120" i="6"/>
  <c r="D112" i="6"/>
  <c r="E112" i="6"/>
  <c r="C112" i="6"/>
  <c r="B112" i="6"/>
  <c r="D104" i="6"/>
  <c r="E104" i="6"/>
  <c r="C104" i="6"/>
  <c r="B104" i="6"/>
  <c r="D96" i="6"/>
  <c r="E96" i="6"/>
  <c r="C96" i="6"/>
  <c r="B96" i="6"/>
  <c r="D88" i="6"/>
  <c r="E88" i="6"/>
  <c r="C88" i="6"/>
  <c r="B88" i="6"/>
  <c r="D80" i="6"/>
  <c r="E80" i="6"/>
  <c r="C80" i="6"/>
  <c r="B80" i="6"/>
  <c r="D72" i="6"/>
  <c r="E72" i="6"/>
  <c r="C72" i="6"/>
  <c r="B72" i="6"/>
  <c r="D64" i="6"/>
  <c r="E64" i="6"/>
  <c r="C64" i="6"/>
  <c r="B64" i="6"/>
  <c r="D56" i="6"/>
  <c r="E56" i="6"/>
  <c r="C56" i="6"/>
  <c r="B56" i="6"/>
  <c r="D48" i="6"/>
  <c r="E48" i="6"/>
  <c r="C48" i="6"/>
  <c r="B48" i="6"/>
  <c r="D40" i="6"/>
  <c r="E40" i="6"/>
  <c r="C40" i="6"/>
  <c r="B40" i="6"/>
  <c r="D32" i="6"/>
  <c r="E32" i="6"/>
  <c r="C32" i="6"/>
  <c r="B32" i="6"/>
  <c r="D24" i="6"/>
  <c r="E24" i="6"/>
  <c r="C24" i="6"/>
  <c r="B24" i="6"/>
  <c r="D16" i="6"/>
  <c r="E16" i="6"/>
  <c r="C16" i="6"/>
  <c r="B16" i="6"/>
  <c r="D8" i="6"/>
  <c r="E8" i="6"/>
  <c r="C8" i="6"/>
  <c r="B8" i="6"/>
  <c r="E355" i="6"/>
  <c r="D355" i="6"/>
  <c r="C355" i="6"/>
  <c r="B355" i="6"/>
  <c r="E267" i="6"/>
  <c r="D267" i="6"/>
  <c r="C267" i="6"/>
  <c r="B267" i="6"/>
  <c r="E163" i="6"/>
  <c r="D163" i="6"/>
  <c r="C163" i="6"/>
  <c r="B163" i="6"/>
  <c r="E59" i="6"/>
  <c r="D59" i="6"/>
  <c r="C59" i="6"/>
  <c r="B59" i="6"/>
  <c r="E376" i="6"/>
  <c r="C376" i="6"/>
  <c r="D376" i="6"/>
  <c r="B376" i="6"/>
  <c r="E367" i="6"/>
  <c r="D367" i="6"/>
  <c r="C367" i="6"/>
  <c r="B367" i="6"/>
  <c r="E359" i="6"/>
  <c r="D359" i="6"/>
  <c r="C359" i="6"/>
  <c r="B359" i="6"/>
  <c r="D351" i="6"/>
  <c r="E351" i="6"/>
  <c r="C351" i="6"/>
  <c r="B351" i="6"/>
  <c r="D343" i="6"/>
  <c r="E343" i="6"/>
  <c r="C343" i="6"/>
  <c r="B343" i="6"/>
  <c r="E335" i="6"/>
  <c r="D335" i="6"/>
  <c r="C335" i="6"/>
  <c r="B335" i="6"/>
  <c r="E327" i="6"/>
  <c r="D327" i="6"/>
  <c r="C327" i="6"/>
  <c r="B327" i="6"/>
  <c r="E319" i="6"/>
  <c r="D319" i="6"/>
  <c r="C319" i="6"/>
  <c r="B319" i="6"/>
  <c r="E311" i="6"/>
  <c r="D311" i="6"/>
  <c r="C311" i="6"/>
  <c r="B311" i="6"/>
  <c r="D303" i="6"/>
  <c r="E303" i="6"/>
  <c r="C303" i="6"/>
  <c r="B303" i="6"/>
  <c r="D295" i="6"/>
  <c r="E295" i="6"/>
  <c r="C295" i="6"/>
  <c r="B295" i="6"/>
  <c r="D287" i="6"/>
  <c r="E287" i="6"/>
  <c r="C287" i="6"/>
  <c r="B287" i="6"/>
  <c r="D279" i="6"/>
  <c r="E279" i="6"/>
  <c r="C279" i="6"/>
  <c r="B279" i="6"/>
  <c r="D271" i="6"/>
  <c r="E271" i="6"/>
  <c r="C271" i="6"/>
  <c r="B271" i="6"/>
  <c r="D263" i="6"/>
  <c r="E263" i="6"/>
  <c r="C263" i="6"/>
  <c r="B263" i="6"/>
  <c r="D255" i="6"/>
  <c r="E255" i="6"/>
  <c r="C255" i="6"/>
  <c r="B255" i="6"/>
  <c r="D247" i="6"/>
  <c r="E247" i="6"/>
  <c r="C247" i="6"/>
  <c r="B247" i="6"/>
  <c r="D239" i="6"/>
  <c r="E239" i="6"/>
  <c r="C239" i="6"/>
  <c r="B239" i="6"/>
  <c r="D231" i="6"/>
  <c r="E231" i="6"/>
  <c r="C231" i="6"/>
  <c r="B231" i="6"/>
  <c r="D223" i="6"/>
  <c r="C223" i="6"/>
  <c r="E223" i="6"/>
  <c r="B223" i="6"/>
  <c r="D215" i="6"/>
  <c r="E215" i="6"/>
  <c r="C215" i="6"/>
  <c r="B215" i="6"/>
  <c r="D207" i="6"/>
  <c r="E207" i="6"/>
  <c r="C207" i="6"/>
  <c r="B207" i="6"/>
  <c r="D199" i="6"/>
  <c r="E199" i="6"/>
  <c r="C199" i="6"/>
  <c r="B199" i="6"/>
  <c r="D191" i="6"/>
  <c r="E191" i="6"/>
  <c r="C191" i="6"/>
  <c r="B191" i="6"/>
  <c r="D183" i="6"/>
  <c r="E183" i="6"/>
  <c r="C183" i="6"/>
  <c r="B183" i="6"/>
  <c r="D175" i="6"/>
  <c r="E175" i="6"/>
  <c r="C175" i="6"/>
  <c r="B175" i="6"/>
  <c r="D167" i="6"/>
  <c r="E167" i="6"/>
  <c r="C167" i="6"/>
  <c r="B167" i="6"/>
  <c r="D159" i="6"/>
  <c r="C159" i="6"/>
  <c r="E159" i="6"/>
  <c r="B159" i="6"/>
  <c r="D151" i="6"/>
  <c r="E151" i="6"/>
  <c r="C151" i="6"/>
  <c r="B151" i="6"/>
  <c r="D143" i="6"/>
  <c r="E143" i="6"/>
  <c r="C143" i="6"/>
  <c r="B143" i="6"/>
  <c r="D135" i="6"/>
  <c r="E135" i="6"/>
  <c r="C135" i="6"/>
  <c r="B135" i="6"/>
  <c r="D127" i="6"/>
  <c r="E127" i="6"/>
  <c r="B127" i="6"/>
  <c r="C127" i="6"/>
  <c r="D119" i="6"/>
  <c r="E119" i="6"/>
  <c r="C119" i="6"/>
  <c r="B119" i="6"/>
  <c r="D111" i="6"/>
  <c r="E111" i="6"/>
  <c r="B111" i="6"/>
  <c r="C111" i="6"/>
  <c r="D103" i="6"/>
  <c r="E103" i="6"/>
  <c r="B103" i="6"/>
  <c r="C103" i="6"/>
  <c r="D95" i="6"/>
  <c r="C95" i="6"/>
  <c r="B95" i="6"/>
  <c r="E95" i="6"/>
  <c r="D87" i="6"/>
  <c r="E87" i="6"/>
  <c r="C87" i="6"/>
  <c r="B87" i="6"/>
  <c r="D79" i="6"/>
  <c r="E79" i="6"/>
  <c r="C79" i="6"/>
  <c r="B79" i="6"/>
  <c r="D71" i="6"/>
  <c r="E71" i="6"/>
  <c r="C71" i="6"/>
  <c r="B71" i="6"/>
  <c r="D63" i="6"/>
  <c r="B63" i="6"/>
  <c r="E63" i="6"/>
  <c r="C63" i="6"/>
  <c r="D55" i="6"/>
  <c r="B55" i="6"/>
  <c r="E55" i="6"/>
  <c r="C55" i="6"/>
  <c r="D47" i="6"/>
  <c r="E47" i="6"/>
  <c r="B47" i="6"/>
  <c r="C47" i="6"/>
  <c r="D39" i="6"/>
  <c r="E39" i="6"/>
  <c r="B39" i="6"/>
  <c r="C39" i="6"/>
  <c r="D31" i="6"/>
  <c r="B31" i="6"/>
  <c r="C31" i="6"/>
  <c r="E31" i="6"/>
  <c r="D23" i="6"/>
  <c r="B23" i="6"/>
  <c r="E23" i="6"/>
  <c r="C23" i="6"/>
  <c r="D15" i="6"/>
  <c r="B15" i="6"/>
  <c r="E15" i="6"/>
  <c r="C15" i="6"/>
  <c r="D7" i="6"/>
  <c r="B7" i="6"/>
  <c r="E7" i="6"/>
  <c r="C7" i="6"/>
  <c r="E371" i="6"/>
  <c r="D371" i="6"/>
  <c r="C371" i="6"/>
  <c r="B371" i="6"/>
  <c r="E331" i="6"/>
  <c r="D331" i="6"/>
  <c r="C331" i="6"/>
  <c r="B331" i="6"/>
  <c r="E291" i="6"/>
  <c r="D291" i="6"/>
  <c r="C291" i="6"/>
  <c r="B291" i="6"/>
  <c r="E251" i="6"/>
  <c r="D251" i="6"/>
  <c r="C251" i="6"/>
  <c r="B251" i="6"/>
  <c r="E219" i="6"/>
  <c r="D219" i="6"/>
  <c r="C219" i="6"/>
  <c r="B219" i="6"/>
  <c r="E187" i="6"/>
  <c r="D187" i="6"/>
  <c r="C187" i="6"/>
  <c r="B187" i="6"/>
  <c r="E147" i="6"/>
  <c r="D147" i="6"/>
  <c r="C147" i="6"/>
  <c r="B147" i="6"/>
  <c r="E107" i="6"/>
  <c r="D107" i="6"/>
  <c r="C107" i="6"/>
  <c r="B107" i="6"/>
  <c r="E67" i="6"/>
  <c r="D67" i="6"/>
  <c r="C67" i="6"/>
  <c r="B67" i="6"/>
  <c r="E27" i="6"/>
  <c r="D27" i="6"/>
  <c r="C27" i="6"/>
  <c r="B27" i="6"/>
  <c r="E368" i="6"/>
  <c r="C368" i="6"/>
  <c r="D368" i="6"/>
  <c r="B368" i="6"/>
  <c r="E375" i="6"/>
  <c r="D375" i="6"/>
  <c r="C375" i="6"/>
  <c r="B375" i="6"/>
  <c r="E4" i="6"/>
  <c r="D4" i="6"/>
  <c r="C4" i="6"/>
  <c r="B4" i="6"/>
  <c r="E374" i="6"/>
  <c r="D374" i="6"/>
  <c r="C374" i="6"/>
  <c r="B374" i="6"/>
  <c r="E366" i="6"/>
  <c r="D366" i="6"/>
  <c r="C366" i="6"/>
  <c r="B366" i="6"/>
  <c r="E358" i="6"/>
  <c r="D358" i="6"/>
  <c r="C358" i="6"/>
  <c r="B358" i="6"/>
  <c r="E350" i="6"/>
  <c r="D350" i="6"/>
  <c r="C350" i="6"/>
  <c r="B350" i="6"/>
  <c r="E342" i="6"/>
  <c r="D342" i="6"/>
  <c r="C342" i="6"/>
  <c r="B342" i="6"/>
  <c r="E334" i="6"/>
  <c r="D334" i="6"/>
  <c r="C334" i="6"/>
  <c r="B334" i="6"/>
  <c r="E326" i="6"/>
  <c r="D326" i="6"/>
  <c r="C326" i="6"/>
  <c r="B326" i="6"/>
  <c r="E318" i="6"/>
  <c r="D318" i="6"/>
  <c r="C318" i="6"/>
  <c r="B318" i="6"/>
  <c r="E310" i="6"/>
  <c r="D310" i="6"/>
  <c r="C310" i="6"/>
  <c r="B310" i="6"/>
  <c r="E302" i="6"/>
  <c r="D302" i="6"/>
  <c r="C302" i="6"/>
  <c r="B302" i="6"/>
  <c r="E294" i="6"/>
  <c r="D294" i="6"/>
  <c r="C294" i="6"/>
  <c r="B294" i="6"/>
  <c r="E286" i="6"/>
  <c r="D286" i="6"/>
  <c r="C286" i="6"/>
  <c r="B286" i="6"/>
  <c r="E278" i="6"/>
  <c r="D278" i="6"/>
  <c r="C278" i="6"/>
  <c r="B278" i="6"/>
  <c r="E270" i="6"/>
  <c r="D270" i="6"/>
  <c r="C270" i="6"/>
  <c r="B270" i="6"/>
  <c r="E262" i="6"/>
  <c r="D262" i="6"/>
  <c r="C262" i="6"/>
  <c r="B262" i="6"/>
  <c r="E254" i="6"/>
  <c r="D254" i="6"/>
  <c r="C254" i="6"/>
  <c r="B254" i="6"/>
  <c r="E246" i="6"/>
  <c r="D246" i="6"/>
  <c r="C246" i="6"/>
  <c r="B246" i="6"/>
  <c r="E238" i="6"/>
  <c r="D238" i="6"/>
  <c r="C238" i="6"/>
  <c r="B238" i="6"/>
  <c r="E230" i="6"/>
  <c r="D230" i="6"/>
  <c r="C230" i="6"/>
  <c r="B230" i="6"/>
  <c r="E222" i="6"/>
  <c r="D222" i="6"/>
  <c r="C222" i="6"/>
  <c r="B222" i="6"/>
  <c r="E214" i="6"/>
  <c r="D214" i="6"/>
  <c r="C214" i="6"/>
  <c r="B214" i="6"/>
  <c r="E206" i="6"/>
  <c r="D206" i="6"/>
  <c r="C206" i="6"/>
  <c r="B206" i="6"/>
  <c r="E198" i="6"/>
  <c r="D198" i="6"/>
  <c r="C198" i="6"/>
  <c r="B198" i="6"/>
  <c r="E190" i="6"/>
  <c r="D190" i="6"/>
  <c r="C190" i="6"/>
  <c r="B190" i="6"/>
  <c r="E182" i="6"/>
  <c r="D182" i="6"/>
  <c r="C182" i="6"/>
  <c r="B182" i="6"/>
  <c r="E174" i="6"/>
  <c r="D174" i="6"/>
  <c r="C174" i="6"/>
  <c r="B174" i="6"/>
  <c r="E166" i="6"/>
  <c r="D166" i="6"/>
  <c r="C166" i="6"/>
  <c r="B166" i="6"/>
  <c r="E158" i="6"/>
  <c r="D158" i="6"/>
  <c r="C158" i="6"/>
  <c r="B158" i="6"/>
  <c r="E150" i="6"/>
  <c r="D150" i="6"/>
  <c r="C150" i="6"/>
  <c r="B150" i="6"/>
  <c r="E142" i="6"/>
  <c r="D142" i="6"/>
  <c r="B142" i="6"/>
  <c r="C142" i="6"/>
  <c r="E134" i="6"/>
  <c r="D134" i="6"/>
  <c r="B134" i="6"/>
  <c r="C134" i="6"/>
  <c r="E126" i="6"/>
  <c r="D126" i="6"/>
  <c r="B126" i="6"/>
  <c r="C126" i="6"/>
  <c r="E118" i="6"/>
  <c r="D118" i="6"/>
  <c r="B118" i="6"/>
  <c r="C118" i="6"/>
  <c r="E110" i="6"/>
  <c r="D110" i="6"/>
  <c r="B110" i="6"/>
  <c r="C110" i="6"/>
  <c r="E102" i="6"/>
  <c r="D102" i="6"/>
  <c r="B102" i="6"/>
  <c r="C102" i="6"/>
  <c r="E94" i="6"/>
  <c r="D94" i="6"/>
  <c r="B94" i="6"/>
  <c r="C94" i="6"/>
  <c r="E86" i="6"/>
  <c r="D86" i="6"/>
  <c r="B86" i="6"/>
  <c r="C86" i="6"/>
  <c r="E78" i="6"/>
  <c r="D78" i="6"/>
  <c r="B78" i="6"/>
  <c r="C78" i="6"/>
  <c r="E70" i="6"/>
  <c r="D70" i="6"/>
  <c r="B70" i="6"/>
  <c r="C70" i="6"/>
  <c r="E62" i="6"/>
  <c r="D62" i="6"/>
  <c r="B62" i="6"/>
  <c r="C62" i="6"/>
  <c r="E54" i="6"/>
  <c r="D54" i="6"/>
  <c r="B54" i="6"/>
  <c r="C54" i="6"/>
  <c r="E46" i="6"/>
  <c r="D46" i="6"/>
  <c r="B46" i="6"/>
  <c r="C46" i="6"/>
  <c r="E38" i="6"/>
  <c r="D38" i="6"/>
  <c r="B38" i="6"/>
  <c r="C38" i="6"/>
  <c r="E30" i="6"/>
  <c r="D30" i="6"/>
  <c r="B30" i="6"/>
  <c r="C30" i="6"/>
  <c r="E22" i="6"/>
  <c r="D22" i="6"/>
  <c r="B22" i="6"/>
  <c r="C22" i="6"/>
  <c r="E14" i="6"/>
  <c r="D14" i="6"/>
  <c r="B14" i="6"/>
  <c r="C14" i="6"/>
  <c r="E6" i="6"/>
  <c r="D6" i="6"/>
  <c r="B6" i="6"/>
  <c r="C6" i="6"/>
  <c r="E373" i="6"/>
  <c r="D373" i="6"/>
  <c r="C373" i="6"/>
  <c r="B373" i="6"/>
  <c r="E357" i="6"/>
  <c r="D357" i="6"/>
  <c r="C357" i="6"/>
  <c r="B357" i="6"/>
  <c r="E349" i="6"/>
  <c r="D349" i="6"/>
  <c r="C349" i="6"/>
  <c r="B349" i="6"/>
  <c r="E333" i="6"/>
  <c r="D333" i="6"/>
  <c r="C333" i="6"/>
  <c r="B333" i="6"/>
  <c r="E317" i="6"/>
  <c r="D317" i="6"/>
  <c r="C317" i="6"/>
  <c r="B317" i="6"/>
  <c r="E301" i="6"/>
  <c r="D301" i="6"/>
  <c r="C301" i="6"/>
  <c r="B301" i="6"/>
  <c r="E285" i="6"/>
  <c r="C285" i="6"/>
  <c r="D285" i="6"/>
  <c r="B285" i="6"/>
  <c r="E269" i="6"/>
  <c r="D269" i="6"/>
  <c r="C269" i="6"/>
  <c r="B269" i="6"/>
  <c r="E253" i="6"/>
  <c r="D253" i="6"/>
  <c r="C253" i="6"/>
  <c r="B253" i="6"/>
  <c r="E237" i="6"/>
  <c r="D237" i="6"/>
  <c r="C237" i="6"/>
  <c r="B237" i="6"/>
  <c r="E221" i="6"/>
  <c r="C221" i="6"/>
  <c r="D221" i="6"/>
  <c r="B221" i="6"/>
  <c r="E205" i="6"/>
  <c r="D205" i="6"/>
  <c r="C205" i="6"/>
  <c r="B205" i="6"/>
  <c r="E197" i="6"/>
  <c r="D197" i="6"/>
  <c r="C197" i="6"/>
  <c r="B197" i="6"/>
  <c r="E189" i="6"/>
  <c r="D189" i="6"/>
  <c r="C189" i="6"/>
  <c r="B189" i="6"/>
  <c r="E181" i="6"/>
  <c r="D181" i="6"/>
  <c r="C181" i="6"/>
  <c r="B181" i="6"/>
  <c r="E173" i="6"/>
  <c r="D173" i="6"/>
  <c r="C173" i="6"/>
  <c r="B173" i="6"/>
  <c r="E165" i="6"/>
  <c r="C165" i="6"/>
  <c r="D165" i="6"/>
  <c r="B165" i="6"/>
  <c r="E157" i="6"/>
  <c r="C157" i="6"/>
  <c r="D157" i="6"/>
  <c r="B157" i="6"/>
  <c r="E149" i="6"/>
  <c r="D149" i="6"/>
  <c r="C149" i="6"/>
  <c r="B149" i="6"/>
  <c r="E133" i="6"/>
  <c r="D133" i="6"/>
  <c r="C133" i="6"/>
  <c r="B133" i="6"/>
  <c r="E125" i="6"/>
  <c r="D125" i="6"/>
  <c r="C125" i="6"/>
  <c r="B125" i="6"/>
  <c r="E117" i="6"/>
  <c r="D117" i="6"/>
  <c r="C117" i="6"/>
  <c r="B117" i="6"/>
  <c r="E109" i="6"/>
  <c r="D109" i="6"/>
  <c r="C109" i="6"/>
  <c r="B109" i="6"/>
  <c r="E101" i="6"/>
  <c r="C101" i="6"/>
  <c r="D101" i="6"/>
  <c r="B101" i="6"/>
  <c r="E93" i="6"/>
  <c r="C93" i="6"/>
  <c r="D93" i="6"/>
  <c r="B93" i="6"/>
  <c r="E85" i="6"/>
  <c r="D85" i="6"/>
  <c r="C85" i="6"/>
  <c r="B85" i="6"/>
  <c r="E77" i="6"/>
  <c r="D77" i="6"/>
  <c r="C77" i="6"/>
  <c r="B77" i="6"/>
  <c r="E69" i="6"/>
  <c r="D69" i="6"/>
  <c r="C69" i="6"/>
  <c r="B69" i="6"/>
  <c r="E61" i="6"/>
  <c r="D61" i="6"/>
  <c r="C61" i="6"/>
  <c r="B61" i="6"/>
  <c r="E53" i="6"/>
  <c r="D53" i="6"/>
  <c r="C53" i="6"/>
  <c r="B53" i="6"/>
  <c r="E45" i="6"/>
  <c r="D45" i="6"/>
  <c r="C45" i="6"/>
  <c r="B45" i="6"/>
  <c r="E37" i="6"/>
  <c r="C37" i="6"/>
  <c r="D37" i="6"/>
  <c r="B37" i="6"/>
  <c r="E29" i="6"/>
  <c r="C29" i="6"/>
  <c r="D29" i="6"/>
  <c r="B29" i="6"/>
  <c r="E21" i="6"/>
  <c r="D21" i="6"/>
  <c r="C21" i="6"/>
  <c r="B21" i="6"/>
  <c r="E13" i="6"/>
  <c r="D13" i="6"/>
  <c r="C13" i="6"/>
  <c r="B13" i="6"/>
  <c r="E5" i="6"/>
  <c r="D5" i="6"/>
  <c r="C5" i="6"/>
  <c r="B5" i="6"/>
  <c r="E363" i="6"/>
  <c r="D363" i="6"/>
  <c r="C363" i="6"/>
  <c r="B363" i="6"/>
  <c r="E315" i="6"/>
  <c r="D315" i="6"/>
  <c r="C315" i="6"/>
  <c r="B315" i="6"/>
  <c r="E283" i="6"/>
  <c r="D283" i="6"/>
  <c r="C283" i="6"/>
  <c r="B283" i="6"/>
  <c r="E235" i="6"/>
  <c r="D235" i="6"/>
  <c r="C235" i="6"/>
  <c r="B235" i="6"/>
  <c r="E203" i="6"/>
  <c r="D203" i="6"/>
  <c r="C203" i="6"/>
  <c r="B203" i="6"/>
  <c r="E179" i="6"/>
  <c r="D179" i="6"/>
  <c r="C179" i="6"/>
  <c r="B179" i="6"/>
  <c r="E139" i="6"/>
  <c r="D139" i="6"/>
  <c r="C139" i="6"/>
  <c r="B139" i="6"/>
  <c r="E115" i="6"/>
  <c r="D115" i="6"/>
  <c r="C115" i="6"/>
  <c r="B115" i="6"/>
  <c r="E75" i="6"/>
  <c r="D75" i="6"/>
  <c r="C75" i="6"/>
  <c r="B75" i="6"/>
  <c r="E35" i="6"/>
  <c r="D35" i="6"/>
  <c r="C35" i="6"/>
  <c r="B35" i="6"/>
  <c r="E381" i="6"/>
  <c r="D381" i="6"/>
  <c r="C381" i="6"/>
  <c r="B381" i="6"/>
  <c r="E365" i="6"/>
  <c r="D365" i="6"/>
  <c r="C365" i="6"/>
  <c r="B365" i="6"/>
  <c r="E341" i="6"/>
  <c r="D341" i="6"/>
  <c r="C341" i="6"/>
  <c r="B341" i="6"/>
  <c r="E325" i="6"/>
  <c r="D325" i="6"/>
  <c r="C325" i="6"/>
  <c r="B325" i="6"/>
  <c r="E309" i="6"/>
  <c r="D309" i="6"/>
  <c r="C309" i="6"/>
  <c r="B309" i="6"/>
  <c r="E293" i="6"/>
  <c r="C293" i="6"/>
  <c r="B293" i="6"/>
  <c r="D293" i="6"/>
  <c r="E277" i="6"/>
  <c r="D277" i="6"/>
  <c r="C277" i="6"/>
  <c r="B277" i="6"/>
  <c r="E261" i="6"/>
  <c r="D261" i="6"/>
  <c r="C261" i="6"/>
  <c r="B261" i="6"/>
  <c r="E245" i="6"/>
  <c r="D245" i="6"/>
  <c r="C245" i="6"/>
  <c r="B245" i="6"/>
  <c r="E229" i="6"/>
  <c r="C229" i="6"/>
  <c r="B229" i="6"/>
  <c r="D229" i="6"/>
  <c r="E213" i="6"/>
  <c r="D213" i="6"/>
  <c r="C213" i="6"/>
  <c r="B213" i="6"/>
  <c r="E141" i="6"/>
  <c r="D141" i="6"/>
  <c r="C141" i="6"/>
  <c r="B141" i="6"/>
  <c r="E380" i="6"/>
  <c r="D380" i="6"/>
  <c r="C380" i="6"/>
  <c r="B380" i="6"/>
  <c r="E372" i="6"/>
  <c r="D372" i="6"/>
  <c r="C372" i="6"/>
  <c r="B372" i="6"/>
  <c r="E364" i="6"/>
  <c r="D364" i="6"/>
  <c r="C364" i="6"/>
  <c r="B364" i="6"/>
  <c r="E356" i="6"/>
  <c r="D356" i="6"/>
  <c r="C356" i="6"/>
  <c r="B356" i="6"/>
  <c r="E348" i="6"/>
  <c r="D348" i="6"/>
  <c r="C348" i="6"/>
  <c r="B348" i="6"/>
  <c r="E340" i="6"/>
  <c r="D340" i="6"/>
  <c r="C340" i="6"/>
  <c r="B340" i="6"/>
  <c r="E332" i="6"/>
  <c r="D332" i="6"/>
  <c r="C332" i="6"/>
  <c r="B332" i="6"/>
  <c r="E324" i="6"/>
  <c r="D324" i="6"/>
  <c r="C324" i="6"/>
  <c r="B324" i="6"/>
  <c r="E316" i="6"/>
  <c r="D316" i="6"/>
  <c r="C316" i="6"/>
  <c r="B316" i="6"/>
  <c r="E308" i="6"/>
  <c r="D308" i="6"/>
  <c r="C308" i="6"/>
  <c r="B308" i="6"/>
  <c r="E300" i="6"/>
  <c r="D300" i="6"/>
  <c r="C300" i="6"/>
  <c r="B300" i="6"/>
  <c r="E292" i="6"/>
  <c r="D292" i="6"/>
  <c r="C292" i="6"/>
  <c r="B292" i="6"/>
  <c r="E284" i="6"/>
  <c r="D284" i="6"/>
  <c r="C284" i="6"/>
  <c r="B284" i="6"/>
  <c r="E276" i="6"/>
  <c r="D276" i="6"/>
  <c r="C276" i="6"/>
  <c r="B276" i="6"/>
  <c r="E268" i="6"/>
  <c r="D268" i="6"/>
  <c r="C268" i="6"/>
  <c r="B268" i="6"/>
  <c r="E260" i="6"/>
  <c r="D260" i="6"/>
  <c r="C260" i="6"/>
  <c r="B260" i="6"/>
  <c r="E252" i="6"/>
  <c r="D252" i="6"/>
  <c r="C252" i="6"/>
  <c r="B252" i="6"/>
  <c r="E244" i="6"/>
  <c r="D244" i="6"/>
  <c r="C244" i="6"/>
  <c r="B244" i="6"/>
  <c r="E236" i="6"/>
  <c r="D236" i="6"/>
  <c r="C236" i="6"/>
  <c r="B236" i="6"/>
  <c r="E228" i="6"/>
  <c r="D228" i="6"/>
  <c r="C228" i="6"/>
  <c r="B228" i="6"/>
  <c r="E220" i="6"/>
  <c r="D220" i="6"/>
  <c r="C220" i="6"/>
  <c r="B220" i="6"/>
  <c r="E212" i="6"/>
  <c r="D212" i="6"/>
  <c r="C212" i="6"/>
  <c r="B212" i="6"/>
  <c r="E204" i="6"/>
  <c r="D204" i="6"/>
  <c r="C204" i="6"/>
  <c r="B204" i="6"/>
  <c r="E196" i="6"/>
  <c r="D196" i="6"/>
  <c r="C196" i="6"/>
  <c r="B196" i="6"/>
  <c r="E188" i="6"/>
  <c r="D188" i="6"/>
  <c r="C188" i="6"/>
  <c r="B188" i="6"/>
  <c r="E180" i="6"/>
  <c r="D180" i="6"/>
  <c r="C180" i="6"/>
  <c r="B180" i="6"/>
  <c r="E172" i="6"/>
  <c r="D172" i="6"/>
  <c r="C172" i="6"/>
  <c r="B172" i="6"/>
  <c r="E164" i="6"/>
  <c r="D164" i="6"/>
  <c r="C164" i="6"/>
  <c r="B164" i="6"/>
  <c r="E156" i="6"/>
  <c r="D156" i="6"/>
  <c r="C156" i="6"/>
  <c r="B156" i="6"/>
  <c r="E148" i="6"/>
  <c r="D148" i="6"/>
  <c r="C148" i="6"/>
  <c r="B148" i="6"/>
  <c r="E140" i="6"/>
  <c r="D140" i="6"/>
  <c r="C140" i="6"/>
  <c r="B140" i="6"/>
  <c r="E132" i="6"/>
  <c r="D132" i="6"/>
  <c r="C132" i="6"/>
  <c r="B132" i="6"/>
  <c r="E124" i="6"/>
  <c r="D124" i="6"/>
  <c r="C124" i="6"/>
  <c r="B124" i="6"/>
  <c r="E116" i="6"/>
  <c r="D116" i="6"/>
  <c r="C116" i="6"/>
  <c r="B116" i="6"/>
  <c r="E108" i="6"/>
  <c r="D108" i="6"/>
  <c r="C108" i="6"/>
  <c r="B108" i="6"/>
  <c r="E100" i="6"/>
  <c r="D100" i="6"/>
  <c r="C100" i="6"/>
  <c r="B100" i="6"/>
  <c r="E92" i="6"/>
  <c r="D92" i="6"/>
  <c r="C92" i="6"/>
  <c r="B92" i="6"/>
  <c r="E84" i="6"/>
  <c r="D84" i="6"/>
  <c r="C84" i="6"/>
  <c r="B84" i="6"/>
  <c r="E76" i="6"/>
  <c r="D76" i="6"/>
  <c r="C76" i="6"/>
  <c r="B76" i="6"/>
  <c r="E68" i="6"/>
  <c r="D68" i="6"/>
  <c r="C68" i="6"/>
  <c r="B68" i="6"/>
  <c r="E60" i="6"/>
  <c r="D60" i="6"/>
  <c r="C60" i="6"/>
  <c r="B60" i="6"/>
  <c r="E52" i="6"/>
  <c r="D52" i="6"/>
  <c r="C52" i="6"/>
  <c r="B52" i="6"/>
  <c r="E44" i="6"/>
  <c r="D44" i="6"/>
  <c r="C44" i="6"/>
  <c r="B44" i="6"/>
  <c r="E36" i="6"/>
  <c r="D36" i="6"/>
  <c r="C36" i="6"/>
  <c r="B36" i="6"/>
  <c r="E28" i="6"/>
  <c r="D28" i="6"/>
  <c r="C28" i="6"/>
  <c r="B28" i="6"/>
  <c r="E20" i="6"/>
  <c r="D20" i="6"/>
  <c r="C20" i="6"/>
  <c r="B20" i="6"/>
  <c r="E12" i="6"/>
  <c r="D12" i="6"/>
  <c r="C12" i="6"/>
  <c r="B12" i="6"/>
  <c r="AC23" i="12"/>
  <c r="T25" i="12"/>
  <c r="AD33" i="12" s="1"/>
  <c r="H25" i="12"/>
  <c r="AB40" i="12" s="1"/>
  <c r="AC4" i="12"/>
  <c r="AC5" i="12"/>
  <c r="AC6" i="12"/>
  <c r="Z850" i="11"/>
  <c r="Z849" i="11"/>
  <c r="Z848" i="11"/>
  <c r="Z847" i="11"/>
  <c r="Z846" i="11"/>
  <c r="Z845" i="11"/>
  <c r="Z844" i="11"/>
  <c r="Z843" i="11"/>
  <c r="Z842" i="11"/>
  <c r="Z841" i="11"/>
  <c r="Z840" i="11"/>
  <c r="Z839" i="11"/>
  <c r="Z838" i="11"/>
  <c r="Z837" i="11"/>
  <c r="Z836" i="11"/>
  <c r="Z835" i="11"/>
  <c r="Z834" i="11"/>
  <c r="Z833" i="11"/>
  <c r="Z832" i="11"/>
  <c r="Z831" i="11"/>
  <c r="Z830" i="11"/>
  <c r="Z829" i="11"/>
  <c r="Z828" i="11"/>
  <c r="Z827" i="11"/>
  <c r="Z826" i="11"/>
  <c r="Z825" i="11"/>
  <c r="Z824" i="11"/>
  <c r="Z823" i="11"/>
  <c r="Z822" i="11"/>
  <c r="Z821" i="11"/>
  <c r="Z820" i="11"/>
  <c r="Z819" i="11"/>
  <c r="Z818" i="11"/>
  <c r="Z817" i="11"/>
  <c r="Z816" i="11"/>
  <c r="Z815" i="11"/>
  <c r="Z814" i="11"/>
  <c r="Z813" i="11"/>
  <c r="Z812" i="11"/>
  <c r="Z811" i="11"/>
  <c r="Z810" i="11"/>
  <c r="Z809" i="11"/>
  <c r="Z808" i="11"/>
  <c r="Z807" i="11"/>
  <c r="Z806" i="11"/>
  <c r="Z805" i="11"/>
  <c r="Z804" i="11"/>
  <c r="Z803" i="11"/>
  <c r="Z802" i="11"/>
  <c r="Z801" i="11"/>
  <c r="Z800" i="11"/>
  <c r="Z799" i="11"/>
  <c r="Z798" i="11"/>
  <c r="Z797" i="11"/>
  <c r="Z796" i="11"/>
  <c r="Z795" i="11"/>
  <c r="Z794" i="11"/>
  <c r="Z793" i="11"/>
  <c r="Z792" i="11"/>
  <c r="Z791" i="11"/>
  <c r="Z790" i="11"/>
  <c r="Z789" i="11"/>
  <c r="Z788" i="11"/>
  <c r="Z787" i="11"/>
  <c r="Z786" i="11"/>
  <c r="Z785" i="11"/>
  <c r="Z784" i="11"/>
  <c r="Z783" i="11"/>
  <c r="Z782" i="11"/>
  <c r="Z781" i="11"/>
  <c r="Z780" i="11"/>
  <c r="Z779" i="11"/>
  <c r="Z778" i="11"/>
  <c r="Z777" i="11"/>
  <c r="Z776" i="11"/>
  <c r="Z775" i="11"/>
  <c r="Z774" i="11"/>
  <c r="Z773" i="11"/>
  <c r="Z772" i="11"/>
  <c r="Z771" i="11"/>
  <c r="Z770" i="11"/>
  <c r="Z769" i="11"/>
  <c r="Z768" i="11"/>
  <c r="Z767" i="11"/>
  <c r="Z766" i="11"/>
  <c r="Z765" i="11"/>
  <c r="Z764" i="11"/>
  <c r="Z763" i="11"/>
  <c r="Z762" i="11"/>
  <c r="Z761" i="11"/>
  <c r="Z760" i="11"/>
  <c r="Z759" i="11"/>
  <c r="Z758" i="11"/>
  <c r="Z757" i="11"/>
  <c r="Z756" i="11"/>
  <c r="Z755" i="11"/>
  <c r="Z754" i="11"/>
  <c r="Z753" i="11"/>
  <c r="Z752" i="11"/>
  <c r="Z751" i="11"/>
  <c r="Z750" i="11"/>
  <c r="Z749" i="11"/>
  <c r="Z748" i="11"/>
  <c r="Z747" i="11"/>
  <c r="Z746" i="11"/>
  <c r="Z745" i="11"/>
  <c r="Z744" i="11"/>
  <c r="Z743" i="11"/>
  <c r="Z742" i="11"/>
  <c r="Z741" i="11"/>
  <c r="Z740" i="11"/>
  <c r="Z739" i="11"/>
  <c r="Z738" i="11"/>
  <c r="Z737" i="11"/>
  <c r="Z736" i="11"/>
  <c r="Z735" i="11"/>
  <c r="Z734" i="11"/>
  <c r="Z733" i="11"/>
  <c r="Z732" i="11"/>
  <c r="Z731" i="11"/>
  <c r="Z730" i="11"/>
  <c r="Z729" i="11"/>
  <c r="Z728" i="11"/>
  <c r="Z727" i="11"/>
  <c r="Z726" i="11"/>
  <c r="Z725" i="11"/>
  <c r="Z724" i="11"/>
  <c r="Z723" i="11"/>
  <c r="Z722" i="11"/>
  <c r="Z721" i="11"/>
  <c r="Z720" i="11"/>
  <c r="Z719" i="11"/>
  <c r="Z718" i="11"/>
  <c r="Z717" i="11"/>
  <c r="Z716" i="11"/>
  <c r="Z715" i="11"/>
  <c r="Z714" i="11"/>
  <c r="Z713" i="11"/>
  <c r="Z712" i="11"/>
  <c r="Z711" i="11"/>
  <c r="Z710" i="11"/>
  <c r="Z709" i="11"/>
  <c r="Z708" i="11"/>
  <c r="Z707" i="11"/>
  <c r="Z706" i="11"/>
  <c r="Z705" i="11"/>
  <c r="Z704" i="11"/>
  <c r="Z703" i="11"/>
  <c r="Z702" i="11"/>
  <c r="Z701" i="11"/>
  <c r="Z700" i="11"/>
  <c r="Z699" i="11"/>
  <c r="Z698" i="11"/>
  <c r="Z697" i="11"/>
  <c r="Z696" i="11"/>
  <c r="Z695" i="11"/>
  <c r="Z694" i="11"/>
  <c r="Z693" i="11"/>
  <c r="Z692" i="11"/>
  <c r="Z691" i="11"/>
  <c r="Z690" i="11"/>
  <c r="Z689" i="11"/>
  <c r="Z688" i="11"/>
  <c r="Z687" i="11"/>
  <c r="Z686" i="11"/>
  <c r="Z685" i="11"/>
  <c r="Z684" i="11"/>
  <c r="Z683" i="11"/>
  <c r="Z682" i="11"/>
  <c r="Z681" i="11"/>
  <c r="Z680" i="11"/>
  <c r="Z679" i="11"/>
  <c r="Z678" i="11"/>
  <c r="Z677" i="11"/>
  <c r="Z676" i="11"/>
  <c r="Z675" i="11"/>
  <c r="Z674" i="11"/>
  <c r="Z673" i="11"/>
  <c r="Z672" i="11"/>
  <c r="Z671" i="11"/>
  <c r="Z670" i="11"/>
  <c r="Z669" i="11"/>
  <c r="Z668" i="11"/>
  <c r="Z667" i="11"/>
  <c r="Z666" i="11"/>
  <c r="Z665" i="11"/>
  <c r="Z664" i="11"/>
  <c r="Z663" i="11"/>
  <c r="Z662" i="11"/>
  <c r="Z661" i="11"/>
  <c r="Z660" i="11"/>
  <c r="Z659" i="11"/>
  <c r="Z658" i="11"/>
  <c r="Z657" i="11"/>
  <c r="Z656" i="11"/>
  <c r="Z655" i="11"/>
  <c r="Z654" i="11"/>
  <c r="Z653" i="11"/>
  <c r="Z652" i="11"/>
  <c r="Z651" i="11"/>
  <c r="Z650" i="11"/>
  <c r="Z649" i="11"/>
  <c r="Z648" i="11"/>
  <c r="Z647" i="11"/>
  <c r="Z646" i="11"/>
  <c r="Z645" i="11"/>
  <c r="Z644" i="11"/>
  <c r="Z643" i="11"/>
  <c r="Z642" i="11"/>
  <c r="Z641" i="11"/>
  <c r="Z640" i="11"/>
  <c r="Z639" i="11"/>
  <c r="Z638" i="11"/>
  <c r="Z637" i="11"/>
  <c r="Z636" i="11"/>
  <c r="Z635" i="11"/>
  <c r="Z634" i="11"/>
  <c r="Z633" i="11"/>
  <c r="Z632" i="11"/>
  <c r="Z631" i="11"/>
  <c r="Z630" i="11"/>
  <c r="Z629" i="11"/>
  <c r="Z628" i="11"/>
  <c r="Z627" i="11"/>
  <c r="Z626" i="11"/>
  <c r="Z625" i="11"/>
  <c r="Z624" i="11"/>
  <c r="Z623" i="11"/>
  <c r="Z622" i="11"/>
  <c r="Z621" i="11"/>
  <c r="Z620" i="11"/>
  <c r="Z619" i="11"/>
  <c r="Z618" i="11"/>
  <c r="Z617" i="11"/>
  <c r="Z616" i="11"/>
  <c r="Z615" i="11"/>
  <c r="Z614" i="11"/>
  <c r="Z613" i="11"/>
  <c r="Z612" i="11"/>
  <c r="Z611" i="11"/>
  <c r="Z610" i="11"/>
  <c r="Z609" i="11"/>
  <c r="Z608" i="11"/>
  <c r="Z607" i="11"/>
  <c r="Z606" i="11"/>
  <c r="Z605" i="11"/>
  <c r="Z604" i="11"/>
  <c r="Z603" i="11"/>
  <c r="Z602" i="11"/>
  <c r="Z601" i="11"/>
  <c r="Z600" i="11"/>
  <c r="Z599" i="11"/>
  <c r="Z598" i="11"/>
  <c r="Z597" i="11"/>
  <c r="Z596" i="11"/>
  <c r="Z595" i="11"/>
  <c r="Z594" i="11"/>
  <c r="Z593" i="11"/>
  <c r="Z592" i="11"/>
  <c r="Z591" i="11"/>
  <c r="Z590" i="11"/>
  <c r="Z589" i="11"/>
  <c r="Z588" i="11"/>
  <c r="Z587" i="11"/>
  <c r="Z586" i="11"/>
  <c r="Z585" i="11"/>
  <c r="Z584" i="11"/>
  <c r="Z583" i="11"/>
  <c r="Z582" i="11"/>
  <c r="Z581" i="11"/>
  <c r="Z580" i="11"/>
  <c r="Z579" i="11"/>
  <c r="Z578" i="11"/>
  <c r="Z577" i="11"/>
  <c r="Z576" i="11"/>
  <c r="Z575" i="11"/>
  <c r="Z574" i="11"/>
  <c r="Z573" i="11"/>
  <c r="Z572" i="11"/>
  <c r="Z571" i="11"/>
  <c r="Z570" i="11"/>
  <c r="Z569" i="11"/>
  <c r="Z568" i="11"/>
  <c r="Z567" i="11"/>
  <c r="Z566" i="11"/>
  <c r="Z565" i="11"/>
  <c r="Z564" i="11"/>
  <c r="Z563" i="11"/>
  <c r="Z562" i="11"/>
  <c r="Z561" i="11"/>
  <c r="Z560" i="11"/>
  <c r="Z559" i="11"/>
  <c r="Z558" i="11"/>
  <c r="Z557" i="11"/>
  <c r="Z556" i="11"/>
  <c r="Z555" i="11"/>
  <c r="Z554" i="11"/>
  <c r="Z553" i="11"/>
  <c r="Z552" i="11"/>
  <c r="Z551" i="11"/>
  <c r="Z550" i="11"/>
  <c r="Z549" i="11"/>
  <c r="Z548" i="11"/>
  <c r="Z547" i="11"/>
  <c r="Z546" i="11"/>
  <c r="Z545" i="11"/>
  <c r="Z544" i="11"/>
  <c r="Z543" i="11"/>
  <c r="Z542" i="11"/>
  <c r="Z541" i="11"/>
  <c r="Z540" i="11"/>
  <c r="Z539" i="11"/>
  <c r="Z538" i="11"/>
  <c r="Z537" i="11"/>
  <c r="Z536" i="11"/>
  <c r="Z535" i="11"/>
  <c r="Z534" i="11"/>
  <c r="Z533" i="11"/>
  <c r="Z532" i="11"/>
  <c r="Z531" i="11"/>
  <c r="Z530" i="11"/>
  <c r="Z529" i="11"/>
  <c r="Z528" i="11"/>
  <c r="Z527" i="11"/>
  <c r="Z526" i="11"/>
  <c r="Z525" i="11"/>
  <c r="Z524" i="11"/>
  <c r="Z523" i="11"/>
  <c r="Z522" i="11"/>
  <c r="Z521" i="11"/>
  <c r="Z520" i="11"/>
  <c r="Z519" i="11"/>
  <c r="Z518" i="11"/>
  <c r="Z517" i="11"/>
  <c r="Z516" i="11"/>
  <c r="Z515" i="11"/>
  <c r="Z514" i="11"/>
  <c r="Z513" i="11"/>
  <c r="Z512" i="11"/>
  <c r="Z511" i="11"/>
  <c r="Z510" i="11"/>
  <c r="Z509" i="11"/>
  <c r="Z508" i="11"/>
  <c r="Z507" i="11"/>
  <c r="Z506" i="11"/>
  <c r="Z505" i="11"/>
  <c r="Z504" i="11"/>
  <c r="Z503" i="11"/>
  <c r="Z502" i="11"/>
  <c r="Z501" i="11"/>
  <c r="Z500" i="11"/>
  <c r="Z499" i="11"/>
  <c r="Z498" i="11"/>
  <c r="Z497" i="11"/>
  <c r="Z496" i="11"/>
  <c r="Z495" i="11"/>
  <c r="Z494" i="11"/>
  <c r="Z493" i="11"/>
  <c r="Z492" i="11"/>
  <c r="Z491" i="11"/>
  <c r="Z490" i="11"/>
  <c r="Z489" i="11"/>
  <c r="Z488" i="11"/>
  <c r="Z487" i="11"/>
  <c r="Z486" i="11"/>
  <c r="Z485" i="11"/>
  <c r="Z484" i="11"/>
  <c r="Z483" i="11"/>
  <c r="Z482" i="11"/>
  <c r="Z481" i="11"/>
  <c r="Z480" i="11"/>
  <c r="Z479" i="11"/>
  <c r="Z478" i="11"/>
  <c r="Z477" i="11"/>
  <c r="Z476" i="11"/>
  <c r="Z475" i="11"/>
  <c r="Z474" i="11"/>
  <c r="Z473" i="11"/>
  <c r="Z472" i="11"/>
  <c r="Z471" i="11"/>
  <c r="Z470" i="11"/>
  <c r="Z469" i="11"/>
  <c r="Z468" i="11"/>
  <c r="Z467" i="11"/>
  <c r="Z466" i="11"/>
  <c r="Z465" i="11"/>
  <c r="Z464" i="11"/>
  <c r="Z463" i="11"/>
  <c r="Z462" i="11"/>
  <c r="Z461" i="11"/>
  <c r="Z460" i="11"/>
  <c r="Z459" i="11"/>
  <c r="Z458" i="11"/>
  <c r="Z457" i="11"/>
  <c r="Z456" i="11"/>
  <c r="Z455" i="11"/>
  <c r="Z454" i="11"/>
  <c r="Z453" i="11"/>
  <c r="Z452" i="11"/>
  <c r="Z451" i="11"/>
  <c r="Z450" i="11"/>
  <c r="Z449" i="11"/>
  <c r="Z448" i="11"/>
  <c r="Z447" i="11"/>
  <c r="Z446" i="11"/>
  <c r="Z445" i="11"/>
  <c r="Z444" i="11"/>
  <c r="Z443" i="11"/>
  <c r="Z442" i="11"/>
  <c r="Z441" i="11"/>
  <c r="Z440" i="11"/>
  <c r="Z439" i="11"/>
  <c r="Z438" i="11"/>
  <c r="Z437" i="11"/>
  <c r="Z436" i="11"/>
  <c r="Z435" i="11"/>
  <c r="Z434" i="11"/>
  <c r="Z433" i="11"/>
  <c r="Z432" i="11"/>
  <c r="Z431" i="11"/>
  <c r="Z430" i="11"/>
  <c r="Z429" i="11"/>
  <c r="Z428" i="11"/>
  <c r="Z427" i="11"/>
  <c r="Z426" i="11"/>
  <c r="Z425" i="11"/>
  <c r="Z424" i="11"/>
  <c r="Z423" i="11"/>
  <c r="Z422" i="11"/>
  <c r="Z421" i="11"/>
  <c r="Z420" i="11"/>
  <c r="Z419" i="11"/>
  <c r="Z418" i="11"/>
  <c r="Z417" i="11"/>
  <c r="Z416" i="11"/>
  <c r="Z415" i="11"/>
  <c r="Z414" i="11"/>
  <c r="Z413" i="11"/>
  <c r="Z412" i="11"/>
  <c r="Z411" i="11"/>
  <c r="Z410" i="11"/>
  <c r="Z409" i="11"/>
  <c r="Z408" i="11"/>
  <c r="Z407" i="11"/>
  <c r="Z406" i="11"/>
  <c r="Z405" i="11"/>
  <c r="Z404" i="11"/>
  <c r="Z403" i="11"/>
  <c r="Z402" i="11"/>
  <c r="Z401" i="11"/>
  <c r="Z400" i="11"/>
  <c r="Z399" i="11"/>
  <c r="Z398" i="11"/>
  <c r="Z397" i="11"/>
  <c r="Z396" i="11"/>
  <c r="Z395" i="11"/>
  <c r="Z394" i="11"/>
  <c r="Z393" i="11"/>
  <c r="Z392" i="11"/>
  <c r="Z391" i="11"/>
  <c r="Z390" i="11"/>
  <c r="Z389" i="11"/>
  <c r="Z388" i="11"/>
  <c r="Z387" i="11"/>
  <c r="Z386" i="11"/>
  <c r="Z385" i="11"/>
  <c r="Z384" i="11"/>
  <c r="Z383" i="11"/>
  <c r="Z382" i="11"/>
  <c r="Z381" i="11"/>
  <c r="Z380" i="11"/>
  <c r="Z379" i="11"/>
  <c r="Z378" i="11"/>
  <c r="Z377" i="11"/>
  <c r="Z376" i="11"/>
  <c r="Z375" i="11"/>
  <c r="Z374" i="11"/>
  <c r="Z373" i="11"/>
  <c r="Z372" i="11"/>
  <c r="Z371" i="11"/>
  <c r="Z370" i="11"/>
  <c r="Z369" i="11"/>
  <c r="Z368" i="11"/>
  <c r="Z367" i="11"/>
  <c r="Z366" i="11"/>
  <c r="Z365" i="11"/>
  <c r="Z364" i="11"/>
  <c r="Z363" i="11"/>
  <c r="Z362" i="11"/>
  <c r="Z361" i="11"/>
  <c r="Z360" i="11"/>
  <c r="Z359" i="11"/>
  <c r="Z358" i="11"/>
  <c r="Z357" i="11"/>
  <c r="Z356" i="11"/>
  <c r="Z355" i="11"/>
  <c r="Z354" i="11"/>
  <c r="Z353" i="11"/>
  <c r="Z352" i="11"/>
  <c r="Z351" i="11"/>
  <c r="Z350" i="11"/>
  <c r="Z349" i="11"/>
  <c r="Z348" i="11"/>
  <c r="Z347" i="11"/>
  <c r="Z346" i="11"/>
  <c r="Z345" i="11"/>
  <c r="Z344" i="11"/>
  <c r="Z343" i="11"/>
  <c r="Z342" i="11"/>
  <c r="Z341" i="11"/>
  <c r="Z340" i="11"/>
  <c r="Z339" i="11"/>
  <c r="Z338" i="11"/>
  <c r="Z337" i="11"/>
  <c r="Z336" i="11"/>
  <c r="Z335" i="11"/>
  <c r="Z334" i="11"/>
  <c r="Z333" i="11"/>
  <c r="Z332" i="11"/>
  <c r="Z331" i="11"/>
  <c r="Z330" i="11"/>
  <c r="Z329" i="11"/>
  <c r="Z328" i="11"/>
  <c r="Z327" i="11"/>
  <c r="Z326" i="11"/>
  <c r="Z325" i="11"/>
  <c r="Z324" i="11"/>
  <c r="Z323" i="11"/>
  <c r="Z322" i="11"/>
  <c r="Z321" i="11"/>
  <c r="Z320" i="11"/>
  <c r="Z319" i="11"/>
  <c r="Z318" i="11"/>
  <c r="Z317" i="11"/>
  <c r="Z316" i="11"/>
  <c r="Z315" i="11"/>
  <c r="Z314" i="11"/>
  <c r="Z313" i="11"/>
  <c r="Z312" i="11"/>
  <c r="Z311" i="11"/>
  <c r="Z310" i="11"/>
  <c r="Z309" i="11"/>
  <c r="Z308" i="11"/>
  <c r="Z307" i="11"/>
  <c r="Z306" i="11"/>
  <c r="Z305" i="11"/>
  <c r="Z304" i="11"/>
  <c r="Z303" i="11"/>
  <c r="Z302" i="11"/>
  <c r="Z301" i="11"/>
  <c r="Z300" i="11"/>
  <c r="Z299" i="11"/>
  <c r="Z298" i="11"/>
  <c r="Z297" i="11"/>
  <c r="Z296" i="11"/>
  <c r="Z295" i="11"/>
  <c r="Z294" i="11"/>
  <c r="Z293" i="11"/>
  <c r="Z292" i="11"/>
  <c r="Z291" i="11"/>
  <c r="Z290" i="11"/>
  <c r="Z289" i="11"/>
  <c r="Z288" i="11"/>
  <c r="Z287" i="11"/>
  <c r="Z286" i="11"/>
  <c r="Z285" i="11"/>
  <c r="Z284" i="11"/>
  <c r="Z283" i="11"/>
  <c r="Z282" i="11"/>
  <c r="Z281" i="11"/>
  <c r="Z280" i="11"/>
  <c r="Z279" i="11"/>
  <c r="Z278" i="11"/>
  <c r="Z277" i="11"/>
  <c r="Z276" i="11"/>
  <c r="Z275" i="11"/>
  <c r="Z274" i="11"/>
  <c r="Z273" i="11"/>
  <c r="Z272" i="11"/>
  <c r="Z271" i="11"/>
  <c r="Z270" i="11"/>
  <c r="Z269" i="11"/>
  <c r="Z268" i="11"/>
  <c r="Z267" i="11"/>
  <c r="Z266" i="11"/>
  <c r="Z265" i="11"/>
  <c r="Z264" i="11"/>
  <c r="Z263" i="11"/>
  <c r="Z262" i="11"/>
  <c r="Z261" i="11"/>
  <c r="Z260" i="11"/>
  <c r="Z259" i="11"/>
  <c r="Z258" i="11"/>
  <c r="Z257" i="11"/>
  <c r="Z256" i="11"/>
  <c r="Z255" i="11"/>
  <c r="Z254" i="11"/>
  <c r="Z253" i="11"/>
  <c r="Z252" i="11"/>
  <c r="Z251" i="11"/>
  <c r="Z250" i="11"/>
  <c r="Z249" i="11"/>
  <c r="Z248" i="11"/>
  <c r="Z247" i="11"/>
  <c r="Z246" i="11"/>
  <c r="Z245" i="11"/>
  <c r="Z244" i="11"/>
  <c r="Z243" i="11"/>
  <c r="Z242" i="11"/>
  <c r="Z241" i="11"/>
  <c r="Z240" i="11"/>
  <c r="Z239" i="11"/>
  <c r="Z238" i="11"/>
  <c r="Z237" i="11"/>
  <c r="Z236" i="11"/>
  <c r="Z235" i="11"/>
  <c r="Z234" i="11"/>
  <c r="Z233" i="11"/>
  <c r="Z232" i="11"/>
  <c r="Z231" i="11"/>
  <c r="Z230" i="11"/>
  <c r="Z229" i="11"/>
  <c r="Z228" i="11"/>
  <c r="Z227" i="11"/>
  <c r="Z226" i="11"/>
  <c r="Z225" i="11"/>
  <c r="Z224" i="11"/>
  <c r="Z223" i="11"/>
  <c r="Z222" i="11"/>
  <c r="Z221" i="11"/>
  <c r="Z220" i="11"/>
  <c r="Z219" i="11"/>
  <c r="Z218" i="11"/>
  <c r="Z217" i="11"/>
  <c r="Z216" i="11"/>
  <c r="Z215" i="11"/>
  <c r="Z214" i="11"/>
  <c r="Z213" i="11"/>
  <c r="Z212" i="11"/>
  <c r="Z211" i="11"/>
  <c r="Z210" i="11"/>
  <c r="Z209" i="11"/>
  <c r="Z208" i="11"/>
  <c r="Z207" i="11"/>
  <c r="Z206" i="11"/>
  <c r="Z205" i="11"/>
  <c r="Z204" i="11"/>
  <c r="Z203" i="11"/>
  <c r="Z202" i="11"/>
  <c r="Z201" i="11"/>
  <c r="Z200" i="11"/>
  <c r="Z199" i="11"/>
  <c r="Z198" i="11"/>
  <c r="Z197" i="11"/>
  <c r="Z196" i="11"/>
  <c r="Z195" i="11"/>
  <c r="Z194" i="11"/>
  <c r="Z193" i="11"/>
  <c r="Z192" i="11"/>
  <c r="Z191" i="11"/>
  <c r="Z190" i="11"/>
  <c r="Z189" i="11"/>
  <c r="Z188" i="11"/>
  <c r="Z187" i="11"/>
  <c r="Z186" i="11"/>
  <c r="Z185" i="11"/>
  <c r="Z184" i="11"/>
  <c r="Z183" i="11"/>
  <c r="Z182" i="11"/>
  <c r="Z181" i="11"/>
  <c r="Z180" i="11"/>
  <c r="Z179" i="11"/>
  <c r="Z178" i="11"/>
  <c r="Z177" i="11"/>
  <c r="Z176" i="11"/>
  <c r="Z175" i="11"/>
  <c r="Z174" i="11"/>
  <c r="Z173" i="11"/>
  <c r="Z172" i="11"/>
  <c r="Z171" i="11"/>
  <c r="Z170" i="11"/>
  <c r="Z169" i="11"/>
  <c r="Z168" i="11"/>
  <c r="Z167" i="11"/>
  <c r="Z166" i="11"/>
  <c r="Z165" i="11"/>
  <c r="Z164" i="11"/>
  <c r="Z163" i="11"/>
  <c r="Z162" i="11"/>
  <c r="Z161" i="11"/>
  <c r="Z160" i="11"/>
  <c r="Z159" i="11"/>
  <c r="Z158" i="11"/>
  <c r="Z157" i="11"/>
  <c r="Z156" i="11"/>
  <c r="Z155" i="11"/>
  <c r="Z154" i="11"/>
  <c r="Z153" i="11"/>
  <c r="Z152" i="11"/>
  <c r="Z151" i="11"/>
  <c r="Z150" i="11"/>
  <c r="Z149" i="11"/>
  <c r="Z148" i="11"/>
  <c r="Z147" i="11"/>
  <c r="Z146" i="11"/>
  <c r="Z145" i="11"/>
  <c r="Z144" i="11"/>
  <c r="Z143" i="11"/>
  <c r="Z142" i="11"/>
  <c r="Z141" i="11"/>
  <c r="Z140" i="11"/>
  <c r="Z139" i="11"/>
  <c r="Z138" i="11"/>
  <c r="Z137" i="11"/>
  <c r="Z136" i="11"/>
  <c r="Z135" i="11"/>
  <c r="Z134" i="11"/>
  <c r="Z133" i="11"/>
  <c r="Z132" i="11"/>
  <c r="Z131" i="11"/>
  <c r="Z130" i="11"/>
  <c r="Z129" i="11"/>
  <c r="Z128" i="11"/>
  <c r="Z127" i="11"/>
  <c r="Z126" i="11"/>
  <c r="Z125" i="11"/>
  <c r="Z124" i="11"/>
  <c r="Z123" i="11"/>
  <c r="Z122" i="11"/>
  <c r="Z121" i="11"/>
  <c r="Z120" i="11"/>
  <c r="Z119" i="11"/>
  <c r="Z118" i="11"/>
  <c r="Z117" i="11"/>
  <c r="Z116" i="11"/>
  <c r="Z115" i="11"/>
  <c r="Z114" i="11"/>
  <c r="Z113" i="11"/>
  <c r="Z112" i="11"/>
  <c r="Z111" i="11"/>
  <c r="Z110" i="11"/>
  <c r="Z109" i="11"/>
  <c r="Z108" i="11"/>
  <c r="Z107" i="11"/>
  <c r="Z106" i="11"/>
  <c r="Z105" i="11"/>
  <c r="Z104" i="11"/>
  <c r="Z103" i="11"/>
  <c r="Z102" i="11"/>
  <c r="Z101" i="11"/>
  <c r="Z100" i="11"/>
  <c r="Z99" i="11"/>
  <c r="Z98" i="11"/>
  <c r="Z97" i="11"/>
  <c r="Z96" i="11"/>
  <c r="Z95" i="11"/>
  <c r="Z94" i="11"/>
  <c r="Z93" i="11"/>
  <c r="Z92" i="11"/>
  <c r="Z91" i="11"/>
  <c r="Z90" i="11"/>
  <c r="Z89" i="11"/>
  <c r="Z88" i="11"/>
  <c r="Z87" i="11"/>
  <c r="Z86" i="11"/>
  <c r="Z85" i="11"/>
  <c r="Z84" i="11"/>
  <c r="Z83" i="11"/>
  <c r="Z82" i="11"/>
  <c r="Z81" i="11"/>
  <c r="Z80" i="11"/>
  <c r="Z79" i="11"/>
  <c r="Z78" i="11"/>
  <c r="Z77" i="11"/>
  <c r="Z76" i="11"/>
  <c r="Z75" i="11"/>
  <c r="Z74" i="11"/>
  <c r="Z73" i="11"/>
  <c r="Z72" i="11"/>
  <c r="Z71" i="11"/>
  <c r="Z70" i="11"/>
  <c r="Z69" i="11"/>
  <c r="Z68" i="11"/>
  <c r="Z67" i="11"/>
  <c r="Z66" i="11"/>
  <c r="Z65" i="11"/>
  <c r="Z64" i="11"/>
  <c r="Z63" i="11"/>
  <c r="Z62" i="11"/>
  <c r="Z61" i="11"/>
  <c r="Z60" i="11"/>
  <c r="Z59" i="11"/>
  <c r="Z58" i="11"/>
  <c r="Z57" i="11"/>
  <c r="Z56" i="11"/>
  <c r="Z55" i="11"/>
  <c r="Z54" i="11"/>
  <c r="Z53" i="11"/>
  <c r="Z52" i="11"/>
  <c r="Z51" i="11"/>
  <c r="Z50" i="11"/>
  <c r="Z49" i="11"/>
  <c r="Z48" i="11"/>
  <c r="Z47" i="11"/>
  <c r="Z46" i="11"/>
  <c r="Z45" i="11"/>
  <c r="Z44" i="11"/>
  <c r="Z43" i="11"/>
  <c r="Z42" i="11"/>
  <c r="Z41" i="11"/>
  <c r="Z40" i="11"/>
  <c r="Z39" i="11"/>
  <c r="Z38" i="11"/>
  <c r="Z37" i="11"/>
  <c r="Z36" i="11"/>
  <c r="Z35" i="11"/>
  <c r="Z34" i="11"/>
  <c r="Z33" i="11"/>
  <c r="Z32" i="11"/>
  <c r="Z31" i="11"/>
  <c r="Z30" i="11"/>
  <c r="Z29" i="11"/>
  <c r="Z28" i="11"/>
  <c r="Z27" i="11"/>
  <c r="Z26" i="11"/>
  <c r="Z25" i="11"/>
  <c r="Z24" i="11"/>
  <c r="Z23" i="11"/>
  <c r="Z22" i="11"/>
  <c r="Z21" i="11"/>
  <c r="Z20" i="11"/>
  <c r="Z19" i="11"/>
  <c r="Z18" i="11"/>
  <c r="Z17" i="11"/>
  <c r="Z16" i="11"/>
  <c r="Z15" i="11"/>
  <c r="Z14" i="11"/>
  <c r="Z13" i="11"/>
  <c r="Z12" i="11"/>
  <c r="Z11" i="11"/>
  <c r="Z10" i="11"/>
  <c r="Z9" i="11"/>
  <c r="Z8" i="11"/>
  <c r="Z7" i="11"/>
  <c r="Z6" i="11"/>
  <c r="Z5" i="11"/>
  <c r="Z4" i="11"/>
  <c r="Z3" i="11"/>
  <c r="Z2" i="11"/>
  <c r="Z217" i="10"/>
  <c r="Z216" i="10"/>
  <c r="Z215" i="10"/>
  <c r="Z214" i="10"/>
  <c r="Z213" i="10"/>
  <c r="Z212" i="10"/>
  <c r="Z211" i="10"/>
  <c r="Z210" i="10"/>
  <c r="Z209" i="10"/>
  <c r="Z208" i="10"/>
  <c r="Z207" i="10"/>
  <c r="Z206" i="10"/>
  <c r="Z205" i="10"/>
  <c r="Z204" i="10"/>
  <c r="Z203" i="10"/>
  <c r="Z202" i="10"/>
  <c r="Z201" i="10"/>
  <c r="Z200" i="10"/>
  <c r="Z199" i="10"/>
  <c r="Z198" i="10"/>
  <c r="Z197" i="10"/>
  <c r="Z196" i="10"/>
  <c r="Z195" i="10"/>
  <c r="Z194" i="10"/>
  <c r="Z193" i="10"/>
  <c r="Z192" i="10"/>
  <c r="Z191" i="10"/>
  <c r="Z190" i="10"/>
  <c r="Z189" i="10"/>
  <c r="Z188" i="10"/>
  <c r="Z187" i="10"/>
  <c r="Z186" i="10"/>
  <c r="Z185" i="10"/>
  <c r="Z184" i="10"/>
  <c r="Z183" i="10"/>
  <c r="Z182" i="10"/>
  <c r="Z181" i="10"/>
  <c r="Z180" i="10"/>
  <c r="Z179" i="10"/>
  <c r="Z178" i="10"/>
  <c r="Z177" i="10"/>
  <c r="Z176" i="10"/>
  <c r="Z175" i="10"/>
  <c r="Z174" i="10"/>
  <c r="Z173" i="10"/>
  <c r="Z172" i="10"/>
  <c r="Z171" i="10"/>
  <c r="Z170" i="10"/>
  <c r="Z169" i="10"/>
  <c r="Z168" i="10"/>
  <c r="Z167" i="10"/>
  <c r="Z166" i="10"/>
  <c r="Z165" i="10"/>
  <c r="Z164" i="10"/>
  <c r="Z163" i="10"/>
  <c r="Z162" i="10"/>
  <c r="Z161" i="10"/>
  <c r="Z160" i="10"/>
  <c r="Z159" i="10"/>
  <c r="Z158" i="10"/>
  <c r="Z157" i="10"/>
  <c r="Z156" i="10"/>
  <c r="Z155" i="10"/>
  <c r="Z154" i="10"/>
  <c r="Z153" i="10"/>
  <c r="Z152" i="10"/>
  <c r="Z151" i="10"/>
  <c r="Z150" i="10"/>
  <c r="Z149" i="10"/>
  <c r="Z148" i="10"/>
  <c r="Z147" i="10"/>
  <c r="Z146" i="10"/>
  <c r="Z145" i="10"/>
  <c r="Z144" i="10"/>
  <c r="Z143" i="10"/>
  <c r="Z142" i="10"/>
  <c r="Z141" i="10"/>
  <c r="Z140" i="10"/>
  <c r="Z139" i="10"/>
  <c r="Z138" i="10"/>
  <c r="Z137" i="10"/>
  <c r="Z136" i="10"/>
  <c r="Z135" i="10"/>
  <c r="Z134" i="10"/>
  <c r="Z133" i="10"/>
  <c r="Z132" i="10"/>
  <c r="Z131" i="10"/>
  <c r="Z130" i="10"/>
  <c r="Z129" i="10"/>
  <c r="Z128" i="10"/>
  <c r="Z127" i="10"/>
  <c r="Z126" i="10"/>
  <c r="Z125" i="10"/>
  <c r="Z124" i="10"/>
  <c r="Z123" i="10"/>
  <c r="Z122" i="10"/>
  <c r="Z121" i="10"/>
  <c r="Z120" i="10"/>
  <c r="Z119" i="10"/>
  <c r="Z118" i="10"/>
  <c r="Z117" i="10"/>
  <c r="Z116" i="10"/>
  <c r="Z115" i="10"/>
  <c r="Z114" i="10"/>
  <c r="Z113" i="10"/>
  <c r="Z112" i="10"/>
  <c r="Z111" i="10"/>
  <c r="Z110" i="10"/>
  <c r="Z109" i="10"/>
  <c r="Z108" i="10"/>
  <c r="Z107" i="10"/>
  <c r="Z106" i="10"/>
  <c r="Z105" i="10"/>
  <c r="Z104" i="10"/>
  <c r="Z103" i="10"/>
  <c r="Z102" i="10"/>
  <c r="Z101" i="10"/>
  <c r="Z100" i="10"/>
  <c r="Z99" i="10"/>
  <c r="Z98" i="10"/>
  <c r="Z97" i="10"/>
  <c r="Z96" i="10"/>
  <c r="Z95" i="10"/>
  <c r="Z94" i="10"/>
  <c r="Z93" i="10"/>
  <c r="Z92" i="10"/>
  <c r="Z91" i="10"/>
  <c r="Z90" i="10"/>
  <c r="Z89" i="10"/>
  <c r="Z88" i="10"/>
  <c r="Z87" i="10"/>
  <c r="Z86" i="10"/>
  <c r="Z85" i="10"/>
  <c r="Z84" i="10"/>
  <c r="Z83" i="10"/>
  <c r="Z82" i="10"/>
  <c r="Z81" i="10"/>
  <c r="Z80" i="10"/>
  <c r="Z79" i="10"/>
  <c r="Z78" i="10"/>
  <c r="Z77" i="10"/>
  <c r="Z76" i="10"/>
  <c r="Z75" i="10"/>
  <c r="Z74" i="10"/>
  <c r="Z73" i="10"/>
  <c r="Z72" i="10"/>
  <c r="Z71" i="10"/>
  <c r="Z70" i="10"/>
  <c r="Z69" i="10"/>
  <c r="Z68" i="10"/>
  <c r="Z67" i="10"/>
  <c r="Z66" i="10"/>
  <c r="Z65" i="10"/>
  <c r="Z64" i="10"/>
  <c r="Z63" i="10"/>
  <c r="Z62" i="10"/>
  <c r="Z61" i="10"/>
  <c r="Z60" i="10"/>
  <c r="Z59" i="10"/>
  <c r="Z58" i="10"/>
  <c r="Z57" i="10"/>
  <c r="Z56" i="10"/>
  <c r="Z55" i="10"/>
  <c r="Z54" i="10"/>
  <c r="Z53" i="10"/>
  <c r="Z52" i="10"/>
  <c r="Z51" i="10"/>
  <c r="Z50" i="10"/>
  <c r="Z49" i="10"/>
  <c r="Z48" i="10"/>
  <c r="Z47" i="10"/>
  <c r="Z46" i="10"/>
  <c r="Z45" i="10"/>
  <c r="Z44" i="10"/>
  <c r="Z43" i="10"/>
  <c r="Z42" i="10"/>
  <c r="Z41" i="10"/>
  <c r="Z40" i="10"/>
  <c r="Z39" i="10"/>
  <c r="Z38" i="10"/>
  <c r="Z37" i="10"/>
  <c r="Z36" i="10"/>
  <c r="Z35" i="10"/>
  <c r="Z34" i="10"/>
  <c r="Z33" i="10"/>
  <c r="Z32" i="10"/>
  <c r="Z31" i="10"/>
  <c r="Z30" i="10"/>
  <c r="Z29" i="10"/>
  <c r="Z28" i="10"/>
  <c r="Z27" i="10"/>
  <c r="Z26" i="10"/>
  <c r="Z25" i="10"/>
  <c r="Z24" i="10"/>
  <c r="Z23" i="10"/>
  <c r="Z22" i="10"/>
  <c r="Z21" i="10"/>
  <c r="Z20" i="10"/>
  <c r="Z19" i="10"/>
  <c r="Z18" i="10"/>
  <c r="Z17" i="10"/>
  <c r="Z16" i="10"/>
  <c r="Z15" i="10"/>
  <c r="Z14" i="10"/>
  <c r="Z13" i="10"/>
  <c r="Z12" i="10"/>
  <c r="Z11" i="10"/>
  <c r="Z10" i="10"/>
  <c r="Z9" i="10"/>
  <c r="Z8" i="10"/>
  <c r="Z7" i="10"/>
  <c r="Z6" i="10"/>
  <c r="Z5" i="10"/>
  <c r="Z4" i="10"/>
  <c r="Z3" i="10"/>
  <c r="Z2" i="10"/>
  <c r="Z70" i="9"/>
  <c r="Z69" i="9"/>
  <c r="Z68" i="9"/>
  <c r="Z67" i="9"/>
  <c r="Z66" i="9"/>
  <c r="Z65" i="9"/>
  <c r="Z64" i="9"/>
  <c r="Z63" i="9"/>
  <c r="Z62" i="9"/>
  <c r="Z61" i="9"/>
  <c r="Z60" i="9"/>
  <c r="Z59" i="9"/>
  <c r="Z58" i="9"/>
  <c r="Z57" i="9"/>
  <c r="Z56" i="9"/>
  <c r="Z55" i="9"/>
  <c r="Z54" i="9"/>
  <c r="Z53" i="9"/>
  <c r="Z52" i="9"/>
  <c r="Z51" i="9"/>
  <c r="Z50" i="9"/>
  <c r="Z49" i="9"/>
  <c r="Z48" i="9"/>
  <c r="Z47" i="9"/>
  <c r="Z46" i="9"/>
  <c r="Z45" i="9"/>
  <c r="Z44" i="9"/>
  <c r="Z43" i="9"/>
  <c r="Z42" i="9"/>
  <c r="Z41" i="9"/>
  <c r="Z40" i="9"/>
  <c r="Z39" i="9"/>
  <c r="Z38" i="9"/>
  <c r="Z37" i="9"/>
  <c r="Z36" i="9"/>
  <c r="Z35" i="9"/>
  <c r="Z34" i="9"/>
  <c r="Z33" i="9"/>
  <c r="Z32" i="9"/>
  <c r="Z31" i="9"/>
  <c r="Z30" i="9"/>
  <c r="Z29" i="9"/>
  <c r="Z28" i="9"/>
  <c r="Z27" i="9"/>
  <c r="Z26" i="9"/>
  <c r="Z25" i="9"/>
  <c r="Z24" i="9"/>
  <c r="Z23" i="9"/>
  <c r="Z22" i="9"/>
  <c r="Z21" i="9"/>
  <c r="Z20" i="9"/>
  <c r="Z19" i="9"/>
  <c r="Z18" i="9"/>
  <c r="Z17" i="9"/>
  <c r="Z16" i="9"/>
  <c r="Z15" i="9"/>
  <c r="Z14" i="9"/>
  <c r="Z13" i="9"/>
  <c r="Z12" i="9"/>
  <c r="Z11" i="9"/>
  <c r="Z10" i="9"/>
  <c r="Z9" i="9"/>
  <c r="Z8" i="9"/>
  <c r="Z7" i="9"/>
  <c r="Z6" i="9"/>
  <c r="Z5" i="9"/>
  <c r="Z4" i="9"/>
  <c r="Z3" i="9"/>
  <c r="Z2" i="9"/>
  <c r="D5" i="12" l="1"/>
  <c r="D6" i="12"/>
  <c r="C4" i="12"/>
  <c r="C5" i="12"/>
  <c r="C6" i="12"/>
  <c r="E4" i="12"/>
  <c r="F5" i="12"/>
  <c r="E6" i="12"/>
  <c r="F4" i="12"/>
  <c r="E5" i="12"/>
  <c r="F6" i="12"/>
  <c r="D4" i="12"/>
  <c r="AC7" i="12"/>
  <c r="AW379" i="8"/>
  <c r="BJ381" i="6" s="1"/>
  <c r="AV379" i="8"/>
  <c r="BI381" i="6" s="1"/>
  <c r="AU379" i="8"/>
  <c r="BH381" i="6" s="1"/>
  <c r="AT379" i="8"/>
  <c r="BG381" i="6" s="1"/>
  <c r="AS379" i="8"/>
  <c r="BF381" i="6" s="1"/>
  <c r="AN379" i="8"/>
  <c r="BA381" i="6" s="1"/>
  <c r="AI379" i="8"/>
  <c r="AV381" i="6" s="1"/>
  <c r="AA379" i="8"/>
  <c r="Y379" i="8"/>
  <c r="X379" i="8"/>
  <c r="W379" i="8"/>
  <c r="N379" i="8"/>
  <c r="Q379" i="8" s="1"/>
  <c r="R379" i="8" s="1"/>
  <c r="I379" i="8"/>
  <c r="AW378" i="8"/>
  <c r="BJ380" i="6" s="1"/>
  <c r="AV378" i="8"/>
  <c r="BI380" i="6" s="1"/>
  <c r="AU378" i="8"/>
  <c r="BH380" i="6" s="1"/>
  <c r="AT378" i="8"/>
  <c r="BG380" i="6" s="1"/>
  <c r="AS378" i="8"/>
  <c r="BF380" i="6" s="1"/>
  <c r="AN378" i="8"/>
  <c r="BA380" i="6" s="1"/>
  <c r="AI378" i="8"/>
  <c r="AV380" i="6" s="1"/>
  <c r="AA378" i="8"/>
  <c r="W378" i="8"/>
  <c r="N378" i="8"/>
  <c r="I378" i="8"/>
  <c r="AW377" i="8"/>
  <c r="BJ379" i="6" s="1"/>
  <c r="AV377" i="8"/>
  <c r="BI379" i="6" s="1"/>
  <c r="AU377" i="8"/>
  <c r="BH379" i="6" s="1"/>
  <c r="AT377" i="8"/>
  <c r="BG379" i="6" s="1"/>
  <c r="AS377" i="8"/>
  <c r="BF379" i="6" s="1"/>
  <c r="AN377" i="8"/>
  <c r="BA379" i="6" s="1"/>
  <c r="AI377" i="8"/>
  <c r="AV379" i="6" s="1"/>
  <c r="AA377" i="8"/>
  <c r="Y377" i="8"/>
  <c r="X377" i="8"/>
  <c r="W377" i="8"/>
  <c r="N377" i="8"/>
  <c r="Q377" i="8" s="1"/>
  <c r="R377" i="8" s="1"/>
  <c r="I377" i="8"/>
  <c r="AW376" i="8"/>
  <c r="BJ378" i="6" s="1"/>
  <c r="AV376" i="8"/>
  <c r="BI378" i="6" s="1"/>
  <c r="AU376" i="8"/>
  <c r="BH378" i="6" s="1"/>
  <c r="AT376" i="8"/>
  <c r="BG378" i="6" s="1"/>
  <c r="AS376" i="8"/>
  <c r="BF378" i="6" s="1"/>
  <c r="AN376" i="8"/>
  <c r="BA378" i="6" s="1"/>
  <c r="AI376" i="8"/>
  <c r="AV378" i="6" s="1"/>
  <c r="AA376" i="8"/>
  <c r="W376" i="8"/>
  <c r="N376" i="8"/>
  <c r="I376" i="8"/>
  <c r="AW375" i="8"/>
  <c r="BJ377" i="6" s="1"/>
  <c r="AV375" i="8"/>
  <c r="BI377" i="6" s="1"/>
  <c r="AU375" i="8"/>
  <c r="BH377" i="6" s="1"/>
  <c r="AT375" i="8"/>
  <c r="BG377" i="6" s="1"/>
  <c r="AS375" i="8"/>
  <c r="BF377" i="6" s="1"/>
  <c r="AN375" i="8"/>
  <c r="BA377" i="6" s="1"/>
  <c r="AI375" i="8"/>
  <c r="AV377" i="6" s="1"/>
  <c r="AA375" i="8"/>
  <c r="W375" i="8"/>
  <c r="Q375" i="8"/>
  <c r="R375" i="8" s="1"/>
  <c r="N375" i="8"/>
  <c r="O375" i="8" s="1"/>
  <c r="I375" i="8"/>
  <c r="AW374" i="8"/>
  <c r="BJ376" i="6" s="1"/>
  <c r="AV374" i="8"/>
  <c r="BI376" i="6" s="1"/>
  <c r="AU374" i="8"/>
  <c r="BH376" i="6" s="1"/>
  <c r="AT374" i="8"/>
  <c r="BG376" i="6" s="1"/>
  <c r="AS374" i="8"/>
  <c r="BF376" i="6" s="1"/>
  <c r="AN374" i="8"/>
  <c r="BA376" i="6" s="1"/>
  <c r="AI374" i="8"/>
  <c r="AV376" i="6" s="1"/>
  <c r="AA374" i="8"/>
  <c r="W374" i="8"/>
  <c r="Q374" i="8"/>
  <c r="R374" i="8" s="1"/>
  <c r="O374" i="8"/>
  <c r="N374" i="8"/>
  <c r="I374" i="8"/>
  <c r="AW373" i="8"/>
  <c r="BJ375" i="6" s="1"/>
  <c r="AV373" i="8"/>
  <c r="BI375" i="6" s="1"/>
  <c r="AU373" i="8"/>
  <c r="BH375" i="6" s="1"/>
  <c r="AT373" i="8"/>
  <c r="BG375" i="6" s="1"/>
  <c r="AS373" i="8"/>
  <c r="BF375" i="6" s="1"/>
  <c r="AN373" i="8"/>
  <c r="BA375" i="6" s="1"/>
  <c r="AI373" i="8"/>
  <c r="AV375" i="6" s="1"/>
  <c r="AA373" i="8"/>
  <c r="W373" i="8"/>
  <c r="N373" i="8"/>
  <c r="Q373" i="8" s="1"/>
  <c r="R373" i="8" s="1"/>
  <c r="I373" i="8"/>
  <c r="AW372" i="8"/>
  <c r="BJ374" i="6" s="1"/>
  <c r="AV372" i="8"/>
  <c r="BI374" i="6" s="1"/>
  <c r="AU372" i="8"/>
  <c r="BH374" i="6" s="1"/>
  <c r="AT372" i="8"/>
  <c r="BG374" i="6" s="1"/>
  <c r="AS372" i="8"/>
  <c r="BF374" i="6" s="1"/>
  <c r="AN372" i="8"/>
  <c r="BA374" i="6" s="1"/>
  <c r="AI372" i="8"/>
  <c r="AV374" i="6" s="1"/>
  <c r="AA372" i="8"/>
  <c r="W372" i="8"/>
  <c r="N372" i="8"/>
  <c r="Q372" i="8" s="1"/>
  <c r="R372" i="8" s="1"/>
  <c r="I372" i="8"/>
  <c r="AW371" i="8"/>
  <c r="BJ373" i="6" s="1"/>
  <c r="AV371" i="8"/>
  <c r="BI373" i="6" s="1"/>
  <c r="AU371" i="8"/>
  <c r="BH373" i="6" s="1"/>
  <c r="AT371" i="8"/>
  <c r="BG373" i="6" s="1"/>
  <c r="AS371" i="8"/>
  <c r="BF373" i="6" s="1"/>
  <c r="AN371" i="8"/>
  <c r="BA373" i="6" s="1"/>
  <c r="AI371" i="8"/>
  <c r="AV373" i="6" s="1"/>
  <c r="AA371" i="8"/>
  <c r="W371" i="8"/>
  <c r="R371" i="8"/>
  <c r="Q371" i="8"/>
  <c r="N371" i="8"/>
  <c r="O371" i="8" s="1"/>
  <c r="I371" i="8"/>
  <c r="AW370" i="8"/>
  <c r="BJ372" i="6" s="1"/>
  <c r="AV370" i="8"/>
  <c r="BI372" i="6" s="1"/>
  <c r="AU370" i="8"/>
  <c r="BH372" i="6" s="1"/>
  <c r="AT370" i="8"/>
  <c r="BG372" i="6" s="1"/>
  <c r="AS370" i="8"/>
  <c r="BF372" i="6" s="1"/>
  <c r="AN370" i="8"/>
  <c r="BA372" i="6" s="1"/>
  <c r="AI370" i="8"/>
  <c r="AV372" i="6" s="1"/>
  <c r="AA370" i="8"/>
  <c r="W370" i="8"/>
  <c r="Q370" i="8"/>
  <c r="R370" i="8" s="1"/>
  <c r="O370" i="8"/>
  <c r="N370" i="8"/>
  <c r="I370" i="8"/>
  <c r="AW369" i="8"/>
  <c r="BJ371" i="6" s="1"/>
  <c r="AV369" i="8"/>
  <c r="BI371" i="6" s="1"/>
  <c r="AU369" i="8"/>
  <c r="BH371" i="6" s="1"/>
  <c r="AT369" i="8"/>
  <c r="BG371" i="6" s="1"/>
  <c r="AS369" i="8"/>
  <c r="BF371" i="6" s="1"/>
  <c r="AN369" i="8"/>
  <c r="BA371" i="6" s="1"/>
  <c r="AI369" i="8"/>
  <c r="AV371" i="6" s="1"/>
  <c r="AA369" i="8"/>
  <c r="W369" i="8"/>
  <c r="O369" i="8"/>
  <c r="N369" i="8"/>
  <c r="Q369" i="8" s="1"/>
  <c r="R369" i="8" s="1"/>
  <c r="I369" i="8"/>
  <c r="AW368" i="8"/>
  <c r="BJ370" i="6" s="1"/>
  <c r="AV368" i="8"/>
  <c r="BI370" i="6" s="1"/>
  <c r="AU368" i="8"/>
  <c r="BH370" i="6" s="1"/>
  <c r="AT368" i="8"/>
  <c r="BG370" i="6" s="1"/>
  <c r="AS368" i="8"/>
  <c r="BF370" i="6" s="1"/>
  <c r="AN368" i="8"/>
  <c r="BA370" i="6" s="1"/>
  <c r="AI368" i="8"/>
  <c r="AV370" i="6" s="1"/>
  <c r="AA368" i="8"/>
  <c r="W368" i="8"/>
  <c r="N368" i="8"/>
  <c r="I368" i="8"/>
  <c r="AW367" i="8"/>
  <c r="BJ369" i="6" s="1"/>
  <c r="AV367" i="8"/>
  <c r="BI369" i="6" s="1"/>
  <c r="AU367" i="8"/>
  <c r="BH369" i="6" s="1"/>
  <c r="AT367" i="8"/>
  <c r="BG369" i="6" s="1"/>
  <c r="AS367" i="8"/>
  <c r="BF369" i="6" s="1"/>
  <c r="AN367" i="8"/>
  <c r="BA369" i="6" s="1"/>
  <c r="AI367" i="8"/>
  <c r="AV369" i="6" s="1"/>
  <c r="AA367" i="8"/>
  <c r="W367" i="8"/>
  <c r="Q367" i="8"/>
  <c r="R367" i="8" s="1"/>
  <c r="O367" i="8"/>
  <c r="N367" i="8"/>
  <c r="I367" i="8"/>
  <c r="AW366" i="8"/>
  <c r="BJ368" i="6" s="1"/>
  <c r="AV366" i="8"/>
  <c r="BI368" i="6" s="1"/>
  <c r="AU366" i="8"/>
  <c r="BH368" i="6" s="1"/>
  <c r="AT366" i="8"/>
  <c r="BG368" i="6" s="1"/>
  <c r="AS366" i="8"/>
  <c r="BF368" i="6" s="1"/>
  <c r="AN366" i="8"/>
  <c r="BA368" i="6" s="1"/>
  <c r="AI366" i="8"/>
  <c r="AV368" i="6" s="1"/>
  <c r="AA366" i="8"/>
  <c r="W366" i="8"/>
  <c r="Q366" i="8"/>
  <c r="R366" i="8" s="1"/>
  <c r="O366" i="8"/>
  <c r="N366" i="8"/>
  <c r="I366" i="8"/>
  <c r="AW365" i="8"/>
  <c r="BJ367" i="6" s="1"/>
  <c r="AV365" i="8"/>
  <c r="BI367" i="6" s="1"/>
  <c r="AU365" i="8"/>
  <c r="BH367" i="6" s="1"/>
  <c r="AT365" i="8"/>
  <c r="BG367" i="6" s="1"/>
  <c r="AS365" i="8"/>
  <c r="BF367" i="6" s="1"/>
  <c r="AN365" i="8"/>
  <c r="BA367" i="6" s="1"/>
  <c r="AI365" i="8"/>
  <c r="AV367" i="6" s="1"/>
  <c r="AA365" i="8"/>
  <c r="W365" i="8"/>
  <c r="N365" i="8"/>
  <c r="Q365" i="8" s="1"/>
  <c r="R365" i="8" s="1"/>
  <c r="I365" i="8"/>
  <c r="AW364" i="8"/>
  <c r="BJ366" i="6" s="1"/>
  <c r="AV364" i="8"/>
  <c r="BI366" i="6" s="1"/>
  <c r="AU364" i="8"/>
  <c r="BH366" i="6" s="1"/>
  <c r="AT364" i="8"/>
  <c r="BG366" i="6" s="1"/>
  <c r="AS364" i="8"/>
  <c r="BF366" i="6" s="1"/>
  <c r="AN364" i="8"/>
  <c r="BA366" i="6" s="1"/>
  <c r="AI364" i="8"/>
  <c r="AV366" i="6" s="1"/>
  <c r="AA364" i="8"/>
  <c r="W364" i="8"/>
  <c r="N364" i="8"/>
  <c r="Q364" i="8" s="1"/>
  <c r="R364" i="8" s="1"/>
  <c r="I364" i="8"/>
  <c r="AW363" i="8"/>
  <c r="BJ365" i="6" s="1"/>
  <c r="AV363" i="8"/>
  <c r="BI365" i="6" s="1"/>
  <c r="AU363" i="8"/>
  <c r="BH365" i="6" s="1"/>
  <c r="AT363" i="8"/>
  <c r="BG365" i="6" s="1"/>
  <c r="AS363" i="8"/>
  <c r="BF365" i="6" s="1"/>
  <c r="AN363" i="8"/>
  <c r="BA365" i="6" s="1"/>
  <c r="AI363" i="8"/>
  <c r="AV365" i="6" s="1"/>
  <c r="AA363" i="8"/>
  <c r="W363" i="8"/>
  <c r="Q363" i="8"/>
  <c r="R363" i="8" s="1"/>
  <c r="N363" i="8"/>
  <c r="O363" i="8" s="1"/>
  <c r="I363" i="8"/>
  <c r="AW362" i="8"/>
  <c r="BJ364" i="6" s="1"/>
  <c r="AV362" i="8"/>
  <c r="BI364" i="6" s="1"/>
  <c r="AU362" i="8"/>
  <c r="BH364" i="6" s="1"/>
  <c r="AT362" i="8"/>
  <c r="BG364" i="6" s="1"/>
  <c r="AS362" i="8"/>
  <c r="BF364" i="6" s="1"/>
  <c r="AN362" i="8"/>
  <c r="BA364" i="6" s="1"/>
  <c r="AI362" i="8"/>
  <c r="AV364" i="6" s="1"/>
  <c r="AA362" i="8"/>
  <c r="W362" i="8"/>
  <c r="Q362" i="8"/>
  <c r="R362" i="8" s="1"/>
  <c r="O362" i="8"/>
  <c r="N362" i="8"/>
  <c r="I362" i="8"/>
  <c r="AW361" i="8"/>
  <c r="BJ363" i="6" s="1"/>
  <c r="AV361" i="8"/>
  <c r="BI363" i="6" s="1"/>
  <c r="AU361" i="8"/>
  <c r="BH363" i="6" s="1"/>
  <c r="AT361" i="8"/>
  <c r="BG363" i="6" s="1"/>
  <c r="AS361" i="8"/>
  <c r="BF363" i="6" s="1"/>
  <c r="AN361" i="8"/>
  <c r="BA363" i="6" s="1"/>
  <c r="AI361" i="8"/>
  <c r="AV363" i="6" s="1"/>
  <c r="AA361" i="8"/>
  <c r="W361" i="8"/>
  <c r="O361" i="8"/>
  <c r="N361" i="8"/>
  <c r="Q361" i="8" s="1"/>
  <c r="R361" i="8" s="1"/>
  <c r="I361" i="8"/>
  <c r="AW360" i="8"/>
  <c r="BJ362" i="6" s="1"/>
  <c r="AV360" i="8"/>
  <c r="BI362" i="6" s="1"/>
  <c r="AU360" i="8"/>
  <c r="BH362" i="6" s="1"/>
  <c r="AT360" i="8"/>
  <c r="BG362" i="6" s="1"/>
  <c r="AS360" i="8"/>
  <c r="BF362" i="6" s="1"/>
  <c r="AN360" i="8"/>
  <c r="BA362" i="6" s="1"/>
  <c r="AI360" i="8"/>
  <c r="AV362" i="6" s="1"/>
  <c r="AA360" i="8"/>
  <c r="W360" i="8"/>
  <c r="N360" i="8"/>
  <c r="I360" i="8"/>
  <c r="AW359" i="8"/>
  <c r="BJ361" i="6" s="1"/>
  <c r="AV359" i="8"/>
  <c r="BI361" i="6" s="1"/>
  <c r="AU359" i="8"/>
  <c r="BH361" i="6" s="1"/>
  <c r="AT359" i="8"/>
  <c r="BG361" i="6" s="1"/>
  <c r="AS359" i="8"/>
  <c r="BF361" i="6" s="1"/>
  <c r="AN359" i="8"/>
  <c r="BA361" i="6" s="1"/>
  <c r="AI359" i="8"/>
  <c r="AV361" i="6" s="1"/>
  <c r="AA359" i="8"/>
  <c r="W359" i="8"/>
  <c r="Q359" i="8"/>
  <c r="R359" i="8" s="1"/>
  <c r="O359" i="8"/>
  <c r="N359" i="8"/>
  <c r="I359" i="8"/>
  <c r="AW358" i="8"/>
  <c r="BJ360" i="6" s="1"/>
  <c r="AV358" i="8"/>
  <c r="BI360" i="6" s="1"/>
  <c r="AU358" i="8"/>
  <c r="BH360" i="6" s="1"/>
  <c r="AT358" i="8"/>
  <c r="BG360" i="6" s="1"/>
  <c r="AS358" i="8"/>
  <c r="BF360" i="6" s="1"/>
  <c r="AN358" i="8"/>
  <c r="BA360" i="6" s="1"/>
  <c r="AI358" i="8"/>
  <c r="AV360" i="6" s="1"/>
  <c r="AA358" i="8"/>
  <c r="W358" i="8"/>
  <c r="Q358" i="8"/>
  <c r="R358" i="8" s="1"/>
  <c r="O358" i="8"/>
  <c r="N358" i="8"/>
  <c r="I358" i="8"/>
  <c r="AW357" i="8"/>
  <c r="BJ359" i="6" s="1"/>
  <c r="AV357" i="8"/>
  <c r="BI359" i="6" s="1"/>
  <c r="AU357" i="8"/>
  <c r="BH359" i="6" s="1"/>
  <c r="AT357" i="8"/>
  <c r="BG359" i="6" s="1"/>
  <c r="AS357" i="8"/>
  <c r="BF359" i="6" s="1"/>
  <c r="AN357" i="8"/>
  <c r="BA359" i="6" s="1"/>
  <c r="AI357" i="8"/>
  <c r="AV359" i="6" s="1"/>
  <c r="AA357" i="8"/>
  <c r="W357" i="8"/>
  <c r="N357" i="8"/>
  <c r="Q357" i="8" s="1"/>
  <c r="R357" i="8" s="1"/>
  <c r="I357" i="8"/>
  <c r="AW356" i="8"/>
  <c r="BJ358" i="6" s="1"/>
  <c r="AV356" i="8"/>
  <c r="BI358" i="6" s="1"/>
  <c r="AU356" i="8"/>
  <c r="BH358" i="6" s="1"/>
  <c r="AT356" i="8"/>
  <c r="BG358" i="6" s="1"/>
  <c r="AS356" i="8"/>
  <c r="BF358" i="6" s="1"/>
  <c r="AN356" i="8"/>
  <c r="BA358" i="6" s="1"/>
  <c r="AI356" i="8"/>
  <c r="AV358" i="6" s="1"/>
  <c r="AA356" i="8"/>
  <c r="W356" i="8"/>
  <c r="N356" i="8"/>
  <c r="Q356" i="8" s="1"/>
  <c r="R356" i="8" s="1"/>
  <c r="I356" i="8"/>
  <c r="AW355" i="8"/>
  <c r="BJ357" i="6" s="1"/>
  <c r="AV355" i="8"/>
  <c r="BI357" i="6" s="1"/>
  <c r="AU355" i="8"/>
  <c r="BH357" i="6" s="1"/>
  <c r="AT355" i="8"/>
  <c r="BG357" i="6" s="1"/>
  <c r="AS355" i="8"/>
  <c r="BF357" i="6" s="1"/>
  <c r="AN355" i="8"/>
  <c r="BA357" i="6" s="1"/>
  <c r="AI355" i="8"/>
  <c r="AV357" i="6" s="1"/>
  <c r="AA355" i="8"/>
  <c r="W355" i="8"/>
  <c r="R355" i="8"/>
  <c r="Q355" i="8"/>
  <c r="N355" i="8"/>
  <c r="O355" i="8" s="1"/>
  <c r="I355" i="8"/>
  <c r="AW354" i="8"/>
  <c r="BJ356" i="6" s="1"/>
  <c r="AV354" i="8"/>
  <c r="BI356" i="6" s="1"/>
  <c r="AU354" i="8"/>
  <c r="BH356" i="6" s="1"/>
  <c r="AT354" i="8"/>
  <c r="BG356" i="6" s="1"/>
  <c r="AS354" i="8"/>
  <c r="BF356" i="6" s="1"/>
  <c r="AN354" i="8"/>
  <c r="BA356" i="6" s="1"/>
  <c r="AI354" i="8"/>
  <c r="AV356" i="6" s="1"/>
  <c r="AA354" i="8"/>
  <c r="W354" i="8"/>
  <c r="Q354" i="8"/>
  <c r="R354" i="8" s="1"/>
  <c r="O354" i="8"/>
  <c r="N354" i="8"/>
  <c r="I354" i="8"/>
  <c r="AW353" i="8"/>
  <c r="BJ355" i="6" s="1"/>
  <c r="AV353" i="8"/>
  <c r="BI355" i="6" s="1"/>
  <c r="AU353" i="8"/>
  <c r="BH355" i="6" s="1"/>
  <c r="AT353" i="8"/>
  <c r="BG355" i="6" s="1"/>
  <c r="AS353" i="8"/>
  <c r="BF355" i="6" s="1"/>
  <c r="AN353" i="8"/>
  <c r="BA355" i="6" s="1"/>
  <c r="AI353" i="8"/>
  <c r="AV355" i="6" s="1"/>
  <c r="AA353" i="8"/>
  <c r="W353" i="8"/>
  <c r="N353" i="8"/>
  <c r="Q353" i="8" s="1"/>
  <c r="R353" i="8" s="1"/>
  <c r="I353" i="8"/>
  <c r="AW352" i="8"/>
  <c r="BJ354" i="6" s="1"/>
  <c r="AV352" i="8"/>
  <c r="BI354" i="6" s="1"/>
  <c r="AU352" i="8"/>
  <c r="BH354" i="6" s="1"/>
  <c r="AT352" i="8"/>
  <c r="BG354" i="6" s="1"/>
  <c r="AS352" i="8"/>
  <c r="BF354" i="6" s="1"/>
  <c r="AN352" i="8"/>
  <c r="BA354" i="6" s="1"/>
  <c r="AI352" i="8"/>
  <c r="AV354" i="6" s="1"/>
  <c r="AA352" i="8"/>
  <c r="W352" i="8"/>
  <c r="N352" i="8"/>
  <c r="I352" i="8"/>
  <c r="AW351" i="8"/>
  <c r="BJ353" i="6" s="1"/>
  <c r="AV351" i="8"/>
  <c r="BI353" i="6" s="1"/>
  <c r="AU351" i="8"/>
  <c r="BH353" i="6" s="1"/>
  <c r="AT351" i="8"/>
  <c r="BG353" i="6" s="1"/>
  <c r="AS351" i="8"/>
  <c r="BF353" i="6" s="1"/>
  <c r="AN351" i="8"/>
  <c r="BA353" i="6" s="1"/>
  <c r="AI351" i="8"/>
  <c r="AV353" i="6" s="1"/>
  <c r="AA351" i="8"/>
  <c r="W351" i="8"/>
  <c r="Q351" i="8"/>
  <c r="R351" i="8" s="1"/>
  <c r="N351" i="8"/>
  <c r="O351" i="8" s="1"/>
  <c r="I351" i="8"/>
  <c r="AW350" i="8"/>
  <c r="BJ352" i="6" s="1"/>
  <c r="AV350" i="8"/>
  <c r="BI352" i="6" s="1"/>
  <c r="AU350" i="8"/>
  <c r="BH352" i="6" s="1"/>
  <c r="AT350" i="8"/>
  <c r="BG352" i="6" s="1"/>
  <c r="AS350" i="8"/>
  <c r="BF352" i="6" s="1"/>
  <c r="AN350" i="8"/>
  <c r="BA352" i="6" s="1"/>
  <c r="AI350" i="8"/>
  <c r="AV352" i="6" s="1"/>
  <c r="AA350" i="8"/>
  <c r="W350" i="8"/>
  <c r="Q350" i="8"/>
  <c r="R350" i="8" s="1"/>
  <c r="O350" i="8"/>
  <c r="N350" i="8"/>
  <c r="I350" i="8"/>
  <c r="AW349" i="8"/>
  <c r="BJ351" i="6" s="1"/>
  <c r="AV349" i="8"/>
  <c r="BI351" i="6" s="1"/>
  <c r="AU349" i="8"/>
  <c r="BH351" i="6" s="1"/>
  <c r="AT349" i="8"/>
  <c r="BG351" i="6" s="1"/>
  <c r="AS349" i="8"/>
  <c r="BF351" i="6" s="1"/>
  <c r="AN349" i="8"/>
  <c r="BA351" i="6" s="1"/>
  <c r="AI349" i="8"/>
  <c r="AV351" i="6" s="1"/>
  <c r="AA349" i="8"/>
  <c r="W349" i="8"/>
  <c r="N349" i="8"/>
  <c r="Q349" i="8" s="1"/>
  <c r="R349" i="8" s="1"/>
  <c r="I349" i="8"/>
  <c r="AW348" i="8"/>
  <c r="BJ350" i="6" s="1"/>
  <c r="AV348" i="8"/>
  <c r="BI350" i="6" s="1"/>
  <c r="AU348" i="8"/>
  <c r="BH350" i="6" s="1"/>
  <c r="AT348" i="8"/>
  <c r="BG350" i="6" s="1"/>
  <c r="AS348" i="8"/>
  <c r="BF350" i="6" s="1"/>
  <c r="AN348" i="8"/>
  <c r="BA350" i="6" s="1"/>
  <c r="AI348" i="8"/>
  <c r="AV350" i="6" s="1"/>
  <c r="AA348" i="8"/>
  <c r="W348" i="8"/>
  <c r="R348" i="8"/>
  <c r="N348" i="8"/>
  <c r="Q348" i="8" s="1"/>
  <c r="I348" i="8"/>
  <c r="AW347" i="8"/>
  <c r="BJ349" i="6" s="1"/>
  <c r="AV347" i="8"/>
  <c r="BI349" i="6" s="1"/>
  <c r="AU347" i="8"/>
  <c r="BH349" i="6" s="1"/>
  <c r="AT347" i="8"/>
  <c r="BG349" i="6" s="1"/>
  <c r="AS347" i="8"/>
  <c r="BF349" i="6" s="1"/>
  <c r="AN347" i="8"/>
  <c r="BA349" i="6" s="1"/>
  <c r="AI347" i="8"/>
  <c r="AV349" i="6" s="1"/>
  <c r="AA347" i="8"/>
  <c r="W347" i="8"/>
  <c r="Q347" i="8"/>
  <c r="R347" i="8" s="1"/>
  <c r="O347" i="8"/>
  <c r="N347" i="8"/>
  <c r="I347" i="8"/>
  <c r="AW346" i="8"/>
  <c r="BJ348" i="6" s="1"/>
  <c r="AV346" i="8"/>
  <c r="BI348" i="6" s="1"/>
  <c r="AU346" i="8"/>
  <c r="BH348" i="6" s="1"/>
  <c r="AT346" i="8"/>
  <c r="BG348" i="6" s="1"/>
  <c r="AS346" i="8"/>
  <c r="BF348" i="6" s="1"/>
  <c r="AN346" i="8"/>
  <c r="BA348" i="6" s="1"/>
  <c r="AI346" i="8"/>
  <c r="AV348" i="6" s="1"/>
  <c r="AA346" i="8"/>
  <c r="W346" i="8"/>
  <c r="Q346" i="8"/>
  <c r="R346" i="8" s="1"/>
  <c r="O346" i="8"/>
  <c r="N346" i="8"/>
  <c r="I346" i="8"/>
  <c r="AW345" i="8"/>
  <c r="BJ347" i="6" s="1"/>
  <c r="AV345" i="8"/>
  <c r="BI347" i="6" s="1"/>
  <c r="AU345" i="8"/>
  <c r="BH347" i="6" s="1"/>
  <c r="AT345" i="8"/>
  <c r="BG347" i="6" s="1"/>
  <c r="AS345" i="8"/>
  <c r="BF347" i="6" s="1"/>
  <c r="AN345" i="8"/>
  <c r="BA347" i="6" s="1"/>
  <c r="AI345" i="8"/>
  <c r="AV347" i="6" s="1"/>
  <c r="AA345" i="8"/>
  <c r="W345" i="8"/>
  <c r="O345" i="8"/>
  <c r="N345" i="8"/>
  <c r="Q345" i="8" s="1"/>
  <c r="R345" i="8" s="1"/>
  <c r="I345" i="8"/>
  <c r="AW344" i="8"/>
  <c r="BJ346" i="6" s="1"/>
  <c r="AV344" i="8"/>
  <c r="BI346" i="6" s="1"/>
  <c r="AU344" i="8"/>
  <c r="BH346" i="6" s="1"/>
  <c r="AT344" i="8"/>
  <c r="BG346" i="6" s="1"/>
  <c r="AS344" i="8"/>
  <c r="BF346" i="6" s="1"/>
  <c r="AN344" i="8"/>
  <c r="BA346" i="6" s="1"/>
  <c r="AI344" i="8"/>
  <c r="AV346" i="6" s="1"/>
  <c r="AA344" i="8"/>
  <c r="W344" i="8"/>
  <c r="N344" i="8"/>
  <c r="I344" i="8"/>
  <c r="AW343" i="8"/>
  <c r="BJ345" i="6" s="1"/>
  <c r="AV343" i="8"/>
  <c r="BI345" i="6" s="1"/>
  <c r="AU343" i="8"/>
  <c r="BH345" i="6" s="1"/>
  <c r="AT343" i="8"/>
  <c r="BG345" i="6" s="1"/>
  <c r="AS343" i="8"/>
  <c r="BF345" i="6" s="1"/>
  <c r="AN343" i="8"/>
  <c r="BA345" i="6" s="1"/>
  <c r="AI343" i="8"/>
  <c r="AV345" i="6" s="1"/>
  <c r="AA343" i="8"/>
  <c r="W343" i="8"/>
  <c r="Q343" i="8"/>
  <c r="R343" i="8" s="1"/>
  <c r="O343" i="8"/>
  <c r="N343" i="8"/>
  <c r="I343" i="8"/>
  <c r="AW342" i="8"/>
  <c r="BJ344" i="6" s="1"/>
  <c r="AV342" i="8"/>
  <c r="BI344" i="6" s="1"/>
  <c r="AU342" i="8"/>
  <c r="BH344" i="6" s="1"/>
  <c r="AT342" i="8"/>
  <c r="BG344" i="6" s="1"/>
  <c r="AS342" i="8"/>
  <c r="BF344" i="6" s="1"/>
  <c r="AN342" i="8"/>
  <c r="BA344" i="6" s="1"/>
  <c r="AI342" i="8"/>
  <c r="AV344" i="6" s="1"/>
  <c r="AA342" i="8"/>
  <c r="W342" i="8"/>
  <c r="Q342" i="8"/>
  <c r="R342" i="8" s="1"/>
  <c r="O342" i="8"/>
  <c r="N342" i="8"/>
  <c r="I342" i="8"/>
  <c r="AW341" i="8"/>
  <c r="BJ343" i="6" s="1"/>
  <c r="AV341" i="8"/>
  <c r="BI343" i="6" s="1"/>
  <c r="AU341" i="8"/>
  <c r="BH343" i="6" s="1"/>
  <c r="AT341" i="8"/>
  <c r="BG343" i="6" s="1"/>
  <c r="AS341" i="8"/>
  <c r="BF343" i="6" s="1"/>
  <c r="AN341" i="8"/>
  <c r="BA343" i="6" s="1"/>
  <c r="AI341" i="8"/>
  <c r="AV343" i="6" s="1"/>
  <c r="AA341" i="8"/>
  <c r="W341" i="8"/>
  <c r="N341" i="8"/>
  <c r="Q341" i="8" s="1"/>
  <c r="R341" i="8" s="1"/>
  <c r="I341" i="8"/>
  <c r="AW340" i="8"/>
  <c r="BJ342" i="6" s="1"/>
  <c r="AV340" i="8"/>
  <c r="BI342" i="6" s="1"/>
  <c r="AU340" i="8"/>
  <c r="BH342" i="6" s="1"/>
  <c r="AT340" i="8"/>
  <c r="BG342" i="6" s="1"/>
  <c r="AS340" i="8"/>
  <c r="BF342" i="6" s="1"/>
  <c r="AN340" i="8"/>
  <c r="BA342" i="6" s="1"/>
  <c r="AI340" i="8"/>
  <c r="AV342" i="6" s="1"/>
  <c r="AA340" i="8"/>
  <c r="W340" i="8"/>
  <c r="R340" i="8"/>
  <c r="N340" i="8"/>
  <c r="Q340" i="8" s="1"/>
  <c r="I340" i="8"/>
  <c r="AW339" i="8"/>
  <c r="BJ341" i="6" s="1"/>
  <c r="AV339" i="8"/>
  <c r="BI341" i="6" s="1"/>
  <c r="AU339" i="8"/>
  <c r="BH341" i="6" s="1"/>
  <c r="AT339" i="8"/>
  <c r="BG341" i="6" s="1"/>
  <c r="AS339" i="8"/>
  <c r="BF341" i="6" s="1"/>
  <c r="AN339" i="8"/>
  <c r="BA341" i="6" s="1"/>
  <c r="AI339" i="8"/>
  <c r="AV341" i="6" s="1"/>
  <c r="AA339" i="8"/>
  <c r="W339" i="8"/>
  <c r="Q339" i="8"/>
  <c r="R339" i="8" s="1"/>
  <c r="O339" i="8"/>
  <c r="N339" i="8"/>
  <c r="I339" i="8"/>
  <c r="AW338" i="8"/>
  <c r="BJ340" i="6" s="1"/>
  <c r="AV338" i="8"/>
  <c r="BI340" i="6" s="1"/>
  <c r="AU338" i="8"/>
  <c r="BH340" i="6" s="1"/>
  <c r="AT338" i="8"/>
  <c r="BG340" i="6" s="1"/>
  <c r="AS338" i="8"/>
  <c r="BF340" i="6" s="1"/>
  <c r="AN338" i="8"/>
  <c r="BA340" i="6" s="1"/>
  <c r="AI338" i="8"/>
  <c r="AV340" i="6" s="1"/>
  <c r="AA338" i="8"/>
  <c r="W338" i="8"/>
  <c r="Q338" i="8"/>
  <c r="R338" i="8" s="1"/>
  <c r="O338" i="8"/>
  <c r="N338" i="8"/>
  <c r="I338" i="8"/>
  <c r="AW337" i="8"/>
  <c r="BJ339" i="6" s="1"/>
  <c r="AV337" i="8"/>
  <c r="BI339" i="6" s="1"/>
  <c r="AU337" i="8"/>
  <c r="BH339" i="6" s="1"/>
  <c r="AT337" i="8"/>
  <c r="BG339" i="6" s="1"/>
  <c r="AS337" i="8"/>
  <c r="BF339" i="6" s="1"/>
  <c r="AN337" i="8"/>
  <c r="BA339" i="6" s="1"/>
  <c r="AI337" i="8"/>
  <c r="AV339" i="6" s="1"/>
  <c r="AA337" i="8"/>
  <c r="W337" i="8"/>
  <c r="O337" i="8"/>
  <c r="N337" i="8"/>
  <c r="Q337" i="8" s="1"/>
  <c r="R337" i="8" s="1"/>
  <c r="I337" i="8"/>
  <c r="AW336" i="8"/>
  <c r="BJ338" i="6" s="1"/>
  <c r="AV336" i="8"/>
  <c r="BI338" i="6" s="1"/>
  <c r="AU336" i="8"/>
  <c r="BH338" i="6" s="1"/>
  <c r="AT336" i="8"/>
  <c r="BG338" i="6" s="1"/>
  <c r="AS336" i="8"/>
  <c r="BF338" i="6" s="1"/>
  <c r="AN336" i="8"/>
  <c r="BA338" i="6" s="1"/>
  <c r="AI336" i="8"/>
  <c r="AV338" i="6" s="1"/>
  <c r="AA336" i="8"/>
  <c r="W336" i="8"/>
  <c r="N336" i="8"/>
  <c r="I336" i="8"/>
  <c r="AW335" i="8"/>
  <c r="BJ337" i="6" s="1"/>
  <c r="AV335" i="8"/>
  <c r="BI337" i="6" s="1"/>
  <c r="AU335" i="8"/>
  <c r="BH337" i="6" s="1"/>
  <c r="AT335" i="8"/>
  <c r="BG337" i="6" s="1"/>
  <c r="AS335" i="8"/>
  <c r="BF337" i="6" s="1"/>
  <c r="AN335" i="8"/>
  <c r="BA337" i="6" s="1"/>
  <c r="AI335" i="8"/>
  <c r="AV337" i="6" s="1"/>
  <c r="AA335" i="8"/>
  <c r="W335" i="8"/>
  <c r="Q335" i="8"/>
  <c r="R335" i="8" s="1"/>
  <c r="N335" i="8"/>
  <c r="O335" i="8" s="1"/>
  <c r="I335" i="8"/>
  <c r="AW334" i="8"/>
  <c r="BJ336" i="6" s="1"/>
  <c r="AV334" i="8"/>
  <c r="BI336" i="6" s="1"/>
  <c r="AU334" i="8"/>
  <c r="BH336" i="6" s="1"/>
  <c r="AT334" i="8"/>
  <c r="BG336" i="6" s="1"/>
  <c r="AS334" i="8"/>
  <c r="BF336" i="6" s="1"/>
  <c r="AN334" i="8"/>
  <c r="BA336" i="6" s="1"/>
  <c r="AI334" i="8"/>
  <c r="AV336" i="6" s="1"/>
  <c r="AA334" i="8"/>
  <c r="W334" i="8"/>
  <c r="Q334" i="8"/>
  <c r="R334" i="8" s="1"/>
  <c r="O334" i="8"/>
  <c r="N334" i="8"/>
  <c r="I334" i="8"/>
  <c r="AW333" i="8"/>
  <c r="BJ335" i="6" s="1"/>
  <c r="AV333" i="8"/>
  <c r="BI335" i="6" s="1"/>
  <c r="AU333" i="8"/>
  <c r="BH335" i="6" s="1"/>
  <c r="AT333" i="8"/>
  <c r="BG335" i="6" s="1"/>
  <c r="AS333" i="8"/>
  <c r="BF335" i="6" s="1"/>
  <c r="AN333" i="8"/>
  <c r="BA335" i="6" s="1"/>
  <c r="AI333" i="8"/>
  <c r="AV335" i="6" s="1"/>
  <c r="AA333" i="8"/>
  <c r="W333" i="8"/>
  <c r="N333" i="8"/>
  <c r="Q333" i="8" s="1"/>
  <c r="R333" i="8" s="1"/>
  <c r="I333" i="8"/>
  <c r="AW332" i="8"/>
  <c r="BJ334" i="6" s="1"/>
  <c r="AV332" i="8"/>
  <c r="BI334" i="6" s="1"/>
  <c r="AU332" i="8"/>
  <c r="BH334" i="6" s="1"/>
  <c r="AT332" i="8"/>
  <c r="BG334" i="6" s="1"/>
  <c r="AS332" i="8"/>
  <c r="BF334" i="6" s="1"/>
  <c r="AN332" i="8"/>
  <c r="BA334" i="6" s="1"/>
  <c r="AI332" i="8"/>
  <c r="AV334" i="6" s="1"/>
  <c r="AA332" i="8"/>
  <c r="W332" i="8"/>
  <c r="N332" i="8"/>
  <c r="Q332" i="8" s="1"/>
  <c r="R332" i="8" s="1"/>
  <c r="I332" i="8"/>
  <c r="AW331" i="8"/>
  <c r="BJ333" i="6" s="1"/>
  <c r="AV331" i="8"/>
  <c r="BI333" i="6" s="1"/>
  <c r="AU331" i="8"/>
  <c r="BH333" i="6" s="1"/>
  <c r="AT331" i="8"/>
  <c r="BG333" i="6" s="1"/>
  <c r="AS331" i="8"/>
  <c r="BF333" i="6" s="1"/>
  <c r="AN331" i="8"/>
  <c r="BA333" i="6" s="1"/>
  <c r="AI331" i="8"/>
  <c r="AV333" i="6" s="1"/>
  <c r="AA331" i="8"/>
  <c r="W331" i="8"/>
  <c r="Q331" i="8"/>
  <c r="R331" i="8" s="1"/>
  <c r="O331" i="8"/>
  <c r="N331" i="8"/>
  <c r="I331" i="8"/>
  <c r="AW330" i="8"/>
  <c r="BJ332" i="6" s="1"/>
  <c r="AV330" i="8"/>
  <c r="BI332" i="6" s="1"/>
  <c r="AU330" i="8"/>
  <c r="BH332" i="6" s="1"/>
  <c r="AT330" i="8"/>
  <c r="BG332" i="6" s="1"/>
  <c r="AS330" i="8"/>
  <c r="BF332" i="6" s="1"/>
  <c r="AN330" i="8"/>
  <c r="BA332" i="6" s="1"/>
  <c r="AI330" i="8"/>
  <c r="AV332" i="6" s="1"/>
  <c r="AA330" i="8"/>
  <c r="W330" i="8"/>
  <c r="Q330" i="8"/>
  <c r="R330" i="8" s="1"/>
  <c r="O330" i="8"/>
  <c r="N330" i="8"/>
  <c r="I330" i="8"/>
  <c r="AW329" i="8"/>
  <c r="BJ331" i="6" s="1"/>
  <c r="AV329" i="8"/>
  <c r="BI331" i="6" s="1"/>
  <c r="AU329" i="8"/>
  <c r="BH331" i="6" s="1"/>
  <c r="AT329" i="8"/>
  <c r="BG331" i="6" s="1"/>
  <c r="AS329" i="8"/>
  <c r="BF331" i="6" s="1"/>
  <c r="AN329" i="8"/>
  <c r="BA331" i="6" s="1"/>
  <c r="AI329" i="8"/>
  <c r="AV331" i="6" s="1"/>
  <c r="AA329" i="8"/>
  <c r="W329" i="8"/>
  <c r="N329" i="8"/>
  <c r="Q329" i="8" s="1"/>
  <c r="R329" i="8" s="1"/>
  <c r="I329" i="8"/>
  <c r="AW328" i="8"/>
  <c r="BJ330" i="6" s="1"/>
  <c r="AV328" i="8"/>
  <c r="BI330" i="6" s="1"/>
  <c r="AU328" i="8"/>
  <c r="BH330" i="6" s="1"/>
  <c r="AT328" i="8"/>
  <c r="BG330" i="6" s="1"/>
  <c r="AS328" i="8"/>
  <c r="BF330" i="6" s="1"/>
  <c r="AN328" i="8"/>
  <c r="BA330" i="6" s="1"/>
  <c r="AI328" i="8"/>
  <c r="AV330" i="6" s="1"/>
  <c r="AA328" i="8"/>
  <c r="W328" i="8"/>
  <c r="N328" i="8"/>
  <c r="I328" i="8"/>
  <c r="AW327" i="8"/>
  <c r="BJ329" i="6" s="1"/>
  <c r="AV327" i="8"/>
  <c r="BI329" i="6" s="1"/>
  <c r="AU327" i="8"/>
  <c r="BH329" i="6" s="1"/>
  <c r="AT327" i="8"/>
  <c r="BG329" i="6" s="1"/>
  <c r="AS327" i="8"/>
  <c r="BF329" i="6" s="1"/>
  <c r="AN327" i="8"/>
  <c r="BA329" i="6" s="1"/>
  <c r="AI327" i="8"/>
  <c r="AV329" i="6" s="1"/>
  <c r="AA327" i="8"/>
  <c r="W327" i="8"/>
  <c r="Q327" i="8"/>
  <c r="R327" i="8" s="1"/>
  <c r="O327" i="8"/>
  <c r="N327" i="8"/>
  <c r="I327" i="8"/>
  <c r="AW326" i="8"/>
  <c r="BJ328" i="6" s="1"/>
  <c r="AV326" i="8"/>
  <c r="BI328" i="6" s="1"/>
  <c r="AU326" i="8"/>
  <c r="BH328" i="6" s="1"/>
  <c r="AT326" i="8"/>
  <c r="BG328" i="6" s="1"/>
  <c r="AS326" i="8"/>
  <c r="BF328" i="6" s="1"/>
  <c r="AN326" i="8"/>
  <c r="BA328" i="6" s="1"/>
  <c r="AI326" i="8"/>
  <c r="AV328" i="6" s="1"/>
  <c r="AA326" i="8"/>
  <c r="W326" i="8"/>
  <c r="Q326" i="8"/>
  <c r="R326" i="8" s="1"/>
  <c r="O326" i="8"/>
  <c r="N326" i="8"/>
  <c r="I326" i="8"/>
  <c r="AW325" i="8"/>
  <c r="BJ327" i="6" s="1"/>
  <c r="AV325" i="8"/>
  <c r="BI327" i="6" s="1"/>
  <c r="AU325" i="8"/>
  <c r="BH327" i="6" s="1"/>
  <c r="AT325" i="8"/>
  <c r="BG327" i="6" s="1"/>
  <c r="AS325" i="8"/>
  <c r="BF327" i="6" s="1"/>
  <c r="AN325" i="8"/>
  <c r="BA327" i="6" s="1"/>
  <c r="AI325" i="8"/>
  <c r="AV327" i="6" s="1"/>
  <c r="AA325" i="8"/>
  <c r="W325" i="8"/>
  <c r="N325" i="8"/>
  <c r="Q325" i="8" s="1"/>
  <c r="R325" i="8" s="1"/>
  <c r="I325" i="8"/>
  <c r="AW324" i="8"/>
  <c r="BJ326" i="6" s="1"/>
  <c r="AV324" i="8"/>
  <c r="BI326" i="6" s="1"/>
  <c r="AU324" i="8"/>
  <c r="BH326" i="6" s="1"/>
  <c r="AT324" i="8"/>
  <c r="BG326" i="6" s="1"/>
  <c r="AS324" i="8"/>
  <c r="BF326" i="6" s="1"/>
  <c r="AN324" i="8"/>
  <c r="BA326" i="6" s="1"/>
  <c r="AI324" i="8"/>
  <c r="AV326" i="6" s="1"/>
  <c r="AA324" i="8"/>
  <c r="W324" i="8"/>
  <c r="N324" i="8"/>
  <c r="Q324" i="8" s="1"/>
  <c r="R324" i="8" s="1"/>
  <c r="I324" i="8"/>
  <c r="AW323" i="8"/>
  <c r="BJ325" i="6" s="1"/>
  <c r="AV323" i="8"/>
  <c r="BI325" i="6" s="1"/>
  <c r="AU323" i="8"/>
  <c r="BH325" i="6" s="1"/>
  <c r="AT323" i="8"/>
  <c r="BG325" i="6" s="1"/>
  <c r="AS323" i="8"/>
  <c r="BF325" i="6" s="1"/>
  <c r="AN323" i="8"/>
  <c r="BA325" i="6" s="1"/>
  <c r="AI323" i="8"/>
  <c r="AV325" i="6" s="1"/>
  <c r="AA323" i="8"/>
  <c r="W323" i="8"/>
  <c r="Q323" i="8"/>
  <c r="R323" i="8" s="1"/>
  <c r="O323" i="8"/>
  <c r="N323" i="8"/>
  <c r="I323" i="8"/>
  <c r="AW322" i="8"/>
  <c r="BJ324" i="6" s="1"/>
  <c r="AV322" i="8"/>
  <c r="BI324" i="6" s="1"/>
  <c r="AU322" i="8"/>
  <c r="BH324" i="6" s="1"/>
  <c r="AT322" i="8"/>
  <c r="BG324" i="6" s="1"/>
  <c r="AS322" i="8"/>
  <c r="BF324" i="6" s="1"/>
  <c r="AN322" i="8"/>
  <c r="BA324" i="6" s="1"/>
  <c r="AI322" i="8"/>
  <c r="AV324" i="6" s="1"/>
  <c r="AA322" i="8"/>
  <c r="W322" i="8"/>
  <c r="Q322" i="8"/>
  <c r="R322" i="8" s="1"/>
  <c r="O322" i="8"/>
  <c r="N322" i="8"/>
  <c r="I322" i="8"/>
  <c r="AW321" i="8"/>
  <c r="BJ323" i="6" s="1"/>
  <c r="AV321" i="8"/>
  <c r="BI323" i="6" s="1"/>
  <c r="AU321" i="8"/>
  <c r="BH323" i="6" s="1"/>
  <c r="AT321" i="8"/>
  <c r="BG323" i="6" s="1"/>
  <c r="AS321" i="8"/>
  <c r="BF323" i="6" s="1"/>
  <c r="AN321" i="8"/>
  <c r="BA323" i="6" s="1"/>
  <c r="AI321" i="8"/>
  <c r="AV323" i="6" s="1"/>
  <c r="AA321" i="8"/>
  <c r="W321" i="8"/>
  <c r="N321" i="8"/>
  <c r="Q321" i="8" s="1"/>
  <c r="R321" i="8" s="1"/>
  <c r="I321" i="8"/>
  <c r="AW320" i="8"/>
  <c r="BJ322" i="6" s="1"/>
  <c r="AV320" i="8"/>
  <c r="BI322" i="6" s="1"/>
  <c r="AU320" i="8"/>
  <c r="BH322" i="6" s="1"/>
  <c r="AT320" i="8"/>
  <c r="BG322" i="6" s="1"/>
  <c r="AS320" i="8"/>
  <c r="BF322" i="6" s="1"/>
  <c r="AN320" i="8"/>
  <c r="BA322" i="6" s="1"/>
  <c r="AI320" i="8"/>
  <c r="AV322" i="6" s="1"/>
  <c r="AA320" i="8"/>
  <c r="W320" i="8"/>
  <c r="N320" i="8"/>
  <c r="I320" i="8"/>
  <c r="AW319" i="8"/>
  <c r="BJ321" i="6" s="1"/>
  <c r="AV319" i="8"/>
  <c r="BI321" i="6" s="1"/>
  <c r="AU319" i="8"/>
  <c r="BH321" i="6" s="1"/>
  <c r="AT319" i="8"/>
  <c r="BG321" i="6" s="1"/>
  <c r="AS319" i="8"/>
  <c r="BF321" i="6" s="1"/>
  <c r="AN319" i="8"/>
  <c r="BA321" i="6" s="1"/>
  <c r="AI319" i="8"/>
  <c r="AV321" i="6" s="1"/>
  <c r="AA319" i="8"/>
  <c r="W319" i="8"/>
  <c r="Q319" i="8"/>
  <c r="R319" i="8" s="1"/>
  <c r="N319" i="8"/>
  <c r="O319" i="8" s="1"/>
  <c r="I319" i="8"/>
  <c r="AW318" i="8"/>
  <c r="BJ320" i="6" s="1"/>
  <c r="AV318" i="8"/>
  <c r="BI320" i="6" s="1"/>
  <c r="AU318" i="8"/>
  <c r="BH320" i="6" s="1"/>
  <c r="AT318" i="8"/>
  <c r="BG320" i="6" s="1"/>
  <c r="AS318" i="8"/>
  <c r="BF320" i="6" s="1"/>
  <c r="AN318" i="8"/>
  <c r="BA320" i="6" s="1"/>
  <c r="AI318" i="8"/>
  <c r="AV320" i="6" s="1"/>
  <c r="AA318" i="8"/>
  <c r="W318" i="8"/>
  <c r="Q318" i="8"/>
  <c r="R318" i="8" s="1"/>
  <c r="O318" i="8"/>
  <c r="N318" i="8"/>
  <c r="I318" i="8"/>
  <c r="AW317" i="8"/>
  <c r="BJ319" i="6" s="1"/>
  <c r="AV317" i="8"/>
  <c r="BI319" i="6" s="1"/>
  <c r="AU317" i="8"/>
  <c r="BH319" i="6" s="1"/>
  <c r="AT317" i="8"/>
  <c r="BG319" i="6" s="1"/>
  <c r="AS317" i="8"/>
  <c r="BF319" i="6" s="1"/>
  <c r="AN317" i="8"/>
  <c r="BA319" i="6" s="1"/>
  <c r="AI317" i="8"/>
  <c r="AV319" i="6" s="1"/>
  <c r="AA317" i="8"/>
  <c r="W317" i="8"/>
  <c r="N317" i="8"/>
  <c r="Q317" i="8" s="1"/>
  <c r="R317" i="8" s="1"/>
  <c r="I317" i="8"/>
  <c r="AW316" i="8"/>
  <c r="BJ318" i="6" s="1"/>
  <c r="AV316" i="8"/>
  <c r="BI318" i="6" s="1"/>
  <c r="AU316" i="8"/>
  <c r="BH318" i="6" s="1"/>
  <c r="AT316" i="8"/>
  <c r="BG318" i="6" s="1"/>
  <c r="AS316" i="8"/>
  <c r="BF318" i="6" s="1"/>
  <c r="AN316" i="8"/>
  <c r="BA318" i="6" s="1"/>
  <c r="AI316" i="8"/>
  <c r="AV318" i="6" s="1"/>
  <c r="AA316" i="8"/>
  <c r="W316" i="8"/>
  <c r="R316" i="8"/>
  <c r="N316" i="8"/>
  <c r="Q316" i="8" s="1"/>
  <c r="I316" i="8"/>
  <c r="AW315" i="8"/>
  <c r="BJ317" i="6" s="1"/>
  <c r="AV315" i="8"/>
  <c r="BI317" i="6" s="1"/>
  <c r="AU315" i="8"/>
  <c r="BH317" i="6" s="1"/>
  <c r="AT315" i="8"/>
  <c r="BG317" i="6" s="1"/>
  <c r="AS315" i="8"/>
  <c r="BF317" i="6" s="1"/>
  <c r="AN315" i="8"/>
  <c r="BA317" i="6" s="1"/>
  <c r="AI315" i="8"/>
  <c r="AV317" i="6" s="1"/>
  <c r="AA315" i="8"/>
  <c r="W315" i="8"/>
  <c r="R315" i="8"/>
  <c r="Q315" i="8"/>
  <c r="O315" i="8"/>
  <c r="N315" i="8"/>
  <c r="I315" i="8"/>
  <c r="AW314" i="8"/>
  <c r="BJ316" i="6" s="1"/>
  <c r="AV314" i="8"/>
  <c r="BI316" i="6" s="1"/>
  <c r="AU314" i="8"/>
  <c r="BH316" i="6" s="1"/>
  <c r="AT314" i="8"/>
  <c r="BG316" i="6" s="1"/>
  <c r="AS314" i="8"/>
  <c r="BF316" i="6" s="1"/>
  <c r="AN314" i="8"/>
  <c r="BA316" i="6" s="1"/>
  <c r="AI314" i="8"/>
  <c r="AV316" i="6" s="1"/>
  <c r="AA314" i="8"/>
  <c r="W314" i="8"/>
  <c r="Q314" i="8"/>
  <c r="R314" i="8" s="1"/>
  <c r="O314" i="8"/>
  <c r="N314" i="8"/>
  <c r="I314" i="8"/>
  <c r="AW313" i="8"/>
  <c r="BJ315" i="6" s="1"/>
  <c r="AV313" i="8"/>
  <c r="BI315" i="6" s="1"/>
  <c r="AU313" i="8"/>
  <c r="BH315" i="6" s="1"/>
  <c r="AT313" i="8"/>
  <c r="BG315" i="6" s="1"/>
  <c r="AS313" i="8"/>
  <c r="BF315" i="6" s="1"/>
  <c r="AN313" i="8"/>
  <c r="BA315" i="6" s="1"/>
  <c r="AI313" i="8"/>
  <c r="AV315" i="6" s="1"/>
  <c r="AA313" i="8"/>
  <c r="W313" i="8"/>
  <c r="O313" i="8"/>
  <c r="N313" i="8"/>
  <c r="Q313" i="8" s="1"/>
  <c r="R313" i="8" s="1"/>
  <c r="I313" i="8"/>
  <c r="AW312" i="8"/>
  <c r="BJ314" i="6" s="1"/>
  <c r="AV312" i="8"/>
  <c r="BI314" i="6" s="1"/>
  <c r="AU312" i="8"/>
  <c r="BH314" i="6" s="1"/>
  <c r="AT312" i="8"/>
  <c r="BG314" i="6" s="1"/>
  <c r="AS312" i="8"/>
  <c r="BF314" i="6" s="1"/>
  <c r="AN312" i="8"/>
  <c r="BA314" i="6" s="1"/>
  <c r="AI312" i="8"/>
  <c r="AV314" i="6" s="1"/>
  <c r="AA312" i="8"/>
  <c r="W312" i="8"/>
  <c r="N312" i="8"/>
  <c r="I312" i="8"/>
  <c r="AW311" i="8"/>
  <c r="BJ313" i="6" s="1"/>
  <c r="AV311" i="8"/>
  <c r="BI313" i="6" s="1"/>
  <c r="AU311" i="8"/>
  <c r="BH313" i="6" s="1"/>
  <c r="AT311" i="8"/>
  <c r="BG313" i="6" s="1"/>
  <c r="AS311" i="8"/>
  <c r="BF313" i="6" s="1"/>
  <c r="AN311" i="8"/>
  <c r="BA313" i="6" s="1"/>
  <c r="AI311" i="8"/>
  <c r="AV313" i="6" s="1"/>
  <c r="AA311" i="8"/>
  <c r="W311" i="8"/>
  <c r="Q311" i="8"/>
  <c r="R311" i="8" s="1"/>
  <c r="N311" i="8"/>
  <c r="O311" i="8" s="1"/>
  <c r="I311" i="8"/>
  <c r="AW310" i="8"/>
  <c r="BJ312" i="6" s="1"/>
  <c r="AV310" i="8"/>
  <c r="BI312" i="6" s="1"/>
  <c r="AU310" i="8"/>
  <c r="BH312" i="6" s="1"/>
  <c r="AT310" i="8"/>
  <c r="BG312" i="6" s="1"/>
  <c r="AS310" i="8"/>
  <c r="BF312" i="6" s="1"/>
  <c r="AN310" i="8"/>
  <c r="BA312" i="6" s="1"/>
  <c r="AI310" i="8"/>
  <c r="AV312" i="6" s="1"/>
  <c r="AA310" i="8"/>
  <c r="W310" i="8"/>
  <c r="Q310" i="8"/>
  <c r="R310" i="8" s="1"/>
  <c r="O310" i="8"/>
  <c r="N310" i="8"/>
  <c r="I310" i="8"/>
  <c r="AW309" i="8"/>
  <c r="BJ311" i="6" s="1"/>
  <c r="AV309" i="8"/>
  <c r="BI311" i="6" s="1"/>
  <c r="AU309" i="8"/>
  <c r="BH311" i="6" s="1"/>
  <c r="AT309" i="8"/>
  <c r="BG311" i="6" s="1"/>
  <c r="AS309" i="8"/>
  <c r="BF311" i="6" s="1"/>
  <c r="AN309" i="8"/>
  <c r="BA311" i="6" s="1"/>
  <c r="AI309" i="8"/>
  <c r="AV311" i="6" s="1"/>
  <c r="AA309" i="8"/>
  <c r="W309" i="8"/>
  <c r="N309" i="8"/>
  <c r="Q309" i="8" s="1"/>
  <c r="R309" i="8" s="1"/>
  <c r="I309" i="8"/>
  <c r="AW308" i="8"/>
  <c r="BJ310" i="6" s="1"/>
  <c r="AV308" i="8"/>
  <c r="BI310" i="6" s="1"/>
  <c r="AU308" i="8"/>
  <c r="BH310" i="6" s="1"/>
  <c r="AT308" i="8"/>
  <c r="BG310" i="6" s="1"/>
  <c r="AS308" i="8"/>
  <c r="BF310" i="6" s="1"/>
  <c r="AN308" i="8"/>
  <c r="BA310" i="6" s="1"/>
  <c r="AI308" i="8"/>
  <c r="AV310" i="6" s="1"/>
  <c r="AA308" i="8"/>
  <c r="W308" i="8"/>
  <c r="N308" i="8"/>
  <c r="Q308" i="8" s="1"/>
  <c r="R308" i="8" s="1"/>
  <c r="I308" i="8"/>
  <c r="AW307" i="8"/>
  <c r="BJ309" i="6" s="1"/>
  <c r="AV307" i="8"/>
  <c r="BI309" i="6" s="1"/>
  <c r="AU307" i="8"/>
  <c r="BH309" i="6" s="1"/>
  <c r="AT307" i="8"/>
  <c r="BG309" i="6" s="1"/>
  <c r="AS307" i="8"/>
  <c r="BF309" i="6" s="1"/>
  <c r="AN307" i="8"/>
  <c r="BA309" i="6" s="1"/>
  <c r="AI307" i="8"/>
  <c r="AV309" i="6" s="1"/>
  <c r="AA307" i="8"/>
  <c r="W307" i="8"/>
  <c r="Q307" i="8"/>
  <c r="R307" i="8" s="1"/>
  <c r="O307" i="8"/>
  <c r="N307" i="8"/>
  <c r="I307" i="8"/>
  <c r="AW306" i="8"/>
  <c r="BJ308" i="6" s="1"/>
  <c r="AV306" i="8"/>
  <c r="BI308" i="6" s="1"/>
  <c r="AU306" i="8"/>
  <c r="BH308" i="6" s="1"/>
  <c r="AT306" i="8"/>
  <c r="BG308" i="6" s="1"/>
  <c r="AS306" i="8"/>
  <c r="BF308" i="6" s="1"/>
  <c r="AN306" i="8"/>
  <c r="BA308" i="6" s="1"/>
  <c r="AI306" i="8"/>
  <c r="AV308" i="6" s="1"/>
  <c r="AA306" i="8"/>
  <c r="W306" i="8"/>
  <c r="Q306" i="8"/>
  <c r="R306" i="8" s="1"/>
  <c r="O306" i="8"/>
  <c r="N306" i="8"/>
  <c r="I306" i="8"/>
  <c r="AW305" i="8"/>
  <c r="BJ307" i="6" s="1"/>
  <c r="AV305" i="8"/>
  <c r="BI307" i="6" s="1"/>
  <c r="AU305" i="8"/>
  <c r="BH307" i="6" s="1"/>
  <c r="AT305" i="8"/>
  <c r="BG307" i="6" s="1"/>
  <c r="AS305" i="8"/>
  <c r="BF307" i="6" s="1"/>
  <c r="AN305" i="8"/>
  <c r="BA307" i="6" s="1"/>
  <c r="AI305" i="8"/>
  <c r="AV307" i="6" s="1"/>
  <c r="AA305" i="8"/>
  <c r="W305" i="8"/>
  <c r="N305" i="8"/>
  <c r="Q305" i="8" s="1"/>
  <c r="R305" i="8" s="1"/>
  <c r="I305" i="8"/>
  <c r="AW304" i="8"/>
  <c r="BJ306" i="6" s="1"/>
  <c r="AV304" i="8"/>
  <c r="BI306" i="6" s="1"/>
  <c r="AU304" i="8"/>
  <c r="BH306" i="6" s="1"/>
  <c r="AT304" i="8"/>
  <c r="BG306" i="6" s="1"/>
  <c r="AS304" i="8"/>
  <c r="BF306" i="6" s="1"/>
  <c r="AN304" i="8"/>
  <c r="BA306" i="6" s="1"/>
  <c r="AI304" i="8"/>
  <c r="AV306" i="6" s="1"/>
  <c r="AA304" i="8"/>
  <c r="W304" i="8"/>
  <c r="N304" i="8"/>
  <c r="I304" i="8"/>
  <c r="AW303" i="8"/>
  <c r="BJ305" i="6" s="1"/>
  <c r="AV303" i="8"/>
  <c r="BI305" i="6" s="1"/>
  <c r="AU303" i="8"/>
  <c r="BH305" i="6" s="1"/>
  <c r="AT303" i="8"/>
  <c r="BG305" i="6" s="1"/>
  <c r="AS303" i="8"/>
  <c r="BF305" i="6" s="1"/>
  <c r="AN303" i="8"/>
  <c r="BA305" i="6" s="1"/>
  <c r="AI303" i="8"/>
  <c r="AV305" i="6" s="1"/>
  <c r="AA303" i="8"/>
  <c r="W303" i="8"/>
  <c r="Q303" i="8"/>
  <c r="R303" i="8" s="1"/>
  <c r="O303" i="8"/>
  <c r="N303" i="8"/>
  <c r="I303" i="8"/>
  <c r="AW302" i="8"/>
  <c r="BJ304" i="6" s="1"/>
  <c r="AV302" i="8"/>
  <c r="BI304" i="6" s="1"/>
  <c r="AU302" i="8"/>
  <c r="BH304" i="6" s="1"/>
  <c r="AT302" i="8"/>
  <c r="BG304" i="6" s="1"/>
  <c r="AS302" i="8"/>
  <c r="BF304" i="6" s="1"/>
  <c r="AN302" i="8"/>
  <c r="BA304" i="6" s="1"/>
  <c r="AI302" i="8"/>
  <c r="AV304" i="6" s="1"/>
  <c r="AA302" i="8"/>
  <c r="W302" i="8"/>
  <c r="Q302" i="8"/>
  <c r="R302" i="8" s="1"/>
  <c r="O302" i="8"/>
  <c r="N302" i="8"/>
  <c r="I302" i="8"/>
  <c r="AW301" i="8"/>
  <c r="BJ303" i="6" s="1"/>
  <c r="AV301" i="8"/>
  <c r="BI303" i="6" s="1"/>
  <c r="AU301" i="8"/>
  <c r="BH303" i="6" s="1"/>
  <c r="AT301" i="8"/>
  <c r="BG303" i="6" s="1"/>
  <c r="AS301" i="8"/>
  <c r="BF303" i="6" s="1"/>
  <c r="AN301" i="8"/>
  <c r="BA303" i="6" s="1"/>
  <c r="AI301" i="8"/>
  <c r="AV303" i="6" s="1"/>
  <c r="AA301" i="8"/>
  <c r="W301" i="8"/>
  <c r="N301" i="8"/>
  <c r="Q301" i="8" s="1"/>
  <c r="R301" i="8" s="1"/>
  <c r="I301" i="8"/>
  <c r="AW300" i="8"/>
  <c r="BJ302" i="6" s="1"/>
  <c r="AV300" i="8"/>
  <c r="BI302" i="6" s="1"/>
  <c r="AU300" i="8"/>
  <c r="BH302" i="6" s="1"/>
  <c r="AT300" i="8"/>
  <c r="BG302" i="6" s="1"/>
  <c r="AS300" i="8"/>
  <c r="BF302" i="6" s="1"/>
  <c r="AN300" i="8"/>
  <c r="BA302" i="6" s="1"/>
  <c r="AI300" i="8"/>
  <c r="AV302" i="6" s="1"/>
  <c r="AA300" i="8"/>
  <c r="W300" i="8"/>
  <c r="N300" i="8"/>
  <c r="Q300" i="8" s="1"/>
  <c r="R300" i="8" s="1"/>
  <c r="I300" i="8"/>
  <c r="AW299" i="8"/>
  <c r="BJ301" i="6" s="1"/>
  <c r="AV299" i="8"/>
  <c r="BI301" i="6" s="1"/>
  <c r="AU299" i="8"/>
  <c r="BH301" i="6" s="1"/>
  <c r="AT299" i="8"/>
  <c r="BG301" i="6" s="1"/>
  <c r="AS299" i="8"/>
  <c r="BF301" i="6" s="1"/>
  <c r="AN299" i="8"/>
  <c r="BA301" i="6" s="1"/>
  <c r="AI299" i="8"/>
  <c r="AV301" i="6" s="1"/>
  <c r="AA299" i="8"/>
  <c r="W299" i="8"/>
  <c r="Q299" i="8"/>
  <c r="R299" i="8" s="1"/>
  <c r="O299" i="8"/>
  <c r="N299" i="8"/>
  <c r="I299" i="8"/>
  <c r="AW298" i="8"/>
  <c r="BJ300" i="6" s="1"/>
  <c r="AV298" i="8"/>
  <c r="BI300" i="6" s="1"/>
  <c r="AU298" i="8"/>
  <c r="BH300" i="6" s="1"/>
  <c r="AT298" i="8"/>
  <c r="BG300" i="6" s="1"/>
  <c r="AS298" i="8"/>
  <c r="BF300" i="6" s="1"/>
  <c r="AN298" i="8"/>
  <c r="BA300" i="6" s="1"/>
  <c r="AI298" i="8"/>
  <c r="AV300" i="6" s="1"/>
  <c r="AA298" i="8"/>
  <c r="W298" i="8"/>
  <c r="Q298" i="8"/>
  <c r="R298" i="8" s="1"/>
  <c r="O298" i="8"/>
  <c r="N298" i="8"/>
  <c r="I298" i="8"/>
  <c r="AW297" i="8"/>
  <c r="BJ299" i="6" s="1"/>
  <c r="AV297" i="8"/>
  <c r="BI299" i="6" s="1"/>
  <c r="AU297" i="8"/>
  <c r="BH299" i="6" s="1"/>
  <c r="AT297" i="8"/>
  <c r="BG299" i="6" s="1"/>
  <c r="AS297" i="8"/>
  <c r="BF299" i="6" s="1"/>
  <c r="AN297" i="8"/>
  <c r="BA299" i="6" s="1"/>
  <c r="AI297" i="8"/>
  <c r="AV299" i="6" s="1"/>
  <c r="AA297" i="8"/>
  <c r="W297" i="8"/>
  <c r="N297" i="8"/>
  <c r="Q297" i="8" s="1"/>
  <c r="R297" i="8" s="1"/>
  <c r="I297" i="8"/>
  <c r="AW296" i="8"/>
  <c r="BJ298" i="6" s="1"/>
  <c r="AV296" i="8"/>
  <c r="BI298" i="6" s="1"/>
  <c r="AU296" i="8"/>
  <c r="BH298" i="6" s="1"/>
  <c r="AT296" i="8"/>
  <c r="BG298" i="6" s="1"/>
  <c r="AS296" i="8"/>
  <c r="BF298" i="6" s="1"/>
  <c r="AN296" i="8"/>
  <c r="BA298" i="6" s="1"/>
  <c r="AI296" i="8"/>
  <c r="AV298" i="6" s="1"/>
  <c r="AA296" i="8"/>
  <c r="W296" i="8"/>
  <c r="N296" i="8"/>
  <c r="I296" i="8"/>
  <c r="AW295" i="8"/>
  <c r="BJ297" i="6" s="1"/>
  <c r="AV295" i="8"/>
  <c r="BI297" i="6" s="1"/>
  <c r="AU295" i="8"/>
  <c r="BH297" i="6" s="1"/>
  <c r="AT295" i="8"/>
  <c r="BG297" i="6" s="1"/>
  <c r="AS295" i="8"/>
  <c r="BF297" i="6" s="1"/>
  <c r="AN295" i="8"/>
  <c r="BA297" i="6" s="1"/>
  <c r="AI295" i="8"/>
  <c r="AV297" i="6" s="1"/>
  <c r="AA295" i="8"/>
  <c r="W295" i="8"/>
  <c r="Q295" i="8"/>
  <c r="R295" i="8" s="1"/>
  <c r="N295" i="8"/>
  <c r="O295" i="8" s="1"/>
  <c r="I295" i="8"/>
  <c r="AW294" i="8"/>
  <c r="BJ296" i="6" s="1"/>
  <c r="AV294" i="8"/>
  <c r="BI296" i="6" s="1"/>
  <c r="AU294" i="8"/>
  <c r="BH296" i="6" s="1"/>
  <c r="AT294" i="8"/>
  <c r="BG296" i="6" s="1"/>
  <c r="AS294" i="8"/>
  <c r="BF296" i="6" s="1"/>
  <c r="AN294" i="8"/>
  <c r="BA296" i="6" s="1"/>
  <c r="AI294" i="8"/>
  <c r="AV296" i="6" s="1"/>
  <c r="AA294" i="8"/>
  <c r="W294" i="8"/>
  <c r="Q294" i="8"/>
  <c r="R294" i="8" s="1"/>
  <c r="O294" i="8"/>
  <c r="N294" i="8"/>
  <c r="I294" i="8"/>
  <c r="AW293" i="8"/>
  <c r="BJ295" i="6" s="1"/>
  <c r="AV293" i="8"/>
  <c r="BI295" i="6" s="1"/>
  <c r="AU293" i="8"/>
  <c r="BH295" i="6" s="1"/>
  <c r="AT293" i="8"/>
  <c r="BG295" i="6" s="1"/>
  <c r="AS293" i="8"/>
  <c r="BF295" i="6" s="1"/>
  <c r="AN293" i="8"/>
  <c r="BA295" i="6" s="1"/>
  <c r="AI293" i="8"/>
  <c r="AV295" i="6" s="1"/>
  <c r="AA293" i="8"/>
  <c r="W293" i="8"/>
  <c r="N293" i="8"/>
  <c r="Q293" i="8" s="1"/>
  <c r="R293" i="8" s="1"/>
  <c r="I293" i="8"/>
  <c r="AW292" i="8"/>
  <c r="BJ294" i="6" s="1"/>
  <c r="AV292" i="8"/>
  <c r="BI294" i="6" s="1"/>
  <c r="AU292" i="8"/>
  <c r="BH294" i="6" s="1"/>
  <c r="AT292" i="8"/>
  <c r="BG294" i="6" s="1"/>
  <c r="AS292" i="8"/>
  <c r="BF294" i="6" s="1"/>
  <c r="AN292" i="8"/>
  <c r="BA294" i="6" s="1"/>
  <c r="AI292" i="8"/>
  <c r="AV294" i="6" s="1"/>
  <c r="AA292" i="8"/>
  <c r="W292" i="8"/>
  <c r="R292" i="8"/>
  <c r="N292" i="8"/>
  <c r="Q292" i="8" s="1"/>
  <c r="I292" i="8"/>
  <c r="AW291" i="8"/>
  <c r="BJ293" i="6" s="1"/>
  <c r="AV291" i="8"/>
  <c r="BI293" i="6" s="1"/>
  <c r="AU291" i="8"/>
  <c r="BH293" i="6" s="1"/>
  <c r="AT291" i="8"/>
  <c r="BG293" i="6" s="1"/>
  <c r="AS291" i="8"/>
  <c r="BF293" i="6" s="1"/>
  <c r="AN291" i="8"/>
  <c r="BA293" i="6" s="1"/>
  <c r="AI291" i="8"/>
  <c r="AV293" i="6" s="1"/>
  <c r="AA291" i="8"/>
  <c r="W291" i="8"/>
  <c r="R291" i="8"/>
  <c r="Q291" i="8"/>
  <c r="O291" i="8"/>
  <c r="N291" i="8"/>
  <c r="I291" i="8"/>
  <c r="AW290" i="8"/>
  <c r="BJ292" i="6" s="1"/>
  <c r="AV290" i="8"/>
  <c r="BI292" i="6" s="1"/>
  <c r="AU290" i="8"/>
  <c r="BH292" i="6" s="1"/>
  <c r="AT290" i="8"/>
  <c r="BG292" i="6" s="1"/>
  <c r="AS290" i="8"/>
  <c r="BF292" i="6" s="1"/>
  <c r="AN290" i="8"/>
  <c r="BA292" i="6" s="1"/>
  <c r="AI290" i="8"/>
  <c r="AV292" i="6" s="1"/>
  <c r="AA290" i="8"/>
  <c r="W290" i="8"/>
  <c r="Q290" i="8"/>
  <c r="R290" i="8" s="1"/>
  <c r="O290" i="8"/>
  <c r="N290" i="8"/>
  <c r="I290" i="8"/>
  <c r="AW289" i="8"/>
  <c r="BJ291" i="6" s="1"/>
  <c r="AV289" i="8"/>
  <c r="BI291" i="6" s="1"/>
  <c r="AU289" i="8"/>
  <c r="BH291" i="6" s="1"/>
  <c r="AT289" i="8"/>
  <c r="BG291" i="6" s="1"/>
  <c r="AS289" i="8"/>
  <c r="BF291" i="6" s="1"/>
  <c r="AN289" i="8"/>
  <c r="BA291" i="6" s="1"/>
  <c r="AI289" i="8"/>
  <c r="AV291" i="6" s="1"/>
  <c r="AA289" i="8"/>
  <c r="W289" i="8"/>
  <c r="O289" i="8"/>
  <c r="N289" i="8"/>
  <c r="Q289" i="8" s="1"/>
  <c r="R289" i="8" s="1"/>
  <c r="I289" i="8"/>
  <c r="AW288" i="8"/>
  <c r="BJ290" i="6" s="1"/>
  <c r="AV288" i="8"/>
  <c r="BI290" i="6" s="1"/>
  <c r="AU288" i="8"/>
  <c r="BH290" i="6" s="1"/>
  <c r="AT288" i="8"/>
  <c r="BG290" i="6" s="1"/>
  <c r="AS288" i="8"/>
  <c r="BF290" i="6" s="1"/>
  <c r="AN288" i="8"/>
  <c r="BA290" i="6" s="1"/>
  <c r="AI288" i="8"/>
  <c r="AV290" i="6" s="1"/>
  <c r="AA288" i="8"/>
  <c r="W288" i="8"/>
  <c r="N288" i="8"/>
  <c r="I288" i="8"/>
  <c r="AW287" i="8"/>
  <c r="BJ289" i="6" s="1"/>
  <c r="AV287" i="8"/>
  <c r="BI289" i="6" s="1"/>
  <c r="AU287" i="8"/>
  <c r="BH289" i="6" s="1"/>
  <c r="AT287" i="8"/>
  <c r="BG289" i="6" s="1"/>
  <c r="AS287" i="8"/>
  <c r="BF289" i="6" s="1"/>
  <c r="AN287" i="8"/>
  <c r="BA289" i="6" s="1"/>
  <c r="AI287" i="8"/>
  <c r="AV289" i="6" s="1"/>
  <c r="AA287" i="8"/>
  <c r="W287" i="8"/>
  <c r="Q287" i="8"/>
  <c r="R287" i="8" s="1"/>
  <c r="N287" i="8"/>
  <c r="O287" i="8" s="1"/>
  <c r="I287" i="8"/>
  <c r="AW286" i="8"/>
  <c r="BJ288" i="6" s="1"/>
  <c r="AV286" i="8"/>
  <c r="BI288" i="6" s="1"/>
  <c r="AU286" i="8"/>
  <c r="BH288" i="6" s="1"/>
  <c r="AT286" i="8"/>
  <c r="BG288" i="6" s="1"/>
  <c r="AS286" i="8"/>
  <c r="BF288" i="6" s="1"/>
  <c r="AN286" i="8"/>
  <c r="BA288" i="6" s="1"/>
  <c r="AI286" i="8"/>
  <c r="AV288" i="6" s="1"/>
  <c r="AA286" i="8"/>
  <c r="W286" i="8"/>
  <c r="O286" i="8"/>
  <c r="N286" i="8"/>
  <c r="Q286" i="8" s="1"/>
  <c r="R286" i="8" s="1"/>
  <c r="I286" i="8"/>
  <c r="AW285" i="8"/>
  <c r="BJ287" i="6" s="1"/>
  <c r="AV285" i="8"/>
  <c r="BI287" i="6" s="1"/>
  <c r="AU285" i="8"/>
  <c r="BH287" i="6" s="1"/>
  <c r="AT285" i="8"/>
  <c r="BG287" i="6" s="1"/>
  <c r="AS285" i="8"/>
  <c r="BF287" i="6" s="1"/>
  <c r="AN285" i="8"/>
  <c r="BA287" i="6" s="1"/>
  <c r="AI285" i="8"/>
  <c r="AV287" i="6" s="1"/>
  <c r="AA285" i="8"/>
  <c r="W285" i="8"/>
  <c r="N285" i="8"/>
  <c r="Q285" i="8" s="1"/>
  <c r="R285" i="8" s="1"/>
  <c r="I285" i="8"/>
  <c r="AW284" i="8"/>
  <c r="BJ286" i="6" s="1"/>
  <c r="AV284" i="8"/>
  <c r="BI286" i="6" s="1"/>
  <c r="AU284" i="8"/>
  <c r="BH286" i="6" s="1"/>
  <c r="AT284" i="8"/>
  <c r="BG286" i="6" s="1"/>
  <c r="AS284" i="8"/>
  <c r="BF286" i="6" s="1"/>
  <c r="AN284" i="8"/>
  <c r="BA286" i="6" s="1"/>
  <c r="AI284" i="8"/>
  <c r="AV286" i="6" s="1"/>
  <c r="AA284" i="8"/>
  <c r="W284" i="8"/>
  <c r="R284" i="8"/>
  <c r="N284" i="8"/>
  <c r="Q284" i="8" s="1"/>
  <c r="I284" i="8"/>
  <c r="AW283" i="8"/>
  <c r="BJ285" i="6" s="1"/>
  <c r="AV283" i="8"/>
  <c r="BI285" i="6" s="1"/>
  <c r="AU283" i="8"/>
  <c r="BH285" i="6" s="1"/>
  <c r="AT283" i="8"/>
  <c r="BG285" i="6" s="1"/>
  <c r="AS283" i="8"/>
  <c r="BF285" i="6" s="1"/>
  <c r="AN283" i="8"/>
  <c r="BA285" i="6" s="1"/>
  <c r="AI283" i="8"/>
  <c r="AV285" i="6" s="1"/>
  <c r="AA283" i="8"/>
  <c r="W283" i="8"/>
  <c r="R283" i="8"/>
  <c r="Q283" i="8"/>
  <c r="N283" i="8"/>
  <c r="O283" i="8" s="1"/>
  <c r="I283" i="8"/>
  <c r="AW282" i="8"/>
  <c r="BJ284" i="6" s="1"/>
  <c r="AV282" i="8"/>
  <c r="BI284" i="6" s="1"/>
  <c r="AU282" i="8"/>
  <c r="BH284" i="6" s="1"/>
  <c r="AT282" i="8"/>
  <c r="BG284" i="6" s="1"/>
  <c r="AS282" i="8"/>
  <c r="BF284" i="6" s="1"/>
  <c r="AN282" i="8"/>
  <c r="BA284" i="6" s="1"/>
  <c r="AI282" i="8"/>
  <c r="AV284" i="6" s="1"/>
  <c r="AA282" i="8"/>
  <c r="W282" i="8"/>
  <c r="Q282" i="8"/>
  <c r="R282" i="8" s="1"/>
  <c r="O282" i="8"/>
  <c r="N282" i="8"/>
  <c r="I282" i="8"/>
  <c r="AW281" i="8"/>
  <c r="BJ283" i="6" s="1"/>
  <c r="AV281" i="8"/>
  <c r="BI283" i="6" s="1"/>
  <c r="AU281" i="8"/>
  <c r="BH283" i="6" s="1"/>
  <c r="AT281" i="8"/>
  <c r="BG283" i="6" s="1"/>
  <c r="AS281" i="8"/>
  <c r="BF283" i="6" s="1"/>
  <c r="AN281" i="8"/>
  <c r="BA283" i="6" s="1"/>
  <c r="AI281" i="8"/>
  <c r="AV283" i="6" s="1"/>
  <c r="AA281" i="8"/>
  <c r="W281" i="8"/>
  <c r="N281" i="8"/>
  <c r="Q281" i="8" s="1"/>
  <c r="R281" i="8" s="1"/>
  <c r="I281" i="8"/>
  <c r="AW280" i="8"/>
  <c r="BJ282" i="6" s="1"/>
  <c r="AV280" i="8"/>
  <c r="BI282" i="6" s="1"/>
  <c r="AU280" i="8"/>
  <c r="BH282" i="6" s="1"/>
  <c r="AT280" i="8"/>
  <c r="BG282" i="6" s="1"/>
  <c r="AS280" i="8"/>
  <c r="BF282" i="6" s="1"/>
  <c r="AN280" i="8"/>
  <c r="BA282" i="6" s="1"/>
  <c r="AI280" i="8"/>
  <c r="AV282" i="6" s="1"/>
  <c r="AA280" i="8"/>
  <c r="W280" i="8"/>
  <c r="N280" i="8"/>
  <c r="I280" i="8"/>
  <c r="AW279" i="8"/>
  <c r="BJ281" i="6" s="1"/>
  <c r="AV279" i="8"/>
  <c r="BI281" i="6" s="1"/>
  <c r="AU279" i="8"/>
  <c r="BH281" i="6" s="1"/>
  <c r="AT279" i="8"/>
  <c r="BG281" i="6" s="1"/>
  <c r="AS279" i="8"/>
  <c r="BF281" i="6" s="1"/>
  <c r="AN279" i="8"/>
  <c r="BA281" i="6" s="1"/>
  <c r="AI279" i="8"/>
  <c r="AV281" i="6" s="1"/>
  <c r="AA279" i="8"/>
  <c r="W279" i="8"/>
  <c r="Q279" i="8"/>
  <c r="R279" i="8" s="1"/>
  <c r="O279" i="8"/>
  <c r="N279" i="8"/>
  <c r="I279" i="8"/>
  <c r="AW278" i="8"/>
  <c r="BJ280" i="6" s="1"/>
  <c r="AV278" i="8"/>
  <c r="BI280" i="6" s="1"/>
  <c r="AU278" i="8"/>
  <c r="BH280" i="6" s="1"/>
  <c r="AT278" i="8"/>
  <c r="BG280" i="6" s="1"/>
  <c r="AS278" i="8"/>
  <c r="BF280" i="6" s="1"/>
  <c r="AN278" i="8"/>
  <c r="BA280" i="6" s="1"/>
  <c r="AI278" i="8"/>
  <c r="AV280" i="6" s="1"/>
  <c r="AA278" i="8"/>
  <c r="W278" i="8"/>
  <c r="O278" i="8"/>
  <c r="N278" i="8"/>
  <c r="Q278" i="8" s="1"/>
  <c r="R278" i="8" s="1"/>
  <c r="I278" i="8"/>
  <c r="AW277" i="8"/>
  <c r="BJ279" i="6" s="1"/>
  <c r="AV277" i="8"/>
  <c r="BI279" i="6" s="1"/>
  <c r="AU277" i="8"/>
  <c r="BH279" i="6" s="1"/>
  <c r="AT277" i="8"/>
  <c r="BG279" i="6" s="1"/>
  <c r="AS277" i="8"/>
  <c r="BF279" i="6" s="1"/>
  <c r="AN277" i="8"/>
  <c r="BA279" i="6" s="1"/>
  <c r="AI277" i="8"/>
  <c r="AV279" i="6" s="1"/>
  <c r="AA277" i="8"/>
  <c r="W277" i="8"/>
  <c r="N277" i="8"/>
  <c r="Q277" i="8" s="1"/>
  <c r="R277" i="8" s="1"/>
  <c r="I277" i="8"/>
  <c r="AW276" i="8"/>
  <c r="BJ278" i="6" s="1"/>
  <c r="AV276" i="8"/>
  <c r="BI278" i="6" s="1"/>
  <c r="AU276" i="8"/>
  <c r="BH278" i="6" s="1"/>
  <c r="AT276" i="8"/>
  <c r="BG278" i="6" s="1"/>
  <c r="AS276" i="8"/>
  <c r="BF278" i="6" s="1"/>
  <c r="AN276" i="8"/>
  <c r="BA278" i="6" s="1"/>
  <c r="AI276" i="8"/>
  <c r="AV278" i="6" s="1"/>
  <c r="AA276" i="8"/>
  <c r="W276" i="8"/>
  <c r="O276" i="8"/>
  <c r="N276" i="8"/>
  <c r="Q276" i="8" s="1"/>
  <c r="R276" i="8" s="1"/>
  <c r="I276" i="8"/>
  <c r="AW275" i="8"/>
  <c r="BJ277" i="6" s="1"/>
  <c r="AV275" i="8"/>
  <c r="BI277" i="6" s="1"/>
  <c r="AU275" i="8"/>
  <c r="BH277" i="6" s="1"/>
  <c r="AT275" i="8"/>
  <c r="BG277" i="6" s="1"/>
  <c r="AS275" i="8"/>
  <c r="BF277" i="6" s="1"/>
  <c r="AN275" i="8"/>
  <c r="BA277" i="6" s="1"/>
  <c r="AI275" i="8"/>
  <c r="AV277" i="6" s="1"/>
  <c r="AA275" i="8"/>
  <c r="W275" i="8"/>
  <c r="Q275" i="8"/>
  <c r="R275" i="8" s="1"/>
  <c r="N275" i="8"/>
  <c r="O275" i="8" s="1"/>
  <c r="I275" i="8"/>
  <c r="AW274" i="8"/>
  <c r="BJ276" i="6" s="1"/>
  <c r="AV274" i="8"/>
  <c r="BI276" i="6" s="1"/>
  <c r="AU274" i="8"/>
  <c r="BH276" i="6" s="1"/>
  <c r="AT274" i="8"/>
  <c r="BG276" i="6" s="1"/>
  <c r="AS274" i="8"/>
  <c r="BF276" i="6" s="1"/>
  <c r="AN274" i="8"/>
  <c r="BA276" i="6" s="1"/>
  <c r="AI274" i="8"/>
  <c r="AV276" i="6" s="1"/>
  <c r="AA274" i="8"/>
  <c r="W274" i="8"/>
  <c r="Q274" i="8"/>
  <c r="R274" i="8" s="1"/>
  <c r="O274" i="8"/>
  <c r="N274" i="8"/>
  <c r="I274" i="8"/>
  <c r="AW273" i="8"/>
  <c r="BJ275" i="6" s="1"/>
  <c r="AV273" i="8"/>
  <c r="BI275" i="6" s="1"/>
  <c r="AU273" i="8"/>
  <c r="BH275" i="6" s="1"/>
  <c r="AT273" i="8"/>
  <c r="BG275" i="6" s="1"/>
  <c r="AS273" i="8"/>
  <c r="BF275" i="6" s="1"/>
  <c r="AN273" i="8"/>
  <c r="BA275" i="6" s="1"/>
  <c r="AI273" i="8"/>
  <c r="AV275" i="6" s="1"/>
  <c r="AA273" i="8"/>
  <c r="W273" i="8"/>
  <c r="O273" i="8"/>
  <c r="N273" i="8"/>
  <c r="Q273" i="8" s="1"/>
  <c r="R273" i="8" s="1"/>
  <c r="I273" i="8"/>
  <c r="AW272" i="8"/>
  <c r="BJ274" i="6" s="1"/>
  <c r="AV272" i="8"/>
  <c r="BI274" i="6" s="1"/>
  <c r="AU272" i="8"/>
  <c r="BH274" i="6" s="1"/>
  <c r="AT272" i="8"/>
  <c r="BG274" i="6" s="1"/>
  <c r="AS272" i="8"/>
  <c r="BF274" i="6" s="1"/>
  <c r="AN272" i="8"/>
  <c r="BA274" i="6" s="1"/>
  <c r="AI272" i="8"/>
  <c r="AV274" i="6" s="1"/>
  <c r="AA272" i="8"/>
  <c r="W272" i="8"/>
  <c r="N272" i="8"/>
  <c r="I272" i="8"/>
  <c r="AW271" i="8"/>
  <c r="BJ273" i="6" s="1"/>
  <c r="AV271" i="8"/>
  <c r="BI273" i="6" s="1"/>
  <c r="AU271" i="8"/>
  <c r="BH273" i="6" s="1"/>
  <c r="AT271" i="8"/>
  <c r="BG273" i="6" s="1"/>
  <c r="AS271" i="8"/>
  <c r="BF273" i="6" s="1"/>
  <c r="AN271" i="8"/>
  <c r="BA273" i="6" s="1"/>
  <c r="AI271" i="8"/>
  <c r="AV273" i="6" s="1"/>
  <c r="AA271" i="8"/>
  <c r="W271" i="8"/>
  <c r="Q271" i="8"/>
  <c r="R271" i="8" s="1"/>
  <c r="O271" i="8"/>
  <c r="N271" i="8"/>
  <c r="I271" i="8"/>
  <c r="AW270" i="8"/>
  <c r="BJ272" i="6" s="1"/>
  <c r="AV270" i="8"/>
  <c r="BI272" i="6" s="1"/>
  <c r="AU270" i="8"/>
  <c r="BH272" i="6" s="1"/>
  <c r="AT270" i="8"/>
  <c r="BG272" i="6" s="1"/>
  <c r="AS270" i="8"/>
  <c r="BF272" i="6" s="1"/>
  <c r="AN270" i="8"/>
  <c r="BA272" i="6" s="1"/>
  <c r="AI270" i="8"/>
  <c r="AV272" i="6" s="1"/>
  <c r="AA270" i="8"/>
  <c r="W270" i="8"/>
  <c r="O270" i="8"/>
  <c r="N270" i="8"/>
  <c r="Q270" i="8" s="1"/>
  <c r="R270" i="8" s="1"/>
  <c r="I270" i="8"/>
  <c r="AW269" i="8"/>
  <c r="BJ271" i="6" s="1"/>
  <c r="AV269" i="8"/>
  <c r="BI271" i="6" s="1"/>
  <c r="AU269" i="8"/>
  <c r="BH271" i="6" s="1"/>
  <c r="AT269" i="8"/>
  <c r="BG271" i="6" s="1"/>
  <c r="AS269" i="8"/>
  <c r="BF271" i="6" s="1"/>
  <c r="AN269" i="8"/>
  <c r="BA271" i="6" s="1"/>
  <c r="AI269" i="8"/>
  <c r="AV271" i="6" s="1"/>
  <c r="AA269" i="8"/>
  <c r="W269" i="8"/>
  <c r="N269" i="8"/>
  <c r="Q269" i="8" s="1"/>
  <c r="R269" i="8" s="1"/>
  <c r="I269" i="8"/>
  <c r="AW268" i="8"/>
  <c r="BJ270" i="6" s="1"/>
  <c r="AV268" i="8"/>
  <c r="BI270" i="6" s="1"/>
  <c r="AU268" i="8"/>
  <c r="BH270" i="6" s="1"/>
  <c r="AT268" i="8"/>
  <c r="BG270" i="6" s="1"/>
  <c r="AS268" i="8"/>
  <c r="BF270" i="6" s="1"/>
  <c r="AN268" i="8"/>
  <c r="BA270" i="6" s="1"/>
  <c r="AI268" i="8"/>
  <c r="AV270" i="6" s="1"/>
  <c r="AA268" i="8"/>
  <c r="W268" i="8"/>
  <c r="O268" i="8"/>
  <c r="N268" i="8"/>
  <c r="Q268" i="8" s="1"/>
  <c r="R268" i="8" s="1"/>
  <c r="I268" i="8"/>
  <c r="AW267" i="8"/>
  <c r="BJ269" i="6" s="1"/>
  <c r="AV267" i="8"/>
  <c r="BI269" i="6" s="1"/>
  <c r="AU267" i="8"/>
  <c r="BH269" i="6" s="1"/>
  <c r="AT267" i="8"/>
  <c r="BG269" i="6" s="1"/>
  <c r="AS267" i="8"/>
  <c r="BF269" i="6" s="1"/>
  <c r="AN267" i="8"/>
  <c r="BA269" i="6" s="1"/>
  <c r="AI267" i="8"/>
  <c r="AV269" i="6" s="1"/>
  <c r="AA267" i="8"/>
  <c r="W267" i="8"/>
  <c r="R267" i="8"/>
  <c r="Q267" i="8"/>
  <c r="N267" i="8"/>
  <c r="O267" i="8" s="1"/>
  <c r="I267" i="8"/>
  <c r="AW266" i="8"/>
  <c r="BJ268" i="6" s="1"/>
  <c r="AV266" i="8"/>
  <c r="BI268" i="6" s="1"/>
  <c r="AU266" i="8"/>
  <c r="BH268" i="6" s="1"/>
  <c r="AT266" i="8"/>
  <c r="BG268" i="6" s="1"/>
  <c r="AS266" i="8"/>
  <c r="BF268" i="6" s="1"/>
  <c r="AN266" i="8"/>
  <c r="BA268" i="6" s="1"/>
  <c r="AI266" i="8"/>
  <c r="AV268" i="6" s="1"/>
  <c r="AA266" i="8"/>
  <c r="W266" i="8"/>
  <c r="Q266" i="8"/>
  <c r="R266" i="8" s="1"/>
  <c r="O266" i="8"/>
  <c r="N266" i="8"/>
  <c r="I266" i="8"/>
  <c r="AW265" i="8"/>
  <c r="BJ267" i="6" s="1"/>
  <c r="AV265" i="8"/>
  <c r="BI267" i="6" s="1"/>
  <c r="AU265" i="8"/>
  <c r="BH267" i="6" s="1"/>
  <c r="AT265" i="8"/>
  <c r="BG267" i="6" s="1"/>
  <c r="AS265" i="8"/>
  <c r="BF267" i="6" s="1"/>
  <c r="AN265" i="8"/>
  <c r="BA267" i="6" s="1"/>
  <c r="AI265" i="8"/>
  <c r="AV267" i="6" s="1"/>
  <c r="AA265" i="8"/>
  <c r="W265" i="8"/>
  <c r="N265" i="8"/>
  <c r="Q265" i="8" s="1"/>
  <c r="R265" i="8" s="1"/>
  <c r="I265" i="8"/>
  <c r="AW264" i="8"/>
  <c r="BJ266" i="6" s="1"/>
  <c r="AV264" i="8"/>
  <c r="BI266" i="6" s="1"/>
  <c r="AU264" i="8"/>
  <c r="BH266" i="6" s="1"/>
  <c r="AT264" i="8"/>
  <c r="BG266" i="6" s="1"/>
  <c r="AS264" i="8"/>
  <c r="BF266" i="6" s="1"/>
  <c r="AN264" i="8"/>
  <c r="BA266" i="6" s="1"/>
  <c r="AI264" i="8"/>
  <c r="AV266" i="6" s="1"/>
  <c r="AA264" i="8"/>
  <c r="W264" i="8"/>
  <c r="N264" i="8"/>
  <c r="I264" i="8"/>
  <c r="AW263" i="8"/>
  <c r="BJ265" i="6" s="1"/>
  <c r="AV263" i="8"/>
  <c r="BI265" i="6" s="1"/>
  <c r="AU263" i="8"/>
  <c r="BH265" i="6" s="1"/>
  <c r="AT263" i="8"/>
  <c r="BG265" i="6" s="1"/>
  <c r="AS263" i="8"/>
  <c r="BF265" i="6" s="1"/>
  <c r="AN263" i="8"/>
  <c r="BA265" i="6" s="1"/>
  <c r="AI263" i="8"/>
  <c r="AV265" i="6" s="1"/>
  <c r="AA263" i="8"/>
  <c r="W263" i="8"/>
  <c r="Q263" i="8"/>
  <c r="R263" i="8" s="1"/>
  <c r="O263" i="8"/>
  <c r="N263" i="8"/>
  <c r="I263" i="8"/>
  <c r="AW262" i="8"/>
  <c r="BJ264" i="6" s="1"/>
  <c r="AV262" i="8"/>
  <c r="BI264" i="6" s="1"/>
  <c r="AU262" i="8"/>
  <c r="BH264" i="6" s="1"/>
  <c r="AT262" i="8"/>
  <c r="BG264" i="6" s="1"/>
  <c r="AS262" i="8"/>
  <c r="BF264" i="6" s="1"/>
  <c r="AN262" i="8"/>
  <c r="BA264" i="6" s="1"/>
  <c r="AI262" i="8"/>
  <c r="AV264" i="6" s="1"/>
  <c r="AA262" i="8"/>
  <c r="W262" i="8"/>
  <c r="O262" i="8"/>
  <c r="N262" i="8"/>
  <c r="Q262" i="8" s="1"/>
  <c r="R262" i="8" s="1"/>
  <c r="I262" i="8"/>
  <c r="AW261" i="8"/>
  <c r="BJ263" i="6" s="1"/>
  <c r="AV261" i="8"/>
  <c r="BI263" i="6" s="1"/>
  <c r="AU261" i="8"/>
  <c r="BH263" i="6" s="1"/>
  <c r="AT261" i="8"/>
  <c r="BG263" i="6" s="1"/>
  <c r="AS261" i="8"/>
  <c r="BF263" i="6" s="1"/>
  <c r="AN261" i="8"/>
  <c r="BA263" i="6" s="1"/>
  <c r="AI261" i="8"/>
  <c r="AV263" i="6" s="1"/>
  <c r="AA261" i="8"/>
  <c r="W261" i="8"/>
  <c r="N261" i="8"/>
  <c r="Q261" i="8" s="1"/>
  <c r="R261" i="8" s="1"/>
  <c r="I261" i="8"/>
  <c r="AW260" i="8"/>
  <c r="BJ262" i="6" s="1"/>
  <c r="AV260" i="8"/>
  <c r="BI262" i="6" s="1"/>
  <c r="AU260" i="8"/>
  <c r="BH262" i="6" s="1"/>
  <c r="AT260" i="8"/>
  <c r="BG262" i="6" s="1"/>
  <c r="AS260" i="8"/>
  <c r="BF262" i="6" s="1"/>
  <c r="AN260" i="8"/>
  <c r="BA262" i="6" s="1"/>
  <c r="AI260" i="8"/>
  <c r="AV262" i="6" s="1"/>
  <c r="AA260" i="8"/>
  <c r="W260" i="8"/>
  <c r="R260" i="8"/>
  <c r="O260" i="8"/>
  <c r="N260" i="8"/>
  <c r="Q260" i="8" s="1"/>
  <c r="I260" i="8"/>
  <c r="AW259" i="8"/>
  <c r="BJ261" i="6" s="1"/>
  <c r="AV259" i="8"/>
  <c r="BI261" i="6" s="1"/>
  <c r="AU259" i="8"/>
  <c r="BH261" i="6" s="1"/>
  <c r="AT259" i="8"/>
  <c r="BG261" i="6" s="1"/>
  <c r="AS259" i="8"/>
  <c r="BF261" i="6" s="1"/>
  <c r="AN259" i="8"/>
  <c r="BA261" i="6" s="1"/>
  <c r="AI259" i="8"/>
  <c r="AV261" i="6" s="1"/>
  <c r="AA259" i="8"/>
  <c r="W259" i="8"/>
  <c r="Q259" i="8"/>
  <c r="R259" i="8" s="1"/>
  <c r="N259" i="8"/>
  <c r="O259" i="8" s="1"/>
  <c r="I259" i="8"/>
  <c r="AW258" i="8"/>
  <c r="BJ260" i="6" s="1"/>
  <c r="AV258" i="8"/>
  <c r="BI260" i="6" s="1"/>
  <c r="AU258" i="8"/>
  <c r="BH260" i="6" s="1"/>
  <c r="AT258" i="8"/>
  <c r="BG260" i="6" s="1"/>
  <c r="AS258" i="8"/>
  <c r="BF260" i="6" s="1"/>
  <c r="AN258" i="8"/>
  <c r="BA260" i="6" s="1"/>
  <c r="AI258" i="8"/>
  <c r="AV260" i="6" s="1"/>
  <c r="AA258" i="8"/>
  <c r="W258" i="8"/>
  <c r="Q258" i="8"/>
  <c r="R258" i="8" s="1"/>
  <c r="O258" i="8"/>
  <c r="N258" i="8"/>
  <c r="I258" i="8"/>
  <c r="AW257" i="8"/>
  <c r="BJ259" i="6" s="1"/>
  <c r="AV257" i="8"/>
  <c r="BI259" i="6" s="1"/>
  <c r="AU257" i="8"/>
  <c r="BH259" i="6" s="1"/>
  <c r="AT257" i="8"/>
  <c r="BG259" i="6" s="1"/>
  <c r="AS257" i="8"/>
  <c r="BF259" i="6" s="1"/>
  <c r="AN257" i="8"/>
  <c r="BA259" i="6" s="1"/>
  <c r="AI257" i="8"/>
  <c r="AV259" i="6" s="1"/>
  <c r="AA257" i="8"/>
  <c r="W257" i="8"/>
  <c r="O257" i="8"/>
  <c r="N257" i="8"/>
  <c r="Q257" i="8" s="1"/>
  <c r="R257" i="8" s="1"/>
  <c r="I257" i="8"/>
  <c r="AW256" i="8"/>
  <c r="BJ258" i="6" s="1"/>
  <c r="AV256" i="8"/>
  <c r="BI258" i="6" s="1"/>
  <c r="AU256" i="8"/>
  <c r="BH258" i="6" s="1"/>
  <c r="AT256" i="8"/>
  <c r="BG258" i="6" s="1"/>
  <c r="AS256" i="8"/>
  <c r="BF258" i="6" s="1"/>
  <c r="AN256" i="8"/>
  <c r="BA258" i="6" s="1"/>
  <c r="AI256" i="8"/>
  <c r="AV258" i="6" s="1"/>
  <c r="AA256" i="8"/>
  <c r="W256" i="8"/>
  <c r="N256" i="8"/>
  <c r="I256" i="8"/>
  <c r="AW255" i="8"/>
  <c r="BJ257" i="6" s="1"/>
  <c r="AV255" i="8"/>
  <c r="BI257" i="6" s="1"/>
  <c r="AU255" i="8"/>
  <c r="BH257" i="6" s="1"/>
  <c r="AT255" i="8"/>
  <c r="BG257" i="6" s="1"/>
  <c r="AS255" i="8"/>
  <c r="BF257" i="6" s="1"/>
  <c r="AN255" i="8"/>
  <c r="BA257" i="6" s="1"/>
  <c r="AI255" i="8"/>
  <c r="AV257" i="6" s="1"/>
  <c r="AA255" i="8"/>
  <c r="W255" i="8"/>
  <c r="Q255" i="8"/>
  <c r="R255" i="8" s="1"/>
  <c r="O255" i="8"/>
  <c r="N255" i="8"/>
  <c r="I255" i="8"/>
  <c r="AW254" i="8"/>
  <c r="BJ256" i="6" s="1"/>
  <c r="AV254" i="8"/>
  <c r="BI256" i="6" s="1"/>
  <c r="AU254" i="8"/>
  <c r="BH256" i="6" s="1"/>
  <c r="AT254" i="8"/>
  <c r="BG256" i="6" s="1"/>
  <c r="AS254" i="8"/>
  <c r="BF256" i="6" s="1"/>
  <c r="AN254" i="8"/>
  <c r="BA256" i="6" s="1"/>
  <c r="AI254" i="8"/>
  <c r="AV256" i="6" s="1"/>
  <c r="AA254" i="8"/>
  <c r="W254" i="8"/>
  <c r="O254" i="8"/>
  <c r="N254" i="8"/>
  <c r="Q254" i="8" s="1"/>
  <c r="R254" i="8" s="1"/>
  <c r="I254" i="8"/>
  <c r="AW253" i="8"/>
  <c r="BJ255" i="6" s="1"/>
  <c r="AV253" i="8"/>
  <c r="BI255" i="6" s="1"/>
  <c r="AU253" i="8"/>
  <c r="BH255" i="6" s="1"/>
  <c r="AT253" i="8"/>
  <c r="BG255" i="6" s="1"/>
  <c r="AS253" i="8"/>
  <c r="BF255" i="6" s="1"/>
  <c r="AN253" i="8"/>
  <c r="BA255" i="6" s="1"/>
  <c r="AI253" i="8"/>
  <c r="AV255" i="6" s="1"/>
  <c r="AA253" i="8"/>
  <c r="W253" i="8"/>
  <c r="N253" i="8"/>
  <c r="Q253" i="8" s="1"/>
  <c r="R253" i="8" s="1"/>
  <c r="I253" i="8"/>
  <c r="AW252" i="8"/>
  <c r="BJ254" i="6" s="1"/>
  <c r="AV252" i="8"/>
  <c r="BI254" i="6" s="1"/>
  <c r="AU252" i="8"/>
  <c r="BH254" i="6" s="1"/>
  <c r="AT252" i="8"/>
  <c r="BG254" i="6" s="1"/>
  <c r="AS252" i="8"/>
  <c r="BF254" i="6" s="1"/>
  <c r="AN252" i="8"/>
  <c r="BA254" i="6" s="1"/>
  <c r="AI252" i="8"/>
  <c r="AV254" i="6" s="1"/>
  <c r="AA252" i="8"/>
  <c r="W252" i="8"/>
  <c r="R252" i="8"/>
  <c r="O252" i="8"/>
  <c r="N252" i="8"/>
  <c r="Q252" i="8" s="1"/>
  <c r="I252" i="8"/>
  <c r="AW251" i="8"/>
  <c r="BJ253" i="6" s="1"/>
  <c r="AV251" i="8"/>
  <c r="BI253" i="6" s="1"/>
  <c r="AU251" i="8"/>
  <c r="BH253" i="6" s="1"/>
  <c r="AT251" i="8"/>
  <c r="BG253" i="6" s="1"/>
  <c r="AS251" i="8"/>
  <c r="BF253" i="6" s="1"/>
  <c r="AN251" i="8"/>
  <c r="BA253" i="6" s="1"/>
  <c r="AI251" i="8"/>
  <c r="AV253" i="6" s="1"/>
  <c r="AA251" i="8"/>
  <c r="W251" i="8"/>
  <c r="R251" i="8"/>
  <c r="Q251" i="8"/>
  <c r="N251" i="8"/>
  <c r="O251" i="8" s="1"/>
  <c r="I251" i="8"/>
  <c r="AW250" i="8"/>
  <c r="BJ252" i="6" s="1"/>
  <c r="AV250" i="8"/>
  <c r="BI252" i="6" s="1"/>
  <c r="AU250" i="8"/>
  <c r="BH252" i="6" s="1"/>
  <c r="AT250" i="8"/>
  <c r="BG252" i="6" s="1"/>
  <c r="AS250" i="8"/>
  <c r="BF252" i="6" s="1"/>
  <c r="AN250" i="8"/>
  <c r="BA252" i="6" s="1"/>
  <c r="AI250" i="8"/>
  <c r="AV252" i="6" s="1"/>
  <c r="AA250" i="8"/>
  <c r="W250" i="8"/>
  <c r="Q250" i="8"/>
  <c r="R250" i="8" s="1"/>
  <c r="O250" i="8"/>
  <c r="N250" i="8"/>
  <c r="I250" i="8"/>
  <c r="AW249" i="8"/>
  <c r="BJ251" i="6" s="1"/>
  <c r="AV249" i="8"/>
  <c r="BI251" i="6" s="1"/>
  <c r="AU249" i="8"/>
  <c r="BH251" i="6" s="1"/>
  <c r="AT249" i="8"/>
  <c r="BG251" i="6" s="1"/>
  <c r="AS249" i="8"/>
  <c r="BF251" i="6" s="1"/>
  <c r="AN249" i="8"/>
  <c r="BA251" i="6" s="1"/>
  <c r="AI249" i="8"/>
  <c r="AV251" i="6" s="1"/>
  <c r="AA249" i="8"/>
  <c r="W249" i="8"/>
  <c r="N249" i="8"/>
  <c r="Q249" i="8" s="1"/>
  <c r="R249" i="8" s="1"/>
  <c r="I249" i="8"/>
  <c r="AW248" i="8"/>
  <c r="BJ250" i="6" s="1"/>
  <c r="AV248" i="8"/>
  <c r="BI250" i="6" s="1"/>
  <c r="AU248" i="8"/>
  <c r="BH250" i="6" s="1"/>
  <c r="AT248" i="8"/>
  <c r="BG250" i="6" s="1"/>
  <c r="AS248" i="8"/>
  <c r="BF250" i="6" s="1"/>
  <c r="AN248" i="8"/>
  <c r="BA250" i="6" s="1"/>
  <c r="AI248" i="8"/>
  <c r="AV250" i="6" s="1"/>
  <c r="AA248" i="8"/>
  <c r="W248" i="8"/>
  <c r="N248" i="8"/>
  <c r="I248" i="8"/>
  <c r="AW247" i="8"/>
  <c r="BJ249" i="6" s="1"/>
  <c r="AV247" i="8"/>
  <c r="BI249" i="6" s="1"/>
  <c r="AU247" i="8"/>
  <c r="BH249" i="6" s="1"/>
  <c r="AT247" i="8"/>
  <c r="BG249" i="6" s="1"/>
  <c r="AS247" i="8"/>
  <c r="BF249" i="6" s="1"/>
  <c r="AN247" i="8"/>
  <c r="BA249" i="6" s="1"/>
  <c r="AI247" i="8"/>
  <c r="AV249" i="6" s="1"/>
  <c r="AA247" i="8"/>
  <c r="W247" i="8"/>
  <c r="Q247" i="8"/>
  <c r="R247" i="8" s="1"/>
  <c r="N247" i="8"/>
  <c r="O247" i="8" s="1"/>
  <c r="I247" i="8"/>
  <c r="AW246" i="8"/>
  <c r="BJ248" i="6" s="1"/>
  <c r="AV246" i="8"/>
  <c r="BI248" i="6" s="1"/>
  <c r="AU246" i="8"/>
  <c r="BH248" i="6" s="1"/>
  <c r="AT246" i="8"/>
  <c r="BG248" i="6" s="1"/>
  <c r="AS246" i="8"/>
  <c r="BF248" i="6" s="1"/>
  <c r="AN246" i="8"/>
  <c r="BA248" i="6" s="1"/>
  <c r="AI246" i="8"/>
  <c r="AV248" i="6" s="1"/>
  <c r="AA246" i="8"/>
  <c r="W246" i="8"/>
  <c r="O246" i="8"/>
  <c r="N246" i="8"/>
  <c r="Q246" i="8" s="1"/>
  <c r="R246" i="8" s="1"/>
  <c r="I246" i="8"/>
  <c r="AW245" i="8"/>
  <c r="BJ247" i="6" s="1"/>
  <c r="AV245" i="8"/>
  <c r="BI247" i="6" s="1"/>
  <c r="AU245" i="8"/>
  <c r="BH247" i="6" s="1"/>
  <c r="AT245" i="8"/>
  <c r="BG247" i="6" s="1"/>
  <c r="AS245" i="8"/>
  <c r="BF247" i="6" s="1"/>
  <c r="AN245" i="8"/>
  <c r="BA247" i="6" s="1"/>
  <c r="AI245" i="8"/>
  <c r="AV247" i="6" s="1"/>
  <c r="AA245" i="8"/>
  <c r="W245" i="8"/>
  <c r="N245" i="8"/>
  <c r="Q245" i="8" s="1"/>
  <c r="R245" i="8" s="1"/>
  <c r="I245" i="8"/>
  <c r="AW244" i="8"/>
  <c r="BJ246" i="6" s="1"/>
  <c r="AV244" i="8"/>
  <c r="BI246" i="6" s="1"/>
  <c r="AU244" i="8"/>
  <c r="BH246" i="6" s="1"/>
  <c r="AT244" i="8"/>
  <c r="BG246" i="6" s="1"/>
  <c r="AS244" i="8"/>
  <c r="BF246" i="6" s="1"/>
  <c r="AN244" i="8"/>
  <c r="BA246" i="6" s="1"/>
  <c r="AI244" i="8"/>
  <c r="AV246" i="6" s="1"/>
  <c r="AA244" i="8"/>
  <c r="W244" i="8"/>
  <c r="R244" i="8"/>
  <c r="O244" i="8"/>
  <c r="N244" i="8"/>
  <c r="Q244" i="8" s="1"/>
  <c r="I244" i="8"/>
  <c r="AW243" i="8"/>
  <c r="BJ245" i="6" s="1"/>
  <c r="AV243" i="8"/>
  <c r="BI245" i="6" s="1"/>
  <c r="AU243" i="8"/>
  <c r="BH245" i="6" s="1"/>
  <c r="AT243" i="8"/>
  <c r="BG245" i="6" s="1"/>
  <c r="AS243" i="8"/>
  <c r="BF245" i="6" s="1"/>
  <c r="AN243" i="8"/>
  <c r="BA245" i="6" s="1"/>
  <c r="AI243" i="8"/>
  <c r="AV245" i="6" s="1"/>
  <c r="AA243" i="8"/>
  <c r="W243" i="8"/>
  <c r="R243" i="8"/>
  <c r="Q243" i="8"/>
  <c r="N243" i="8"/>
  <c r="O243" i="8" s="1"/>
  <c r="I243" i="8"/>
  <c r="AW242" i="8"/>
  <c r="BJ244" i="6" s="1"/>
  <c r="AV242" i="8"/>
  <c r="BI244" i="6" s="1"/>
  <c r="AU242" i="8"/>
  <c r="BH244" i="6" s="1"/>
  <c r="AT242" i="8"/>
  <c r="BG244" i="6" s="1"/>
  <c r="AS242" i="8"/>
  <c r="BF244" i="6" s="1"/>
  <c r="AN242" i="8"/>
  <c r="BA244" i="6" s="1"/>
  <c r="AI242" i="8"/>
  <c r="AV244" i="6" s="1"/>
  <c r="AA242" i="8"/>
  <c r="W242" i="8"/>
  <c r="Q242" i="8"/>
  <c r="R242" i="8" s="1"/>
  <c r="O242" i="8"/>
  <c r="N242" i="8"/>
  <c r="I242" i="8"/>
  <c r="AW241" i="8"/>
  <c r="BJ243" i="6" s="1"/>
  <c r="AV241" i="8"/>
  <c r="BI243" i="6" s="1"/>
  <c r="AU241" i="8"/>
  <c r="BH243" i="6" s="1"/>
  <c r="AT241" i="8"/>
  <c r="BG243" i="6" s="1"/>
  <c r="AS241" i="8"/>
  <c r="BF243" i="6" s="1"/>
  <c r="AN241" i="8"/>
  <c r="BA243" i="6" s="1"/>
  <c r="AI241" i="8"/>
  <c r="AV243" i="6" s="1"/>
  <c r="AA241" i="8"/>
  <c r="W241" i="8"/>
  <c r="N241" i="8"/>
  <c r="Q241" i="8" s="1"/>
  <c r="R241" i="8" s="1"/>
  <c r="I241" i="8"/>
  <c r="AW240" i="8"/>
  <c r="BJ242" i="6" s="1"/>
  <c r="AV240" i="8"/>
  <c r="BI242" i="6" s="1"/>
  <c r="AU240" i="8"/>
  <c r="BH242" i="6" s="1"/>
  <c r="AT240" i="8"/>
  <c r="BG242" i="6" s="1"/>
  <c r="AS240" i="8"/>
  <c r="BF242" i="6" s="1"/>
  <c r="AN240" i="8"/>
  <c r="BA242" i="6" s="1"/>
  <c r="AI240" i="8"/>
  <c r="AV242" i="6" s="1"/>
  <c r="AA240" i="8"/>
  <c r="W240" i="8"/>
  <c r="N240" i="8"/>
  <c r="I240" i="8"/>
  <c r="AW239" i="8"/>
  <c r="BJ241" i="6" s="1"/>
  <c r="AV239" i="8"/>
  <c r="BI241" i="6" s="1"/>
  <c r="AU239" i="8"/>
  <c r="BH241" i="6" s="1"/>
  <c r="AT239" i="8"/>
  <c r="BG241" i="6" s="1"/>
  <c r="AS239" i="8"/>
  <c r="BF241" i="6" s="1"/>
  <c r="AN239" i="8"/>
  <c r="BA241" i="6" s="1"/>
  <c r="AI239" i="8"/>
  <c r="AV241" i="6" s="1"/>
  <c r="AA239" i="8"/>
  <c r="W239" i="8"/>
  <c r="Q239" i="8"/>
  <c r="R239" i="8" s="1"/>
  <c r="O239" i="8"/>
  <c r="N239" i="8"/>
  <c r="I239" i="8"/>
  <c r="AW238" i="8"/>
  <c r="BJ240" i="6" s="1"/>
  <c r="AV238" i="8"/>
  <c r="BI240" i="6" s="1"/>
  <c r="AU238" i="8"/>
  <c r="BH240" i="6" s="1"/>
  <c r="AT238" i="8"/>
  <c r="BG240" i="6" s="1"/>
  <c r="AS238" i="8"/>
  <c r="BF240" i="6" s="1"/>
  <c r="AN238" i="8"/>
  <c r="BA240" i="6" s="1"/>
  <c r="AI238" i="8"/>
  <c r="AV240" i="6" s="1"/>
  <c r="AA238" i="8"/>
  <c r="W238" i="8"/>
  <c r="O238" i="8"/>
  <c r="N238" i="8"/>
  <c r="Q238" i="8" s="1"/>
  <c r="R238" i="8" s="1"/>
  <c r="I238" i="8"/>
  <c r="AW237" i="8"/>
  <c r="BJ239" i="6" s="1"/>
  <c r="AV237" i="8"/>
  <c r="BI239" i="6" s="1"/>
  <c r="AU237" i="8"/>
  <c r="BH239" i="6" s="1"/>
  <c r="AT237" i="8"/>
  <c r="BG239" i="6" s="1"/>
  <c r="AS237" i="8"/>
  <c r="BF239" i="6" s="1"/>
  <c r="AN237" i="8"/>
  <c r="BA239" i="6" s="1"/>
  <c r="AI237" i="8"/>
  <c r="AV239" i="6" s="1"/>
  <c r="AA237" i="8"/>
  <c r="W237" i="8"/>
  <c r="N237" i="8"/>
  <c r="Q237" i="8" s="1"/>
  <c r="R237" i="8" s="1"/>
  <c r="I237" i="8"/>
  <c r="AW236" i="8"/>
  <c r="BJ238" i="6" s="1"/>
  <c r="AV236" i="8"/>
  <c r="BI238" i="6" s="1"/>
  <c r="AU236" i="8"/>
  <c r="BH238" i="6" s="1"/>
  <c r="AT236" i="8"/>
  <c r="BG238" i="6" s="1"/>
  <c r="AS236" i="8"/>
  <c r="BF238" i="6" s="1"/>
  <c r="AN236" i="8"/>
  <c r="BA238" i="6" s="1"/>
  <c r="AI236" i="8"/>
  <c r="AV238" i="6" s="1"/>
  <c r="AA236" i="8"/>
  <c r="W236" i="8"/>
  <c r="O236" i="8"/>
  <c r="N236" i="8"/>
  <c r="Q236" i="8" s="1"/>
  <c r="R236" i="8" s="1"/>
  <c r="I236" i="8"/>
  <c r="AW235" i="8"/>
  <c r="BJ237" i="6" s="1"/>
  <c r="AV235" i="8"/>
  <c r="BI237" i="6" s="1"/>
  <c r="AU235" i="8"/>
  <c r="BH237" i="6" s="1"/>
  <c r="AT235" i="8"/>
  <c r="BG237" i="6" s="1"/>
  <c r="AS235" i="8"/>
  <c r="BF237" i="6" s="1"/>
  <c r="AN235" i="8"/>
  <c r="BA237" i="6" s="1"/>
  <c r="AI235" i="8"/>
  <c r="AV237" i="6" s="1"/>
  <c r="AA235" i="8"/>
  <c r="W235" i="8"/>
  <c r="Q235" i="8"/>
  <c r="R235" i="8" s="1"/>
  <c r="N235" i="8"/>
  <c r="O235" i="8" s="1"/>
  <c r="I235" i="8"/>
  <c r="AW234" i="8"/>
  <c r="BJ236" i="6" s="1"/>
  <c r="AV234" i="8"/>
  <c r="BI236" i="6" s="1"/>
  <c r="AU234" i="8"/>
  <c r="BH236" i="6" s="1"/>
  <c r="AT234" i="8"/>
  <c r="BG236" i="6" s="1"/>
  <c r="AS234" i="8"/>
  <c r="BF236" i="6" s="1"/>
  <c r="AN234" i="8"/>
  <c r="BA236" i="6" s="1"/>
  <c r="AI234" i="8"/>
  <c r="AV236" i="6" s="1"/>
  <c r="AA234" i="8"/>
  <c r="W234" i="8"/>
  <c r="Q234" i="8"/>
  <c r="R234" i="8" s="1"/>
  <c r="O234" i="8"/>
  <c r="N234" i="8"/>
  <c r="I234" i="8"/>
  <c r="AW233" i="8"/>
  <c r="BJ235" i="6" s="1"/>
  <c r="AV233" i="8"/>
  <c r="BI235" i="6" s="1"/>
  <c r="AU233" i="8"/>
  <c r="BH235" i="6" s="1"/>
  <c r="AT233" i="8"/>
  <c r="BG235" i="6" s="1"/>
  <c r="AS233" i="8"/>
  <c r="BF235" i="6" s="1"/>
  <c r="AN233" i="8"/>
  <c r="BA235" i="6" s="1"/>
  <c r="AI233" i="8"/>
  <c r="AV235" i="6" s="1"/>
  <c r="AA233" i="8"/>
  <c r="W233" i="8"/>
  <c r="O233" i="8"/>
  <c r="N233" i="8"/>
  <c r="Q233" i="8" s="1"/>
  <c r="R233" i="8" s="1"/>
  <c r="I233" i="8"/>
  <c r="AW232" i="8"/>
  <c r="BJ234" i="6" s="1"/>
  <c r="AV232" i="8"/>
  <c r="BI234" i="6" s="1"/>
  <c r="AU232" i="8"/>
  <c r="BH234" i="6" s="1"/>
  <c r="AT232" i="8"/>
  <c r="BG234" i="6" s="1"/>
  <c r="AS232" i="8"/>
  <c r="BF234" i="6" s="1"/>
  <c r="AN232" i="8"/>
  <c r="BA234" i="6" s="1"/>
  <c r="AI232" i="8"/>
  <c r="AV234" i="6" s="1"/>
  <c r="AA232" i="8"/>
  <c r="W232" i="8"/>
  <c r="N232" i="8"/>
  <c r="I232" i="8"/>
  <c r="AW231" i="8"/>
  <c r="BJ233" i="6" s="1"/>
  <c r="AV231" i="8"/>
  <c r="BI233" i="6" s="1"/>
  <c r="AU231" i="8"/>
  <c r="BH233" i="6" s="1"/>
  <c r="AT231" i="8"/>
  <c r="BG233" i="6" s="1"/>
  <c r="AS231" i="8"/>
  <c r="BF233" i="6" s="1"/>
  <c r="AN231" i="8"/>
  <c r="BA233" i="6" s="1"/>
  <c r="AI231" i="8"/>
  <c r="AV233" i="6" s="1"/>
  <c r="AA231" i="8"/>
  <c r="W231" i="8"/>
  <c r="Q231" i="8"/>
  <c r="R231" i="8" s="1"/>
  <c r="O231" i="8"/>
  <c r="N231" i="8"/>
  <c r="I231" i="8"/>
  <c r="AW230" i="8"/>
  <c r="BJ232" i="6" s="1"/>
  <c r="AV230" i="8"/>
  <c r="BI232" i="6" s="1"/>
  <c r="AU230" i="8"/>
  <c r="BH232" i="6" s="1"/>
  <c r="AT230" i="8"/>
  <c r="BG232" i="6" s="1"/>
  <c r="AS230" i="8"/>
  <c r="BF232" i="6" s="1"/>
  <c r="AN230" i="8"/>
  <c r="BA232" i="6" s="1"/>
  <c r="AI230" i="8"/>
  <c r="AV232" i="6" s="1"/>
  <c r="AA230" i="8"/>
  <c r="W230" i="8"/>
  <c r="O230" i="8"/>
  <c r="N230" i="8"/>
  <c r="Q230" i="8" s="1"/>
  <c r="R230" i="8" s="1"/>
  <c r="I230" i="8"/>
  <c r="AW229" i="8"/>
  <c r="BJ231" i="6" s="1"/>
  <c r="AV229" i="8"/>
  <c r="BI231" i="6" s="1"/>
  <c r="AU229" i="8"/>
  <c r="BH231" i="6" s="1"/>
  <c r="AT229" i="8"/>
  <c r="BG231" i="6" s="1"/>
  <c r="AS229" i="8"/>
  <c r="BF231" i="6" s="1"/>
  <c r="AN229" i="8"/>
  <c r="BA231" i="6" s="1"/>
  <c r="AI229" i="8"/>
  <c r="AV231" i="6" s="1"/>
  <c r="AA229" i="8"/>
  <c r="Y229" i="8"/>
  <c r="X229" i="8"/>
  <c r="W229" i="8"/>
  <c r="Q229" i="8"/>
  <c r="R229" i="8" s="1"/>
  <c r="O229" i="8"/>
  <c r="N229" i="8"/>
  <c r="I229" i="8"/>
  <c r="AW228" i="8"/>
  <c r="BJ230" i="6" s="1"/>
  <c r="AV228" i="8"/>
  <c r="BI230" i="6" s="1"/>
  <c r="AU228" i="8"/>
  <c r="BH230" i="6" s="1"/>
  <c r="AT228" i="8"/>
  <c r="BG230" i="6" s="1"/>
  <c r="AS228" i="8"/>
  <c r="BF230" i="6" s="1"/>
  <c r="AN228" i="8"/>
  <c r="BA230" i="6" s="1"/>
  <c r="AI228" i="8"/>
  <c r="AV230" i="6" s="1"/>
  <c r="AA228" i="8"/>
  <c r="W228" i="8"/>
  <c r="O228" i="8"/>
  <c r="N228" i="8"/>
  <c r="Q228" i="8" s="1"/>
  <c r="R228" i="8" s="1"/>
  <c r="I228" i="8"/>
  <c r="AW227" i="8"/>
  <c r="BJ229" i="6" s="1"/>
  <c r="AV227" i="8"/>
  <c r="BI229" i="6" s="1"/>
  <c r="AU227" i="8"/>
  <c r="BH229" i="6" s="1"/>
  <c r="AT227" i="8"/>
  <c r="BG229" i="6" s="1"/>
  <c r="AS227" i="8"/>
  <c r="BF229" i="6" s="1"/>
  <c r="AN227" i="8"/>
  <c r="BA229" i="6" s="1"/>
  <c r="AI227" i="8"/>
  <c r="AV229" i="6" s="1"/>
  <c r="AA227" i="8"/>
  <c r="W227" i="8"/>
  <c r="N227" i="8"/>
  <c r="Q227" i="8" s="1"/>
  <c r="R227" i="8" s="1"/>
  <c r="I227" i="8"/>
  <c r="AW226" i="8"/>
  <c r="BJ228" i="6" s="1"/>
  <c r="AV226" i="8"/>
  <c r="BI228" i="6" s="1"/>
  <c r="AU226" i="8"/>
  <c r="BH228" i="6" s="1"/>
  <c r="AT226" i="8"/>
  <c r="BG228" i="6" s="1"/>
  <c r="AS226" i="8"/>
  <c r="BF228" i="6" s="1"/>
  <c r="AN226" i="8"/>
  <c r="BA228" i="6" s="1"/>
  <c r="AI226" i="8"/>
  <c r="AV228" i="6" s="1"/>
  <c r="AA226" i="8"/>
  <c r="W226" i="8"/>
  <c r="R226" i="8"/>
  <c r="Q226" i="8"/>
  <c r="O226" i="8"/>
  <c r="N226" i="8"/>
  <c r="I226" i="8"/>
  <c r="AW225" i="8"/>
  <c r="BJ227" i="6" s="1"/>
  <c r="AV225" i="8"/>
  <c r="BI227" i="6" s="1"/>
  <c r="AU225" i="8"/>
  <c r="BH227" i="6" s="1"/>
  <c r="AT225" i="8"/>
  <c r="BG227" i="6" s="1"/>
  <c r="AS225" i="8"/>
  <c r="BF227" i="6" s="1"/>
  <c r="AN225" i="8"/>
  <c r="BA227" i="6" s="1"/>
  <c r="AI225" i="8"/>
  <c r="AV227" i="6" s="1"/>
  <c r="AA225" i="8"/>
  <c r="W225" i="8"/>
  <c r="R225" i="8"/>
  <c r="Q225" i="8"/>
  <c r="N225" i="8"/>
  <c r="O225" i="8" s="1"/>
  <c r="I225" i="8"/>
  <c r="AW224" i="8"/>
  <c r="BJ226" i="6" s="1"/>
  <c r="AV224" i="8"/>
  <c r="BI226" i="6" s="1"/>
  <c r="AU224" i="8"/>
  <c r="BH226" i="6" s="1"/>
  <c r="AT224" i="8"/>
  <c r="BG226" i="6" s="1"/>
  <c r="AS224" i="8"/>
  <c r="BF226" i="6" s="1"/>
  <c r="AN224" i="8"/>
  <c r="BA226" i="6" s="1"/>
  <c r="AI224" i="8"/>
  <c r="AV226" i="6" s="1"/>
  <c r="AA224" i="8"/>
  <c r="W224" i="8"/>
  <c r="Q224" i="8"/>
  <c r="R224" i="8" s="1"/>
  <c r="O224" i="8"/>
  <c r="N224" i="8"/>
  <c r="I224" i="8"/>
  <c r="AW223" i="8"/>
  <c r="BJ225" i="6" s="1"/>
  <c r="AV223" i="8"/>
  <c r="BI225" i="6" s="1"/>
  <c r="AU223" i="8"/>
  <c r="BH225" i="6" s="1"/>
  <c r="AT223" i="8"/>
  <c r="BG225" i="6" s="1"/>
  <c r="AS223" i="8"/>
  <c r="BF225" i="6" s="1"/>
  <c r="AN223" i="8"/>
  <c r="BA225" i="6" s="1"/>
  <c r="AI223" i="8"/>
  <c r="AV225" i="6" s="1"/>
  <c r="AA223" i="8"/>
  <c r="W223" i="8"/>
  <c r="N223" i="8"/>
  <c r="Q223" i="8" s="1"/>
  <c r="R223" i="8" s="1"/>
  <c r="I223" i="8"/>
  <c r="AW222" i="8"/>
  <c r="BJ224" i="6" s="1"/>
  <c r="AV222" i="8"/>
  <c r="BI224" i="6" s="1"/>
  <c r="AU222" i="8"/>
  <c r="BH224" i="6" s="1"/>
  <c r="AT222" i="8"/>
  <c r="BG224" i="6" s="1"/>
  <c r="AS222" i="8"/>
  <c r="BF224" i="6" s="1"/>
  <c r="AN222" i="8"/>
  <c r="BA224" i="6" s="1"/>
  <c r="AI222" i="8"/>
  <c r="AV224" i="6" s="1"/>
  <c r="AA222" i="8"/>
  <c r="W222" i="8"/>
  <c r="N222" i="8"/>
  <c r="I222" i="8"/>
  <c r="AW221" i="8"/>
  <c r="BJ223" i="6" s="1"/>
  <c r="AV221" i="8"/>
  <c r="BI223" i="6" s="1"/>
  <c r="AU221" i="8"/>
  <c r="BH223" i="6" s="1"/>
  <c r="AT221" i="8"/>
  <c r="BG223" i="6" s="1"/>
  <c r="AS221" i="8"/>
  <c r="BF223" i="6" s="1"/>
  <c r="AN221" i="8"/>
  <c r="BA223" i="6" s="1"/>
  <c r="AI221" i="8"/>
  <c r="AV223" i="6" s="1"/>
  <c r="AA221" i="8"/>
  <c r="W221" i="8"/>
  <c r="Q221" i="8"/>
  <c r="R221" i="8" s="1"/>
  <c r="O221" i="8"/>
  <c r="N221" i="8"/>
  <c r="I221" i="8"/>
  <c r="AW220" i="8"/>
  <c r="BJ222" i="6" s="1"/>
  <c r="AV220" i="8"/>
  <c r="BI222" i="6" s="1"/>
  <c r="AU220" i="8"/>
  <c r="BH222" i="6" s="1"/>
  <c r="AT220" i="8"/>
  <c r="BG222" i="6" s="1"/>
  <c r="AS220" i="8"/>
  <c r="BF222" i="6" s="1"/>
  <c r="AN220" i="8"/>
  <c r="BA222" i="6" s="1"/>
  <c r="AI220" i="8"/>
  <c r="AV222" i="6" s="1"/>
  <c r="AA220" i="8"/>
  <c r="W220" i="8"/>
  <c r="O220" i="8"/>
  <c r="N220" i="8"/>
  <c r="Q220" i="8" s="1"/>
  <c r="R220" i="8" s="1"/>
  <c r="I220" i="8"/>
  <c r="AW219" i="8"/>
  <c r="BJ221" i="6" s="1"/>
  <c r="AV219" i="8"/>
  <c r="BI221" i="6" s="1"/>
  <c r="AU219" i="8"/>
  <c r="BH221" i="6" s="1"/>
  <c r="AT219" i="8"/>
  <c r="BG221" i="6" s="1"/>
  <c r="AS219" i="8"/>
  <c r="BF221" i="6" s="1"/>
  <c r="AN219" i="8"/>
  <c r="BA221" i="6" s="1"/>
  <c r="AI219" i="8"/>
  <c r="AV221" i="6" s="1"/>
  <c r="AA219" i="8"/>
  <c r="W219" i="8"/>
  <c r="N219" i="8"/>
  <c r="I219" i="8"/>
  <c r="AW218" i="8"/>
  <c r="BJ220" i="6" s="1"/>
  <c r="AV218" i="8"/>
  <c r="BI220" i="6" s="1"/>
  <c r="AU218" i="8"/>
  <c r="BH220" i="6" s="1"/>
  <c r="AT218" i="8"/>
  <c r="BG220" i="6" s="1"/>
  <c r="AS218" i="8"/>
  <c r="BF220" i="6" s="1"/>
  <c r="AN218" i="8"/>
  <c r="BA220" i="6" s="1"/>
  <c r="AI218" i="8"/>
  <c r="AV220" i="6" s="1"/>
  <c r="AA218" i="8"/>
  <c r="W218" i="8"/>
  <c r="R218" i="8"/>
  <c r="Q218" i="8"/>
  <c r="O218" i="8"/>
  <c r="N218" i="8"/>
  <c r="I218" i="8"/>
  <c r="AW217" i="8"/>
  <c r="BJ219" i="6" s="1"/>
  <c r="AV217" i="8"/>
  <c r="BI219" i="6" s="1"/>
  <c r="AU217" i="8"/>
  <c r="BH219" i="6" s="1"/>
  <c r="AT217" i="8"/>
  <c r="BG219" i="6" s="1"/>
  <c r="AS217" i="8"/>
  <c r="BF219" i="6" s="1"/>
  <c r="AN217" i="8"/>
  <c r="BA219" i="6" s="1"/>
  <c r="AI217" i="8"/>
  <c r="AV219" i="6" s="1"/>
  <c r="AA217" i="8"/>
  <c r="W217" i="8"/>
  <c r="Q217" i="8"/>
  <c r="R217" i="8" s="1"/>
  <c r="N217" i="8"/>
  <c r="O217" i="8" s="1"/>
  <c r="I217" i="8"/>
  <c r="AW216" i="8"/>
  <c r="BJ218" i="6" s="1"/>
  <c r="AV216" i="8"/>
  <c r="BI218" i="6" s="1"/>
  <c r="AU216" i="8"/>
  <c r="BH218" i="6" s="1"/>
  <c r="AT216" i="8"/>
  <c r="BG218" i="6" s="1"/>
  <c r="AS216" i="8"/>
  <c r="BF218" i="6" s="1"/>
  <c r="AN216" i="8"/>
  <c r="BA218" i="6" s="1"/>
  <c r="AI216" i="8"/>
  <c r="AV218" i="6" s="1"/>
  <c r="AA216" i="8"/>
  <c r="W216" i="8"/>
  <c r="Q216" i="8"/>
  <c r="R216" i="8" s="1"/>
  <c r="O216" i="8"/>
  <c r="N216" i="8"/>
  <c r="I216" i="8"/>
  <c r="AW215" i="8"/>
  <c r="BJ217" i="6" s="1"/>
  <c r="AV215" i="8"/>
  <c r="BI217" i="6" s="1"/>
  <c r="AU215" i="8"/>
  <c r="BH217" i="6" s="1"/>
  <c r="AT215" i="8"/>
  <c r="BG217" i="6" s="1"/>
  <c r="AS215" i="8"/>
  <c r="BF217" i="6" s="1"/>
  <c r="AN215" i="8"/>
  <c r="BA217" i="6" s="1"/>
  <c r="AI215" i="8"/>
  <c r="AV217" i="6" s="1"/>
  <c r="AA215" i="8"/>
  <c r="W215" i="8"/>
  <c r="O215" i="8"/>
  <c r="N215" i="8"/>
  <c r="Q215" i="8" s="1"/>
  <c r="R215" i="8" s="1"/>
  <c r="I215" i="8"/>
  <c r="AW214" i="8"/>
  <c r="BJ216" i="6" s="1"/>
  <c r="AV214" i="8"/>
  <c r="BI216" i="6" s="1"/>
  <c r="AU214" i="8"/>
  <c r="BH216" i="6" s="1"/>
  <c r="AT214" i="8"/>
  <c r="BG216" i="6" s="1"/>
  <c r="AS214" i="8"/>
  <c r="BF216" i="6" s="1"/>
  <c r="AN214" i="8"/>
  <c r="BA216" i="6" s="1"/>
  <c r="AI214" i="8"/>
  <c r="AV216" i="6" s="1"/>
  <c r="AA214" i="8"/>
  <c r="W214" i="8"/>
  <c r="N214" i="8"/>
  <c r="I214" i="8"/>
  <c r="AW213" i="8"/>
  <c r="BJ215" i="6" s="1"/>
  <c r="AV213" i="8"/>
  <c r="BI215" i="6" s="1"/>
  <c r="AU213" i="8"/>
  <c r="BH215" i="6" s="1"/>
  <c r="AT213" i="8"/>
  <c r="BG215" i="6" s="1"/>
  <c r="AS213" i="8"/>
  <c r="BF215" i="6" s="1"/>
  <c r="AN213" i="8"/>
  <c r="BA215" i="6" s="1"/>
  <c r="AI213" i="8"/>
  <c r="AV215" i="6" s="1"/>
  <c r="AA213" i="8"/>
  <c r="W213" i="8"/>
  <c r="Q213" i="8"/>
  <c r="R213" i="8" s="1"/>
  <c r="O213" i="8"/>
  <c r="N213" i="8"/>
  <c r="I213" i="8"/>
  <c r="AW212" i="8"/>
  <c r="BJ214" i="6" s="1"/>
  <c r="AV212" i="8"/>
  <c r="BI214" i="6" s="1"/>
  <c r="AU212" i="8"/>
  <c r="BH214" i="6" s="1"/>
  <c r="AT212" i="8"/>
  <c r="BG214" i="6" s="1"/>
  <c r="AS212" i="8"/>
  <c r="BF214" i="6" s="1"/>
  <c r="AN212" i="8"/>
  <c r="BA214" i="6" s="1"/>
  <c r="AI212" i="8"/>
  <c r="AV214" i="6" s="1"/>
  <c r="AA212" i="8"/>
  <c r="W212" i="8"/>
  <c r="N212" i="8"/>
  <c r="I212" i="8"/>
  <c r="AW211" i="8"/>
  <c r="BJ213" i="6" s="1"/>
  <c r="AV211" i="8"/>
  <c r="BI213" i="6" s="1"/>
  <c r="AU211" i="8"/>
  <c r="BH213" i="6" s="1"/>
  <c r="AT211" i="8"/>
  <c r="BG213" i="6" s="1"/>
  <c r="AS211" i="8"/>
  <c r="BF213" i="6" s="1"/>
  <c r="AN211" i="8"/>
  <c r="BA213" i="6" s="1"/>
  <c r="AI211" i="8"/>
  <c r="AV213" i="6" s="1"/>
  <c r="AA211" i="8"/>
  <c r="W211" i="8"/>
  <c r="N211" i="8"/>
  <c r="I211" i="8"/>
  <c r="AW210" i="8"/>
  <c r="BJ212" i="6" s="1"/>
  <c r="AV210" i="8"/>
  <c r="BI212" i="6" s="1"/>
  <c r="AU210" i="8"/>
  <c r="BH212" i="6" s="1"/>
  <c r="AT210" i="8"/>
  <c r="BG212" i="6" s="1"/>
  <c r="AS210" i="8"/>
  <c r="BF212" i="6" s="1"/>
  <c r="AN210" i="8"/>
  <c r="BA212" i="6" s="1"/>
  <c r="AI210" i="8"/>
  <c r="AV212" i="6" s="1"/>
  <c r="AA210" i="8"/>
  <c r="W210" i="8"/>
  <c r="R210" i="8"/>
  <c r="Q210" i="8"/>
  <c r="O210" i="8"/>
  <c r="N210" i="8"/>
  <c r="I210" i="8"/>
  <c r="AW209" i="8"/>
  <c r="BJ211" i="6" s="1"/>
  <c r="AV209" i="8"/>
  <c r="BI211" i="6" s="1"/>
  <c r="AU209" i="8"/>
  <c r="BH211" i="6" s="1"/>
  <c r="AT209" i="8"/>
  <c r="BG211" i="6" s="1"/>
  <c r="AS209" i="8"/>
  <c r="BF211" i="6" s="1"/>
  <c r="AN209" i="8"/>
  <c r="BA211" i="6" s="1"/>
  <c r="AI209" i="8"/>
  <c r="AV211" i="6" s="1"/>
  <c r="AA209" i="8"/>
  <c r="W209" i="8"/>
  <c r="R209" i="8"/>
  <c r="Q209" i="8"/>
  <c r="N209" i="8"/>
  <c r="O209" i="8" s="1"/>
  <c r="I209" i="8"/>
  <c r="AW208" i="8"/>
  <c r="BJ210" i="6" s="1"/>
  <c r="AV208" i="8"/>
  <c r="BI210" i="6" s="1"/>
  <c r="AU208" i="8"/>
  <c r="BH210" i="6" s="1"/>
  <c r="AT208" i="8"/>
  <c r="BG210" i="6" s="1"/>
  <c r="AS208" i="8"/>
  <c r="BF210" i="6" s="1"/>
  <c r="AN208" i="8"/>
  <c r="BA210" i="6" s="1"/>
  <c r="AI208" i="8"/>
  <c r="AV210" i="6" s="1"/>
  <c r="AA208" i="8"/>
  <c r="W208" i="8"/>
  <c r="Q208" i="8"/>
  <c r="R208" i="8" s="1"/>
  <c r="O208" i="8"/>
  <c r="N208" i="8"/>
  <c r="I208" i="8"/>
  <c r="AW207" i="8"/>
  <c r="BJ209" i="6" s="1"/>
  <c r="AV207" i="8"/>
  <c r="BI209" i="6" s="1"/>
  <c r="AU207" i="8"/>
  <c r="BH209" i="6" s="1"/>
  <c r="AT207" i="8"/>
  <c r="BG209" i="6" s="1"/>
  <c r="AS207" i="8"/>
  <c r="BF209" i="6" s="1"/>
  <c r="AN207" i="8"/>
  <c r="BA209" i="6" s="1"/>
  <c r="AI207" i="8"/>
  <c r="AV209" i="6" s="1"/>
  <c r="AA207" i="8"/>
  <c r="W207" i="8"/>
  <c r="N207" i="8"/>
  <c r="Q207" i="8" s="1"/>
  <c r="R207" i="8" s="1"/>
  <c r="I207" i="8"/>
  <c r="AW206" i="8"/>
  <c r="BJ208" i="6" s="1"/>
  <c r="AV206" i="8"/>
  <c r="BI208" i="6" s="1"/>
  <c r="AU206" i="8"/>
  <c r="BH208" i="6" s="1"/>
  <c r="AT206" i="8"/>
  <c r="BG208" i="6" s="1"/>
  <c r="AS206" i="8"/>
  <c r="BF208" i="6" s="1"/>
  <c r="AN206" i="8"/>
  <c r="BA208" i="6" s="1"/>
  <c r="AI206" i="8"/>
  <c r="AV208" i="6" s="1"/>
  <c r="AA206" i="8"/>
  <c r="W206" i="8"/>
  <c r="Q206" i="8"/>
  <c r="R206" i="8" s="1"/>
  <c r="N206" i="8"/>
  <c r="O206" i="8" s="1"/>
  <c r="I206" i="8"/>
  <c r="AW205" i="8"/>
  <c r="BJ207" i="6" s="1"/>
  <c r="AV205" i="8"/>
  <c r="BI207" i="6" s="1"/>
  <c r="AU205" i="8"/>
  <c r="BH207" i="6" s="1"/>
  <c r="AT205" i="8"/>
  <c r="BG207" i="6" s="1"/>
  <c r="AS205" i="8"/>
  <c r="BF207" i="6" s="1"/>
  <c r="AN205" i="8"/>
  <c r="BA207" i="6" s="1"/>
  <c r="AI205" i="8"/>
  <c r="AV207" i="6" s="1"/>
  <c r="AA205" i="8"/>
  <c r="W205" i="8"/>
  <c r="Q205" i="8"/>
  <c r="R205" i="8" s="1"/>
  <c r="N205" i="8"/>
  <c r="O205" i="8" s="1"/>
  <c r="I205" i="8"/>
  <c r="AW204" i="8"/>
  <c r="BJ206" i="6" s="1"/>
  <c r="AV204" i="8"/>
  <c r="BI206" i="6" s="1"/>
  <c r="AU204" i="8"/>
  <c r="BH206" i="6" s="1"/>
  <c r="AT204" i="8"/>
  <c r="BG206" i="6" s="1"/>
  <c r="AS204" i="8"/>
  <c r="BF206" i="6" s="1"/>
  <c r="AN204" i="8"/>
  <c r="BA206" i="6" s="1"/>
  <c r="AI204" i="8"/>
  <c r="AV206" i="6" s="1"/>
  <c r="AA204" i="8"/>
  <c r="W204" i="8"/>
  <c r="R204" i="8"/>
  <c r="Q204" i="8"/>
  <c r="O204" i="8"/>
  <c r="N204" i="8"/>
  <c r="I204" i="8"/>
  <c r="AW203" i="8"/>
  <c r="BJ205" i="6" s="1"/>
  <c r="AV203" i="8"/>
  <c r="BI205" i="6" s="1"/>
  <c r="AU203" i="8"/>
  <c r="BH205" i="6" s="1"/>
  <c r="AT203" i="8"/>
  <c r="BG205" i="6" s="1"/>
  <c r="AS203" i="8"/>
  <c r="BF205" i="6" s="1"/>
  <c r="AN203" i="8"/>
  <c r="BA205" i="6" s="1"/>
  <c r="AI203" i="8"/>
  <c r="AV205" i="6" s="1"/>
  <c r="AA203" i="8"/>
  <c r="W203" i="8"/>
  <c r="N203" i="8"/>
  <c r="O203" i="8" s="1"/>
  <c r="I203" i="8"/>
  <c r="AW202" i="8"/>
  <c r="BJ204" i="6" s="1"/>
  <c r="AV202" i="8"/>
  <c r="BI204" i="6" s="1"/>
  <c r="AU202" i="8"/>
  <c r="BH204" i="6" s="1"/>
  <c r="AT202" i="8"/>
  <c r="BG204" i="6" s="1"/>
  <c r="AS202" i="8"/>
  <c r="BF204" i="6" s="1"/>
  <c r="AN202" i="8"/>
  <c r="BA204" i="6" s="1"/>
  <c r="AI202" i="8"/>
  <c r="AV204" i="6" s="1"/>
  <c r="AA202" i="8"/>
  <c r="W202" i="8"/>
  <c r="Q202" i="8"/>
  <c r="R202" i="8" s="1"/>
  <c r="O202" i="8"/>
  <c r="N202" i="8"/>
  <c r="I202" i="8"/>
  <c r="AW201" i="8"/>
  <c r="BJ203" i="6" s="1"/>
  <c r="AV201" i="8"/>
  <c r="BI203" i="6" s="1"/>
  <c r="AU201" i="8"/>
  <c r="BH203" i="6" s="1"/>
  <c r="AT201" i="8"/>
  <c r="BG203" i="6" s="1"/>
  <c r="AS201" i="8"/>
  <c r="BF203" i="6" s="1"/>
  <c r="AN201" i="8"/>
  <c r="BA203" i="6" s="1"/>
  <c r="AI201" i="8"/>
  <c r="AV203" i="6" s="1"/>
  <c r="AA201" i="8"/>
  <c r="W201" i="8"/>
  <c r="N201" i="8"/>
  <c r="I201" i="8"/>
  <c r="AW200" i="8"/>
  <c r="BJ202" i="6" s="1"/>
  <c r="AV200" i="8"/>
  <c r="BI202" i="6" s="1"/>
  <c r="AU200" i="8"/>
  <c r="BH202" i="6" s="1"/>
  <c r="AT200" i="8"/>
  <c r="BG202" i="6" s="1"/>
  <c r="AS200" i="8"/>
  <c r="BF202" i="6" s="1"/>
  <c r="AN200" i="8"/>
  <c r="BA202" i="6" s="1"/>
  <c r="AI200" i="8"/>
  <c r="AV202" i="6" s="1"/>
  <c r="AA200" i="8"/>
  <c r="W200" i="8"/>
  <c r="N200" i="8"/>
  <c r="Q200" i="8" s="1"/>
  <c r="R200" i="8" s="1"/>
  <c r="I200" i="8"/>
  <c r="AW199" i="8"/>
  <c r="BJ201" i="6" s="1"/>
  <c r="AV199" i="8"/>
  <c r="BI201" i="6" s="1"/>
  <c r="AU199" i="8"/>
  <c r="BH201" i="6" s="1"/>
  <c r="AT199" i="8"/>
  <c r="BG201" i="6" s="1"/>
  <c r="AS199" i="8"/>
  <c r="BF201" i="6" s="1"/>
  <c r="AN199" i="8"/>
  <c r="BA201" i="6" s="1"/>
  <c r="AI199" i="8"/>
  <c r="AV201" i="6" s="1"/>
  <c r="AA199" i="8"/>
  <c r="Y199" i="8"/>
  <c r="X199" i="8"/>
  <c r="W199" i="8"/>
  <c r="N199" i="8"/>
  <c r="I199" i="8"/>
  <c r="AW198" i="8"/>
  <c r="BJ200" i="6" s="1"/>
  <c r="AV198" i="8"/>
  <c r="BI200" i="6" s="1"/>
  <c r="AU198" i="8"/>
  <c r="BH200" i="6" s="1"/>
  <c r="AT198" i="8"/>
  <c r="BG200" i="6" s="1"/>
  <c r="AS198" i="8"/>
  <c r="BF200" i="6" s="1"/>
  <c r="AN198" i="8"/>
  <c r="BA200" i="6" s="1"/>
  <c r="AI198" i="8"/>
  <c r="AV200" i="6" s="1"/>
  <c r="AA198" i="8"/>
  <c r="W198" i="8"/>
  <c r="N198" i="8"/>
  <c r="Q198" i="8" s="1"/>
  <c r="R198" i="8" s="1"/>
  <c r="I198" i="8"/>
  <c r="AW197" i="8"/>
  <c r="BJ199" i="6" s="1"/>
  <c r="AV197" i="8"/>
  <c r="BI199" i="6" s="1"/>
  <c r="AU197" i="8"/>
  <c r="BH199" i="6" s="1"/>
  <c r="AT197" i="8"/>
  <c r="BG199" i="6" s="1"/>
  <c r="AS197" i="8"/>
  <c r="BF199" i="6" s="1"/>
  <c r="AN197" i="8"/>
  <c r="BA199" i="6" s="1"/>
  <c r="AI197" i="8"/>
  <c r="AV199" i="6" s="1"/>
  <c r="AA197" i="8"/>
  <c r="W197" i="8"/>
  <c r="Q197" i="8"/>
  <c r="R197" i="8" s="1"/>
  <c r="N197" i="8"/>
  <c r="O197" i="8" s="1"/>
  <c r="I197" i="8"/>
  <c r="AW196" i="8"/>
  <c r="BJ198" i="6" s="1"/>
  <c r="AV196" i="8"/>
  <c r="BI198" i="6" s="1"/>
  <c r="AU196" i="8"/>
  <c r="BH198" i="6" s="1"/>
  <c r="AT196" i="8"/>
  <c r="BG198" i="6" s="1"/>
  <c r="AS196" i="8"/>
  <c r="BF198" i="6" s="1"/>
  <c r="AN196" i="8"/>
  <c r="BA198" i="6" s="1"/>
  <c r="AI196" i="8"/>
  <c r="AV198" i="6" s="1"/>
  <c r="AA196" i="8"/>
  <c r="W196" i="8"/>
  <c r="R196" i="8"/>
  <c r="Q196" i="8"/>
  <c r="O196" i="8"/>
  <c r="N196" i="8"/>
  <c r="I196" i="8"/>
  <c r="AW195" i="8"/>
  <c r="BJ197" i="6" s="1"/>
  <c r="AV195" i="8"/>
  <c r="BI197" i="6" s="1"/>
  <c r="AU195" i="8"/>
  <c r="BH197" i="6" s="1"/>
  <c r="AT195" i="8"/>
  <c r="BG197" i="6" s="1"/>
  <c r="AS195" i="8"/>
  <c r="BF197" i="6" s="1"/>
  <c r="AN195" i="8"/>
  <c r="BA197" i="6" s="1"/>
  <c r="AI195" i="8"/>
  <c r="AV197" i="6" s="1"/>
  <c r="AA195" i="8"/>
  <c r="W195" i="8"/>
  <c r="Q195" i="8"/>
  <c r="R195" i="8" s="1"/>
  <c r="N195" i="8"/>
  <c r="O195" i="8" s="1"/>
  <c r="I195" i="8"/>
  <c r="AW194" i="8"/>
  <c r="BJ196" i="6" s="1"/>
  <c r="AV194" i="8"/>
  <c r="BI196" i="6" s="1"/>
  <c r="AU194" i="8"/>
  <c r="BH196" i="6" s="1"/>
  <c r="AT194" i="8"/>
  <c r="BG196" i="6" s="1"/>
  <c r="AS194" i="8"/>
  <c r="BF196" i="6" s="1"/>
  <c r="AN194" i="8"/>
  <c r="BA196" i="6" s="1"/>
  <c r="AI194" i="8"/>
  <c r="AV196" i="6" s="1"/>
  <c r="AA194" i="8"/>
  <c r="W194" i="8"/>
  <c r="R194" i="8"/>
  <c r="Q194" i="8"/>
  <c r="O194" i="8"/>
  <c r="N194" i="8"/>
  <c r="I194" i="8"/>
  <c r="AW193" i="8"/>
  <c r="BJ195" i="6" s="1"/>
  <c r="AV193" i="8"/>
  <c r="BI195" i="6" s="1"/>
  <c r="AU193" i="8"/>
  <c r="BH195" i="6" s="1"/>
  <c r="AT193" i="8"/>
  <c r="BG195" i="6" s="1"/>
  <c r="AS193" i="8"/>
  <c r="BF195" i="6" s="1"/>
  <c r="AN193" i="8"/>
  <c r="BA195" i="6" s="1"/>
  <c r="AI193" i="8"/>
  <c r="AV195" i="6" s="1"/>
  <c r="AA193" i="8"/>
  <c r="W193" i="8"/>
  <c r="N193" i="8"/>
  <c r="O193" i="8" s="1"/>
  <c r="I193" i="8"/>
  <c r="AW192" i="8"/>
  <c r="BJ194" i="6" s="1"/>
  <c r="AV192" i="8"/>
  <c r="BI194" i="6" s="1"/>
  <c r="AU192" i="8"/>
  <c r="BH194" i="6" s="1"/>
  <c r="AT192" i="8"/>
  <c r="BG194" i="6" s="1"/>
  <c r="AS192" i="8"/>
  <c r="BF194" i="6" s="1"/>
  <c r="AN192" i="8"/>
  <c r="BA194" i="6" s="1"/>
  <c r="AI192" i="8"/>
  <c r="AV194" i="6" s="1"/>
  <c r="AA192" i="8"/>
  <c r="W192" i="8"/>
  <c r="Q192" i="8"/>
  <c r="R192" i="8" s="1"/>
  <c r="O192" i="8"/>
  <c r="N192" i="8"/>
  <c r="I192" i="8"/>
  <c r="AW191" i="8"/>
  <c r="BJ193" i="6" s="1"/>
  <c r="AV191" i="8"/>
  <c r="BI193" i="6" s="1"/>
  <c r="AU191" i="8"/>
  <c r="BH193" i="6" s="1"/>
  <c r="AT191" i="8"/>
  <c r="BG193" i="6" s="1"/>
  <c r="AS191" i="8"/>
  <c r="BF193" i="6" s="1"/>
  <c r="AN191" i="8"/>
  <c r="BA193" i="6" s="1"/>
  <c r="AI191" i="8"/>
  <c r="AV193" i="6" s="1"/>
  <c r="AA191" i="8"/>
  <c r="W191" i="8"/>
  <c r="N191" i="8"/>
  <c r="I191" i="8"/>
  <c r="AW190" i="8"/>
  <c r="BJ192" i="6" s="1"/>
  <c r="AV190" i="8"/>
  <c r="BI192" i="6" s="1"/>
  <c r="AU190" i="8"/>
  <c r="BH192" i="6" s="1"/>
  <c r="AT190" i="8"/>
  <c r="BG192" i="6" s="1"/>
  <c r="AS190" i="8"/>
  <c r="BF192" i="6" s="1"/>
  <c r="AN190" i="8"/>
  <c r="BA192" i="6" s="1"/>
  <c r="AI190" i="8"/>
  <c r="AV192" i="6" s="1"/>
  <c r="AA190" i="8"/>
  <c r="W190" i="8"/>
  <c r="N190" i="8"/>
  <c r="Q190" i="8" s="1"/>
  <c r="R190" i="8" s="1"/>
  <c r="I190" i="8"/>
  <c r="AW189" i="8"/>
  <c r="BJ191" i="6" s="1"/>
  <c r="AV189" i="8"/>
  <c r="BI191" i="6" s="1"/>
  <c r="AU189" i="8"/>
  <c r="BH191" i="6" s="1"/>
  <c r="AT189" i="8"/>
  <c r="BG191" i="6" s="1"/>
  <c r="AS189" i="8"/>
  <c r="BF191" i="6" s="1"/>
  <c r="AN189" i="8"/>
  <c r="BA191" i="6" s="1"/>
  <c r="AI189" i="8"/>
  <c r="AV191" i="6" s="1"/>
  <c r="AA189" i="8"/>
  <c r="W189" i="8"/>
  <c r="Q189" i="8"/>
  <c r="R189" i="8" s="1"/>
  <c r="N189" i="8"/>
  <c r="O189" i="8" s="1"/>
  <c r="I189" i="8"/>
  <c r="AW188" i="8"/>
  <c r="BJ190" i="6" s="1"/>
  <c r="AV188" i="8"/>
  <c r="BI190" i="6" s="1"/>
  <c r="AU188" i="8"/>
  <c r="BH190" i="6" s="1"/>
  <c r="AT188" i="8"/>
  <c r="BG190" i="6" s="1"/>
  <c r="AS188" i="8"/>
  <c r="BF190" i="6" s="1"/>
  <c r="AN188" i="8"/>
  <c r="BA190" i="6" s="1"/>
  <c r="AI188" i="8"/>
  <c r="AV190" i="6" s="1"/>
  <c r="AA188" i="8"/>
  <c r="W188" i="8"/>
  <c r="R188" i="8"/>
  <c r="Q188" i="8"/>
  <c r="O188" i="8"/>
  <c r="N188" i="8"/>
  <c r="I188" i="8"/>
  <c r="AW187" i="8"/>
  <c r="BJ189" i="6" s="1"/>
  <c r="AV187" i="8"/>
  <c r="BI189" i="6" s="1"/>
  <c r="AU187" i="8"/>
  <c r="BH189" i="6" s="1"/>
  <c r="AT187" i="8"/>
  <c r="BG189" i="6" s="1"/>
  <c r="AS187" i="8"/>
  <c r="BF189" i="6" s="1"/>
  <c r="AN187" i="8"/>
  <c r="BA189" i="6" s="1"/>
  <c r="AI187" i="8"/>
  <c r="AV189" i="6" s="1"/>
  <c r="AA187" i="8"/>
  <c r="W187" i="8"/>
  <c r="Q187" i="8"/>
  <c r="R187" i="8" s="1"/>
  <c r="N187" i="8"/>
  <c r="O187" i="8" s="1"/>
  <c r="I187" i="8"/>
  <c r="AW186" i="8"/>
  <c r="BJ188" i="6" s="1"/>
  <c r="AV186" i="8"/>
  <c r="BI188" i="6" s="1"/>
  <c r="AU186" i="8"/>
  <c r="BH188" i="6" s="1"/>
  <c r="AT186" i="8"/>
  <c r="BG188" i="6" s="1"/>
  <c r="AS186" i="8"/>
  <c r="BF188" i="6" s="1"/>
  <c r="AN186" i="8"/>
  <c r="BA188" i="6" s="1"/>
  <c r="AI186" i="8"/>
  <c r="AV188" i="6" s="1"/>
  <c r="AA186" i="8"/>
  <c r="W186" i="8"/>
  <c r="O186" i="8"/>
  <c r="N186" i="8"/>
  <c r="Q186" i="8" s="1"/>
  <c r="R186" i="8" s="1"/>
  <c r="I186" i="8"/>
  <c r="AW185" i="8"/>
  <c r="BJ187" i="6" s="1"/>
  <c r="AV185" i="8"/>
  <c r="BI187" i="6" s="1"/>
  <c r="AU185" i="8"/>
  <c r="BH187" i="6" s="1"/>
  <c r="AT185" i="8"/>
  <c r="BG187" i="6" s="1"/>
  <c r="AS185" i="8"/>
  <c r="BF187" i="6" s="1"/>
  <c r="AN185" i="8"/>
  <c r="BA187" i="6" s="1"/>
  <c r="AI185" i="8"/>
  <c r="AV187" i="6" s="1"/>
  <c r="AA185" i="8"/>
  <c r="W185" i="8"/>
  <c r="N185" i="8"/>
  <c r="O185" i="8" s="1"/>
  <c r="I185" i="8"/>
  <c r="AW184" i="8"/>
  <c r="BJ186" i="6" s="1"/>
  <c r="AV184" i="8"/>
  <c r="BI186" i="6" s="1"/>
  <c r="AU184" i="8"/>
  <c r="BH186" i="6" s="1"/>
  <c r="AT184" i="8"/>
  <c r="BG186" i="6" s="1"/>
  <c r="AS184" i="8"/>
  <c r="BF186" i="6" s="1"/>
  <c r="AN184" i="8"/>
  <c r="BA186" i="6" s="1"/>
  <c r="AI184" i="8"/>
  <c r="AV186" i="6" s="1"/>
  <c r="AA184" i="8"/>
  <c r="W184" i="8"/>
  <c r="Q184" i="8"/>
  <c r="R184" i="8" s="1"/>
  <c r="O184" i="8"/>
  <c r="N184" i="8"/>
  <c r="I184" i="8"/>
  <c r="AW183" i="8"/>
  <c r="BJ185" i="6" s="1"/>
  <c r="AV183" i="8"/>
  <c r="BI185" i="6" s="1"/>
  <c r="AU183" i="8"/>
  <c r="BH185" i="6" s="1"/>
  <c r="AT183" i="8"/>
  <c r="BG185" i="6" s="1"/>
  <c r="AS183" i="8"/>
  <c r="BF185" i="6" s="1"/>
  <c r="AN183" i="8"/>
  <c r="BA185" i="6" s="1"/>
  <c r="AI183" i="8"/>
  <c r="AV185" i="6" s="1"/>
  <c r="AA183" i="8"/>
  <c r="W183" i="8"/>
  <c r="N183" i="8"/>
  <c r="I183" i="8"/>
  <c r="AW182" i="8"/>
  <c r="BJ184" i="6" s="1"/>
  <c r="AV182" i="8"/>
  <c r="BI184" i="6" s="1"/>
  <c r="AU182" i="8"/>
  <c r="BH184" i="6" s="1"/>
  <c r="AT182" i="8"/>
  <c r="BG184" i="6" s="1"/>
  <c r="AS182" i="8"/>
  <c r="BF184" i="6" s="1"/>
  <c r="AN182" i="8"/>
  <c r="BA184" i="6" s="1"/>
  <c r="AI182" i="8"/>
  <c r="AV184" i="6" s="1"/>
  <c r="AA182" i="8"/>
  <c r="W182" i="8"/>
  <c r="N182" i="8"/>
  <c r="Q182" i="8" s="1"/>
  <c r="R182" i="8" s="1"/>
  <c r="I182" i="8"/>
  <c r="AW181" i="8"/>
  <c r="BJ183" i="6" s="1"/>
  <c r="AV181" i="8"/>
  <c r="BI183" i="6" s="1"/>
  <c r="AU181" i="8"/>
  <c r="BH183" i="6" s="1"/>
  <c r="AT181" i="8"/>
  <c r="BG183" i="6" s="1"/>
  <c r="AS181" i="8"/>
  <c r="BF183" i="6" s="1"/>
  <c r="AN181" i="8"/>
  <c r="BA183" i="6" s="1"/>
  <c r="AI181" i="8"/>
  <c r="AV183" i="6" s="1"/>
  <c r="AA181" i="8"/>
  <c r="W181" i="8"/>
  <c r="Q181" i="8"/>
  <c r="R181" i="8" s="1"/>
  <c r="N181" i="8"/>
  <c r="O181" i="8" s="1"/>
  <c r="I181" i="8"/>
  <c r="AW180" i="8"/>
  <c r="BJ182" i="6" s="1"/>
  <c r="AV180" i="8"/>
  <c r="BI182" i="6" s="1"/>
  <c r="AU180" i="8"/>
  <c r="BH182" i="6" s="1"/>
  <c r="AT180" i="8"/>
  <c r="BG182" i="6" s="1"/>
  <c r="AS180" i="8"/>
  <c r="BF182" i="6" s="1"/>
  <c r="AN180" i="8"/>
  <c r="BA182" i="6" s="1"/>
  <c r="AI180" i="8"/>
  <c r="AV182" i="6" s="1"/>
  <c r="AA180" i="8"/>
  <c r="W180" i="8"/>
  <c r="R180" i="8"/>
  <c r="Q180" i="8"/>
  <c r="O180" i="8"/>
  <c r="N180" i="8"/>
  <c r="I180" i="8"/>
  <c r="AW179" i="8"/>
  <c r="BJ181" i="6" s="1"/>
  <c r="AV179" i="8"/>
  <c r="BI181" i="6" s="1"/>
  <c r="AU179" i="8"/>
  <c r="BH181" i="6" s="1"/>
  <c r="AT179" i="8"/>
  <c r="BG181" i="6" s="1"/>
  <c r="AS179" i="8"/>
  <c r="BF181" i="6" s="1"/>
  <c r="AN179" i="8"/>
  <c r="BA181" i="6" s="1"/>
  <c r="AI179" i="8"/>
  <c r="AV181" i="6" s="1"/>
  <c r="AA179" i="8"/>
  <c r="W179" i="8"/>
  <c r="Q179" i="8"/>
  <c r="R179" i="8" s="1"/>
  <c r="N179" i="8"/>
  <c r="O179" i="8" s="1"/>
  <c r="I179" i="8"/>
  <c r="AW178" i="8"/>
  <c r="BJ180" i="6" s="1"/>
  <c r="AV178" i="8"/>
  <c r="BI180" i="6" s="1"/>
  <c r="AU178" i="8"/>
  <c r="BH180" i="6" s="1"/>
  <c r="AT178" i="8"/>
  <c r="BG180" i="6" s="1"/>
  <c r="AS178" i="8"/>
  <c r="BF180" i="6" s="1"/>
  <c r="AN178" i="8"/>
  <c r="BA180" i="6" s="1"/>
  <c r="AI178" i="8"/>
  <c r="AV180" i="6" s="1"/>
  <c r="AA178" i="8"/>
  <c r="W178" i="8"/>
  <c r="R178" i="8"/>
  <c r="O178" i="8"/>
  <c r="N178" i="8"/>
  <c r="Q178" i="8" s="1"/>
  <c r="I178" i="8"/>
  <c r="AW177" i="8"/>
  <c r="BJ179" i="6" s="1"/>
  <c r="AV177" i="8"/>
  <c r="BI179" i="6" s="1"/>
  <c r="AU177" i="8"/>
  <c r="BH179" i="6" s="1"/>
  <c r="AT177" i="8"/>
  <c r="BG179" i="6" s="1"/>
  <c r="AS177" i="8"/>
  <c r="BF179" i="6" s="1"/>
  <c r="AN177" i="8"/>
  <c r="BA179" i="6" s="1"/>
  <c r="AI177" i="8"/>
  <c r="AV179" i="6" s="1"/>
  <c r="AA177" i="8"/>
  <c r="W177" i="8"/>
  <c r="N177" i="8"/>
  <c r="O177" i="8" s="1"/>
  <c r="I177" i="8"/>
  <c r="AW176" i="8"/>
  <c r="BJ178" i="6" s="1"/>
  <c r="AV176" i="8"/>
  <c r="BI178" i="6" s="1"/>
  <c r="AU176" i="8"/>
  <c r="BH178" i="6" s="1"/>
  <c r="AT176" i="8"/>
  <c r="BG178" i="6" s="1"/>
  <c r="AS176" i="8"/>
  <c r="BF178" i="6" s="1"/>
  <c r="AN176" i="8"/>
  <c r="BA178" i="6" s="1"/>
  <c r="AI176" i="8"/>
  <c r="AV178" i="6" s="1"/>
  <c r="AA176" i="8"/>
  <c r="W176" i="8"/>
  <c r="Q176" i="8"/>
  <c r="R176" i="8" s="1"/>
  <c r="O176" i="8"/>
  <c r="N176" i="8"/>
  <c r="I176" i="8"/>
  <c r="AW175" i="8"/>
  <c r="BJ177" i="6" s="1"/>
  <c r="AV175" i="8"/>
  <c r="BI177" i="6" s="1"/>
  <c r="AU175" i="8"/>
  <c r="BH177" i="6" s="1"/>
  <c r="AT175" i="8"/>
  <c r="BG177" i="6" s="1"/>
  <c r="AS175" i="8"/>
  <c r="BF177" i="6" s="1"/>
  <c r="AN175" i="8"/>
  <c r="BA177" i="6" s="1"/>
  <c r="AI175" i="8"/>
  <c r="AV177" i="6" s="1"/>
  <c r="AA175" i="8"/>
  <c r="W175" i="8"/>
  <c r="N175" i="8"/>
  <c r="I175" i="8"/>
  <c r="AW174" i="8"/>
  <c r="BJ176" i="6" s="1"/>
  <c r="AV174" i="8"/>
  <c r="BI176" i="6" s="1"/>
  <c r="AU174" i="8"/>
  <c r="BH176" i="6" s="1"/>
  <c r="AT174" i="8"/>
  <c r="BG176" i="6" s="1"/>
  <c r="AS174" i="8"/>
  <c r="BF176" i="6" s="1"/>
  <c r="AN174" i="8"/>
  <c r="BA176" i="6" s="1"/>
  <c r="AI174" i="8"/>
  <c r="AV176" i="6" s="1"/>
  <c r="AA174" i="8"/>
  <c r="W174" i="8"/>
  <c r="N174" i="8"/>
  <c r="Q174" i="8" s="1"/>
  <c r="R174" i="8" s="1"/>
  <c r="I174" i="8"/>
  <c r="AW173" i="8"/>
  <c r="BJ175" i="6" s="1"/>
  <c r="AV173" i="8"/>
  <c r="BI175" i="6" s="1"/>
  <c r="AU173" i="8"/>
  <c r="BH175" i="6" s="1"/>
  <c r="AT173" i="8"/>
  <c r="BG175" i="6" s="1"/>
  <c r="AS173" i="8"/>
  <c r="BF175" i="6" s="1"/>
  <c r="AN173" i="8"/>
  <c r="BA175" i="6" s="1"/>
  <c r="AI173" i="8"/>
  <c r="AV175" i="6" s="1"/>
  <c r="AA173" i="8"/>
  <c r="W173" i="8"/>
  <c r="Q173" i="8"/>
  <c r="R173" i="8" s="1"/>
  <c r="N173" i="8"/>
  <c r="O173" i="8" s="1"/>
  <c r="I173" i="8"/>
  <c r="AW172" i="8"/>
  <c r="BJ174" i="6" s="1"/>
  <c r="AV172" i="8"/>
  <c r="BI174" i="6" s="1"/>
  <c r="AU172" i="8"/>
  <c r="BH174" i="6" s="1"/>
  <c r="AT172" i="8"/>
  <c r="BG174" i="6" s="1"/>
  <c r="AS172" i="8"/>
  <c r="BF174" i="6" s="1"/>
  <c r="AN172" i="8"/>
  <c r="BA174" i="6" s="1"/>
  <c r="AI172" i="8"/>
  <c r="AV174" i="6" s="1"/>
  <c r="AA172" i="8"/>
  <c r="W172" i="8"/>
  <c r="O172" i="8"/>
  <c r="N172" i="8"/>
  <c r="Q172" i="8" s="1"/>
  <c r="R172" i="8" s="1"/>
  <c r="I172" i="8"/>
  <c r="AW171" i="8"/>
  <c r="BJ173" i="6" s="1"/>
  <c r="AV171" i="8"/>
  <c r="BI173" i="6" s="1"/>
  <c r="AU171" i="8"/>
  <c r="BH173" i="6" s="1"/>
  <c r="AT171" i="8"/>
  <c r="BG173" i="6" s="1"/>
  <c r="AS171" i="8"/>
  <c r="BF173" i="6" s="1"/>
  <c r="AN171" i="8"/>
  <c r="BA173" i="6" s="1"/>
  <c r="AI171" i="8"/>
  <c r="AV173" i="6" s="1"/>
  <c r="AA171" i="8"/>
  <c r="W171" i="8"/>
  <c r="Q171" i="8"/>
  <c r="R171" i="8" s="1"/>
  <c r="N171" i="8"/>
  <c r="O171" i="8" s="1"/>
  <c r="I171" i="8"/>
  <c r="AW170" i="8"/>
  <c r="BJ172" i="6" s="1"/>
  <c r="AV170" i="8"/>
  <c r="BI172" i="6" s="1"/>
  <c r="AU170" i="8"/>
  <c r="BH172" i="6" s="1"/>
  <c r="AT170" i="8"/>
  <c r="BG172" i="6" s="1"/>
  <c r="AS170" i="8"/>
  <c r="BF172" i="6" s="1"/>
  <c r="AN170" i="8"/>
  <c r="BA172" i="6" s="1"/>
  <c r="AI170" i="8"/>
  <c r="AV172" i="6" s="1"/>
  <c r="AA170" i="8"/>
  <c r="W170" i="8"/>
  <c r="O170" i="8"/>
  <c r="N170" i="8"/>
  <c r="Q170" i="8" s="1"/>
  <c r="R170" i="8" s="1"/>
  <c r="I170" i="8"/>
  <c r="AW169" i="8"/>
  <c r="BJ171" i="6" s="1"/>
  <c r="AV169" i="8"/>
  <c r="BI171" i="6" s="1"/>
  <c r="AU169" i="8"/>
  <c r="BH171" i="6" s="1"/>
  <c r="AT169" i="8"/>
  <c r="BG171" i="6" s="1"/>
  <c r="AS169" i="8"/>
  <c r="BF171" i="6" s="1"/>
  <c r="AN169" i="8"/>
  <c r="BA171" i="6" s="1"/>
  <c r="AI169" i="8"/>
  <c r="AV171" i="6" s="1"/>
  <c r="AA169" i="8"/>
  <c r="W169" i="8"/>
  <c r="Q169" i="8"/>
  <c r="R169" i="8" s="1"/>
  <c r="N169" i="8"/>
  <c r="O169" i="8" s="1"/>
  <c r="I169" i="8"/>
  <c r="AW168" i="8"/>
  <c r="BJ170" i="6" s="1"/>
  <c r="AV168" i="8"/>
  <c r="BI170" i="6" s="1"/>
  <c r="AU168" i="8"/>
  <c r="BH170" i="6" s="1"/>
  <c r="AT168" i="8"/>
  <c r="BG170" i="6" s="1"/>
  <c r="AS168" i="8"/>
  <c r="BF170" i="6" s="1"/>
  <c r="AN168" i="8"/>
  <c r="BA170" i="6" s="1"/>
  <c r="AI168" i="8"/>
  <c r="AV170" i="6" s="1"/>
  <c r="AA168" i="8"/>
  <c r="W168" i="8"/>
  <c r="Q168" i="8"/>
  <c r="R168" i="8" s="1"/>
  <c r="O168" i="8"/>
  <c r="N168" i="8"/>
  <c r="I168" i="8"/>
  <c r="AW167" i="8"/>
  <c r="BJ169" i="6" s="1"/>
  <c r="AV167" i="8"/>
  <c r="BI169" i="6" s="1"/>
  <c r="AU167" i="8"/>
  <c r="BH169" i="6" s="1"/>
  <c r="AT167" i="8"/>
  <c r="BG169" i="6" s="1"/>
  <c r="AS167" i="8"/>
  <c r="BF169" i="6" s="1"/>
  <c r="AN167" i="8"/>
  <c r="BA169" i="6" s="1"/>
  <c r="AI167" i="8"/>
  <c r="AV169" i="6" s="1"/>
  <c r="AA167" i="8"/>
  <c r="W167" i="8"/>
  <c r="N167" i="8"/>
  <c r="I167" i="8"/>
  <c r="AW166" i="8"/>
  <c r="BJ168" i="6" s="1"/>
  <c r="AV166" i="8"/>
  <c r="BI168" i="6" s="1"/>
  <c r="AU166" i="8"/>
  <c r="BH168" i="6" s="1"/>
  <c r="AT166" i="8"/>
  <c r="BG168" i="6" s="1"/>
  <c r="AS166" i="8"/>
  <c r="BF168" i="6" s="1"/>
  <c r="AN166" i="8"/>
  <c r="BA168" i="6" s="1"/>
  <c r="AI166" i="8"/>
  <c r="AV168" i="6" s="1"/>
  <c r="AA166" i="8"/>
  <c r="W166" i="8"/>
  <c r="N166" i="8"/>
  <c r="Q166" i="8" s="1"/>
  <c r="R166" i="8" s="1"/>
  <c r="I166" i="8"/>
  <c r="AW165" i="8"/>
  <c r="BJ167" i="6" s="1"/>
  <c r="AV165" i="8"/>
  <c r="BI167" i="6" s="1"/>
  <c r="AU165" i="8"/>
  <c r="BH167" i="6" s="1"/>
  <c r="AT165" i="8"/>
  <c r="BG167" i="6" s="1"/>
  <c r="AS165" i="8"/>
  <c r="BF167" i="6" s="1"/>
  <c r="AN165" i="8"/>
  <c r="BA167" i="6" s="1"/>
  <c r="AI165" i="8"/>
  <c r="AV167" i="6" s="1"/>
  <c r="AA165" i="8"/>
  <c r="W165" i="8"/>
  <c r="Q165" i="8"/>
  <c r="R165" i="8" s="1"/>
  <c r="N165" i="8"/>
  <c r="O165" i="8" s="1"/>
  <c r="I165" i="8"/>
  <c r="AW164" i="8"/>
  <c r="BJ166" i="6" s="1"/>
  <c r="AV164" i="8"/>
  <c r="BI166" i="6" s="1"/>
  <c r="AU164" i="8"/>
  <c r="BH166" i="6" s="1"/>
  <c r="AT164" i="8"/>
  <c r="BG166" i="6" s="1"/>
  <c r="AS164" i="8"/>
  <c r="BF166" i="6" s="1"/>
  <c r="AN164" i="8"/>
  <c r="BA166" i="6" s="1"/>
  <c r="AI164" i="8"/>
  <c r="AV166" i="6" s="1"/>
  <c r="AA164" i="8"/>
  <c r="W164" i="8"/>
  <c r="R164" i="8"/>
  <c r="O164" i="8"/>
  <c r="N164" i="8"/>
  <c r="Q164" i="8" s="1"/>
  <c r="I164" i="8"/>
  <c r="AW163" i="8"/>
  <c r="BJ165" i="6" s="1"/>
  <c r="AV163" i="8"/>
  <c r="BI165" i="6" s="1"/>
  <c r="AU163" i="8"/>
  <c r="BH165" i="6" s="1"/>
  <c r="AT163" i="8"/>
  <c r="BG165" i="6" s="1"/>
  <c r="AS163" i="8"/>
  <c r="BF165" i="6" s="1"/>
  <c r="AN163" i="8"/>
  <c r="BA165" i="6" s="1"/>
  <c r="AI163" i="8"/>
  <c r="AV165" i="6" s="1"/>
  <c r="AA163" i="8"/>
  <c r="W163" i="8"/>
  <c r="Q163" i="8"/>
  <c r="R163" i="8" s="1"/>
  <c r="N163" i="8"/>
  <c r="O163" i="8" s="1"/>
  <c r="I163" i="8"/>
  <c r="AW162" i="8"/>
  <c r="BJ164" i="6" s="1"/>
  <c r="AV162" i="8"/>
  <c r="BI164" i="6" s="1"/>
  <c r="AU162" i="8"/>
  <c r="BH164" i="6" s="1"/>
  <c r="AT162" i="8"/>
  <c r="BG164" i="6" s="1"/>
  <c r="AS162" i="8"/>
  <c r="BF164" i="6" s="1"/>
  <c r="AN162" i="8"/>
  <c r="BA164" i="6" s="1"/>
  <c r="AI162" i="8"/>
  <c r="AV164" i="6" s="1"/>
  <c r="AA162" i="8"/>
  <c r="W162" i="8"/>
  <c r="R162" i="8"/>
  <c r="O162" i="8"/>
  <c r="N162" i="8"/>
  <c r="Q162" i="8" s="1"/>
  <c r="I162" i="8"/>
  <c r="AW161" i="8"/>
  <c r="BJ163" i="6" s="1"/>
  <c r="AV161" i="8"/>
  <c r="BI163" i="6" s="1"/>
  <c r="AU161" i="8"/>
  <c r="BH163" i="6" s="1"/>
  <c r="AT161" i="8"/>
  <c r="BG163" i="6" s="1"/>
  <c r="AS161" i="8"/>
  <c r="BF163" i="6" s="1"/>
  <c r="AN161" i="8"/>
  <c r="BA163" i="6" s="1"/>
  <c r="AI161" i="8"/>
  <c r="AV163" i="6" s="1"/>
  <c r="AA161" i="8"/>
  <c r="W161" i="8"/>
  <c r="N161" i="8"/>
  <c r="O161" i="8" s="1"/>
  <c r="I161" i="8"/>
  <c r="AW160" i="8"/>
  <c r="BJ162" i="6" s="1"/>
  <c r="AV160" i="8"/>
  <c r="BI162" i="6" s="1"/>
  <c r="AU160" i="8"/>
  <c r="BH162" i="6" s="1"/>
  <c r="AT160" i="8"/>
  <c r="BG162" i="6" s="1"/>
  <c r="AS160" i="8"/>
  <c r="BF162" i="6" s="1"/>
  <c r="AN160" i="8"/>
  <c r="BA162" i="6" s="1"/>
  <c r="AI160" i="8"/>
  <c r="AV162" i="6" s="1"/>
  <c r="AA160" i="8"/>
  <c r="W160" i="8"/>
  <c r="Q160" i="8"/>
  <c r="R160" i="8" s="1"/>
  <c r="O160" i="8"/>
  <c r="N160" i="8"/>
  <c r="I160" i="8"/>
  <c r="AW159" i="8"/>
  <c r="BJ161" i="6" s="1"/>
  <c r="AV159" i="8"/>
  <c r="BI161" i="6" s="1"/>
  <c r="AU159" i="8"/>
  <c r="BH161" i="6" s="1"/>
  <c r="AT159" i="8"/>
  <c r="BG161" i="6" s="1"/>
  <c r="AS159" i="8"/>
  <c r="BF161" i="6" s="1"/>
  <c r="AN159" i="8"/>
  <c r="BA161" i="6" s="1"/>
  <c r="AI159" i="8"/>
  <c r="AV161" i="6" s="1"/>
  <c r="AA159" i="8"/>
  <c r="W159" i="8"/>
  <c r="N159" i="8"/>
  <c r="I159" i="8"/>
  <c r="AW158" i="8"/>
  <c r="BJ160" i="6" s="1"/>
  <c r="AV158" i="8"/>
  <c r="BI160" i="6" s="1"/>
  <c r="AU158" i="8"/>
  <c r="BH160" i="6" s="1"/>
  <c r="AT158" i="8"/>
  <c r="BG160" i="6" s="1"/>
  <c r="AS158" i="8"/>
  <c r="BF160" i="6" s="1"/>
  <c r="AN158" i="8"/>
  <c r="BA160" i="6" s="1"/>
  <c r="AI158" i="8"/>
  <c r="AV160" i="6" s="1"/>
  <c r="AA158" i="8"/>
  <c r="W158" i="8"/>
  <c r="N158" i="8"/>
  <c r="Q158" i="8" s="1"/>
  <c r="R158" i="8" s="1"/>
  <c r="I158" i="8"/>
  <c r="AW157" i="8"/>
  <c r="BJ159" i="6" s="1"/>
  <c r="AV157" i="8"/>
  <c r="BI159" i="6" s="1"/>
  <c r="AU157" i="8"/>
  <c r="BH159" i="6" s="1"/>
  <c r="AT157" i="8"/>
  <c r="BG159" i="6" s="1"/>
  <c r="AS157" i="8"/>
  <c r="BF159" i="6" s="1"/>
  <c r="AN157" i="8"/>
  <c r="BA159" i="6" s="1"/>
  <c r="AI157" i="8"/>
  <c r="AV159" i="6" s="1"/>
  <c r="AA157" i="8"/>
  <c r="W157" i="8"/>
  <c r="Q157" i="8"/>
  <c r="R157" i="8" s="1"/>
  <c r="N157" i="8"/>
  <c r="O157" i="8" s="1"/>
  <c r="I157" i="8"/>
  <c r="AW156" i="8"/>
  <c r="BJ158" i="6" s="1"/>
  <c r="AV156" i="8"/>
  <c r="BI158" i="6" s="1"/>
  <c r="AU156" i="8"/>
  <c r="BH158" i="6" s="1"/>
  <c r="AT156" i="8"/>
  <c r="BG158" i="6" s="1"/>
  <c r="AS156" i="8"/>
  <c r="BF158" i="6" s="1"/>
  <c r="AN156" i="8"/>
  <c r="BA158" i="6" s="1"/>
  <c r="AI156" i="8"/>
  <c r="AV158" i="6" s="1"/>
  <c r="AA156" i="8"/>
  <c r="W156" i="8"/>
  <c r="R156" i="8"/>
  <c r="Q156" i="8"/>
  <c r="O156" i="8"/>
  <c r="N156" i="8"/>
  <c r="I156" i="8"/>
  <c r="AW155" i="8"/>
  <c r="BJ157" i="6" s="1"/>
  <c r="AV155" i="8"/>
  <c r="BI157" i="6" s="1"/>
  <c r="AU155" i="8"/>
  <c r="BH157" i="6" s="1"/>
  <c r="AT155" i="8"/>
  <c r="BG157" i="6" s="1"/>
  <c r="AS155" i="8"/>
  <c r="BF157" i="6" s="1"/>
  <c r="AN155" i="8"/>
  <c r="BA157" i="6" s="1"/>
  <c r="AI155" i="8"/>
  <c r="AV157" i="6" s="1"/>
  <c r="AA155" i="8"/>
  <c r="W155" i="8"/>
  <c r="Q155" i="8"/>
  <c r="R155" i="8" s="1"/>
  <c r="N155" i="8"/>
  <c r="O155" i="8" s="1"/>
  <c r="I155" i="8"/>
  <c r="AW154" i="8"/>
  <c r="BJ156" i="6" s="1"/>
  <c r="AV154" i="8"/>
  <c r="BI156" i="6" s="1"/>
  <c r="AU154" i="8"/>
  <c r="BH156" i="6" s="1"/>
  <c r="AT154" i="8"/>
  <c r="BG156" i="6" s="1"/>
  <c r="AS154" i="8"/>
  <c r="BF156" i="6" s="1"/>
  <c r="AN154" i="8"/>
  <c r="BA156" i="6" s="1"/>
  <c r="AI154" i="8"/>
  <c r="AV156" i="6" s="1"/>
  <c r="AA154" i="8"/>
  <c r="W154" i="8"/>
  <c r="O154" i="8"/>
  <c r="N154" i="8"/>
  <c r="Q154" i="8" s="1"/>
  <c r="R154" i="8" s="1"/>
  <c r="I154" i="8"/>
  <c r="AW153" i="8"/>
  <c r="BJ155" i="6" s="1"/>
  <c r="AV153" i="8"/>
  <c r="BI155" i="6" s="1"/>
  <c r="AU153" i="8"/>
  <c r="BH155" i="6" s="1"/>
  <c r="AT153" i="8"/>
  <c r="BG155" i="6" s="1"/>
  <c r="AS153" i="8"/>
  <c r="BF155" i="6" s="1"/>
  <c r="AN153" i="8"/>
  <c r="BA155" i="6" s="1"/>
  <c r="AI153" i="8"/>
  <c r="AV155" i="6" s="1"/>
  <c r="AA153" i="8"/>
  <c r="W153" i="8"/>
  <c r="Q153" i="8"/>
  <c r="R153" i="8" s="1"/>
  <c r="N153" i="8"/>
  <c r="O153" i="8" s="1"/>
  <c r="I153" i="8"/>
  <c r="AW152" i="8"/>
  <c r="BJ154" i="6" s="1"/>
  <c r="AV152" i="8"/>
  <c r="BI154" i="6" s="1"/>
  <c r="AU152" i="8"/>
  <c r="BH154" i="6" s="1"/>
  <c r="AT152" i="8"/>
  <c r="BG154" i="6" s="1"/>
  <c r="AS152" i="8"/>
  <c r="BF154" i="6" s="1"/>
  <c r="AN152" i="8"/>
  <c r="BA154" i="6" s="1"/>
  <c r="AI152" i="8"/>
  <c r="AV154" i="6" s="1"/>
  <c r="AA152" i="8"/>
  <c r="W152" i="8"/>
  <c r="Q152" i="8"/>
  <c r="R152" i="8" s="1"/>
  <c r="O152" i="8"/>
  <c r="N152" i="8"/>
  <c r="I152" i="8"/>
  <c r="AW151" i="8"/>
  <c r="BJ153" i="6" s="1"/>
  <c r="AV151" i="8"/>
  <c r="BI153" i="6" s="1"/>
  <c r="AU151" i="8"/>
  <c r="BH153" i="6" s="1"/>
  <c r="AT151" i="8"/>
  <c r="BG153" i="6" s="1"/>
  <c r="AS151" i="8"/>
  <c r="BF153" i="6" s="1"/>
  <c r="AN151" i="8"/>
  <c r="BA153" i="6" s="1"/>
  <c r="AI151" i="8"/>
  <c r="AV153" i="6" s="1"/>
  <c r="AA151" i="8"/>
  <c r="W151" i="8"/>
  <c r="N151" i="8"/>
  <c r="I151" i="8"/>
  <c r="AW150" i="8"/>
  <c r="BJ152" i="6" s="1"/>
  <c r="AV150" i="8"/>
  <c r="BI152" i="6" s="1"/>
  <c r="AU150" i="8"/>
  <c r="BH152" i="6" s="1"/>
  <c r="AT150" i="8"/>
  <c r="BG152" i="6" s="1"/>
  <c r="AS150" i="8"/>
  <c r="BF152" i="6" s="1"/>
  <c r="AN150" i="8"/>
  <c r="BA152" i="6" s="1"/>
  <c r="AI150" i="8"/>
  <c r="AV152" i="6" s="1"/>
  <c r="AA150" i="8"/>
  <c r="W150" i="8"/>
  <c r="N150" i="8"/>
  <c r="Q150" i="8" s="1"/>
  <c r="R150" i="8" s="1"/>
  <c r="I150" i="8"/>
  <c r="AW149" i="8"/>
  <c r="BJ151" i="6" s="1"/>
  <c r="AV149" i="8"/>
  <c r="BI151" i="6" s="1"/>
  <c r="AU149" i="8"/>
  <c r="BH151" i="6" s="1"/>
  <c r="AT149" i="8"/>
  <c r="BG151" i="6" s="1"/>
  <c r="AS149" i="8"/>
  <c r="BF151" i="6" s="1"/>
  <c r="AN149" i="8"/>
  <c r="BA151" i="6" s="1"/>
  <c r="AI149" i="8"/>
  <c r="AV151" i="6" s="1"/>
  <c r="AA149" i="8"/>
  <c r="W149" i="8"/>
  <c r="Q149" i="8"/>
  <c r="R149" i="8" s="1"/>
  <c r="O149" i="8"/>
  <c r="N149" i="8"/>
  <c r="I149" i="8"/>
  <c r="AW148" i="8"/>
  <c r="BJ150" i="6" s="1"/>
  <c r="AV148" i="8"/>
  <c r="BI150" i="6" s="1"/>
  <c r="AU148" i="8"/>
  <c r="BH150" i="6" s="1"/>
  <c r="AT148" i="8"/>
  <c r="BG150" i="6" s="1"/>
  <c r="AS148" i="8"/>
  <c r="BF150" i="6" s="1"/>
  <c r="AN148" i="8"/>
  <c r="BA150" i="6" s="1"/>
  <c r="AI148" i="8"/>
  <c r="AV150" i="6" s="1"/>
  <c r="AA148" i="8"/>
  <c r="W148" i="8"/>
  <c r="R148" i="8"/>
  <c r="Q148" i="8"/>
  <c r="O148" i="8"/>
  <c r="N148" i="8"/>
  <c r="I148" i="8"/>
  <c r="AW147" i="8"/>
  <c r="BJ149" i="6" s="1"/>
  <c r="AV147" i="8"/>
  <c r="BI149" i="6" s="1"/>
  <c r="AU147" i="8"/>
  <c r="BH149" i="6" s="1"/>
  <c r="AT147" i="8"/>
  <c r="BG149" i="6" s="1"/>
  <c r="AS147" i="8"/>
  <c r="BF149" i="6" s="1"/>
  <c r="AN147" i="8"/>
  <c r="BA149" i="6" s="1"/>
  <c r="AI147" i="8"/>
  <c r="AV149" i="6" s="1"/>
  <c r="AA147" i="8"/>
  <c r="W147" i="8"/>
  <c r="Q147" i="8"/>
  <c r="R147" i="8" s="1"/>
  <c r="N147" i="8"/>
  <c r="O147" i="8" s="1"/>
  <c r="I147" i="8"/>
  <c r="AW146" i="8"/>
  <c r="BJ148" i="6" s="1"/>
  <c r="AV146" i="8"/>
  <c r="BI148" i="6" s="1"/>
  <c r="AU146" i="8"/>
  <c r="BH148" i="6" s="1"/>
  <c r="AT146" i="8"/>
  <c r="BG148" i="6" s="1"/>
  <c r="AS146" i="8"/>
  <c r="BF148" i="6" s="1"/>
  <c r="AN146" i="8"/>
  <c r="BA148" i="6" s="1"/>
  <c r="AI146" i="8"/>
  <c r="AV148" i="6" s="1"/>
  <c r="AA146" i="8"/>
  <c r="W146" i="8"/>
  <c r="O146" i="8"/>
  <c r="N146" i="8"/>
  <c r="Q146" i="8" s="1"/>
  <c r="R146" i="8" s="1"/>
  <c r="I146" i="8"/>
  <c r="AW145" i="8"/>
  <c r="BJ147" i="6" s="1"/>
  <c r="AV145" i="8"/>
  <c r="BI147" i="6" s="1"/>
  <c r="AU145" i="8"/>
  <c r="BH147" i="6" s="1"/>
  <c r="AT145" i="8"/>
  <c r="BG147" i="6" s="1"/>
  <c r="AS145" i="8"/>
  <c r="BF147" i="6" s="1"/>
  <c r="AN145" i="8"/>
  <c r="BA147" i="6" s="1"/>
  <c r="AI145" i="8"/>
  <c r="AV147" i="6" s="1"/>
  <c r="AA145" i="8"/>
  <c r="W145" i="8"/>
  <c r="N145" i="8"/>
  <c r="O145" i="8" s="1"/>
  <c r="I145" i="8"/>
  <c r="AW144" i="8"/>
  <c r="BJ146" i="6" s="1"/>
  <c r="AV144" i="8"/>
  <c r="BI146" i="6" s="1"/>
  <c r="AU144" i="8"/>
  <c r="BH146" i="6" s="1"/>
  <c r="AT144" i="8"/>
  <c r="BG146" i="6" s="1"/>
  <c r="AS144" i="8"/>
  <c r="BF146" i="6" s="1"/>
  <c r="AN144" i="8"/>
  <c r="BA146" i="6" s="1"/>
  <c r="AI144" i="8"/>
  <c r="AV146" i="6" s="1"/>
  <c r="AA144" i="8"/>
  <c r="W144" i="8"/>
  <c r="Q144" i="8"/>
  <c r="R144" i="8" s="1"/>
  <c r="O144" i="8"/>
  <c r="N144" i="8"/>
  <c r="I144" i="8"/>
  <c r="AW143" i="8"/>
  <c r="BJ145" i="6" s="1"/>
  <c r="AV143" i="8"/>
  <c r="BI145" i="6" s="1"/>
  <c r="AU143" i="8"/>
  <c r="BH145" i="6" s="1"/>
  <c r="AT143" i="8"/>
  <c r="BG145" i="6" s="1"/>
  <c r="AS143" i="8"/>
  <c r="BF145" i="6" s="1"/>
  <c r="AN143" i="8"/>
  <c r="BA145" i="6" s="1"/>
  <c r="AI143" i="8"/>
  <c r="AV145" i="6" s="1"/>
  <c r="AA143" i="8"/>
  <c r="W143" i="8"/>
  <c r="N143" i="8"/>
  <c r="I143" i="8"/>
  <c r="AW142" i="8"/>
  <c r="BJ144" i="6" s="1"/>
  <c r="AV142" i="8"/>
  <c r="BI144" i="6" s="1"/>
  <c r="AU142" i="8"/>
  <c r="BH144" i="6" s="1"/>
  <c r="AT142" i="8"/>
  <c r="BG144" i="6" s="1"/>
  <c r="AS142" i="8"/>
  <c r="BF144" i="6" s="1"/>
  <c r="AN142" i="8"/>
  <c r="BA144" i="6" s="1"/>
  <c r="AI142" i="8"/>
  <c r="AV144" i="6" s="1"/>
  <c r="AA142" i="8"/>
  <c r="W142" i="8"/>
  <c r="N142" i="8"/>
  <c r="Q142" i="8" s="1"/>
  <c r="R142" i="8" s="1"/>
  <c r="I142" i="8"/>
  <c r="AW141" i="8"/>
  <c r="BJ143" i="6" s="1"/>
  <c r="AV141" i="8"/>
  <c r="BI143" i="6" s="1"/>
  <c r="AU141" i="8"/>
  <c r="BH143" i="6" s="1"/>
  <c r="AT141" i="8"/>
  <c r="BG143" i="6" s="1"/>
  <c r="AS141" i="8"/>
  <c r="BF143" i="6" s="1"/>
  <c r="AN141" i="8"/>
  <c r="BA143" i="6" s="1"/>
  <c r="AI141" i="8"/>
  <c r="AV143" i="6" s="1"/>
  <c r="AA141" i="8"/>
  <c r="W141" i="8"/>
  <c r="Q141" i="8"/>
  <c r="R141" i="8" s="1"/>
  <c r="O141" i="8"/>
  <c r="N141" i="8"/>
  <c r="I141" i="8"/>
  <c r="AW140" i="8"/>
  <c r="BJ142" i="6" s="1"/>
  <c r="AV140" i="8"/>
  <c r="BI142" i="6" s="1"/>
  <c r="AU140" i="8"/>
  <c r="BH142" i="6" s="1"/>
  <c r="AT140" i="8"/>
  <c r="BG142" i="6" s="1"/>
  <c r="AS140" i="8"/>
  <c r="BF142" i="6" s="1"/>
  <c r="AN140" i="8"/>
  <c r="BA142" i="6" s="1"/>
  <c r="AI140" i="8"/>
  <c r="AV142" i="6" s="1"/>
  <c r="AA140" i="8"/>
  <c r="W140" i="8"/>
  <c r="R140" i="8"/>
  <c r="O140" i="8"/>
  <c r="N140" i="8"/>
  <c r="Q140" i="8" s="1"/>
  <c r="I140" i="8"/>
  <c r="AW139" i="8"/>
  <c r="BJ141" i="6" s="1"/>
  <c r="AV139" i="8"/>
  <c r="BI141" i="6" s="1"/>
  <c r="AU139" i="8"/>
  <c r="BH141" i="6" s="1"/>
  <c r="AT139" i="8"/>
  <c r="BG141" i="6" s="1"/>
  <c r="AS139" i="8"/>
  <c r="BF141" i="6" s="1"/>
  <c r="AN139" i="8"/>
  <c r="BA141" i="6" s="1"/>
  <c r="AI139" i="8"/>
  <c r="AV141" i="6" s="1"/>
  <c r="AA139" i="8"/>
  <c r="W139" i="8"/>
  <c r="Q139" i="8"/>
  <c r="R139" i="8" s="1"/>
  <c r="N139" i="8"/>
  <c r="O139" i="8" s="1"/>
  <c r="I139" i="8"/>
  <c r="AW138" i="8"/>
  <c r="BJ140" i="6" s="1"/>
  <c r="AV138" i="8"/>
  <c r="BI140" i="6" s="1"/>
  <c r="AU138" i="8"/>
  <c r="BH140" i="6" s="1"/>
  <c r="AT138" i="8"/>
  <c r="BG140" i="6" s="1"/>
  <c r="AS138" i="8"/>
  <c r="BF140" i="6" s="1"/>
  <c r="AN138" i="8"/>
  <c r="BA140" i="6" s="1"/>
  <c r="AI138" i="8"/>
  <c r="AV140" i="6" s="1"/>
  <c r="AA138" i="8"/>
  <c r="W138" i="8"/>
  <c r="R138" i="8"/>
  <c r="O138" i="8"/>
  <c r="N138" i="8"/>
  <c r="Q138" i="8" s="1"/>
  <c r="I138" i="8"/>
  <c r="AW137" i="8"/>
  <c r="BJ139" i="6" s="1"/>
  <c r="AV137" i="8"/>
  <c r="BI139" i="6" s="1"/>
  <c r="AU137" i="8"/>
  <c r="BH139" i="6" s="1"/>
  <c r="AT137" i="8"/>
  <c r="BG139" i="6" s="1"/>
  <c r="AS137" i="8"/>
  <c r="BF139" i="6" s="1"/>
  <c r="AN137" i="8"/>
  <c r="BA139" i="6" s="1"/>
  <c r="AI137" i="8"/>
  <c r="AV139" i="6" s="1"/>
  <c r="AA137" i="8"/>
  <c r="W137" i="8"/>
  <c r="N137" i="8"/>
  <c r="O137" i="8" s="1"/>
  <c r="I137" i="8"/>
  <c r="AW136" i="8"/>
  <c r="BJ138" i="6" s="1"/>
  <c r="AV136" i="8"/>
  <c r="BI138" i="6" s="1"/>
  <c r="AU136" i="8"/>
  <c r="BH138" i="6" s="1"/>
  <c r="AT136" i="8"/>
  <c r="BG138" i="6" s="1"/>
  <c r="AS136" i="8"/>
  <c r="BF138" i="6" s="1"/>
  <c r="AN136" i="8"/>
  <c r="BA138" i="6" s="1"/>
  <c r="AI136" i="8"/>
  <c r="AV138" i="6" s="1"/>
  <c r="AA136" i="8"/>
  <c r="W136" i="8"/>
  <c r="Q136" i="8"/>
  <c r="R136" i="8" s="1"/>
  <c r="O136" i="8"/>
  <c r="N136" i="8"/>
  <c r="I136" i="8"/>
  <c r="AW135" i="8"/>
  <c r="BJ137" i="6" s="1"/>
  <c r="AV135" i="8"/>
  <c r="BI137" i="6" s="1"/>
  <c r="AU135" i="8"/>
  <c r="BH137" i="6" s="1"/>
  <c r="AT135" i="8"/>
  <c r="BG137" i="6" s="1"/>
  <c r="AS135" i="8"/>
  <c r="BF137" i="6" s="1"/>
  <c r="AN135" i="8"/>
  <c r="BA137" i="6" s="1"/>
  <c r="AI135" i="8"/>
  <c r="AV137" i="6" s="1"/>
  <c r="AA135" i="8"/>
  <c r="W135" i="8"/>
  <c r="N135" i="8"/>
  <c r="I135" i="8"/>
  <c r="AW134" i="8"/>
  <c r="BJ136" i="6" s="1"/>
  <c r="AV134" i="8"/>
  <c r="BI136" i="6" s="1"/>
  <c r="AU134" i="8"/>
  <c r="BH136" i="6" s="1"/>
  <c r="AT134" i="8"/>
  <c r="BG136" i="6" s="1"/>
  <c r="AS134" i="8"/>
  <c r="BF136" i="6" s="1"/>
  <c r="AN134" i="8"/>
  <c r="BA136" i="6" s="1"/>
  <c r="AI134" i="8"/>
  <c r="AV136" i="6" s="1"/>
  <c r="AA134" i="8"/>
  <c r="W134" i="8"/>
  <c r="N134" i="8"/>
  <c r="Q134" i="8" s="1"/>
  <c r="R134" i="8" s="1"/>
  <c r="I134" i="8"/>
  <c r="AW133" i="8"/>
  <c r="BJ135" i="6" s="1"/>
  <c r="AV133" i="8"/>
  <c r="BI135" i="6" s="1"/>
  <c r="AU133" i="8"/>
  <c r="BH135" i="6" s="1"/>
  <c r="AT133" i="8"/>
  <c r="BG135" i="6" s="1"/>
  <c r="AS133" i="8"/>
  <c r="BF135" i="6" s="1"/>
  <c r="AN133" i="8"/>
  <c r="BA135" i="6" s="1"/>
  <c r="AI133" i="8"/>
  <c r="AV135" i="6" s="1"/>
  <c r="AA133" i="8"/>
  <c r="W133" i="8"/>
  <c r="Q133" i="8"/>
  <c r="R133" i="8" s="1"/>
  <c r="O133" i="8"/>
  <c r="N133" i="8"/>
  <c r="I133" i="8"/>
  <c r="AW132" i="8"/>
  <c r="BJ134" i="6" s="1"/>
  <c r="AV132" i="8"/>
  <c r="BI134" i="6" s="1"/>
  <c r="AU132" i="8"/>
  <c r="BH134" i="6" s="1"/>
  <c r="AT132" i="8"/>
  <c r="BG134" i="6" s="1"/>
  <c r="AS132" i="8"/>
  <c r="BF134" i="6" s="1"/>
  <c r="AN132" i="8"/>
  <c r="BA134" i="6" s="1"/>
  <c r="AI132" i="8"/>
  <c r="AV134" i="6" s="1"/>
  <c r="AA132" i="8"/>
  <c r="W132" i="8"/>
  <c r="O132" i="8"/>
  <c r="N132" i="8"/>
  <c r="Q132" i="8" s="1"/>
  <c r="R132" i="8" s="1"/>
  <c r="I132" i="8"/>
  <c r="AW131" i="8"/>
  <c r="BJ133" i="6" s="1"/>
  <c r="AV131" i="8"/>
  <c r="BI133" i="6" s="1"/>
  <c r="AU131" i="8"/>
  <c r="BH133" i="6" s="1"/>
  <c r="AT131" i="8"/>
  <c r="BG133" i="6" s="1"/>
  <c r="AS131" i="8"/>
  <c r="BF133" i="6" s="1"/>
  <c r="AN131" i="8"/>
  <c r="BA133" i="6" s="1"/>
  <c r="AI131" i="8"/>
  <c r="AV133" i="6" s="1"/>
  <c r="AA131" i="8"/>
  <c r="W131" i="8"/>
  <c r="Q131" i="8"/>
  <c r="R131" i="8" s="1"/>
  <c r="N131" i="8"/>
  <c r="O131" i="8" s="1"/>
  <c r="I131" i="8"/>
  <c r="AW130" i="8"/>
  <c r="BJ132" i="6" s="1"/>
  <c r="AV130" i="8"/>
  <c r="BI132" i="6" s="1"/>
  <c r="AU130" i="8"/>
  <c r="BH132" i="6" s="1"/>
  <c r="AT130" i="8"/>
  <c r="BG132" i="6" s="1"/>
  <c r="AS130" i="8"/>
  <c r="BF132" i="6" s="1"/>
  <c r="AN130" i="8"/>
  <c r="BA132" i="6" s="1"/>
  <c r="AI130" i="8"/>
  <c r="AV132" i="6" s="1"/>
  <c r="AA130" i="8"/>
  <c r="W130" i="8"/>
  <c r="R130" i="8"/>
  <c r="O130" i="8"/>
  <c r="N130" i="8"/>
  <c r="Q130" i="8" s="1"/>
  <c r="I130" i="8"/>
  <c r="AW129" i="8"/>
  <c r="BJ131" i="6" s="1"/>
  <c r="AV129" i="8"/>
  <c r="BI131" i="6" s="1"/>
  <c r="AU129" i="8"/>
  <c r="BH131" i="6" s="1"/>
  <c r="AT129" i="8"/>
  <c r="BG131" i="6" s="1"/>
  <c r="AS129" i="8"/>
  <c r="BF131" i="6" s="1"/>
  <c r="AN129" i="8"/>
  <c r="BA131" i="6" s="1"/>
  <c r="AI129" i="8"/>
  <c r="AV131" i="6" s="1"/>
  <c r="AA129" i="8"/>
  <c r="W129" i="8"/>
  <c r="Q129" i="8"/>
  <c r="R129" i="8" s="1"/>
  <c r="N129" i="8"/>
  <c r="O129" i="8" s="1"/>
  <c r="I129" i="8"/>
  <c r="AW128" i="8"/>
  <c r="BJ130" i="6" s="1"/>
  <c r="AV128" i="8"/>
  <c r="BI130" i="6" s="1"/>
  <c r="AU128" i="8"/>
  <c r="BH130" i="6" s="1"/>
  <c r="AT128" i="8"/>
  <c r="BG130" i="6" s="1"/>
  <c r="AS128" i="8"/>
  <c r="BF130" i="6" s="1"/>
  <c r="AN128" i="8"/>
  <c r="BA130" i="6" s="1"/>
  <c r="AI128" i="8"/>
  <c r="AV130" i="6" s="1"/>
  <c r="AA128" i="8"/>
  <c r="W128" i="8"/>
  <c r="Q128" i="8"/>
  <c r="R128" i="8" s="1"/>
  <c r="O128" i="8"/>
  <c r="N128" i="8"/>
  <c r="I128" i="8"/>
  <c r="AW127" i="8"/>
  <c r="BJ129" i="6" s="1"/>
  <c r="AV127" i="8"/>
  <c r="BI129" i="6" s="1"/>
  <c r="AU127" i="8"/>
  <c r="BH129" i="6" s="1"/>
  <c r="AT127" i="8"/>
  <c r="BG129" i="6" s="1"/>
  <c r="AS127" i="8"/>
  <c r="BF129" i="6" s="1"/>
  <c r="AN127" i="8"/>
  <c r="BA129" i="6" s="1"/>
  <c r="AI127" i="8"/>
  <c r="AV129" i="6" s="1"/>
  <c r="AA127" i="8"/>
  <c r="W127" i="8"/>
  <c r="N127" i="8"/>
  <c r="I127" i="8"/>
  <c r="AW126" i="8"/>
  <c r="BJ128" i="6" s="1"/>
  <c r="AV126" i="8"/>
  <c r="BI128" i="6" s="1"/>
  <c r="AU126" i="8"/>
  <c r="BH128" i="6" s="1"/>
  <c r="AT126" i="8"/>
  <c r="BG128" i="6" s="1"/>
  <c r="AS126" i="8"/>
  <c r="BF128" i="6" s="1"/>
  <c r="AN126" i="8"/>
  <c r="BA128" i="6" s="1"/>
  <c r="AI126" i="8"/>
  <c r="AV128" i="6" s="1"/>
  <c r="AA126" i="8"/>
  <c r="W126" i="8"/>
  <c r="N126" i="8"/>
  <c r="Q126" i="8" s="1"/>
  <c r="R126" i="8" s="1"/>
  <c r="I126" i="8"/>
  <c r="AW125" i="8"/>
  <c r="BJ127" i="6" s="1"/>
  <c r="AV125" i="8"/>
  <c r="BI127" i="6" s="1"/>
  <c r="AU125" i="8"/>
  <c r="BH127" i="6" s="1"/>
  <c r="AT125" i="8"/>
  <c r="BG127" i="6" s="1"/>
  <c r="AS125" i="8"/>
  <c r="BF127" i="6" s="1"/>
  <c r="AN125" i="8"/>
  <c r="BA127" i="6" s="1"/>
  <c r="AI125" i="8"/>
  <c r="AV127" i="6" s="1"/>
  <c r="AA125" i="8"/>
  <c r="W125" i="8"/>
  <c r="Q125" i="8"/>
  <c r="R125" i="8" s="1"/>
  <c r="O125" i="8"/>
  <c r="N125" i="8"/>
  <c r="I125" i="8"/>
  <c r="AW124" i="8"/>
  <c r="BJ126" i="6" s="1"/>
  <c r="AV124" i="8"/>
  <c r="BI126" i="6" s="1"/>
  <c r="AU124" i="8"/>
  <c r="BH126" i="6" s="1"/>
  <c r="AT124" i="8"/>
  <c r="BG126" i="6" s="1"/>
  <c r="AS124" i="8"/>
  <c r="BF126" i="6" s="1"/>
  <c r="AN124" i="8"/>
  <c r="BA126" i="6" s="1"/>
  <c r="AI124" i="8"/>
  <c r="AV126" i="6" s="1"/>
  <c r="AA124" i="8"/>
  <c r="W124" i="8"/>
  <c r="O124" i="8"/>
  <c r="N124" i="8"/>
  <c r="Q124" i="8" s="1"/>
  <c r="R124" i="8" s="1"/>
  <c r="I124" i="8"/>
  <c r="AW123" i="8"/>
  <c r="BJ125" i="6" s="1"/>
  <c r="AV123" i="8"/>
  <c r="BI125" i="6" s="1"/>
  <c r="AU123" i="8"/>
  <c r="BH125" i="6" s="1"/>
  <c r="AT123" i="8"/>
  <c r="BG125" i="6" s="1"/>
  <c r="AS123" i="8"/>
  <c r="BF125" i="6" s="1"/>
  <c r="AN123" i="8"/>
  <c r="BA125" i="6" s="1"/>
  <c r="AI123" i="8"/>
  <c r="AV125" i="6" s="1"/>
  <c r="AA123" i="8"/>
  <c r="W123" i="8"/>
  <c r="Q123" i="8"/>
  <c r="R123" i="8" s="1"/>
  <c r="N123" i="8"/>
  <c r="O123" i="8" s="1"/>
  <c r="I123" i="8"/>
  <c r="AW122" i="8"/>
  <c r="BJ124" i="6" s="1"/>
  <c r="AV122" i="8"/>
  <c r="BI124" i="6" s="1"/>
  <c r="AU122" i="8"/>
  <c r="BH124" i="6" s="1"/>
  <c r="AT122" i="8"/>
  <c r="BG124" i="6" s="1"/>
  <c r="AS122" i="8"/>
  <c r="BF124" i="6" s="1"/>
  <c r="AN122" i="8"/>
  <c r="BA124" i="6" s="1"/>
  <c r="AI122" i="8"/>
  <c r="AV124" i="6" s="1"/>
  <c r="AA122" i="8"/>
  <c r="W122" i="8"/>
  <c r="R122" i="8"/>
  <c r="O122" i="8"/>
  <c r="N122" i="8"/>
  <c r="Q122" i="8" s="1"/>
  <c r="I122" i="8"/>
  <c r="AW121" i="8"/>
  <c r="BJ123" i="6" s="1"/>
  <c r="AV121" i="8"/>
  <c r="BI123" i="6" s="1"/>
  <c r="AU121" i="8"/>
  <c r="BH123" i="6" s="1"/>
  <c r="AT121" i="8"/>
  <c r="BG123" i="6" s="1"/>
  <c r="AS121" i="8"/>
  <c r="BF123" i="6" s="1"/>
  <c r="AN121" i="8"/>
  <c r="BA123" i="6" s="1"/>
  <c r="AI121" i="8"/>
  <c r="AV123" i="6" s="1"/>
  <c r="AA121" i="8"/>
  <c r="W121" i="8"/>
  <c r="Q121" i="8"/>
  <c r="R121" i="8" s="1"/>
  <c r="N121" i="8"/>
  <c r="O121" i="8" s="1"/>
  <c r="I121" i="8"/>
  <c r="AW120" i="8"/>
  <c r="BJ122" i="6" s="1"/>
  <c r="AV120" i="8"/>
  <c r="BI122" i="6" s="1"/>
  <c r="AU120" i="8"/>
  <c r="BH122" i="6" s="1"/>
  <c r="AT120" i="8"/>
  <c r="BG122" i="6" s="1"/>
  <c r="AS120" i="8"/>
  <c r="BF122" i="6" s="1"/>
  <c r="AN120" i="8"/>
  <c r="BA122" i="6" s="1"/>
  <c r="AI120" i="8"/>
  <c r="AV122" i="6" s="1"/>
  <c r="AA120" i="8"/>
  <c r="W120" i="8"/>
  <c r="Q120" i="8"/>
  <c r="R120" i="8" s="1"/>
  <c r="O120" i="8"/>
  <c r="N120" i="8"/>
  <c r="I120" i="8"/>
  <c r="AW119" i="8"/>
  <c r="BJ121" i="6" s="1"/>
  <c r="AV119" i="8"/>
  <c r="BI121" i="6" s="1"/>
  <c r="AU119" i="8"/>
  <c r="BH121" i="6" s="1"/>
  <c r="AT119" i="8"/>
  <c r="BG121" i="6" s="1"/>
  <c r="AS119" i="8"/>
  <c r="BF121" i="6" s="1"/>
  <c r="AN119" i="8"/>
  <c r="BA121" i="6" s="1"/>
  <c r="AI119" i="8"/>
  <c r="AV121" i="6" s="1"/>
  <c r="AA119" i="8"/>
  <c r="W119" i="8"/>
  <c r="N119" i="8"/>
  <c r="I119" i="8"/>
  <c r="AW118" i="8"/>
  <c r="BJ120" i="6" s="1"/>
  <c r="AV118" i="8"/>
  <c r="BI120" i="6" s="1"/>
  <c r="AU118" i="8"/>
  <c r="BH120" i="6" s="1"/>
  <c r="AT118" i="8"/>
  <c r="BG120" i="6" s="1"/>
  <c r="AS118" i="8"/>
  <c r="BF120" i="6" s="1"/>
  <c r="AN118" i="8"/>
  <c r="BA120" i="6" s="1"/>
  <c r="AI118" i="8"/>
  <c r="AV120" i="6" s="1"/>
  <c r="AA118" i="8"/>
  <c r="W118" i="8"/>
  <c r="N118" i="8"/>
  <c r="Q118" i="8" s="1"/>
  <c r="R118" i="8" s="1"/>
  <c r="I118" i="8"/>
  <c r="AW117" i="8"/>
  <c r="BJ119" i="6" s="1"/>
  <c r="AV117" i="8"/>
  <c r="BI119" i="6" s="1"/>
  <c r="AU117" i="8"/>
  <c r="BH119" i="6" s="1"/>
  <c r="AT117" i="8"/>
  <c r="BG119" i="6" s="1"/>
  <c r="AS117" i="8"/>
  <c r="BF119" i="6" s="1"/>
  <c r="AN117" i="8"/>
  <c r="BA119" i="6" s="1"/>
  <c r="AI117" i="8"/>
  <c r="AV119" i="6" s="1"/>
  <c r="AA117" i="8"/>
  <c r="W117" i="8"/>
  <c r="Q117" i="8"/>
  <c r="R117" i="8" s="1"/>
  <c r="O117" i="8"/>
  <c r="N117" i="8"/>
  <c r="I117" i="8"/>
  <c r="AW116" i="8"/>
  <c r="BJ118" i="6" s="1"/>
  <c r="AV116" i="8"/>
  <c r="BI118" i="6" s="1"/>
  <c r="AU116" i="8"/>
  <c r="BH118" i="6" s="1"/>
  <c r="AT116" i="8"/>
  <c r="BG118" i="6" s="1"/>
  <c r="AS116" i="8"/>
  <c r="BF118" i="6" s="1"/>
  <c r="AN116" i="8"/>
  <c r="BA118" i="6" s="1"/>
  <c r="AI116" i="8"/>
  <c r="AV118" i="6" s="1"/>
  <c r="AA116" i="8"/>
  <c r="W116" i="8"/>
  <c r="O116" i="8"/>
  <c r="N116" i="8"/>
  <c r="Q116" i="8" s="1"/>
  <c r="R116" i="8" s="1"/>
  <c r="I116" i="8"/>
  <c r="AW115" i="8"/>
  <c r="BJ117" i="6" s="1"/>
  <c r="AV115" i="8"/>
  <c r="BI117" i="6" s="1"/>
  <c r="AU115" i="8"/>
  <c r="BH117" i="6" s="1"/>
  <c r="AT115" i="8"/>
  <c r="BG117" i="6" s="1"/>
  <c r="AS115" i="8"/>
  <c r="BF117" i="6" s="1"/>
  <c r="AN115" i="8"/>
  <c r="BA117" i="6" s="1"/>
  <c r="AI115" i="8"/>
  <c r="AV117" i="6" s="1"/>
  <c r="AA115" i="8"/>
  <c r="W115" i="8"/>
  <c r="Q115" i="8"/>
  <c r="R115" i="8" s="1"/>
  <c r="N115" i="8"/>
  <c r="O115" i="8" s="1"/>
  <c r="I115" i="8"/>
  <c r="AW114" i="8"/>
  <c r="BJ116" i="6" s="1"/>
  <c r="AV114" i="8"/>
  <c r="BI116" i="6" s="1"/>
  <c r="AU114" i="8"/>
  <c r="BH116" i="6" s="1"/>
  <c r="AT114" i="8"/>
  <c r="BG116" i="6" s="1"/>
  <c r="AS114" i="8"/>
  <c r="BF116" i="6" s="1"/>
  <c r="AN114" i="8"/>
  <c r="BA116" i="6" s="1"/>
  <c r="AI114" i="8"/>
  <c r="AV116" i="6" s="1"/>
  <c r="AA114" i="8"/>
  <c r="W114" i="8"/>
  <c r="O114" i="8"/>
  <c r="N114" i="8"/>
  <c r="Q114" i="8" s="1"/>
  <c r="R114" i="8" s="1"/>
  <c r="I114" i="8"/>
  <c r="AW113" i="8"/>
  <c r="BJ115" i="6" s="1"/>
  <c r="AV113" i="8"/>
  <c r="BI115" i="6" s="1"/>
  <c r="AU113" i="8"/>
  <c r="BH115" i="6" s="1"/>
  <c r="AT113" i="8"/>
  <c r="BG115" i="6" s="1"/>
  <c r="AS113" i="8"/>
  <c r="BF115" i="6" s="1"/>
  <c r="AN113" i="8"/>
  <c r="BA115" i="6" s="1"/>
  <c r="AI113" i="8"/>
  <c r="AV115" i="6" s="1"/>
  <c r="AA113" i="8"/>
  <c r="W113" i="8"/>
  <c r="N113" i="8"/>
  <c r="O113" i="8" s="1"/>
  <c r="I113" i="8"/>
  <c r="AW112" i="8"/>
  <c r="BJ114" i="6" s="1"/>
  <c r="AV112" i="8"/>
  <c r="BI114" i="6" s="1"/>
  <c r="AU112" i="8"/>
  <c r="BH114" i="6" s="1"/>
  <c r="AT112" i="8"/>
  <c r="BG114" i="6" s="1"/>
  <c r="AS112" i="8"/>
  <c r="BF114" i="6" s="1"/>
  <c r="AN112" i="8"/>
  <c r="BA114" i="6" s="1"/>
  <c r="AI112" i="8"/>
  <c r="AV114" i="6" s="1"/>
  <c r="AA112" i="8"/>
  <c r="W112" i="8"/>
  <c r="Q112" i="8"/>
  <c r="R112" i="8" s="1"/>
  <c r="O112" i="8"/>
  <c r="N112" i="8"/>
  <c r="I112" i="8"/>
  <c r="AW111" i="8"/>
  <c r="BJ113" i="6" s="1"/>
  <c r="AV111" i="8"/>
  <c r="BI113" i="6" s="1"/>
  <c r="AU111" i="8"/>
  <c r="BH113" i="6" s="1"/>
  <c r="AT111" i="8"/>
  <c r="BG113" i="6" s="1"/>
  <c r="AS111" i="8"/>
  <c r="BF113" i="6" s="1"/>
  <c r="AN111" i="8"/>
  <c r="BA113" i="6" s="1"/>
  <c r="AI111" i="8"/>
  <c r="AV113" i="6" s="1"/>
  <c r="AA111" i="8"/>
  <c r="W111" i="8"/>
  <c r="O111" i="8"/>
  <c r="N111" i="8"/>
  <c r="Q111" i="8" s="1"/>
  <c r="R111" i="8" s="1"/>
  <c r="I111" i="8"/>
  <c r="AW110" i="8"/>
  <c r="BJ112" i="6" s="1"/>
  <c r="AV110" i="8"/>
  <c r="BI112" i="6" s="1"/>
  <c r="AU110" i="8"/>
  <c r="BH112" i="6" s="1"/>
  <c r="AT110" i="8"/>
  <c r="BG112" i="6" s="1"/>
  <c r="AS110" i="8"/>
  <c r="BF112" i="6" s="1"/>
  <c r="AN110" i="8"/>
  <c r="BA112" i="6" s="1"/>
  <c r="AI110" i="8"/>
  <c r="AV112" i="6" s="1"/>
  <c r="AA110" i="8"/>
  <c r="W110" i="8"/>
  <c r="N110" i="8"/>
  <c r="I110" i="8"/>
  <c r="AW109" i="8"/>
  <c r="BJ111" i="6" s="1"/>
  <c r="AV109" i="8"/>
  <c r="BI111" i="6" s="1"/>
  <c r="AU109" i="8"/>
  <c r="BH111" i="6" s="1"/>
  <c r="AT109" i="8"/>
  <c r="BG111" i="6" s="1"/>
  <c r="AS109" i="8"/>
  <c r="BF111" i="6" s="1"/>
  <c r="AN109" i="8"/>
  <c r="BA111" i="6" s="1"/>
  <c r="AI109" i="8"/>
  <c r="AV111" i="6" s="1"/>
  <c r="AA109" i="8"/>
  <c r="W109" i="8"/>
  <c r="Q109" i="8"/>
  <c r="R109" i="8" s="1"/>
  <c r="O109" i="8"/>
  <c r="N109" i="8"/>
  <c r="I109" i="8"/>
  <c r="AW108" i="8"/>
  <c r="BJ110" i="6" s="1"/>
  <c r="AV108" i="8"/>
  <c r="BI110" i="6" s="1"/>
  <c r="AU108" i="8"/>
  <c r="BH110" i="6" s="1"/>
  <c r="AT108" i="8"/>
  <c r="BG110" i="6" s="1"/>
  <c r="AS108" i="8"/>
  <c r="BF110" i="6" s="1"/>
  <c r="AN108" i="8"/>
  <c r="BA110" i="6" s="1"/>
  <c r="AI108" i="8"/>
  <c r="AV110" i="6" s="1"/>
  <c r="AA108" i="8"/>
  <c r="W108" i="8"/>
  <c r="O108" i="8"/>
  <c r="N108" i="8"/>
  <c r="Q108" i="8" s="1"/>
  <c r="R108" i="8" s="1"/>
  <c r="I108" i="8"/>
  <c r="AW107" i="8"/>
  <c r="BJ109" i="6" s="1"/>
  <c r="AV107" i="8"/>
  <c r="BI109" i="6" s="1"/>
  <c r="AU107" i="8"/>
  <c r="BH109" i="6" s="1"/>
  <c r="AT107" i="8"/>
  <c r="BG109" i="6" s="1"/>
  <c r="AS107" i="8"/>
  <c r="BF109" i="6" s="1"/>
  <c r="AN107" i="8"/>
  <c r="BA109" i="6" s="1"/>
  <c r="AI107" i="8"/>
  <c r="AV109" i="6" s="1"/>
  <c r="AA107" i="8"/>
  <c r="W107" i="8"/>
  <c r="Q107" i="8"/>
  <c r="R107" i="8" s="1"/>
  <c r="N107" i="8"/>
  <c r="O107" i="8" s="1"/>
  <c r="I107" i="8"/>
  <c r="AW106" i="8"/>
  <c r="BJ108" i="6" s="1"/>
  <c r="AV106" i="8"/>
  <c r="BI108" i="6" s="1"/>
  <c r="AU106" i="8"/>
  <c r="BH108" i="6" s="1"/>
  <c r="AT106" i="8"/>
  <c r="BG108" i="6" s="1"/>
  <c r="AS106" i="8"/>
  <c r="BF108" i="6" s="1"/>
  <c r="AN106" i="8"/>
  <c r="BA108" i="6" s="1"/>
  <c r="AI106" i="8"/>
  <c r="AV108" i="6" s="1"/>
  <c r="AA106" i="8"/>
  <c r="W106" i="8"/>
  <c r="R106" i="8"/>
  <c r="O106" i="8"/>
  <c r="N106" i="8"/>
  <c r="Q106" i="8" s="1"/>
  <c r="I106" i="8"/>
  <c r="AW105" i="8"/>
  <c r="BJ107" i="6" s="1"/>
  <c r="AV105" i="8"/>
  <c r="BI107" i="6" s="1"/>
  <c r="AU105" i="8"/>
  <c r="BH107" i="6" s="1"/>
  <c r="AT105" i="8"/>
  <c r="BG107" i="6" s="1"/>
  <c r="AS105" i="8"/>
  <c r="BF107" i="6" s="1"/>
  <c r="AN105" i="8"/>
  <c r="BA107" i="6" s="1"/>
  <c r="AI105" i="8"/>
  <c r="AV107" i="6" s="1"/>
  <c r="AA105" i="8"/>
  <c r="W105" i="8"/>
  <c r="N105" i="8"/>
  <c r="O105" i="8" s="1"/>
  <c r="I105" i="8"/>
  <c r="AW104" i="8"/>
  <c r="BJ106" i="6" s="1"/>
  <c r="AV104" i="8"/>
  <c r="BI106" i="6" s="1"/>
  <c r="AU104" i="8"/>
  <c r="BH106" i="6" s="1"/>
  <c r="AT104" i="8"/>
  <c r="BG106" i="6" s="1"/>
  <c r="AS104" i="8"/>
  <c r="BF106" i="6" s="1"/>
  <c r="AN104" i="8"/>
  <c r="BA106" i="6" s="1"/>
  <c r="AI104" i="8"/>
  <c r="AV106" i="6" s="1"/>
  <c r="AA104" i="8"/>
  <c r="W104" i="8"/>
  <c r="Q104" i="8"/>
  <c r="R104" i="8" s="1"/>
  <c r="O104" i="8"/>
  <c r="N104" i="8"/>
  <c r="I104" i="8"/>
  <c r="AW103" i="8"/>
  <c r="BJ105" i="6" s="1"/>
  <c r="AV103" i="8"/>
  <c r="BI105" i="6" s="1"/>
  <c r="AU103" i="8"/>
  <c r="BH105" i="6" s="1"/>
  <c r="AT103" i="8"/>
  <c r="BG105" i="6" s="1"/>
  <c r="AS103" i="8"/>
  <c r="BF105" i="6" s="1"/>
  <c r="AN103" i="8"/>
  <c r="BA105" i="6" s="1"/>
  <c r="AI103" i="8"/>
  <c r="AV105" i="6" s="1"/>
  <c r="AA103" i="8"/>
  <c r="W103" i="8"/>
  <c r="N103" i="8"/>
  <c r="Q103" i="8" s="1"/>
  <c r="R103" i="8" s="1"/>
  <c r="I103" i="8"/>
  <c r="AW102" i="8"/>
  <c r="BJ104" i="6" s="1"/>
  <c r="AV102" i="8"/>
  <c r="BI104" i="6" s="1"/>
  <c r="AU102" i="8"/>
  <c r="BH104" i="6" s="1"/>
  <c r="AT102" i="8"/>
  <c r="BG104" i="6" s="1"/>
  <c r="AS102" i="8"/>
  <c r="BF104" i="6" s="1"/>
  <c r="AN102" i="8"/>
  <c r="BA104" i="6" s="1"/>
  <c r="AI102" i="8"/>
  <c r="AV104" i="6" s="1"/>
  <c r="AA102" i="8"/>
  <c r="W102" i="8"/>
  <c r="N102" i="8"/>
  <c r="I102" i="8"/>
  <c r="AW101" i="8"/>
  <c r="BJ103" i="6" s="1"/>
  <c r="AV101" i="8"/>
  <c r="BI103" i="6" s="1"/>
  <c r="AU101" i="8"/>
  <c r="BH103" i="6" s="1"/>
  <c r="AT101" i="8"/>
  <c r="BG103" i="6" s="1"/>
  <c r="AS101" i="8"/>
  <c r="BF103" i="6" s="1"/>
  <c r="AN101" i="8"/>
  <c r="BA103" i="6" s="1"/>
  <c r="AI101" i="8"/>
  <c r="AV103" i="6" s="1"/>
  <c r="AA101" i="8"/>
  <c r="W101" i="8"/>
  <c r="Q101" i="8"/>
  <c r="R101" i="8" s="1"/>
  <c r="O101" i="8"/>
  <c r="N101" i="8"/>
  <c r="I101" i="8"/>
  <c r="AW100" i="8"/>
  <c r="BJ102" i="6" s="1"/>
  <c r="AV100" i="8"/>
  <c r="BI102" i="6" s="1"/>
  <c r="AU100" i="8"/>
  <c r="BH102" i="6" s="1"/>
  <c r="AT100" i="8"/>
  <c r="BG102" i="6" s="1"/>
  <c r="AS100" i="8"/>
  <c r="BF102" i="6" s="1"/>
  <c r="AN100" i="8"/>
  <c r="BA102" i="6" s="1"/>
  <c r="AI100" i="8"/>
  <c r="AV102" i="6" s="1"/>
  <c r="AA100" i="8"/>
  <c r="W100" i="8"/>
  <c r="O100" i="8"/>
  <c r="N100" i="8"/>
  <c r="Q100" i="8" s="1"/>
  <c r="R100" i="8" s="1"/>
  <c r="I100" i="8"/>
  <c r="AW99" i="8"/>
  <c r="BJ101" i="6" s="1"/>
  <c r="AV99" i="8"/>
  <c r="BI101" i="6" s="1"/>
  <c r="AU99" i="8"/>
  <c r="BH101" i="6" s="1"/>
  <c r="AT99" i="8"/>
  <c r="BG101" i="6" s="1"/>
  <c r="AS99" i="8"/>
  <c r="BF101" i="6" s="1"/>
  <c r="AN99" i="8"/>
  <c r="BA101" i="6" s="1"/>
  <c r="AI99" i="8"/>
  <c r="AV101" i="6" s="1"/>
  <c r="AA99" i="8"/>
  <c r="W99" i="8"/>
  <c r="Q99" i="8"/>
  <c r="R99" i="8" s="1"/>
  <c r="N99" i="8"/>
  <c r="O99" i="8" s="1"/>
  <c r="I99" i="8"/>
  <c r="AW98" i="8"/>
  <c r="BJ100" i="6" s="1"/>
  <c r="AV98" i="8"/>
  <c r="BI100" i="6" s="1"/>
  <c r="AU98" i="8"/>
  <c r="BH100" i="6" s="1"/>
  <c r="AT98" i="8"/>
  <c r="BG100" i="6" s="1"/>
  <c r="AS98" i="8"/>
  <c r="BF100" i="6" s="1"/>
  <c r="AN98" i="8"/>
  <c r="BA100" i="6" s="1"/>
  <c r="AI98" i="8"/>
  <c r="AV100" i="6" s="1"/>
  <c r="AA98" i="8"/>
  <c r="W98" i="8"/>
  <c r="R98" i="8"/>
  <c r="O98" i="8"/>
  <c r="N98" i="8"/>
  <c r="Q98" i="8" s="1"/>
  <c r="I98" i="8"/>
  <c r="AW97" i="8"/>
  <c r="BJ99" i="6" s="1"/>
  <c r="AV97" i="8"/>
  <c r="BI99" i="6" s="1"/>
  <c r="AU97" i="8"/>
  <c r="BH99" i="6" s="1"/>
  <c r="AT97" i="8"/>
  <c r="BG99" i="6" s="1"/>
  <c r="AS97" i="8"/>
  <c r="BF99" i="6" s="1"/>
  <c r="AN97" i="8"/>
  <c r="BA99" i="6" s="1"/>
  <c r="AI97" i="8"/>
  <c r="AV99" i="6" s="1"/>
  <c r="AA97" i="8"/>
  <c r="W97" i="8"/>
  <c r="N97" i="8"/>
  <c r="O97" i="8" s="1"/>
  <c r="I97" i="8"/>
  <c r="AW96" i="8"/>
  <c r="BJ98" i="6" s="1"/>
  <c r="AV96" i="8"/>
  <c r="BI98" i="6" s="1"/>
  <c r="AU96" i="8"/>
  <c r="BH98" i="6" s="1"/>
  <c r="AT96" i="8"/>
  <c r="BG98" i="6" s="1"/>
  <c r="AS96" i="8"/>
  <c r="BF98" i="6" s="1"/>
  <c r="AN96" i="8"/>
  <c r="BA98" i="6" s="1"/>
  <c r="AI96" i="8"/>
  <c r="AV98" i="6" s="1"/>
  <c r="AA96" i="8"/>
  <c r="W96" i="8"/>
  <c r="Q96" i="8"/>
  <c r="R96" i="8" s="1"/>
  <c r="O96" i="8"/>
  <c r="N96" i="8"/>
  <c r="I96" i="8"/>
  <c r="AW95" i="8"/>
  <c r="BJ97" i="6" s="1"/>
  <c r="AV95" i="8"/>
  <c r="BI97" i="6" s="1"/>
  <c r="AU95" i="8"/>
  <c r="BH97" i="6" s="1"/>
  <c r="AT95" i="8"/>
  <c r="BG97" i="6" s="1"/>
  <c r="AS95" i="8"/>
  <c r="BF97" i="6" s="1"/>
  <c r="AN95" i="8"/>
  <c r="BA97" i="6" s="1"/>
  <c r="AI95" i="8"/>
  <c r="AV97" i="6" s="1"/>
  <c r="AA95" i="8"/>
  <c r="W95" i="8"/>
  <c r="O95" i="8"/>
  <c r="N95" i="8"/>
  <c r="Q95" i="8" s="1"/>
  <c r="R95" i="8" s="1"/>
  <c r="I95" i="8"/>
  <c r="AW94" i="8"/>
  <c r="BJ96" i="6" s="1"/>
  <c r="AV94" i="8"/>
  <c r="BI96" i="6" s="1"/>
  <c r="AU94" i="8"/>
  <c r="BH96" i="6" s="1"/>
  <c r="AT94" i="8"/>
  <c r="BG96" i="6" s="1"/>
  <c r="AS94" i="8"/>
  <c r="BF96" i="6" s="1"/>
  <c r="AN94" i="8"/>
  <c r="BA96" i="6" s="1"/>
  <c r="AI94" i="8"/>
  <c r="AV96" i="6" s="1"/>
  <c r="AA94" i="8"/>
  <c r="W94" i="8"/>
  <c r="N94" i="8"/>
  <c r="I94" i="8"/>
  <c r="AW93" i="8"/>
  <c r="BJ95" i="6" s="1"/>
  <c r="AV93" i="8"/>
  <c r="BI95" i="6" s="1"/>
  <c r="AU93" i="8"/>
  <c r="BH95" i="6" s="1"/>
  <c r="AT93" i="8"/>
  <c r="BG95" i="6" s="1"/>
  <c r="AS93" i="8"/>
  <c r="BF95" i="6" s="1"/>
  <c r="AN93" i="8"/>
  <c r="BA95" i="6" s="1"/>
  <c r="AI93" i="8"/>
  <c r="AV95" i="6" s="1"/>
  <c r="AA93" i="8"/>
  <c r="W93" i="8"/>
  <c r="Q93" i="8"/>
  <c r="R93" i="8" s="1"/>
  <c r="O93" i="8"/>
  <c r="N93" i="8"/>
  <c r="I93" i="8"/>
  <c r="AW92" i="8"/>
  <c r="BJ94" i="6" s="1"/>
  <c r="AV92" i="8"/>
  <c r="BI94" i="6" s="1"/>
  <c r="AU92" i="8"/>
  <c r="BH94" i="6" s="1"/>
  <c r="AT92" i="8"/>
  <c r="BG94" i="6" s="1"/>
  <c r="AS92" i="8"/>
  <c r="BF94" i="6" s="1"/>
  <c r="AN92" i="8"/>
  <c r="BA94" i="6" s="1"/>
  <c r="AI92" i="8"/>
  <c r="AV94" i="6" s="1"/>
  <c r="AA92" i="8"/>
  <c r="W92" i="8"/>
  <c r="R92" i="8"/>
  <c r="Q92" i="8"/>
  <c r="O92" i="8"/>
  <c r="N92" i="8"/>
  <c r="I92" i="8"/>
  <c r="AW91" i="8"/>
  <c r="BJ93" i="6" s="1"/>
  <c r="AV91" i="8"/>
  <c r="BI93" i="6" s="1"/>
  <c r="AU91" i="8"/>
  <c r="BH93" i="6" s="1"/>
  <c r="AT91" i="8"/>
  <c r="BG93" i="6" s="1"/>
  <c r="AS91" i="8"/>
  <c r="BF93" i="6" s="1"/>
  <c r="AN91" i="8"/>
  <c r="BA93" i="6" s="1"/>
  <c r="AI91" i="8"/>
  <c r="AV93" i="6" s="1"/>
  <c r="AA91" i="8"/>
  <c r="W91" i="8"/>
  <c r="N91" i="8"/>
  <c r="O91" i="8" s="1"/>
  <c r="I91" i="8"/>
  <c r="AW90" i="8"/>
  <c r="BJ92" i="6" s="1"/>
  <c r="AV90" i="8"/>
  <c r="BI92" i="6" s="1"/>
  <c r="AU90" i="8"/>
  <c r="BH92" i="6" s="1"/>
  <c r="AT90" i="8"/>
  <c r="BG92" i="6" s="1"/>
  <c r="AS90" i="8"/>
  <c r="BF92" i="6" s="1"/>
  <c r="AN90" i="8"/>
  <c r="BA92" i="6" s="1"/>
  <c r="AI90" i="8"/>
  <c r="AV92" i="6" s="1"/>
  <c r="AA90" i="8"/>
  <c r="W90" i="8"/>
  <c r="O90" i="8"/>
  <c r="N90" i="8"/>
  <c r="Q90" i="8" s="1"/>
  <c r="R90" i="8" s="1"/>
  <c r="I90" i="8"/>
  <c r="AW89" i="8"/>
  <c r="BJ91" i="6" s="1"/>
  <c r="AV89" i="8"/>
  <c r="BI91" i="6" s="1"/>
  <c r="AU89" i="8"/>
  <c r="BH91" i="6" s="1"/>
  <c r="AT89" i="8"/>
  <c r="BG91" i="6" s="1"/>
  <c r="AS89" i="8"/>
  <c r="BF91" i="6" s="1"/>
  <c r="AN89" i="8"/>
  <c r="BA91" i="6" s="1"/>
  <c r="AI89" i="8"/>
  <c r="AV91" i="6" s="1"/>
  <c r="AA89" i="8"/>
  <c r="W89" i="8"/>
  <c r="Q89" i="8"/>
  <c r="R89" i="8" s="1"/>
  <c r="N89" i="8"/>
  <c r="O89" i="8" s="1"/>
  <c r="I89" i="8"/>
  <c r="AW88" i="8"/>
  <c r="BJ90" i="6" s="1"/>
  <c r="AV88" i="8"/>
  <c r="BI90" i="6" s="1"/>
  <c r="AU88" i="8"/>
  <c r="BH90" i="6" s="1"/>
  <c r="AT88" i="8"/>
  <c r="BG90" i="6" s="1"/>
  <c r="AS88" i="8"/>
  <c r="BF90" i="6" s="1"/>
  <c r="AN88" i="8"/>
  <c r="BA90" i="6" s="1"/>
  <c r="AI88" i="8"/>
  <c r="AV90" i="6" s="1"/>
  <c r="AA88" i="8"/>
  <c r="W88" i="8"/>
  <c r="Q88" i="8"/>
  <c r="R88" i="8" s="1"/>
  <c r="O88" i="8"/>
  <c r="N88" i="8"/>
  <c r="I88" i="8"/>
  <c r="AW87" i="8"/>
  <c r="BJ89" i="6" s="1"/>
  <c r="AV87" i="8"/>
  <c r="BI89" i="6" s="1"/>
  <c r="AU87" i="8"/>
  <c r="BH89" i="6" s="1"/>
  <c r="AT87" i="8"/>
  <c r="BG89" i="6" s="1"/>
  <c r="AS87" i="8"/>
  <c r="BF89" i="6" s="1"/>
  <c r="AN87" i="8"/>
  <c r="BA89" i="6" s="1"/>
  <c r="AI87" i="8"/>
  <c r="AV89" i="6" s="1"/>
  <c r="AA87" i="8"/>
  <c r="W87" i="8"/>
  <c r="N87" i="8"/>
  <c r="Q87" i="8" s="1"/>
  <c r="R87" i="8" s="1"/>
  <c r="I87" i="8"/>
  <c r="AW86" i="8"/>
  <c r="BJ88" i="6" s="1"/>
  <c r="AV86" i="8"/>
  <c r="BI88" i="6" s="1"/>
  <c r="AU86" i="8"/>
  <c r="BH88" i="6" s="1"/>
  <c r="AT86" i="8"/>
  <c r="BG88" i="6" s="1"/>
  <c r="AS86" i="8"/>
  <c r="BF88" i="6" s="1"/>
  <c r="AN86" i="8"/>
  <c r="BA88" i="6" s="1"/>
  <c r="AI86" i="8"/>
  <c r="AV88" i="6" s="1"/>
  <c r="AA86" i="8"/>
  <c r="W86" i="8"/>
  <c r="N86" i="8"/>
  <c r="I86" i="8"/>
  <c r="AW85" i="8"/>
  <c r="BJ87" i="6" s="1"/>
  <c r="AV85" i="8"/>
  <c r="BI87" i="6" s="1"/>
  <c r="AU85" i="8"/>
  <c r="BH87" i="6" s="1"/>
  <c r="AT85" i="8"/>
  <c r="BG87" i="6" s="1"/>
  <c r="AS85" i="8"/>
  <c r="BF87" i="6" s="1"/>
  <c r="AN85" i="8"/>
  <c r="BA87" i="6" s="1"/>
  <c r="AI85" i="8"/>
  <c r="AV87" i="6" s="1"/>
  <c r="AA85" i="8"/>
  <c r="W85" i="8"/>
  <c r="Q85" i="8"/>
  <c r="R85" i="8" s="1"/>
  <c r="O85" i="8"/>
  <c r="N85" i="8"/>
  <c r="I85" i="8"/>
  <c r="AW84" i="8"/>
  <c r="BJ86" i="6" s="1"/>
  <c r="AV84" i="8"/>
  <c r="BI86" i="6" s="1"/>
  <c r="AU84" i="8"/>
  <c r="BH86" i="6" s="1"/>
  <c r="AT84" i="8"/>
  <c r="BG86" i="6" s="1"/>
  <c r="AS84" i="8"/>
  <c r="BF86" i="6" s="1"/>
  <c r="AN84" i="8"/>
  <c r="BA86" i="6" s="1"/>
  <c r="AI84" i="8"/>
  <c r="AV86" i="6" s="1"/>
  <c r="AA84" i="8"/>
  <c r="W84" i="8"/>
  <c r="R84" i="8"/>
  <c r="Q84" i="8"/>
  <c r="O84" i="8"/>
  <c r="N84" i="8"/>
  <c r="I84" i="8"/>
  <c r="AW83" i="8"/>
  <c r="BJ85" i="6" s="1"/>
  <c r="AV83" i="8"/>
  <c r="BI85" i="6" s="1"/>
  <c r="AU83" i="8"/>
  <c r="BH85" i="6" s="1"/>
  <c r="AT83" i="8"/>
  <c r="BG85" i="6" s="1"/>
  <c r="AS83" i="8"/>
  <c r="BF85" i="6" s="1"/>
  <c r="AN83" i="8"/>
  <c r="BA85" i="6" s="1"/>
  <c r="AI83" i="8"/>
  <c r="AV85" i="6" s="1"/>
  <c r="AA83" i="8"/>
  <c r="W83" i="8"/>
  <c r="Q83" i="8"/>
  <c r="R83" i="8" s="1"/>
  <c r="N83" i="8"/>
  <c r="O83" i="8" s="1"/>
  <c r="I83" i="8"/>
  <c r="AW82" i="8"/>
  <c r="BJ84" i="6" s="1"/>
  <c r="AV82" i="8"/>
  <c r="BI84" i="6" s="1"/>
  <c r="AU82" i="8"/>
  <c r="BH84" i="6" s="1"/>
  <c r="AT82" i="8"/>
  <c r="BG84" i="6" s="1"/>
  <c r="AS82" i="8"/>
  <c r="BF84" i="6" s="1"/>
  <c r="AN82" i="8"/>
  <c r="BA84" i="6" s="1"/>
  <c r="AI82" i="8"/>
  <c r="AV84" i="6" s="1"/>
  <c r="AA82" i="8"/>
  <c r="W82" i="8"/>
  <c r="R82" i="8"/>
  <c r="O82" i="8"/>
  <c r="N82" i="8"/>
  <c r="Q82" i="8" s="1"/>
  <c r="I82" i="8"/>
  <c r="AW81" i="8"/>
  <c r="BJ83" i="6" s="1"/>
  <c r="AV81" i="8"/>
  <c r="BI83" i="6" s="1"/>
  <c r="AU81" i="8"/>
  <c r="BH83" i="6" s="1"/>
  <c r="AT81" i="8"/>
  <c r="BG83" i="6" s="1"/>
  <c r="AS81" i="8"/>
  <c r="BF83" i="6" s="1"/>
  <c r="AN81" i="8"/>
  <c r="BA83" i="6" s="1"/>
  <c r="AI81" i="8"/>
  <c r="AV83" i="6" s="1"/>
  <c r="AA81" i="8"/>
  <c r="W81" i="8"/>
  <c r="N81" i="8"/>
  <c r="O81" i="8" s="1"/>
  <c r="I81" i="8"/>
  <c r="AW80" i="8"/>
  <c r="BJ82" i="6" s="1"/>
  <c r="AV80" i="8"/>
  <c r="BI82" i="6" s="1"/>
  <c r="AU80" i="8"/>
  <c r="BH82" i="6" s="1"/>
  <c r="AT80" i="8"/>
  <c r="BG82" i="6" s="1"/>
  <c r="AS80" i="8"/>
  <c r="BF82" i="6" s="1"/>
  <c r="AN80" i="8"/>
  <c r="BA82" i="6" s="1"/>
  <c r="AI80" i="8"/>
  <c r="AV82" i="6" s="1"/>
  <c r="AA80" i="8"/>
  <c r="W80" i="8"/>
  <c r="Q80" i="8"/>
  <c r="R80" i="8" s="1"/>
  <c r="O80" i="8"/>
  <c r="N80" i="8"/>
  <c r="I80" i="8"/>
  <c r="AW79" i="8"/>
  <c r="BJ81" i="6" s="1"/>
  <c r="AV79" i="8"/>
  <c r="BI81" i="6" s="1"/>
  <c r="AU79" i="8"/>
  <c r="BH81" i="6" s="1"/>
  <c r="AT79" i="8"/>
  <c r="BG81" i="6" s="1"/>
  <c r="AS79" i="8"/>
  <c r="BF81" i="6" s="1"/>
  <c r="AN79" i="8"/>
  <c r="BA81" i="6" s="1"/>
  <c r="AI79" i="8"/>
  <c r="AV81" i="6" s="1"/>
  <c r="AA79" i="8"/>
  <c r="W79" i="8"/>
  <c r="O79" i="8"/>
  <c r="N79" i="8"/>
  <c r="Q79" i="8" s="1"/>
  <c r="R79" i="8" s="1"/>
  <c r="I79" i="8"/>
  <c r="AW78" i="8"/>
  <c r="BJ80" i="6" s="1"/>
  <c r="AV78" i="8"/>
  <c r="BI80" i="6" s="1"/>
  <c r="AU78" i="8"/>
  <c r="BH80" i="6" s="1"/>
  <c r="AT78" i="8"/>
  <c r="BG80" i="6" s="1"/>
  <c r="AS78" i="8"/>
  <c r="BF80" i="6" s="1"/>
  <c r="AN78" i="8"/>
  <c r="BA80" i="6" s="1"/>
  <c r="AI78" i="8"/>
  <c r="AV80" i="6" s="1"/>
  <c r="AA78" i="8"/>
  <c r="W78" i="8"/>
  <c r="N78" i="8"/>
  <c r="I78" i="8"/>
  <c r="AW77" i="8"/>
  <c r="BJ79" i="6" s="1"/>
  <c r="AV77" i="8"/>
  <c r="BI79" i="6" s="1"/>
  <c r="AU77" i="8"/>
  <c r="BH79" i="6" s="1"/>
  <c r="AT77" i="8"/>
  <c r="BG79" i="6" s="1"/>
  <c r="AS77" i="8"/>
  <c r="BF79" i="6" s="1"/>
  <c r="AN77" i="8"/>
  <c r="BA79" i="6" s="1"/>
  <c r="AI77" i="8"/>
  <c r="AV79" i="6" s="1"/>
  <c r="AA77" i="8"/>
  <c r="W77" i="8"/>
  <c r="Q77" i="8"/>
  <c r="R77" i="8" s="1"/>
  <c r="O77" i="8"/>
  <c r="N77" i="8"/>
  <c r="I77" i="8"/>
  <c r="AW76" i="8"/>
  <c r="BJ78" i="6" s="1"/>
  <c r="AV76" i="8"/>
  <c r="BI78" i="6" s="1"/>
  <c r="AU76" i="8"/>
  <c r="BH78" i="6" s="1"/>
  <c r="AT76" i="8"/>
  <c r="BG78" i="6" s="1"/>
  <c r="AS76" i="8"/>
  <c r="BF78" i="6" s="1"/>
  <c r="AN76" i="8"/>
  <c r="BA78" i="6" s="1"/>
  <c r="AI76" i="8"/>
  <c r="AV78" i="6" s="1"/>
  <c r="AA76" i="8"/>
  <c r="W76" i="8"/>
  <c r="R76" i="8"/>
  <c r="Q76" i="8"/>
  <c r="O76" i="8"/>
  <c r="N76" i="8"/>
  <c r="I76" i="8"/>
  <c r="AW75" i="8"/>
  <c r="BJ77" i="6" s="1"/>
  <c r="AV75" i="8"/>
  <c r="BI77" i="6" s="1"/>
  <c r="AU75" i="8"/>
  <c r="BH77" i="6" s="1"/>
  <c r="AT75" i="8"/>
  <c r="BG77" i="6" s="1"/>
  <c r="AS75" i="8"/>
  <c r="BF77" i="6" s="1"/>
  <c r="AN75" i="8"/>
  <c r="BA77" i="6" s="1"/>
  <c r="AI75" i="8"/>
  <c r="AV77" i="6" s="1"/>
  <c r="AA75" i="8"/>
  <c r="W75" i="8"/>
  <c r="N75" i="8"/>
  <c r="O75" i="8" s="1"/>
  <c r="I75" i="8"/>
  <c r="AW74" i="8"/>
  <c r="BJ76" i="6" s="1"/>
  <c r="AV74" i="8"/>
  <c r="BI76" i="6" s="1"/>
  <c r="AU74" i="8"/>
  <c r="BH76" i="6" s="1"/>
  <c r="AT74" i="8"/>
  <c r="BG76" i="6" s="1"/>
  <c r="AS74" i="8"/>
  <c r="BF76" i="6" s="1"/>
  <c r="AN74" i="8"/>
  <c r="BA76" i="6" s="1"/>
  <c r="AI74" i="8"/>
  <c r="AV76" i="6" s="1"/>
  <c r="AA74" i="8"/>
  <c r="W74" i="8"/>
  <c r="O74" i="8"/>
  <c r="N74" i="8"/>
  <c r="Q74" i="8" s="1"/>
  <c r="R74" i="8" s="1"/>
  <c r="I74" i="8"/>
  <c r="AW73" i="8"/>
  <c r="BJ75" i="6" s="1"/>
  <c r="AV73" i="8"/>
  <c r="BI75" i="6" s="1"/>
  <c r="AU73" i="8"/>
  <c r="BH75" i="6" s="1"/>
  <c r="AT73" i="8"/>
  <c r="BG75" i="6" s="1"/>
  <c r="AS73" i="8"/>
  <c r="BF75" i="6" s="1"/>
  <c r="AN73" i="8"/>
  <c r="BA75" i="6" s="1"/>
  <c r="AI73" i="8"/>
  <c r="AV75" i="6" s="1"/>
  <c r="AA73" i="8"/>
  <c r="W73" i="8"/>
  <c r="R73" i="8"/>
  <c r="Q73" i="8"/>
  <c r="N73" i="8"/>
  <c r="O73" i="8" s="1"/>
  <c r="I73" i="8"/>
  <c r="AW72" i="8"/>
  <c r="BJ74" i="6" s="1"/>
  <c r="AV72" i="8"/>
  <c r="BI74" i="6" s="1"/>
  <c r="AU72" i="8"/>
  <c r="BH74" i="6" s="1"/>
  <c r="AT72" i="8"/>
  <c r="BG74" i="6" s="1"/>
  <c r="AS72" i="8"/>
  <c r="BF74" i="6" s="1"/>
  <c r="AN72" i="8"/>
  <c r="BA74" i="6" s="1"/>
  <c r="AI72" i="8"/>
  <c r="AV74" i="6" s="1"/>
  <c r="AA72" i="8"/>
  <c r="W72" i="8"/>
  <c r="Q72" i="8"/>
  <c r="R72" i="8" s="1"/>
  <c r="O72" i="8"/>
  <c r="N72" i="8"/>
  <c r="I72" i="8"/>
  <c r="AW71" i="8"/>
  <c r="BJ73" i="6" s="1"/>
  <c r="AV71" i="8"/>
  <c r="BI73" i="6" s="1"/>
  <c r="AU71" i="8"/>
  <c r="BH73" i="6" s="1"/>
  <c r="AT71" i="8"/>
  <c r="BG73" i="6" s="1"/>
  <c r="AS71" i="8"/>
  <c r="BF73" i="6" s="1"/>
  <c r="AN71" i="8"/>
  <c r="BA73" i="6" s="1"/>
  <c r="AI71" i="8"/>
  <c r="AV73" i="6" s="1"/>
  <c r="AA71" i="8"/>
  <c r="W71" i="8"/>
  <c r="N71" i="8"/>
  <c r="Q71" i="8" s="1"/>
  <c r="R71" i="8" s="1"/>
  <c r="I71" i="8"/>
  <c r="AW70" i="8"/>
  <c r="BJ72" i="6" s="1"/>
  <c r="AV70" i="8"/>
  <c r="BI72" i="6" s="1"/>
  <c r="AU70" i="8"/>
  <c r="BH72" i="6" s="1"/>
  <c r="AT70" i="8"/>
  <c r="BG72" i="6" s="1"/>
  <c r="AS70" i="8"/>
  <c r="BF72" i="6" s="1"/>
  <c r="AN70" i="8"/>
  <c r="BA72" i="6" s="1"/>
  <c r="AI70" i="8"/>
  <c r="AV72" i="6" s="1"/>
  <c r="AA70" i="8"/>
  <c r="W70" i="8"/>
  <c r="N70" i="8"/>
  <c r="I70" i="8"/>
  <c r="AW69" i="8"/>
  <c r="BJ71" i="6" s="1"/>
  <c r="AV69" i="8"/>
  <c r="BI71" i="6" s="1"/>
  <c r="AU69" i="8"/>
  <c r="BH71" i="6" s="1"/>
  <c r="AT69" i="8"/>
  <c r="BG71" i="6" s="1"/>
  <c r="AS69" i="8"/>
  <c r="BF71" i="6" s="1"/>
  <c r="AN69" i="8"/>
  <c r="BA71" i="6" s="1"/>
  <c r="AI69" i="8"/>
  <c r="AV71" i="6" s="1"/>
  <c r="AA69" i="8"/>
  <c r="W69" i="8"/>
  <c r="Q69" i="8"/>
  <c r="R69" i="8" s="1"/>
  <c r="O69" i="8"/>
  <c r="N69" i="8"/>
  <c r="I69" i="8"/>
  <c r="AW68" i="8"/>
  <c r="BJ70" i="6" s="1"/>
  <c r="AV68" i="8"/>
  <c r="BI70" i="6" s="1"/>
  <c r="AU68" i="8"/>
  <c r="BH70" i="6" s="1"/>
  <c r="AT68" i="8"/>
  <c r="BG70" i="6" s="1"/>
  <c r="AS68" i="8"/>
  <c r="BF70" i="6" s="1"/>
  <c r="AN68" i="8"/>
  <c r="BA70" i="6" s="1"/>
  <c r="AI68" i="8"/>
  <c r="AV70" i="6" s="1"/>
  <c r="AA68" i="8"/>
  <c r="W68" i="8"/>
  <c r="O68" i="8"/>
  <c r="N68" i="8"/>
  <c r="Q68" i="8" s="1"/>
  <c r="R68" i="8" s="1"/>
  <c r="I68" i="8"/>
  <c r="AW67" i="8"/>
  <c r="BJ69" i="6" s="1"/>
  <c r="AV67" i="8"/>
  <c r="BI69" i="6" s="1"/>
  <c r="AU67" i="8"/>
  <c r="BH69" i="6" s="1"/>
  <c r="AT67" i="8"/>
  <c r="BG69" i="6" s="1"/>
  <c r="AS67" i="8"/>
  <c r="BF69" i="6" s="1"/>
  <c r="AN67" i="8"/>
  <c r="BA69" i="6" s="1"/>
  <c r="AI67" i="8"/>
  <c r="AV69" i="6" s="1"/>
  <c r="AA67" i="8"/>
  <c r="W67" i="8"/>
  <c r="N67" i="8"/>
  <c r="Q67" i="8" s="1"/>
  <c r="R67" i="8" s="1"/>
  <c r="I67" i="8"/>
  <c r="AW66" i="8"/>
  <c r="BJ68" i="6" s="1"/>
  <c r="AV66" i="8"/>
  <c r="BI68" i="6" s="1"/>
  <c r="AU66" i="8"/>
  <c r="BH68" i="6" s="1"/>
  <c r="AT66" i="8"/>
  <c r="BG68" i="6" s="1"/>
  <c r="AS66" i="8"/>
  <c r="BF68" i="6" s="1"/>
  <c r="AN66" i="8"/>
  <c r="BA68" i="6" s="1"/>
  <c r="AI66" i="8"/>
  <c r="AV68" i="6" s="1"/>
  <c r="AA66" i="8"/>
  <c r="W66" i="8"/>
  <c r="N66" i="8"/>
  <c r="Q66" i="8" s="1"/>
  <c r="R66" i="8" s="1"/>
  <c r="I66" i="8"/>
  <c r="AW65" i="8"/>
  <c r="BJ67" i="6" s="1"/>
  <c r="AV65" i="8"/>
  <c r="BI67" i="6" s="1"/>
  <c r="AU65" i="8"/>
  <c r="BH67" i="6" s="1"/>
  <c r="AT65" i="8"/>
  <c r="BG67" i="6" s="1"/>
  <c r="AS65" i="8"/>
  <c r="BF67" i="6" s="1"/>
  <c r="AN65" i="8"/>
  <c r="BA67" i="6" s="1"/>
  <c r="AI65" i="8"/>
  <c r="AV67" i="6" s="1"/>
  <c r="AA65" i="8"/>
  <c r="W65" i="8"/>
  <c r="R65" i="8"/>
  <c r="Q65" i="8"/>
  <c r="N65" i="8"/>
  <c r="O65" i="8" s="1"/>
  <c r="I65" i="8"/>
  <c r="AW64" i="8"/>
  <c r="BJ66" i="6" s="1"/>
  <c r="AV64" i="8"/>
  <c r="BI66" i="6" s="1"/>
  <c r="AU64" i="8"/>
  <c r="BH66" i="6" s="1"/>
  <c r="AT64" i="8"/>
  <c r="BG66" i="6" s="1"/>
  <c r="AS64" i="8"/>
  <c r="BF66" i="6" s="1"/>
  <c r="AN64" i="8"/>
  <c r="BA66" i="6" s="1"/>
  <c r="AI64" i="8"/>
  <c r="AV66" i="6" s="1"/>
  <c r="AA64" i="8"/>
  <c r="W64" i="8"/>
  <c r="Q64" i="8"/>
  <c r="R64" i="8" s="1"/>
  <c r="O64" i="8"/>
  <c r="N64" i="8"/>
  <c r="I64" i="8"/>
  <c r="AW63" i="8"/>
  <c r="BJ65" i="6" s="1"/>
  <c r="AV63" i="8"/>
  <c r="BI65" i="6" s="1"/>
  <c r="AU63" i="8"/>
  <c r="BH65" i="6" s="1"/>
  <c r="AT63" i="8"/>
  <c r="BG65" i="6" s="1"/>
  <c r="AS63" i="8"/>
  <c r="BF65" i="6" s="1"/>
  <c r="AN63" i="8"/>
  <c r="BA65" i="6" s="1"/>
  <c r="AI63" i="8"/>
  <c r="AV65" i="6" s="1"/>
  <c r="AA63" i="8"/>
  <c r="W63" i="8"/>
  <c r="O63" i="8"/>
  <c r="N63" i="8"/>
  <c r="Q63" i="8" s="1"/>
  <c r="R63" i="8" s="1"/>
  <c r="I63" i="8"/>
  <c r="AW62" i="8"/>
  <c r="BJ64" i="6" s="1"/>
  <c r="AV62" i="8"/>
  <c r="BI64" i="6" s="1"/>
  <c r="AU62" i="8"/>
  <c r="BH64" i="6" s="1"/>
  <c r="AT62" i="8"/>
  <c r="BG64" i="6" s="1"/>
  <c r="AS62" i="8"/>
  <c r="BF64" i="6" s="1"/>
  <c r="AN62" i="8"/>
  <c r="BA64" i="6" s="1"/>
  <c r="AI62" i="8"/>
  <c r="AV64" i="6" s="1"/>
  <c r="AA62" i="8"/>
  <c r="W62" i="8"/>
  <c r="N62" i="8"/>
  <c r="Q62" i="8" s="1"/>
  <c r="R62" i="8" s="1"/>
  <c r="I62" i="8"/>
  <c r="AW61" i="8"/>
  <c r="BJ63" i="6" s="1"/>
  <c r="AV61" i="8"/>
  <c r="BI63" i="6" s="1"/>
  <c r="AU61" i="8"/>
  <c r="BH63" i="6" s="1"/>
  <c r="AT61" i="8"/>
  <c r="BG63" i="6" s="1"/>
  <c r="AS61" i="8"/>
  <c r="BF63" i="6" s="1"/>
  <c r="AN61" i="8"/>
  <c r="BA63" i="6" s="1"/>
  <c r="AI61" i="8"/>
  <c r="AV63" i="6" s="1"/>
  <c r="AA61" i="8"/>
  <c r="W61" i="8"/>
  <c r="Q61" i="8"/>
  <c r="R61" i="8" s="1"/>
  <c r="O61" i="8"/>
  <c r="N61" i="8"/>
  <c r="I61" i="8"/>
  <c r="AW60" i="8"/>
  <c r="BJ62" i="6" s="1"/>
  <c r="AV60" i="8"/>
  <c r="BI62" i="6" s="1"/>
  <c r="AU60" i="8"/>
  <c r="BH62" i="6" s="1"/>
  <c r="AT60" i="8"/>
  <c r="BG62" i="6" s="1"/>
  <c r="AS60" i="8"/>
  <c r="BF62" i="6" s="1"/>
  <c r="AN60" i="8"/>
  <c r="BA62" i="6" s="1"/>
  <c r="AI60" i="8"/>
  <c r="AV62" i="6" s="1"/>
  <c r="AA60" i="8"/>
  <c r="W60" i="8"/>
  <c r="O60" i="8"/>
  <c r="N60" i="8"/>
  <c r="Q60" i="8" s="1"/>
  <c r="R60" i="8" s="1"/>
  <c r="I60" i="8"/>
  <c r="AW59" i="8"/>
  <c r="BJ61" i="6" s="1"/>
  <c r="AV59" i="8"/>
  <c r="BI61" i="6" s="1"/>
  <c r="AU59" i="8"/>
  <c r="BH61" i="6" s="1"/>
  <c r="AT59" i="8"/>
  <c r="BG61" i="6" s="1"/>
  <c r="AS59" i="8"/>
  <c r="BF61" i="6" s="1"/>
  <c r="AN59" i="8"/>
  <c r="BA61" i="6" s="1"/>
  <c r="AI59" i="8"/>
  <c r="AV61" i="6" s="1"/>
  <c r="AA59" i="8"/>
  <c r="W59" i="8"/>
  <c r="N59" i="8"/>
  <c r="Q59" i="8" s="1"/>
  <c r="R59" i="8" s="1"/>
  <c r="I59" i="8"/>
  <c r="AW58" i="8"/>
  <c r="BJ60" i="6" s="1"/>
  <c r="AV58" i="8"/>
  <c r="BI60" i="6" s="1"/>
  <c r="AU58" i="8"/>
  <c r="BH60" i="6" s="1"/>
  <c r="AT58" i="8"/>
  <c r="BG60" i="6" s="1"/>
  <c r="AS58" i="8"/>
  <c r="BF60" i="6" s="1"/>
  <c r="AN58" i="8"/>
  <c r="BA60" i="6" s="1"/>
  <c r="AI58" i="8"/>
  <c r="AV60" i="6" s="1"/>
  <c r="AA58" i="8"/>
  <c r="W58" i="8"/>
  <c r="N58" i="8"/>
  <c r="Q58" i="8" s="1"/>
  <c r="R58" i="8" s="1"/>
  <c r="I58" i="8"/>
  <c r="AW57" i="8"/>
  <c r="BJ59" i="6" s="1"/>
  <c r="AV57" i="8"/>
  <c r="BI59" i="6" s="1"/>
  <c r="AU57" i="8"/>
  <c r="BH59" i="6" s="1"/>
  <c r="AT57" i="8"/>
  <c r="BG59" i="6" s="1"/>
  <c r="AS57" i="8"/>
  <c r="BF59" i="6" s="1"/>
  <c r="AN57" i="8"/>
  <c r="BA59" i="6" s="1"/>
  <c r="AI57" i="8"/>
  <c r="AV59" i="6" s="1"/>
  <c r="AA57" i="8"/>
  <c r="W57" i="8"/>
  <c r="R57" i="8"/>
  <c r="Q57" i="8"/>
  <c r="N57" i="8"/>
  <c r="O57" i="8" s="1"/>
  <c r="I57" i="8"/>
  <c r="AW56" i="8"/>
  <c r="BJ58" i="6" s="1"/>
  <c r="AV56" i="8"/>
  <c r="BI58" i="6" s="1"/>
  <c r="AU56" i="8"/>
  <c r="BH58" i="6" s="1"/>
  <c r="AT56" i="8"/>
  <c r="BG58" i="6" s="1"/>
  <c r="AS56" i="8"/>
  <c r="BF58" i="6" s="1"/>
  <c r="AN56" i="8"/>
  <c r="BA58" i="6" s="1"/>
  <c r="AI56" i="8"/>
  <c r="AV58" i="6" s="1"/>
  <c r="AA56" i="8"/>
  <c r="W56" i="8"/>
  <c r="Q56" i="8"/>
  <c r="R56" i="8" s="1"/>
  <c r="O56" i="8"/>
  <c r="N56" i="8"/>
  <c r="I56" i="8"/>
  <c r="AW55" i="8"/>
  <c r="BJ57" i="6" s="1"/>
  <c r="AV55" i="8"/>
  <c r="BI57" i="6" s="1"/>
  <c r="AU55" i="8"/>
  <c r="BH57" i="6" s="1"/>
  <c r="AT55" i="8"/>
  <c r="BG57" i="6" s="1"/>
  <c r="AS55" i="8"/>
  <c r="BF57" i="6" s="1"/>
  <c r="AN55" i="8"/>
  <c r="BA57" i="6" s="1"/>
  <c r="AI55" i="8"/>
  <c r="AV57" i="6" s="1"/>
  <c r="AA55" i="8"/>
  <c r="W55" i="8"/>
  <c r="O55" i="8"/>
  <c r="N55" i="8"/>
  <c r="Q55" i="8" s="1"/>
  <c r="R55" i="8" s="1"/>
  <c r="I55" i="8"/>
  <c r="AW54" i="8"/>
  <c r="BJ56" i="6" s="1"/>
  <c r="AV54" i="8"/>
  <c r="BI56" i="6" s="1"/>
  <c r="AU54" i="8"/>
  <c r="BH56" i="6" s="1"/>
  <c r="AT54" i="8"/>
  <c r="BG56" i="6" s="1"/>
  <c r="AS54" i="8"/>
  <c r="BF56" i="6" s="1"/>
  <c r="AN54" i="8"/>
  <c r="BA56" i="6" s="1"/>
  <c r="AI54" i="8"/>
  <c r="AV56" i="6" s="1"/>
  <c r="AA54" i="8"/>
  <c r="W54" i="8"/>
  <c r="N54" i="8"/>
  <c r="Q54" i="8" s="1"/>
  <c r="R54" i="8" s="1"/>
  <c r="I54" i="8"/>
  <c r="AW53" i="8"/>
  <c r="BJ55" i="6" s="1"/>
  <c r="AV53" i="8"/>
  <c r="BI55" i="6" s="1"/>
  <c r="AU53" i="8"/>
  <c r="BH55" i="6" s="1"/>
  <c r="AT53" i="8"/>
  <c r="BG55" i="6" s="1"/>
  <c r="AS53" i="8"/>
  <c r="BF55" i="6" s="1"/>
  <c r="AN53" i="8"/>
  <c r="BA55" i="6" s="1"/>
  <c r="AI53" i="8"/>
  <c r="AV55" i="6" s="1"/>
  <c r="AA53" i="8"/>
  <c r="W53" i="8"/>
  <c r="Q53" i="8"/>
  <c r="R53" i="8" s="1"/>
  <c r="O53" i="8"/>
  <c r="N53" i="8"/>
  <c r="I53" i="8"/>
  <c r="AW52" i="8"/>
  <c r="BJ54" i="6" s="1"/>
  <c r="AV52" i="8"/>
  <c r="BI54" i="6" s="1"/>
  <c r="AU52" i="8"/>
  <c r="BH54" i="6" s="1"/>
  <c r="AT52" i="8"/>
  <c r="BG54" i="6" s="1"/>
  <c r="AS52" i="8"/>
  <c r="BF54" i="6" s="1"/>
  <c r="AN52" i="8"/>
  <c r="BA54" i="6" s="1"/>
  <c r="AI52" i="8"/>
  <c r="AV54" i="6" s="1"/>
  <c r="AA52" i="8"/>
  <c r="W52" i="8"/>
  <c r="O52" i="8"/>
  <c r="N52" i="8"/>
  <c r="Q52" i="8" s="1"/>
  <c r="R52" i="8" s="1"/>
  <c r="I52" i="8"/>
  <c r="AW51" i="8"/>
  <c r="BJ53" i="6" s="1"/>
  <c r="AV51" i="8"/>
  <c r="BI53" i="6" s="1"/>
  <c r="AU51" i="8"/>
  <c r="BH53" i="6" s="1"/>
  <c r="AT51" i="8"/>
  <c r="BG53" i="6" s="1"/>
  <c r="AS51" i="8"/>
  <c r="BF53" i="6" s="1"/>
  <c r="AN51" i="8"/>
  <c r="BA53" i="6" s="1"/>
  <c r="AI51" i="8"/>
  <c r="AV53" i="6" s="1"/>
  <c r="AA51" i="8"/>
  <c r="W51" i="8"/>
  <c r="N51" i="8"/>
  <c r="Q51" i="8" s="1"/>
  <c r="R51" i="8" s="1"/>
  <c r="I51" i="8"/>
  <c r="AW50" i="8"/>
  <c r="BJ52" i="6" s="1"/>
  <c r="AV50" i="8"/>
  <c r="BI52" i="6" s="1"/>
  <c r="AU50" i="8"/>
  <c r="BH52" i="6" s="1"/>
  <c r="AT50" i="8"/>
  <c r="BG52" i="6" s="1"/>
  <c r="AS50" i="8"/>
  <c r="BF52" i="6" s="1"/>
  <c r="AN50" i="8"/>
  <c r="BA52" i="6" s="1"/>
  <c r="AI50" i="8"/>
  <c r="AV52" i="6" s="1"/>
  <c r="AA50" i="8"/>
  <c r="W50" i="8"/>
  <c r="N50" i="8"/>
  <c r="Q50" i="8" s="1"/>
  <c r="R50" i="8" s="1"/>
  <c r="I50" i="8"/>
  <c r="AW49" i="8"/>
  <c r="BJ51" i="6" s="1"/>
  <c r="AV49" i="8"/>
  <c r="BI51" i="6" s="1"/>
  <c r="AU49" i="8"/>
  <c r="BH51" i="6" s="1"/>
  <c r="AT49" i="8"/>
  <c r="BG51" i="6" s="1"/>
  <c r="AS49" i="8"/>
  <c r="BF51" i="6" s="1"/>
  <c r="AN49" i="8"/>
  <c r="BA51" i="6" s="1"/>
  <c r="AI49" i="8"/>
  <c r="AV51" i="6" s="1"/>
  <c r="AA49" i="8"/>
  <c r="W49" i="8"/>
  <c r="R49" i="8"/>
  <c r="Q49" i="8"/>
  <c r="N49" i="8"/>
  <c r="O49" i="8" s="1"/>
  <c r="I49" i="8"/>
  <c r="AW48" i="8"/>
  <c r="BJ50" i="6" s="1"/>
  <c r="AV48" i="8"/>
  <c r="BI50" i="6" s="1"/>
  <c r="AU48" i="8"/>
  <c r="BH50" i="6" s="1"/>
  <c r="AT48" i="8"/>
  <c r="BG50" i="6" s="1"/>
  <c r="AS48" i="8"/>
  <c r="BF50" i="6" s="1"/>
  <c r="AN48" i="8"/>
  <c r="BA50" i="6" s="1"/>
  <c r="AI48" i="8"/>
  <c r="AV50" i="6" s="1"/>
  <c r="AA48" i="8"/>
  <c r="W48" i="8"/>
  <c r="Q48" i="8"/>
  <c r="R48" i="8" s="1"/>
  <c r="O48" i="8"/>
  <c r="N48" i="8"/>
  <c r="I48" i="8"/>
  <c r="AW47" i="8"/>
  <c r="BJ49" i="6" s="1"/>
  <c r="AV47" i="8"/>
  <c r="BI49" i="6" s="1"/>
  <c r="AU47" i="8"/>
  <c r="BH49" i="6" s="1"/>
  <c r="AT47" i="8"/>
  <c r="BG49" i="6" s="1"/>
  <c r="AS47" i="8"/>
  <c r="BF49" i="6" s="1"/>
  <c r="AN47" i="8"/>
  <c r="BA49" i="6" s="1"/>
  <c r="AI47" i="8"/>
  <c r="AV49" i="6" s="1"/>
  <c r="AA47" i="8"/>
  <c r="W47" i="8"/>
  <c r="O47" i="8"/>
  <c r="N47" i="8"/>
  <c r="Q47" i="8" s="1"/>
  <c r="R47" i="8" s="1"/>
  <c r="I47" i="8"/>
  <c r="AW46" i="8"/>
  <c r="BJ48" i="6" s="1"/>
  <c r="AV46" i="8"/>
  <c r="BI48" i="6" s="1"/>
  <c r="AU46" i="8"/>
  <c r="BH48" i="6" s="1"/>
  <c r="AT46" i="8"/>
  <c r="BG48" i="6" s="1"/>
  <c r="AS46" i="8"/>
  <c r="BF48" i="6" s="1"/>
  <c r="AN46" i="8"/>
  <c r="BA48" i="6" s="1"/>
  <c r="AI46" i="8"/>
  <c r="AV48" i="6" s="1"/>
  <c r="AA46" i="8"/>
  <c r="W46" i="8"/>
  <c r="N46" i="8"/>
  <c r="Q46" i="8" s="1"/>
  <c r="R46" i="8" s="1"/>
  <c r="I46" i="8"/>
  <c r="AW45" i="8"/>
  <c r="BJ47" i="6" s="1"/>
  <c r="AV45" i="8"/>
  <c r="BI47" i="6" s="1"/>
  <c r="AU45" i="8"/>
  <c r="BH47" i="6" s="1"/>
  <c r="AT45" i="8"/>
  <c r="BG47" i="6" s="1"/>
  <c r="AS45" i="8"/>
  <c r="BF47" i="6" s="1"/>
  <c r="AN45" i="8"/>
  <c r="BA47" i="6" s="1"/>
  <c r="AI45" i="8"/>
  <c r="AV47" i="6" s="1"/>
  <c r="AA45" i="8"/>
  <c r="W45" i="8"/>
  <c r="Q45" i="8"/>
  <c r="R45" i="8" s="1"/>
  <c r="O45" i="8"/>
  <c r="N45" i="8"/>
  <c r="I45" i="8"/>
  <c r="AW44" i="8"/>
  <c r="BJ46" i="6" s="1"/>
  <c r="AV44" i="8"/>
  <c r="BI46" i="6" s="1"/>
  <c r="AU44" i="8"/>
  <c r="BH46" i="6" s="1"/>
  <c r="AT44" i="8"/>
  <c r="BG46" i="6" s="1"/>
  <c r="AS44" i="8"/>
  <c r="BF46" i="6" s="1"/>
  <c r="AN44" i="8"/>
  <c r="BA46" i="6" s="1"/>
  <c r="AI44" i="8"/>
  <c r="AV46" i="6" s="1"/>
  <c r="AA44" i="8"/>
  <c r="W44" i="8"/>
  <c r="O44" i="8"/>
  <c r="N44" i="8"/>
  <c r="Q44" i="8" s="1"/>
  <c r="R44" i="8" s="1"/>
  <c r="I44" i="8"/>
  <c r="AW43" i="8"/>
  <c r="BJ45" i="6" s="1"/>
  <c r="AV43" i="8"/>
  <c r="BI45" i="6" s="1"/>
  <c r="AU43" i="8"/>
  <c r="BH45" i="6" s="1"/>
  <c r="AT43" i="8"/>
  <c r="BG45" i="6" s="1"/>
  <c r="AS43" i="8"/>
  <c r="BF45" i="6" s="1"/>
  <c r="AN43" i="8"/>
  <c r="BA45" i="6" s="1"/>
  <c r="AI43" i="8"/>
  <c r="AV45" i="6" s="1"/>
  <c r="AA43" i="8"/>
  <c r="W43" i="8"/>
  <c r="N43" i="8"/>
  <c r="Q43" i="8" s="1"/>
  <c r="R43" i="8" s="1"/>
  <c r="I43" i="8"/>
  <c r="AW42" i="8"/>
  <c r="BJ44" i="6" s="1"/>
  <c r="AV42" i="8"/>
  <c r="BI44" i="6" s="1"/>
  <c r="AU42" i="8"/>
  <c r="BH44" i="6" s="1"/>
  <c r="AT42" i="8"/>
  <c r="BG44" i="6" s="1"/>
  <c r="AS42" i="8"/>
  <c r="BF44" i="6" s="1"/>
  <c r="AN42" i="8"/>
  <c r="BA44" i="6" s="1"/>
  <c r="AI42" i="8"/>
  <c r="AV44" i="6" s="1"/>
  <c r="AA42" i="8"/>
  <c r="W42" i="8"/>
  <c r="N42" i="8"/>
  <c r="Q42" i="8" s="1"/>
  <c r="R42" i="8" s="1"/>
  <c r="I42" i="8"/>
  <c r="AW41" i="8"/>
  <c r="BJ43" i="6" s="1"/>
  <c r="AV41" i="8"/>
  <c r="BI43" i="6" s="1"/>
  <c r="AU41" i="8"/>
  <c r="BH43" i="6" s="1"/>
  <c r="AT41" i="8"/>
  <c r="BG43" i="6" s="1"/>
  <c r="AS41" i="8"/>
  <c r="BF43" i="6" s="1"/>
  <c r="AN41" i="8"/>
  <c r="BA43" i="6" s="1"/>
  <c r="AI41" i="8"/>
  <c r="AV43" i="6" s="1"/>
  <c r="AA41" i="8"/>
  <c r="W41" i="8"/>
  <c r="R41" i="8"/>
  <c r="Q41" i="8"/>
  <c r="N41" i="8"/>
  <c r="O41" i="8" s="1"/>
  <c r="I41" i="8"/>
  <c r="AW40" i="8"/>
  <c r="BJ42" i="6" s="1"/>
  <c r="AV40" i="8"/>
  <c r="BI42" i="6" s="1"/>
  <c r="AU40" i="8"/>
  <c r="BH42" i="6" s="1"/>
  <c r="AT40" i="8"/>
  <c r="BG42" i="6" s="1"/>
  <c r="AS40" i="8"/>
  <c r="BF42" i="6" s="1"/>
  <c r="AN40" i="8"/>
  <c r="BA42" i="6" s="1"/>
  <c r="AI40" i="8"/>
  <c r="AV42" i="6" s="1"/>
  <c r="AA40" i="8"/>
  <c r="W40" i="8"/>
  <c r="Q40" i="8"/>
  <c r="R40" i="8" s="1"/>
  <c r="O40" i="8"/>
  <c r="N40" i="8"/>
  <c r="I40" i="8"/>
  <c r="AW39" i="8"/>
  <c r="BJ41" i="6" s="1"/>
  <c r="AV39" i="8"/>
  <c r="BI41" i="6" s="1"/>
  <c r="AU39" i="8"/>
  <c r="BH41" i="6" s="1"/>
  <c r="AT39" i="8"/>
  <c r="BG41" i="6" s="1"/>
  <c r="AS39" i="8"/>
  <c r="BF41" i="6" s="1"/>
  <c r="AN39" i="8"/>
  <c r="BA41" i="6" s="1"/>
  <c r="AI39" i="8"/>
  <c r="AV41" i="6" s="1"/>
  <c r="AA39" i="8"/>
  <c r="W39" i="8"/>
  <c r="O39" i="8"/>
  <c r="N39" i="8"/>
  <c r="Q39" i="8" s="1"/>
  <c r="R39" i="8" s="1"/>
  <c r="I39" i="8"/>
  <c r="AW38" i="8"/>
  <c r="BJ40" i="6" s="1"/>
  <c r="AV38" i="8"/>
  <c r="BI40" i="6" s="1"/>
  <c r="AU38" i="8"/>
  <c r="BH40" i="6" s="1"/>
  <c r="AT38" i="8"/>
  <c r="BG40" i="6" s="1"/>
  <c r="AS38" i="8"/>
  <c r="BF40" i="6" s="1"/>
  <c r="AN38" i="8"/>
  <c r="BA40" i="6" s="1"/>
  <c r="AI38" i="8"/>
  <c r="AV40" i="6" s="1"/>
  <c r="AA38" i="8"/>
  <c r="W38" i="8"/>
  <c r="N38" i="8"/>
  <c r="Q38" i="8" s="1"/>
  <c r="R38" i="8" s="1"/>
  <c r="I38" i="8"/>
  <c r="AW37" i="8"/>
  <c r="BJ39" i="6" s="1"/>
  <c r="AV37" i="8"/>
  <c r="BI39" i="6" s="1"/>
  <c r="AU37" i="8"/>
  <c r="BH39" i="6" s="1"/>
  <c r="AT37" i="8"/>
  <c r="BG39" i="6" s="1"/>
  <c r="AS37" i="8"/>
  <c r="BF39" i="6" s="1"/>
  <c r="AN37" i="8"/>
  <c r="BA39" i="6" s="1"/>
  <c r="AI37" i="8"/>
  <c r="AV39" i="6" s="1"/>
  <c r="AA37" i="8"/>
  <c r="W37" i="8"/>
  <c r="O37" i="8"/>
  <c r="N37" i="8"/>
  <c r="Q37" i="8" s="1"/>
  <c r="R37" i="8" s="1"/>
  <c r="I37" i="8"/>
  <c r="AW36" i="8"/>
  <c r="BJ38" i="6" s="1"/>
  <c r="AV36" i="8"/>
  <c r="BI38" i="6" s="1"/>
  <c r="AU36" i="8"/>
  <c r="BH38" i="6" s="1"/>
  <c r="AT36" i="8"/>
  <c r="BG38" i="6" s="1"/>
  <c r="AS36" i="8"/>
  <c r="BF38" i="6" s="1"/>
  <c r="AN36" i="8"/>
  <c r="BA38" i="6" s="1"/>
  <c r="AI36" i="8"/>
  <c r="AV38" i="6" s="1"/>
  <c r="AA36" i="8"/>
  <c r="W36" i="8"/>
  <c r="Q36" i="8"/>
  <c r="R36" i="8" s="1"/>
  <c r="O36" i="8"/>
  <c r="N36" i="8"/>
  <c r="I36" i="8"/>
  <c r="AW35" i="8"/>
  <c r="BJ37" i="6" s="1"/>
  <c r="AV35" i="8"/>
  <c r="BI37" i="6" s="1"/>
  <c r="AU35" i="8"/>
  <c r="BH37" i="6" s="1"/>
  <c r="AT35" i="8"/>
  <c r="BG37" i="6" s="1"/>
  <c r="AS35" i="8"/>
  <c r="BF37" i="6" s="1"/>
  <c r="AN35" i="8"/>
  <c r="BA37" i="6" s="1"/>
  <c r="AI35" i="8"/>
  <c r="AV37" i="6" s="1"/>
  <c r="AA35" i="8"/>
  <c r="W35" i="8"/>
  <c r="K35" i="8"/>
  <c r="N35" i="8" s="1"/>
  <c r="I35" i="8"/>
  <c r="AW34" i="8"/>
  <c r="BJ36" i="6" s="1"/>
  <c r="AV34" i="8"/>
  <c r="BI36" i="6" s="1"/>
  <c r="AU34" i="8"/>
  <c r="BH36" i="6" s="1"/>
  <c r="AT34" i="8"/>
  <c r="BG36" i="6" s="1"/>
  <c r="AS34" i="8"/>
  <c r="BF36" i="6" s="1"/>
  <c r="AN34" i="8"/>
  <c r="BA36" i="6" s="1"/>
  <c r="AI34" i="8"/>
  <c r="AV36" i="6" s="1"/>
  <c r="AA34" i="8"/>
  <c r="W34" i="8"/>
  <c r="N34" i="8"/>
  <c r="Q34" i="8" s="1"/>
  <c r="R34" i="8" s="1"/>
  <c r="L34" i="8"/>
  <c r="I34" i="8"/>
  <c r="AW33" i="8"/>
  <c r="BJ35" i="6" s="1"/>
  <c r="AV33" i="8"/>
  <c r="BI35" i="6" s="1"/>
  <c r="AU33" i="8"/>
  <c r="BH35" i="6" s="1"/>
  <c r="AT33" i="8"/>
  <c r="BG35" i="6" s="1"/>
  <c r="AS33" i="8"/>
  <c r="BF35" i="6" s="1"/>
  <c r="AN33" i="8"/>
  <c r="BA35" i="6" s="1"/>
  <c r="AI33" i="8"/>
  <c r="AV35" i="6" s="1"/>
  <c r="AA33" i="8"/>
  <c r="Y33" i="8"/>
  <c r="Y34" i="8" s="1"/>
  <c r="Y35" i="8" s="1"/>
  <c r="Y36" i="8" s="1"/>
  <c r="Y37" i="8" s="1"/>
  <c r="W33" i="8"/>
  <c r="Q33" i="8"/>
  <c r="R33" i="8" s="1"/>
  <c r="O33" i="8"/>
  <c r="N33" i="8"/>
  <c r="I33" i="8"/>
  <c r="AW32" i="8"/>
  <c r="BJ34" i="6" s="1"/>
  <c r="AV32" i="8"/>
  <c r="BI34" i="6" s="1"/>
  <c r="AU32" i="8"/>
  <c r="BH34" i="6" s="1"/>
  <c r="AT32" i="8"/>
  <c r="BG34" i="6" s="1"/>
  <c r="AS32" i="8"/>
  <c r="BF34" i="6" s="1"/>
  <c r="AN32" i="8"/>
  <c r="BA34" i="6" s="1"/>
  <c r="AI32" i="8"/>
  <c r="AV34" i="6" s="1"/>
  <c r="AA32" i="8"/>
  <c r="Y32" i="8"/>
  <c r="X32" i="8"/>
  <c r="X33" i="8" s="1"/>
  <c r="X34" i="8" s="1"/>
  <c r="X35" i="8" s="1"/>
  <c r="X36" i="8" s="1"/>
  <c r="X37" i="8" s="1"/>
  <c r="W32" i="8"/>
  <c r="N32" i="8"/>
  <c r="Q32" i="8" s="1"/>
  <c r="R32" i="8" s="1"/>
  <c r="I32" i="8"/>
  <c r="AW31" i="8"/>
  <c r="BJ33" i="6" s="1"/>
  <c r="AV31" i="8"/>
  <c r="BI33" i="6" s="1"/>
  <c r="AU31" i="8"/>
  <c r="BH33" i="6" s="1"/>
  <c r="AT31" i="8"/>
  <c r="BG33" i="6" s="1"/>
  <c r="AS31" i="8"/>
  <c r="BF33" i="6" s="1"/>
  <c r="AN31" i="8"/>
  <c r="BA33" i="6" s="1"/>
  <c r="AI31" i="8"/>
  <c r="AV33" i="6" s="1"/>
  <c r="AA31" i="8"/>
  <c r="W31" i="8"/>
  <c r="Q31" i="8"/>
  <c r="R31" i="8" s="1"/>
  <c r="O31" i="8"/>
  <c r="N31" i="8"/>
  <c r="I31" i="8"/>
  <c r="AW30" i="8"/>
  <c r="BJ32" i="6" s="1"/>
  <c r="AV30" i="8"/>
  <c r="BI32" i="6" s="1"/>
  <c r="AU30" i="8"/>
  <c r="BH32" i="6" s="1"/>
  <c r="AT30" i="8"/>
  <c r="BG32" i="6" s="1"/>
  <c r="AS30" i="8"/>
  <c r="BF32" i="6" s="1"/>
  <c r="AN30" i="8"/>
  <c r="BA32" i="6" s="1"/>
  <c r="AI30" i="8"/>
  <c r="AV32" i="6" s="1"/>
  <c r="AA30" i="8"/>
  <c r="W30" i="8"/>
  <c r="N30" i="8"/>
  <c r="Q30" i="8" s="1"/>
  <c r="R30" i="8" s="1"/>
  <c r="I30" i="8"/>
  <c r="AW29" i="8"/>
  <c r="BJ31" i="6" s="1"/>
  <c r="AV29" i="8"/>
  <c r="BI31" i="6" s="1"/>
  <c r="AU29" i="8"/>
  <c r="BH31" i="6" s="1"/>
  <c r="AT29" i="8"/>
  <c r="BG31" i="6" s="1"/>
  <c r="AS29" i="8"/>
  <c r="BF31" i="6" s="1"/>
  <c r="AN29" i="8"/>
  <c r="BA31" i="6" s="1"/>
  <c r="AI29" i="8"/>
  <c r="AV31" i="6" s="1"/>
  <c r="AA29" i="8"/>
  <c r="Y29" i="8"/>
  <c r="Y30" i="8" s="1"/>
  <c r="X29" i="8"/>
  <c r="X30" i="8" s="1"/>
  <c r="W29" i="8"/>
  <c r="O29" i="8"/>
  <c r="N29" i="8"/>
  <c r="Q29" i="8" s="1"/>
  <c r="R29" i="8" s="1"/>
  <c r="I29" i="8"/>
  <c r="AW28" i="8"/>
  <c r="BJ30" i="6" s="1"/>
  <c r="AV28" i="8"/>
  <c r="BI30" i="6" s="1"/>
  <c r="AU28" i="8"/>
  <c r="BH30" i="6" s="1"/>
  <c r="AT28" i="8"/>
  <c r="BG30" i="6" s="1"/>
  <c r="AS28" i="8"/>
  <c r="BF30" i="6" s="1"/>
  <c r="AN28" i="8"/>
  <c r="BA30" i="6" s="1"/>
  <c r="AI28" i="8"/>
  <c r="AV30" i="6" s="1"/>
  <c r="AA28" i="8"/>
  <c r="W28" i="8"/>
  <c r="N28" i="8"/>
  <c r="Q28" i="8" s="1"/>
  <c r="R28" i="8" s="1"/>
  <c r="I28" i="8"/>
  <c r="AW27" i="8"/>
  <c r="BJ29" i="6" s="1"/>
  <c r="AV27" i="8"/>
  <c r="BI29" i="6" s="1"/>
  <c r="AU27" i="8"/>
  <c r="BH29" i="6" s="1"/>
  <c r="AT27" i="8"/>
  <c r="BG29" i="6" s="1"/>
  <c r="AS27" i="8"/>
  <c r="BF29" i="6" s="1"/>
  <c r="AN27" i="8"/>
  <c r="BA29" i="6" s="1"/>
  <c r="AI27" i="8"/>
  <c r="AV29" i="6" s="1"/>
  <c r="AA27" i="8"/>
  <c r="W27" i="8"/>
  <c r="Q27" i="8"/>
  <c r="R27" i="8" s="1"/>
  <c r="O27" i="8"/>
  <c r="N27" i="8"/>
  <c r="I27" i="8"/>
  <c r="AW26" i="8"/>
  <c r="BJ28" i="6" s="1"/>
  <c r="AV26" i="8"/>
  <c r="BI28" i="6" s="1"/>
  <c r="AU26" i="8"/>
  <c r="BH28" i="6" s="1"/>
  <c r="AT26" i="8"/>
  <c r="BG28" i="6" s="1"/>
  <c r="AS26" i="8"/>
  <c r="BF28" i="6" s="1"/>
  <c r="AN26" i="8"/>
  <c r="BA28" i="6" s="1"/>
  <c r="AI26" i="8"/>
  <c r="AV28" i="6" s="1"/>
  <c r="AA26" i="8"/>
  <c r="W26" i="8"/>
  <c r="O26" i="8"/>
  <c r="N26" i="8"/>
  <c r="Q26" i="8" s="1"/>
  <c r="R26" i="8" s="1"/>
  <c r="I26" i="8"/>
  <c r="AW25" i="8"/>
  <c r="BJ27" i="6" s="1"/>
  <c r="AV25" i="8"/>
  <c r="BI27" i="6" s="1"/>
  <c r="AU25" i="8"/>
  <c r="BH27" i="6" s="1"/>
  <c r="AT25" i="8"/>
  <c r="BG27" i="6" s="1"/>
  <c r="AS25" i="8"/>
  <c r="BF27" i="6" s="1"/>
  <c r="AN25" i="8"/>
  <c r="BA27" i="6" s="1"/>
  <c r="AI25" i="8"/>
  <c r="AV27" i="6" s="1"/>
  <c r="AA25" i="8"/>
  <c r="W25" i="8"/>
  <c r="N25" i="8"/>
  <c r="Q25" i="8" s="1"/>
  <c r="R25" i="8" s="1"/>
  <c r="I25" i="8"/>
  <c r="AW24" i="8"/>
  <c r="BJ26" i="6" s="1"/>
  <c r="AV24" i="8"/>
  <c r="BI26" i="6" s="1"/>
  <c r="AU24" i="8"/>
  <c r="BH26" i="6" s="1"/>
  <c r="AT24" i="8"/>
  <c r="BG26" i="6" s="1"/>
  <c r="AS24" i="8"/>
  <c r="BF26" i="6" s="1"/>
  <c r="AN24" i="8"/>
  <c r="BA26" i="6" s="1"/>
  <c r="AI24" i="8"/>
  <c r="AV26" i="6" s="1"/>
  <c r="AA24" i="8"/>
  <c r="W24" i="8"/>
  <c r="N24" i="8"/>
  <c r="Q24" i="8" s="1"/>
  <c r="R24" i="8" s="1"/>
  <c r="I24" i="8"/>
  <c r="AW23" i="8"/>
  <c r="BJ25" i="6" s="1"/>
  <c r="AV23" i="8"/>
  <c r="BI25" i="6" s="1"/>
  <c r="AU23" i="8"/>
  <c r="BH25" i="6" s="1"/>
  <c r="AT23" i="8"/>
  <c r="BG25" i="6" s="1"/>
  <c r="AS23" i="8"/>
  <c r="BF25" i="6" s="1"/>
  <c r="AN23" i="8"/>
  <c r="BA25" i="6" s="1"/>
  <c r="AI23" i="8"/>
  <c r="AV25" i="6" s="1"/>
  <c r="AA23" i="8"/>
  <c r="W23" i="8"/>
  <c r="R23" i="8"/>
  <c r="Q23" i="8"/>
  <c r="N23" i="8"/>
  <c r="O23" i="8" s="1"/>
  <c r="I23" i="8"/>
  <c r="AW22" i="8"/>
  <c r="BJ24" i="6" s="1"/>
  <c r="AV22" i="8"/>
  <c r="BI24" i="6" s="1"/>
  <c r="AU22" i="8"/>
  <c r="BH24" i="6" s="1"/>
  <c r="AT22" i="8"/>
  <c r="BG24" i="6" s="1"/>
  <c r="AS22" i="8"/>
  <c r="BF24" i="6" s="1"/>
  <c r="AN22" i="8"/>
  <c r="BA24" i="6" s="1"/>
  <c r="AI22" i="8"/>
  <c r="AV24" i="6" s="1"/>
  <c r="AA22" i="8"/>
  <c r="W22" i="8"/>
  <c r="Q22" i="8"/>
  <c r="R22" i="8" s="1"/>
  <c r="O22" i="8"/>
  <c r="N22" i="8"/>
  <c r="I22" i="8"/>
  <c r="AW21" i="8"/>
  <c r="BJ23" i="6" s="1"/>
  <c r="AV21" i="8"/>
  <c r="BI23" i="6" s="1"/>
  <c r="AU21" i="8"/>
  <c r="BH23" i="6" s="1"/>
  <c r="AT21" i="8"/>
  <c r="BG23" i="6" s="1"/>
  <c r="AS21" i="8"/>
  <c r="BF23" i="6" s="1"/>
  <c r="AN21" i="8"/>
  <c r="BA23" i="6" s="1"/>
  <c r="AI21" i="8"/>
  <c r="AV23" i="6" s="1"/>
  <c r="AA21" i="8"/>
  <c r="W21" i="8"/>
  <c r="O21" i="8"/>
  <c r="N21" i="8"/>
  <c r="Q21" i="8" s="1"/>
  <c r="R21" i="8" s="1"/>
  <c r="I21" i="8"/>
  <c r="AW20" i="8"/>
  <c r="BJ22" i="6" s="1"/>
  <c r="AV20" i="8"/>
  <c r="BI22" i="6" s="1"/>
  <c r="AU20" i="8"/>
  <c r="BH22" i="6" s="1"/>
  <c r="AT20" i="8"/>
  <c r="BG22" i="6" s="1"/>
  <c r="AS20" i="8"/>
  <c r="BF22" i="6" s="1"/>
  <c r="AN20" i="8"/>
  <c r="BA22" i="6" s="1"/>
  <c r="AI20" i="8"/>
  <c r="AV22" i="6" s="1"/>
  <c r="AA20" i="8"/>
  <c r="W20" i="8"/>
  <c r="N20" i="8"/>
  <c r="Q20" i="8" s="1"/>
  <c r="R20" i="8" s="1"/>
  <c r="I20" i="8"/>
  <c r="AW19" i="8"/>
  <c r="BJ21" i="6" s="1"/>
  <c r="AV19" i="8"/>
  <c r="BI21" i="6" s="1"/>
  <c r="AU19" i="8"/>
  <c r="BH21" i="6" s="1"/>
  <c r="AT19" i="8"/>
  <c r="BG21" i="6" s="1"/>
  <c r="AS19" i="8"/>
  <c r="BF21" i="6" s="1"/>
  <c r="AN19" i="8"/>
  <c r="BA21" i="6" s="1"/>
  <c r="AI19" i="8"/>
  <c r="AV21" i="6" s="1"/>
  <c r="AA19" i="8"/>
  <c r="W19" i="8"/>
  <c r="Q19" i="8"/>
  <c r="R19" i="8" s="1"/>
  <c r="O19" i="8"/>
  <c r="N19" i="8"/>
  <c r="I19" i="8"/>
  <c r="AW18" i="8"/>
  <c r="BJ20" i="6" s="1"/>
  <c r="AV18" i="8"/>
  <c r="BI20" i="6" s="1"/>
  <c r="AU18" i="8"/>
  <c r="BH20" i="6" s="1"/>
  <c r="AT18" i="8"/>
  <c r="BG20" i="6" s="1"/>
  <c r="AS18" i="8"/>
  <c r="BF20" i="6" s="1"/>
  <c r="AN18" i="8"/>
  <c r="BA20" i="6" s="1"/>
  <c r="AI18" i="8"/>
  <c r="AV20" i="6" s="1"/>
  <c r="AA18" i="8"/>
  <c r="W18" i="8"/>
  <c r="O18" i="8"/>
  <c r="N18" i="8"/>
  <c r="Q18" i="8" s="1"/>
  <c r="R18" i="8" s="1"/>
  <c r="I18" i="8"/>
  <c r="AW17" i="8"/>
  <c r="BJ19" i="6" s="1"/>
  <c r="AV17" i="8"/>
  <c r="BI19" i="6" s="1"/>
  <c r="AU17" i="8"/>
  <c r="BH19" i="6" s="1"/>
  <c r="AT17" i="8"/>
  <c r="BG19" i="6" s="1"/>
  <c r="AS17" i="8"/>
  <c r="BF19" i="6" s="1"/>
  <c r="AN17" i="8"/>
  <c r="BA19" i="6" s="1"/>
  <c r="AI17" i="8"/>
  <c r="AV19" i="6" s="1"/>
  <c r="AA17" i="8"/>
  <c r="W17" i="8"/>
  <c r="N17" i="8"/>
  <c r="Q17" i="8" s="1"/>
  <c r="R17" i="8" s="1"/>
  <c r="I17" i="8"/>
  <c r="AW16" i="8"/>
  <c r="BJ18" i="6" s="1"/>
  <c r="AV16" i="8"/>
  <c r="BI18" i="6" s="1"/>
  <c r="AU16" i="8"/>
  <c r="BH18" i="6" s="1"/>
  <c r="AT16" i="8"/>
  <c r="BG18" i="6" s="1"/>
  <c r="AS16" i="8"/>
  <c r="BF18" i="6" s="1"/>
  <c r="AN16" i="8"/>
  <c r="BA18" i="6" s="1"/>
  <c r="AI16" i="8"/>
  <c r="AV18" i="6" s="1"/>
  <c r="AA16" i="8"/>
  <c r="W16" i="8"/>
  <c r="N16" i="8"/>
  <c r="Q16" i="8" s="1"/>
  <c r="R16" i="8" s="1"/>
  <c r="I16" i="8"/>
  <c r="AW15" i="8"/>
  <c r="BJ17" i="6" s="1"/>
  <c r="AV15" i="8"/>
  <c r="BI17" i="6" s="1"/>
  <c r="AU15" i="8"/>
  <c r="BH17" i="6" s="1"/>
  <c r="AT15" i="8"/>
  <c r="BG17" i="6" s="1"/>
  <c r="AS15" i="8"/>
  <c r="BF17" i="6" s="1"/>
  <c r="AN15" i="8"/>
  <c r="BA17" i="6" s="1"/>
  <c r="AI15" i="8"/>
  <c r="AV17" i="6" s="1"/>
  <c r="AA15" i="8"/>
  <c r="W15" i="8"/>
  <c r="R15" i="8"/>
  <c r="Q15" i="8"/>
  <c r="N15" i="8"/>
  <c r="O15" i="8" s="1"/>
  <c r="I15" i="8"/>
  <c r="AW14" i="8"/>
  <c r="BJ16" i="6" s="1"/>
  <c r="AV14" i="8"/>
  <c r="BI16" i="6" s="1"/>
  <c r="AU14" i="8"/>
  <c r="BH16" i="6" s="1"/>
  <c r="AT14" i="8"/>
  <c r="BG16" i="6" s="1"/>
  <c r="AS14" i="8"/>
  <c r="BF16" i="6" s="1"/>
  <c r="AN14" i="8"/>
  <c r="BA16" i="6" s="1"/>
  <c r="AI14" i="8"/>
  <c r="AV16" i="6" s="1"/>
  <c r="AA14" i="8"/>
  <c r="W14" i="8"/>
  <c r="Q14" i="8"/>
  <c r="R14" i="8" s="1"/>
  <c r="O14" i="8"/>
  <c r="N14" i="8"/>
  <c r="I14" i="8"/>
  <c r="AW13" i="8"/>
  <c r="BJ15" i="6" s="1"/>
  <c r="AV13" i="8"/>
  <c r="BI15" i="6" s="1"/>
  <c r="AU13" i="8"/>
  <c r="BH15" i="6" s="1"/>
  <c r="AT13" i="8"/>
  <c r="BG15" i="6" s="1"/>
  <c r="AS13" i="8"/>
  <c r="BF15" i="6" s="1"/>
  <c r="AN13" i="8"/>
  <c r="BA15" i="6" s="1"/>
  <c r="AI13" i="8"/>
  <c r="AV15" i="6" s="1"/>
  <c r="AA13" i="8"/>
  <c r="W13" i="8"/>
  <c r="O13" i="8"/>
  <c r="N13" i="8"/>
  <c r="Q13" i="8" s="1"/>
  <c r="R13" i="8" s="1"/>
  <c r="I13" i="8"/>
  <c r="AW12" i="8"/>
  <c r="BJ14" i="6" s="1"/>
  <c r="AV12" i="8"/>
  <c r="BI14" i="6" s="1"/>
  <c r="AU12" i="8"/>
  <c r="BH14" i="6" s="1"/>
  <c r="AT12" i="8"/>
  <c r="BG14" i="6" s="1"/>
  <c r="AS12" i="8"/>
  <c r="BF14" i="6" s="1"/>
  <c r="AN12" i="8"/>
  <c r="BA14" i="6" s="1"/>
  <c r="AI12" i="8"/>
  <c r="AV14" i="6" s="1"/>
  <c r="AA12" i="8"/>
  <c r="W12" i="8"/>
  <c r="N12" i="8"/>
  <c r="Q12" i="8" s="1"/>
  <c r="R12" i="8" s="1"/>
  <c r="I12" i="8"/>
  <c r="AW11" i="8"/>
  <c r="BJ13" i="6" s="1"/>
  <c r="AV11" i="8"/>
  <c r="BI13" i="6" s="1"/>
  <c r="AU11" i="8"/>
  <c r="BH13" i="6" s="1"/>
  <c r="AT11" i="8"/>
  <c r="BG13" i="6" s="1"/>
  <c r="AS11" i="8"/>
  <c r="BF13" i="6" s="1"/>
  <c r="AN11" i="8"/>
  <c r="BA13" i="6" s="1"/>
  <c r="AI11" i="8"/>
  <c r="AV13" i="6" s="1"/>
  <c r="AA11" i="8"/>
  <c r="W11" i="8"/>
  <c r="Q11" i="8"/>
  <c r="R11" i="8" s="1"/>
  <c r="O11" i="8"/>
  <c r="N11" i="8"/>
  <c r="I11" i="8"/>
  <c r="AW10" i="8"/>
  <c r="BJ12" i="6" s="1"/>
  <c r="AV10" i="8"/>
  <c r="BI12" i="6" s="1"/>
  <c r="AU10" i="8"/>
  <c r="BH12" i="6" s="1"/>
  <c r="AT10" i="8"/>
  <c r="BG12" i="6" s="1"/>
  <c r="AS10" i="8"/>
  <c r="BF12" i="6" s="1"/>
  <c r="AN10" i="8"/>
  <c r="BA12" i="6" s="1"/>
  <c r="AI10" i="8"/>
  <c r="AV12" i="6" s="1"/>
  <c r="AA10" i="8"/>
  <c r="W10" i="8"/>
  <c r="O10" i="8"/>
  <c r="N10" i="8"/>
  <c r="Q10" i="8" s="1"/>
  <c r="R10" i="8" s="1"/>
  <c r="I10" i="8"/>
  <c r="AW9" i="8"/>
  <c r="BJ11" i="6" s="1"/>
  <c r="AV9" i="8"/>
  <c r="BI11" i="6" s="1"/>
  <c r="AU9" i="8"/>
  <c r="BH11" i="6" s="1"/>
  <c r="AT9" i="8"/>
  <c r="BG11" i="6" s="1"/>
  <c r="AS9" i="8"/>
  <c r="BF11" i="6" s="1"/>
  <c r="AN9" i="8"/>
  <c r="BA11" i="6" s="1"/>
  <c r="AI9" i="8"/>
  <c r="AV11" i="6" s="1"/>
  <c r="AA9" i="8"/>
  <c r="W9" i="8"/>
  <c r="N9" i="8"/>
  <c r="Q9" i="8" s="1"/>
  <c r="R9" i="8" s="1"/>
  <c r="I9" i="8"/>
  <c r="AW8" i="8"/>
  <c r="BJ10" i="6" s="1"/>
  <c r="AV8" i="8"/>
  <c r="BI10" i="6" s="1"/>
  <c r="AU8" i="8"/>
  <c r="BH10" i="6" s="1"/>
  <c r="AT8" i="8"/>
  <c r="BG10" i="6" s="1"/>
  <c r="AS8" i="8"/>
  <c r="BF10" i="6" s="1"/>
  <c r="AN8" i="8"/>
  <c r="BA10" i="6" s="1"/>
  <c r="AI8" i="8"/>
  <c r="AV10" i="6" s="1"/>
  <c r="AA8" i="8"/>
  <c r="W8" i="8"/>
  <c r="N8" i="8"/>
  <c r="Q8" i="8" s="1"/>
  <c r="R8" i="8" s="1"/>
  <c r="I8" i="8"/>
  <c r="AW7" i="8"/>
  <c r="BJ9" i="6" s="1"/>
  <c r="AV7" i="8"/>
  <c r="BI9" i="6" s="1"/>
  <c r="AU7" i="8"/>
  <c r="BH9" i="6" s="1"/>
  <c r="AT7" i="8"/>
  <c r="BG9" i="6" s="1"/>
  <c r="AS7" i="8"/>
  <c r="BF9" i="6" s="1"/>
  <c r="AN7" i="8"/>
  <c r="BA9" i="6" s="1"/>
  <c r="AI7" i="8"/>
  <c r="AV9" i="6" s="1"/>
  <c r="AA7" i="8"/>
  <c r="W7" i="8"/>
  <c r="R7" i="8"/>
  <c r="Q7" i="8"/>
  <c r="N7" i="8"/>
  <c r="O7" i="8" s="1"/>
  <c r="I7" i="8"/>
  <c r="AW6" i="8"/>
  <c r="BJ8" i="6" s="1"/>
  <c r="AV6" i="8"/>
  <c r="BI8" i="6" s="1"/>
  <c r="AU6" i="8"/>
  <c r="BH8" i="6" s="1"/>
  <c r="AT6" i="8"/>
  <c r="BG8" i="6" s="1"/>
  <c r="AS6" i="8"/>
  <c r="BF8" i="6" s="1"/>
  <c r="AN6" i="8"/>
  <c r="BA8" i="6" s="1"/>
  <c r="AI6" i="8"/>
  <c r="AV8" i="6" s="1"/>
  <c r="AA6" i="8"/>
  <c r="W6" i="8"/>
  <c r="Q6" i="8"/>
  <c r="R6" i="8" s="1"/>
  <c r="O6" i="8"/>
  <c r="N6" i="8"/>
  <c r="I6" i="8"/>
  <c r="AW5" i="8"/>
  <c r="BJ7" i="6" s="1"/>
  <c r="AV5" i="8"/>
  <c r="BI7" i="6" s="1"/>
  <c r="AU5" i="8"/>
  <c r="BH7" i="6" s="1"/>
  <c r="AT5" i="8"/>
  <c r="BG7" i="6" s="1"/>
  <c r="AS5" i="8"/>
  <c r="BF7" i="6" s="1"/>
  <c r="AN5" i="8"/>
  <c r="BA7" i="6" s="1"/>
  <c r="AI5" i="8"/>
  <c r="AV7" i="6" s="1"/>
  <c r="AA5" i="8"/>
  <c r="W5" i="8"/>
  <c r="O5" i="8"/>
  <c r="N5" i="8"/>
  <c r="Q5" i="8" s="1"/>
  <c r="R5" i="8" s="1"/>
  <c r="I5" i="8"/>
  <c r="AW4" i="8"/>
  <c r="BJ6" i="6" s="1"/>
  <c r="AV4" i="8"/>
  <c r="BI6" i="6" s="1"/>
  <c r="AU4" i="8"/>
  <c r="BH6" i="6" s="1"/>
  <c r="AT4" i="8"/>
  <c r="BG6" i="6" s="1"/>
  <c r="AS4" i="8"/>
  <c r="BF6" i="6" s="1"/>
  <c r="AN4" i="8"/>
  <c r="BA6" i="6" s="1"/>
  <c r="AI4" i="8"/>
  <c r="AV6" i="6" s="1"/>
  <c r="AA4" i="8"/>
  <c r="W4" i="8"/>
  <c r="N4" i="8"/>
  <c r="Q4" i="8" s="1"/>
  <c r="R4" i="8" s="1"/>
  <c r="I4" i="8"/>
  <c r="AW3" i="8"/>
  <c r="BJ5" i="6" s="1"/>
  <c r="AV3" i="8"/>
  <c r="BI5" i="6" s="1"/>
  <c r="AU3" i="8"/>
  <c r="BH5" i="6" s="1"/>
  <c r="AT3" i="8"/>
  <c r="BG5" i="6" s="1"/>
  <c r="AS3" i="8"/>
  <c r="BF5" i="6" s="1"/>
  <c r="AN3" i="8"/>
  <c r="BA5" i="6" s="1"/>
  <c r="AI3" i="8"/>
  <c r="AV5" i="6" s="1"/>
  <c r="AA3" i="8"/>
  <c r="W3" i="8"/>
  <c r="Q3" i="8"/>
  <c r="R3" i="8" s="1"/>
  <c r="O3" i="8"/>
  <c r="N3" i="8"/>
  <c r="I3" i="8"/>
  <c r="AW2" i="8"/>
  <c r="BJ4" i="6" s="1"/>
  <c r="AV2" i="8"/>
  <c r="BI4" i="6" s="1"/>
  <c r="AU2" i="8"/>
  <c r="BH4" i="6" s="1"/>
  <c r="AT2" i="8"/>
  <c r="BG4" i="6" s="1"/>
  <c r="AS2" i="8"/>
  <c r="BF4" i="6" s="1"/>
  <c r="AN2" i="8"/>
  <c r="BA4" i="6" s="1"/>
  <c r="AI2" i="8"/>
  <c r="AV4" i="6" s="1"/>
  <c r="AA2" i="8"/>
  <c r="W2" i="8"/>
  <c r="O2" i="8"/>
  <c r="N2" i="8"/>
  <c r="Q2" i="8" s="1"/>
  <c r="R2" i="8" s="1"/>
  <c r="I2" i="8"/>
  <c r="E7" i="12" l="1"/>
  <c r="E8" i="12" s="1"/>
  <c r="G6" i="12"/>
  <c r="C24" i="12" s="1"/>
  <c r="D7" i="12"/>
  <c r="D8" i="12" s="1"/>
  <c r="G5" i="12"/>
  <c r="D23" i="12" s="1"/>
  <c r="M38" i="12" s="1"/>
  <c r="C7" i="12"/>
  <c r="C8" i="12" s="1"/>
  <c r="G4" i="12"/>
  <c r="F22" i="12" s="1"/>
  <c r="G38" i="12" s="1"/>
  <c r="F7" i="12"/>
  <c r="F8" i="12" s="1"/>
  <c r="W19" i="14"/>
  <c r="X19" i="14"/>
  <c r="V19" i="14"/>
  <c r="T19" i="14"/>
  <c r="U19" i="14"/>
  <c r="T18" i="14"/>
  <c r="X18" i="14"/>
  <c r="U18" i="14"/>
  <c r="V18" i="14"/>
  <c r="W18" i="14"/>
  <c r="AF16" i="14"/>
  <c r="AE16" i="14"/>
  <c r="AD16" i="14"/>
  <c r="AC16" i="14"/>
  <c r="AB16" i="14"/>
  <c r="AF17" i="14"/>
  <c r="AE17" i="14"/>
  <c r="AD17" i="14"/>
  <c r="AC17" i="14"/>
  <c r="AB17" i="14"/>
  <c r="O16" i="14"/>
  <c r="N16" i="14"/>
  <c r="P16" i="14"/>
  <c r="M16" i="14"/>
  <c r="L16" i="14"/>
  <c r="AD18" i="14"/>
  <c r="AC18" i="14"/>
  <c r="AB18" i="14"/>
  <c r="AF18" i="14"/>
  <c r="AE18" i="14"/>
  <c r="V16" i="14"/>
  <c r="T16" i="14"/>
  <c r="U16" i="14"/>
  <c r="X16" i="14"/>
  <c r="W16" i="14"/>
  <c r="AF19" i="14"/>
  <c r="AE19" i="14"/>
  <c r="AD19" i="14"/>
  <c r="AC19" i="14"/>
  <c r="AB19" i="14"/>
  <c r="O19" i="14"/>
  <c r="N19" i="14"/>
  <c r="P19" i="14"/>
  <c r="M19" i="14"/>
  <c r="L19" i="14"/>
  <c r="O17" i="14"/>
  <c r="N17" i="14"/>
  <c r="P17" i="14"/>
  <c r="M17" i="14"/>
  <c r="L17" i="14"/>
  <c r="O18" i="14"/>
  <c r="N18" i="14"/>
  <c r="P18" i="14"/>
  <c r="M18" i="14"/>
  <c r="L18" i="14"/>
  <c r="W17" i="14"/>
  <c r="U17" i="14"/>
  <c r="X17" i="14"/>
  <c r="V17" i="14"/>
  <c r="T17" i="14"/>
  <c r="H18" i="14"/>
  <c r="BI382" i="6"/>
  <c r="E18" i="14"/>
  <c r="F18" i="14"/>
  <c r="D18" i="14"/>
  <c r="G18" i="14"/>
  <c r="F17" i="14"/>
  <c r="E17" i="14"/>
  <c r="H17" i="14"/>
  <c r="BH382" i="6"/>
  <c r="G17" i="14"/>
  <c r="D17" i="14"/>
  <c r="D16" i="14"/>
  <c r="E16" i="14"/>
  <c r="F16" i="14"/>
  <c r="BG382" i="6"/>
  <c r="H16" i="14"/>
  <c r="G16" i="14"/>
  <c r="BF382" i="6"/>
  <c r="BA382" i="6"/>
  <c r="AV382" i="6"/>
  <c r="G19" i="14"/>
  <c r="BJ382" i="6"/>
  <c r="E19" i="14"/>
  <c r="D19" i="14"/>
  <c r="H19" i="14"/>
  <c r="F19" i="14"/>
  <c r="AX75" i="8"/>
  <c r="BK77" i="6" s="1"/>
  <c r="AX117" i="8"/>
  <c r="BK119" i="6" s="1"/>
  <c r="AX123" i="8"/>
  <c r="BK125" i="6" s="1"/>
  <c r="AX190" i="8"/>
  <c r="BK192" i="6" s="1"/>
  <c r="AX239" i="8"/>
  <c r="BK241" i="6" s="1"/>
  <c r="AX243" i="8"/>
  <c r="BK245" i="6" s="1"/>
  <c r="AX245" i="8"/>
  <c r="BK247" i="6" s="1"/>
  <c r="AX251" i="8"/>
  <c r="BK253" i="6" s="1"/>
  <c r="AX281" i="8"/>
  <c r="BK283" i="6" s="1"/>
  <c r="AX370" i="8"/>
  <c r="BK372" i="6" s="1"/>
  <c r="AX181" i="8"/>
  <c r="BK183" i="6" s="1"/>
  <c r="AX270" i="8"/>
  <c r="BK272" i="6" s="1"/>
  <c r="AX278" i="8"/>
  <c r="BK280" i="6" s="1"/>
  <c r="AX282" i="8"/>
  <c r="BK284" i="6" s="1"/>
  <c r="AX290" i="8"/>
  <c r="BK292" i="6" s="1"/>
  <c r="AX195" i="8"/>
  <c r="BK197" i="6" s="1"/>
  <c r="AX311" i="8"/>
  <c r="BK313" i="6" s="1"/>
  <c r="AX377" i="8"/>
  <c r="BK379" i="6" s="1"/>
  <c r="AX322" i="8"/>
  <c r="BK324" i="6" s="1"/>
  <c r="AX324" i="8"/>
  <c r="BK326" i="6" s="1"/>
  <c r="AX26" i="8"/>
  <c r="BK28" i="6" s="1"/>
  <c r="AX28" i="8"/>
  <c r="BK30" i="6" s="1"/>
  <c r="AX43" i="8"/>
  <c r="BK45" i="6" s="1"/>
  <c r="AX356" i="8"/>
  <c r="BK358" i="6" s="1"/>
  <c r="AX358" i="8"/>
  <c r="BK360" i="6" s="1"/>
  <c r="AX364" i="8"/>
  <c r="BK366" i="6" s="1"/>
  <c r="AX376" i="8"/>
  <c r="BK378" i="6" s="1"/>
  <c r="AX100" i="8"/>
  <c r="BK102" i="6" s="1"/>
  <c r="AX106" i="8"/>
  <c r="BK108" i="6" s="1"/>
  <c r="AX141" i="8"/>
  <c r="BK143" i="6" s="1"/>
  <c r="AX179" i="8"/>
  <c r="BK181" i="6" s="1"/>
  <c r="AX173" i="8"/>
  <c r="BK175" i="6" s="1"/>
  <c r="AX315" i="8"/>
  <c r="BK317" i="6" s="1"/>
  <c r="AX319" i="8"/>
  <c r="BK321" i="6" s="1"/>
  <c r="AX323" i="8"/>
  <c r="BK325" i="6" s="1"/>
  <c r="AX220" i="8"/>
  <c r="BK222" i="6" s="1"/>
  <c r="AX224" i="8"/>
  <c r="BK226" i="6" s="1"/>
  <c r="AX6" i="8"/>
  <c r="BK8" i="6" s="1"/>
  <c r="AX9" i="8"/>
  <c r="BK11" i="6" s="1"/>
  <c r="AX49" i="8"/>
  <c r="BK51" i="6" s="1"/>
  <c r="AX57" i="8"/>
  <c r="BK59" i="6" s="1"/>
  <c r="AX65" i="8"/>
  <c r="BK67" i="6" s="1"/>
  <c r="AX3" i="8"/>
  <c r="BK5" i="6" s="1"/>
  <c r="AX146" i="8"/>
  <c r="BK148" i="6" s="1"/>
  <c r="AX252" i="8"/>
  <c r="BK254" i="6" s="1"/>
  <c r="AX286" i="8"/>
  <c r="BK288" i="6" s="1"/>
  <c r="AX24" i="8"/>
  <c r="BK26" i="6" s="1"/>
  <c r="AX73" i="8"/>
  <c r="BK75" i="6" s="1"/>
  <c r="AX88" i="8"/>
  <c r="BK90" i="6" s="1"/>
  <c r="AX90" i="8"/>
  <c r="BK92" i="6" s="1"/>
  <c r="AX131" i="8"/>
  <c r="BK133" i="6" s="1"/>
  <c r="AX226" i="8"/>
  <c r="BK228" i="6" s="1"/>
  <c r="AX316" i="8"/>
  <c r="BK318" i="6" s="1"/>
  <c r="AX318" i="8"/>
  <c r="BK320" i="6" s="1"/>
  <c r="AX340" i="8"/>
  <c r="BK342" i="6" s="1"/>
  <c r="AX342" i="8"/>
  <c r="BK344" i="6" s="1"/>
  <c r="AX285" i="8"/>
  <c r="BK287" i="6" s="1"/>
  <c r="AX25" i="8"/>
  <c r="BK27" i="6" s="1"/>
  <c r="AX44" i="8"/>
  <c r="BK46" i="6" s="1"/>
  <c r="AX68" i="8"/>
  <c r="BK70" i="6" s="1"/>
  <c r="AX149" i="8"/>
  <c r="BK151" i="6" s="1"/>
  <c r="AX163" i="8"/>
  <c r="BK165" i="6" s="1"/>
  <c r="AX169" i="8"/>
  <c r="BK171" i="6" s="1"/>
  <c r="AX171" i="8"/>
  <c r="BK173" i="6" s="1"/>
  <c r="AX246" i="8"/>
  <c r="BK248" i="6" s="1"/>
  <c r="AX291" i="8"/>
  <c r="BK293" i="6" s="1"/>
  <c r="AX295" i="8"/>
  <c r="BK297" i="6" s="1"/>
  <c r="AX299" i="8"/>
  <c r="BK301" i="6" s="1"/>
  <c r="AX341" i="8"/>
  <c r="BK343" i="6" s="1"/>
  <c r="AX130" i="8"/>
  <c r="BK132" i="6" s="1"/>
  <c r="AX132" i="8"/>
  <c r="BK134" i="6" s="1"/>
  <c r="AX189" i="8"/>
  <c r="BK191" i="6" s="1"/>
  <c r="AX15" i="8"/>
  <c r="BK17" i="6" s="1"/>
  <c r="AX85" i="8"/>
  <c r="BK87" i="6" s="1"/>
  <c r="AX103" i="8"/>
  <c r="BK105" i="6" s="1"/>
  <c r="AX119" i="8"/>
  <c r="BK121" i="6" s="1"/>
  <c r="AX210" i="8"/>
  <c r="BK212" i="6" s="1"/>
  <c r="AX284" i="8"/>
  <c r="BK286" i="6" s="1"/>
  <c r="AX2" i="8"/>
  <c r="AX4" i="8"/>
  <c r="BK6" i="6" s="1"/>
  <c r="AX93" i="8"/>
  <c r="BK95" i="6" s="1"/>
  <c r="AX107" i="8"/>
  <c r="BK109" i="6" s="1"/>
  <c r="AX148" i="8"/>
  <c r="BK150" i="6" s="1"/>
  <c r="AX197" i="8"/>
  <c r="BK199" i="6" s="1"/>
  <c r="AX199" i="8"/>
  <c r="BK201" i="6" s="1"/>
  <c r="AX205" i="8"/>
  <c r="BK207" i="6" s="1"/>
  <c r="AX298" i="8"/>
  <c r="BK300" i="6" s="1"/>
  <c r="AX300" i="8"/>
  <c r="BK302" i="6" s="1"/>
  <c r="AX302" i="8"/>
  <c r="BK304" i="6" s="1"/>
  <c r="AX347" i="8"/>
  <c r="BK349" i="6" s="1"/>
  <c r="AX355" i="8"/>
  <c r="BK357" i="6" s="1"/>
  <c r="AX367" i="8"/>
  <c r="BK369" i="6" s="1"/>
  <c r="AX373" i="8"/>
  <c r="BK375" i="6" s="1"/>
  <c r="AX306" i="8"/>
  <c r="BK308" i="6" s="1"/>
  <c r="AX13" i="8"/>
  <c r="BK15" i="6" s="1"/>
  <c r="AX38" i="8"/>
  <c r="BK40" i="6" s="1"/>
  <c r="AX54" i="8"/>
  <c r="BK56" i="6" s="1"/>
  <c r="AX62" i="8"/>
  <c r="BK64" i="6" s="1"/>
  <c r="AX70" i="8"/>
  <c r="BK72" i="6" s="1"/>
  <c r="AX96" i="8"/>
  <c r="BK98" i="6" s="1"/>
  <c r="AX102" i="8"/>
  <c r="BK104" i="6" s="1"/>
  <c r="AX266" i="8"/>
  <c r="BK268" i="6" s="1"/>
  <c r="AX104" i="8"/>
  <c r="BK106" i="6" s="1"/>
  <c r="AX209" i="8"/>
  <c r="BK211" i="6" s="1"/>
  <c r="AX156" i="8"/>
  <c r="BK158" i="6" s="1"/>
  <c r="AX14" i="8"/>
  <c r="BK16" i="6" s="1"/>
  <c r="AX22" i="8"/>
  <c r="BK24" i="6" s="1"/>
  <c r="AX55" i="8"/>
  <c r="BK57" i="6" s="1"/>
  <c r="AX63" i="8"/>
  <c r="BK65" i="6" s="1"/>
  <c r="AX309" i="8"/>
  <c r="BK311" i="6" s="1"/>
  <c r="AX238" i="8"/>
  <c r="BK240" i="6" s="1"/>
  <c r="AX272" i="8"/>
  <c r="BK274" i="6" s="1"/>
  <c r="AX326" i="8"/>
  <c r="BK328" i="6" s="1"/>
  <c r="AX152" i="8"/>
  <c r="BK154" i="6" s="1"/>
  <c r="AX365" i="8"/>
  <c r="BK367" i="6" s="1"/>
  <c r="AX67" i="8"/>
  <c r="BK69" i="6" s="1"/>
  <c r="AX80" i="8"/>
  <c r="BK82" i="6" s="1"/>
  <c r="AX155" i="8"/>
  <c r="BK157" i="6" s="1"/>
  <c r="AX180" i="8"/>
  <c r="BK182" i="6" s="1"/>
  <c r="AX194" i="8"/>
  <c r="BK196" i="6" s="1"/>
  <c r="AX256" i="8"/>
  <c r="BK258" i="6" s="1"/>
  <c r="AX293" i="8"/>
  <c r="BK295" i="6" s="1"/>
  <c r="AX334" i="8"/>
  <c r="BK336" i="6" s="1"/>
  <c r="AX338" i="8"/>
  <c r="BK340" i="6" s="1"/>
  <c r="AX19" i="8"/>
  <c r="BK21" i="6" s="1"/>
  <c r="AX32" i="8"/>
  <c r="BK34" i="6" s="1"/>
  <c r="AX79" i="8"/>
  <c r="BK81" i="6" s="1"/>
  <c r="AX84" i="8"/>
  <c r="BK86" i="6" s="1"/>
  <c r="AX140" i="8"/>
  <c r="BK142" i="6" s="1"/>
  <c r="AX142" i="8"/>
  <c r="BK144" i="6" s="1"/>
  <c r="AX144" i="8"/>
  <c r="BK146" i="6" s="1"/>
  <c r="AX211" i="8"/>
  <c r="BK213" i="6" s="1"/>
  <c r="AX223" i="8"/>
  <c r="BK225" i="6" s="1"/>
  <c r="AX228" i="8"/>
  <c r="BK230" i="6" s="1"/>
  <c r="AX231" i="8"/>
  <c r="BK233" i="6" s="1"/>
  <c r="AX235" i="8"/>
  <c r="BK237" i="6" s="1"/>
  <c r="AX317" i="8"/>
  <c r="BK319" i="6" s="1"/>
  <c r="AX325" i="8"/>
  <c r="BK327" i="6" s="1"/>
  <c r="AX333" i="8"/>
  <c r="BK335" i="6" s="1"/>
  <c r="AX354" i="8"/>
  <c r="BK356" i="6" s="1"/>
  <c r="AX204" i="8"/>
  <c r="BK206" i="6" s="1"/>
  <c r="AX350" i="8"/>
  <c r="BK352" i="6" s="1"/>
  <c r="AX366" i="8"/>
  <c r="BK368" i="6" s="1"/>
  <c r="AX378" i="8"/>
  <c r="BK380" i="6" s="1"/>
  <c r="AX50" i="8"/>
  <c r="BK52" i="6" s="1"/>
  <c r="AX56" i="8"/>
  <c r="BK58" i="6" s="1"/>
  <c r="AX58" i="8"/>
  <c r="BK60" i="6" s="1"/>
  <c r="AX64" i="8"/>
  <c r="BK66" i="6" s="1"/>
  <c r="AX66" i="8"/>
  <c r="BK68" i="6" s="1"/>
  <c r="AX74" i="8"/>
  <c r="BK76" i="6" s="1"/>
  <c r="AX178" i="8"/>
  <c r="BK180" i="6" s="1"/>
  <c r="AX203" i="8"/>
  <c r="BK205" i="6" s="1"/>
  <c r="AX277" i="8"/>
  <c r="BK279" i="6" s="1"/>
  <c r="AX289" i="8"/>
  <c r="BK291" i="6" s="1"/>
  <c r="AX292" i="8"/>
  <c r="BK294" i="6" s="1"/>
  <c r="AX294" i="8"/>
  <c r="BK296" i="6" s="1"/>
  <c r="AX308" i="8"/>
  <c r="BK310" i="6" s="1"/>
  <c r="AX339" i="8"/>
  <c r="BK341" i="6" s="1"/>
  <c r="AX374" i="8"/>
  <c r="BK376" i="6" s="1"/>
  <c r="AX18" i="8"/>
  <c r="BK20" i="6" s="1"/>
  <c r="AX20" i="8"/>
  <c r="BK22" i="6" s="1"/>
  <c r="AX29" i="8"/>
  <c r="BK31" i="6" s="1"/>
  <c r="AX31" i="8"/>
  <c r="BK33" i="6" s="1"/>
  <c r="AX48" i="8"/>
  <c r="BK50" i="6" s="1"/>
  <c r="AX162" i="8"/>
  <c r="BK164" i="6" s="1"/>
  <c r="AX166" i="8"/>
  <c r="BK168" i="6" s="1"/>
  <c r="AX170" i="8"/>
  <c r="BK172" i="6" s="1"/>
  <c r="AX172" i="8"/>
  <c r="BK174" i="6" s="1"/>
  <c r="AX225" i="8"/>
  <c r="BK227" i="6" s="1"/>
  <c r="AX230" i="8"/>
  <c r="BK232" i="6" s="1"/>
  <c r="AX261" i="8"/>
  <c r="BK263" i="6" s="1"/>
  <c r="AX279" i="8"/>
  <c r="BK281" i="6" s="1"/>
  <c r="AX283" i="8"/>
  <c r="BK285" i="6" s="1"/>
  <c r="AX287" i="8"/>
  <c r="BK289" i="6" s="1"/>
  <c r="AX357" i="8"/>
  <c r="BK359" i="6" s="1"/>
  <c r="AX128" i="8"/>
  <c r="BK130" i="6" s="1"/>
  <c r="AX168" i="8"/>
  <c r="BK170" i="6" s="1"/>
  <c r="AX216" i="8"/>
  <c r="BK218" i="6" s="1"/>
  <c r="AX232" i="8"/>
  <c r="BK234" i="6" s="1"/>
  <c r="AX310" i="8"/>
  <c r="BK312" i="6" s="1"/>
  <c r="AX253" i="8"/>
  <c r="BK255" i="6" s="1"/>
  <c r="AX257" i="8"/>
  <c r="BK259" i="6" s="1"/>
  <c r="AX268" i="8"/>
  <c r="BK270" i="6" s="1"/>
  <c r="AX274" i="8"/>
  <c r="BK276" i="6" s="1"/>
  <c r="AX276" i="8"/>
  <c r="BK278" i="6" s="1"/>
  <c r="AX297" i="8"/>
  <c r="BK299" i="6" s="1"/>
  <c r="AX369" i="8"/>
  <c r="BK371" i="6" s="1"/>
  <c r="AX8" i="8"/>
  <c r="BK10" i="6" s="1"/>
  <c r="AX10" i="8"/>
  <c r="BK12" i="6" s="1"/>
  <c r="AX12" i="8"/>
  <c r="BK14" i="6" s="1"/>
  <c r="AX23" i="8"/>
  <c r="BK25" i="6" s="1"/>
  <c r="AX27" i="8"/>
  <c r="BK29" i="6" s="1"/>
  <c r="AX34" i="8"/>
  <c r="BK36" i="6" s="1"/>
  <c r="AX40" i="8"/>
  <c r="BK42" i="6" s="1"/>
  <c r="AX42" i="8"/>
  <c r="BK44" i="6" s="1"/>
  <c r="AX52" i="8"/>
  <c r="BK54" i="6" s="1"/>
  <c r="AX60" i="8"/>
  <c r="BK62" i="6" s="1"/>
  <c r="AX113" i="8"/>
  <c r="BK115" i="6" s="1"/>
  <c r="AX115" i="8"/>
  <c r="BK117" i="6" s="1"/>
  <c r="AX138" i="8"/>
  <c r="BK140" i="6" s="1"/>
  <c r="AX153" i="8"/>
  <c r="BK155" i="6" s="1"/>
  <c r="AX164" i="8"/>
  <c r="BK166" i="6" s="1"/>
  <c r="AX221" i="8"/>
  <c r="BK223" i="6" s="1"/>
  <c r="AX255" i="8"/>
  <c r="BK257" i="6" s="1"/>
  <c r="AX259" i="8"/>
  <c r="BK261" i="6" s="1"/>
  <c r="AX265" i="8"/>
  <c r="BK267" i="6" s="1"/>
  <c r="AX307" i="8"/>
  <c r="BK309" i="6" s="1"/>
  <c r="AX328" i="8"/>
  <c r="BK330" i="6" s="1"/>
  <c r="AX330" i="8"/>
  <c r="BK332" i="6" s="1"/>
  <c r="AX332" i="8"/>
  <c r="BK334" i="6" s="1"/>
  <c r="AX343" i="8"/>
  <c r="BK345" i="6" s="1"/>
  <c r="AX349" i="8"/>
  <c r="BK351" i="6" s="1"/>
  <c r="AX362" i="8"/>
  <c r="BK364" i="6" s="1"/>
  <c r="AX371" i="8"/>
  <c r="BK373" i="6" s="1"/>
  <c r="AX16" i="8"/>
  <c r="BK18" i="6" s="1"/>
  <c r="AX72" i="8"/>
  <c r="BK74" i="6" s="1"/>
  <c r="AX92" i="8"/>
  <c r="BK94" i="6" s="1"/>
  <c r="AX94" i="8"/>
  <c r="BK96" i="6" s="1"/>
  <c r="AX125" i="8"/>
  <c r="BK127" i="6" s="1"/>
  <c r="AX167" i="8"/>
  <c r="BK169" i="6" s="1"/>
  <c r="AX188" i="8"/>
  <c r="BK190" i="6" s="1"/>
  <c r="AX227" i="8"/>
  <c r="BK229" i="6" s="1"/>
  <c r="AX234" i="8"/>
  <c r="BK236" i="6" s="1"/>
  <c r="AX236" i="8"/>
  <c r="BK238" i="6" s="1"/>
  <c r="AX242" i="8"/>
  <c r="BK244" i="6" s="1"/>
  <c r="AX250" i="8"/>
  <c r="BK252" i="6" s="1"/>
  <c r="AX269" i="8"/>
  <c r="BK271" i="6" s="1"/>
  <c r="AX273" i="8"/>
  <c r="BK275" i="6" s="1"/>
  <c r="AX353" i="8"/>
  <c r="BK355" i="6" s="1"/>
  <c r="AX254" i="8"/>
  <c r="BK256" i="6" s="1"/>
  <c r="AX267" i="8"/>
  <c r="BK269" i="6" s="1"/>
  <c r="AX271" i="8"/>
  <c r="BK273" i="6" s="1"/>
  <c r="AX275" i="8"/>
  <c r="BK277" i="6" s="1"/>
  <c r="AX372" i="8"/>
  <c r="BK374" i="6" s="1"/>
  <c r="AX30" i="8"/>
  <c r="BK32" i="6" s="1"/>
  <c r="AX33" i="8"/>
  <c r="BK35" i="6" s="1"/>
  <c r="AX37" i="8"/>
  <c r="BK39" i="6" s="1"/>
  <c r="AX45" i="8"/>
  <c r="BK47" i="6" s="1"/>
  <c r="AX51" i="8"/>
  <c r="BK53" i="6" s="1"/>
  <c r="AX59" i="8"/>
  <c r="BK61" i="6" s="1"/>
  <c r="AX87" i="8"/>
  <c r="BK89" i="6" s="1"/>
  <c r="AX91" i="8"/>
  <c r="BK93" i="6" s="1"/>
  <c r="AX108" i="8"/>
  <c r="BK110" i="6" s="1"/>
  <c r="AX110" i="8"/>
  <c r="BK112" i="6" s="1"/>
  <c r="AX114" i="8"/>
  <c r="BK116" i="6" s="1"/>
  <c r="AX116" i="8"/>
  <c r="BK118" i="6" s="1"/>
  <c r="AX118" i="8"/>
  <c r="BK120" i="6" s="1"/>
  <c r="AX139" i="8"/>
  <c r="BK141" i="6" s="1"/>
  <c r="AX150" i="8"/>
  <c r="BK152" i="6" s="1"/>
  <c r="AX154" i="8"/>
  <c r="BK156" i="6" s="1"/>
  <c r="AX157" i="8"/>
  <c r="BK159" i="6" s="1"/>
  <c r="AX165" i="8"/>
  <c r="BK167" i="6" s="1"/>
  <c r="AX183" i="8"/>
  <c r="BK185" i="6" s="1"/>
  <c r="AX185" i="8"/>
  <c r="BK187" i="6" s="1"/>
  <c r="AX187" i="8"/>
  <c r="BK189" i="6" s="1"/>
  <c r="AX191" i="8"/>
  <c r="BK193" i="6" s="1"/>
  <c r="AX200" i="8"/>
  <c r="BK202" i="6" s="1"/>
  <c r="AX213" i="8"/>
  <c r="BK215" i="6" s="1"/>
  <c r="AX244" i="8"/>
  <c r="BK246" i="6" s="1"/>
  <c r="AX258" i="8"/>
  <c r="BK260" i="6" s="1"/>
  <c r="AX346" i="8"/>
  <c r="BK348" i="6" s="1"/>
  <c r="AX359" i="8"/>
  <c r="BK361" i="6" s="1"/>
  <c r="AX363" i="8"/>
  <c r="BK365" i="6" s="1"/>
  <c r="AX7" i="8"/>
  <c r="BK9" i="6" s="1"/>
  <c r="AX11" i="8"/>
  <c r="BK13" i="6" s="1"/>
  <c r="AX17" i="8"/>
  <c r="BK19" i="6" s="1"/>
  <c r="AX41" i="8"/>
  <c r="BK43" i="6" s="1"/>
  <c r="AX53" i="8"/>
  <c r="BK55" i="6" s="1"/>
  <c r="AX61" i="8"/>
  <c r="BK63" i="6" s="1"/>
  <c r="AX71" i="8"/>
  <c r="BK73" i="6" s="1"/>
  <c r="AX76" i="8"/>
  <c r="BK78" i="6" s="1"/>
  <c r="AX89" i="8"/>
  <c r="BK91" i="6" s="1"/>
  <c r="AX122" i="8"/>
  <c r="BK124" i="6" s="1"/>
  <c r="AX124" i="8"/>
  <c r="BK126" i="6" s="1"/>
  <c r="AX126" i="8"/>
  <c r="BK128" i="6" s="1"/>
  <c r="AX133" i="8"/>
  <c r="BK135" i="6" s="1"/>
  <c r="AX143" i="8"/>
  <c r="BK145" i="6" s="1"/>
  <c r="AX145" i="8"/>
  <c r="BK147" i="6" s="1"/>
  <c r="AX147" i="8"/>
  <c r="BK149" i="6" s="1"/>
  <c r="AX196" i="8"/>
  <c r="BK198" i="6" s="1"/>
  <c r="AX206" i="8"/>
  <c r="BK208" i="6" s="1"/>
  <c r="AX208" i="8"/>
  <c r="BK210" i="6" s="1"/>
  <c r="AX217" i="8"/>
  <c r="BK219" i="6" s="1"/>
  <c r="AX229" i="8"/>
  <c r="BK231" i="6" s="1"/>
  <c r="AX237" i="8"/>
  <c r="BK239" i="6" s="1"/>
  <c r="AX241" i="8"/>
  <c r="BK243" i="6" s="1"/>
  <c r="AX260" i="8"/>
  <c r="BK262" i="6" s="1"/>
  <c r="AX262" i="8"/>
  <c r="BK264" i="6" s="1"/>
  <c r="AX301" i="8"/>
  <c r="BK303" i="6" s="1"/>
  <c r="AX314" i="8"/>
  <c r="BK316" i="6" s="1"/>
  <c r="AX331" i="8"/>
  <c r="BK333" i="6" s="1"/>
  <c r="AX335" i="8"/>
  <c r="BK337" i="6" s="1"/>
  <c r="AX348" i="8"/>
  <c r="BK350" i="6" s="1"/>
  <c r="AX352" i="8"/>
  <c r="BK354" i="6" s="1"/>
  <c r="AX35" i="8"/>
  <c r="BK37" i="6" s="1"/>
  <c r="AX39" i="8"/>
  <c r="BK41" i="6" s="1"/>
  <c r="AX192" i="8"/>
  <c r="BK194" i="6" s="1"/>
  <c r="AX313" i="8"/>
  <c r="BK315" i="6" s="1"/>
  <c r="AX47" i="8"/>
  <c r="BK49" i="6" s="1"/>
  <c r="AX174" i="8"/>
  <c r="BK176" i="6" s="1"/>
  <c r="AX176" i="8"/>
  <c r="BK178" i="6" s="1"/>
  <c r="AX219" i="8"/>
  <c r="BK221" i="6" s="1"/>
  <c r="AX21" i="8"/>
  <c r="BK23" i="6" s="1"/>
  <c r="AX78" i="8"/>
  <c r="BK80" i="6" s="1"/>
  <c r="AX212" i="8"/>
  <c r="BK214" i="6" s="1"/>
  <c r="AX321" i="8"/>
  <c r="BK323" i="6" s="1"/>
  <c r="AX337" i="8"/>
  <c r="BK339" i="6" s="1"/>
  <c r="AX36" i="8"/>
  <c r="BK38" i="6" s="1"/>
  <c r="AX86" i="8"/>
  <c r="BK88" i="6" s="1"/>
  <c r="AX112" i="8"/>
  <c r="BK114" i="6" s="1"/>
  <c r="AX134" i="8"/>
  <c r="BK136" i="6" s="1"/>
  <c r="AX136" i="8"/>
  <c r="BK138" i="6" s="1"/>
  <c r="AX186" i="8"/>
  <c r="BK188" i="6" s="1"/>
  <c r="AX198" i="8"/>
  <c r="BK200" i="6" s="1"/>
  <c r="AX248" i="8"/>
  <c r="BK250" i="6" s="1"/>
  <c r="AX361" i="8"/>
  <c r="BK363" i="6" s="1"/>
  <c r="AX5" i="8"/>
  <c r="BK7" i="6" s="1"/>
  <c r="AX46" i="8"/>
  <c r="BK48" i="6" s="1"/>
  <c r="AX120" i="8"/>
  <c r="BK122" i="6" s="1"/>
  <c r="AX182" i="8"/>
  <c r="BK184" i="6" s="1"/>
  <c r="AX184" i="8"/>
  <c r="BK186" i="6" s="1"/>
  <c r="AX202" i="8"/>
  <c r="BK204" i="6" s="1"/>
  <c r="AX305" i="8"/>
  <c r="BK307" i="6" s="1"/>
  <c r="AX83" i="8"/>
  <c r="BK85" i="6" s="1"/>
  <c r="AX99" i="8"/>
  <c r="BK101" i="6" s="1"/>
  <c r="AX158" i="8"/>
  <c r="BK160" i="6" s="1"/>
  <c r="AX160" i="8"/>
  <c r="BK162" i="6" s="1"/>
  <c r="AX329" i="8"/>
  <c r="BK331" i="6" s="1"/>
  <c r="AX345" i="8"/>
  <c r="BK347" i="6" s="1"/>
  <c r="Q35" i="8"/>
  <c r="R35" i="8" s="1"/>
  <c r="O35" i="8"/>
  <c r="Q183" i="8"/>
  <c r="R183" i="8" s="1"/>
  <c r="O183" i="8"/>
  <c r="O4" i="8"/>
  <c r="O12" i="8"/>
  <c r="O20" i="8"/>
  <c r="O28" i="8"/>
  <c r="O30" i="8"/>
  <c r="O32" i="8"/>
  <c r="O38" i="8"/>
  <c r="O46" i="8"/>
  <c r="O54" i="8"/>
  <c r="O62" i="8"/>
  <c r="Q75" i="8"/>
  <c r="R75" i="8" s="1"/>
  <c r="AX77" i="8"/>
  <c r="BK79" i="6" s="1"/>
  <c r="Q78" i="8"/>
  <c r="R78" i="8" s="1"/>
  <c r="O78" i="8"/>
  <c r="Q81" i="8"/>
  <c r="R81" i="8" s="1"/>
  <c r="O87" i="8"/>
  <c r="AX97" i="8"/>
  <c r="BK99" i="6" s="1"/>
  <c r="AX105" i="8"/>
  <c r="BK107" i="6" s="1"/>
  <c r="Q119" i="8"/>
  <c r="R119" i="8" s="1"/>
  <c r="O119" i="8"/>
  <c r="AX127" i="8"/>
  <c r="BK129" i="6" s="1"/>
  <c r="Q145" i="8"/>
  <c r="R145" i="8" s="1"/>
  <c r="AX151" i="8"/>
  <c r="BK153" i="6" s="1"/>
  <c r="Q185" i="8"/>
  <c r="R185" i="8" s="1"/>
  <c r="AX193" i="8"/>
  <c r="BK195" i="6" s="1"/>
  <c r="Q378" i="8"/>
  <c r="R378" i="8" s="1"/>
  <c r="O378" i="8"/>
  <c r="AX82" i="8"/>
  <c r="BK84" i="6" s="1"/>
  <c r="AX129" i="8"/>
  <c r="BK131" i="6" s="1"/>
  <c r="Q86" i="8"/>
  <c r="R86" i="8" s="1"/>
  <c r="O86" i="8"/>
  <c r="Q135" i="8"/>
  <c r="R135" i="8" s="1"/>
  <c r="O135" i="8"/>
  <c r="Q159" i="8"/>
  <c r="R159" i="8" s="1"/>
  <c r="O159" i="8"/>
  <c r="Q175" i="8"/>
  <c r="R175" i="8" s="1"/>
  <c r="O175" i="8"/>
  <c r="Q199" i="8"/>
  <c r="R199" i="8" s="1"/>
  <c r="O199" i="8"/>
  <c r="O9" i="8"/>
  <c r="O17" i="8"/>
  <c r="O25" i="8"/>
  <c r="O34" i="8"/>
  <c r="O43" i="8"/>
  <c r="O51" i="8"/>
  <c r="O59" i="8"/>
  <c r="O67" i="8"/>
  <c r="O103" i="8"/>
  <c r="Q113" i="8"/>
  <c r="R113" i="8" s="1"/>
  <c r="Q137" i="8"/>
  <c r="R137" i="8" s="1"/>
  <c r="Q161" i="8"/>
  <c r="R161" i="8" s="1"/>
  <c r="Q177" i="8"/>
  <c r="R177" i="8" s="1"/>
  <c r="Q201" i="8"/>
  <c r="R201" i="8" s="1"/>
  <c r="O201" i="8"/>
  <c r="Q143" i="8"/>
  <c r="R143" i="8" s="1"/>
  <c r="O143" i="8"/>
  <c r="O8" i="8"/>
  <c r="O16" i="8"/>
  <c r="O24" i="8"/>
  <c r="O42" i="8"/>
  <c r="O50" i="8"/>
  <c r="O58" i="8"/>
  <c r="O66" i="8"/>
  <c r="O71" i="8"/>
  <c r="AX81" i="8"/>
  <c r="BK83" i="6" s="1"/>
  <c r="Q91" i="8"/>
  <c r="R91" i="8" s="1"/>
  <c r="Q94" i="8"/>
  <c r="R94" i="8" s="1"/>
  <c r="O94" i="8"/>
  <c r="Q97" i="8"/>
  <c r="R97" i="8" s="1"/>
  <c r="Q105" i="8"/>
  <c r="R105" i="8" s="1"/>
  <c r="AX121" i="8"/>
  <c r="BK123" i="6" s="1"/>
  <c r="Q191" i="8"/>
  <c r="R191" i="8" s="1"/>
  <c r="O191" i="8"/>
  <c r="Q203" i="8"/>
  <c r="R203" i="8" s="1"/>
  <c r="AX95" i="8"/>
  <c r="BK97" i="6" s="1"/>
  <c r="AX98" i="8"/>
  <c r="BK100" i="6" s="1"/>
  <c r="AX101" i="8"/>
  <c r="BK103" i="6" s="1"/>
  <c r="Q102" i="8"/>
  <c r="R102" i="8" s="1"/>
  <c r="O102" i="8"/>
  <c r="AX109" i="8"/>
  <c r="BK111" i="6" s="1"/>
  <c r="Q110" i="8"/>
  <c r="R110" i="8" s="1"/>
  <c r="O110" i="8"/>
  <c r="AX111" i="8"/>
  <c r="BK113" i="6" s="1"/>
  <c r="Q127" i="8"/>
  <c r="R127" i="8" s="1"/>
  <c r="O127" i="8"/>
  <c r="AX135" i="8"/>
  <c r="BK137" i="6" s="1"/>
  <c r="Q151" i="8"/>
  <c r="R151" i="8" s="1"/>
  <c r="O151" i="8"/>
  <c r="AX159" i="8"/>
  <c r="BK161" i="6" s="1"/>
  <c r="AX175" i="8"/>
  <c r="BK177" i="6" s="1"/>
  <c r="Q193" i="8"/>
  <c r="R193" i="8" s="1"/>
  <c r="AX69" i="8"/>
  <c r="BK71" i="6" s="1"/>
  <c r="Q70" i="8"/>
  <c r="R70" i="8" s="1"/>
  <c r="O70" i="8"/>
  <c r="AX137" i="8"/>
  <c r="BK139" i="6" s="1"/>
  <c r="AX161" i="8"/>
  <c r="BK163" i="6" s="1"/>
  <c r="Q167" i="8"/>
  <c r="R167" i="8" s="1"/>
  <c r="O167" i="8"/>
  <c r="AX177" i="8"/>
  <c r="BK179" i="6" s="1"/>
  <c r="AX201" i="8"/>
  <c r="BK203" i="6" s="1"/>
  <c r="Q212" i="8"/>
  <c r="R212" i="8" s="1"/>
  <c r="O212" i="8"/>
  <c r="O214" i="8"/>
  <c r="Q214" i="8"/>
  <c r="R214" i="8" s="1"/>
  <c r="AX207" i="8"/>
  <c r="BK209" i="6" s="1"/>
  <c r="AX263" i="8"/>
  <c r="BK265" i="6" s="1"/>
  <c r="Q264" i="8"/>
  <c r="R264" i="8" s="1"/>
  <c r="O264" i="8"/>
  <c r="AX288" i="8"/>
  <c r="BK290" i="6" s="1"/>
  <c r="AX303" i="8"/>
  <c r="BK305" i="6" s="1"/>
  <c r="Q304" i="8"/>
  <c r="R304" i="8" s="1"/>
  <c r="O304" i="8"/>
  <c r="AX312" i="8"/>
  <c r="BK314" i="6" s="1"/>
  <c r="AX327" i="8"/>
  <c r="BK329" i="6" s="1"/>
  <c r="Q328" i="8"/>
  <c r="R328" i="8" s="1"/>
  <c r="O328" i="8"/>
  <c r="AX336" i="8"/>
  <c r="BK338" i="6" s="1"/>
  <c r="AX351" i="8"/>
  <c r="BK353" i="6" s="1"/>
  <c r="Q352" i="8"/>
  <c r="R352" i="8" s="1"/>
  <c r="O352" i="8"/>
  <c r="AX360" i="8"/>
  <c r="BK362" i="6" s="1"/>
  <c r="AX379" i="8"/>
  <c r="BK381" i="6" s="1"/>
  <c r="Q222" i="8"/>
  <c r="R222" i="8" s="1"/>
  <c r="O222" i="8"/>
  <c r="Q240" i="8"/>
  <c r="R240" i="8" s="1"/>
  <c r="O240" i="8"/>
  <c r="O249" i="8"/>
  <c r="Q280" i="8"/>
  <c r="R280" i="8" s="1"/>
  <c r="O280" i="8"/>
  <c r="Q296" i="8"/>
  <c r="R296" i="8" s="1"/>
  <c r="O296" i="8"/>
  <c r="Q320" i="8"/>
  <c r="R320" i="8" s="1"/>
  <c r="O320" i="8"/>
  <c r="Q368" i="8"/>
  <c r="R368" i="8" s="1"/>
  <c r="O368" i="8"/>
  <c r="O377" i="8"/>
  <c r="O118" i="8"/>
  <c r="O126" i="8"/>
  <c r="O134" i="8"/>
  <c r="O142" i="8"/>
  <c r="O150" i="8"/>
  <c r="O158" i="8"/>
  <c r="O166" i="8"/>
  <c r="O174" i="8"/>
  <c r="O182" i="8"/>
  <c r="O190" i="8"/>
  <c r="O198" i="8"/>
  <c r="O200" i="8"/>
  <c r="O207" i="8"/>
  <c r="Q211" i="8"/>
  <c r="R211" i="8" s="1"/>
  <c r="O211" i="8"/>
  <c r="AX215" i="8"/>
  <c r="BK217" i="6" s="1"/>
  <c r="Q256" i="8"/>
  <c r="R256" i="8" s="1"/>
  <c r="O256" i="8"/>
  <c r="AX304" i="8"/>
  <c r="BK306" i="6" s="1"/>
  <c r="Q344" i="8"/>
  <c r="R344" i="8" s="1"/>
  <c r="O344" i="8"/>
  <c r="O379" i="8"/>
  <c r="AX218" i="8"/>
  <c r="BK220" i="6" s="1"/>
  <c r="Q219" i="8"/>
  <c r="R219" i="8" s="1"/>
  <c r="O219" i="8"/>
  <c r="AX233" i="8"/>
  <c r="BK235" i="6" s="1"/>
  <c r="AX264" i="8"/>
  <c r="BK266" i="6" s="1"/>
  <c r="O265" i="8"/>
  <c r="O305" i="8"/>
  <c r="O329" i="8"/>
  <c r="O353" i="8"/>
  <c r="AX222" i="8"/>
  <c r="BK224" i="6" s="1"/>
  <c r="Q232" i="8"/>
  <c r="R232" i="8" s="1"/>
  <c r="O232" i="8"/>
  <c r="AX249" i="8"/>
  <c r="BK251" i="6" s="1"/>
  <c r="Q272" i="8"/>
  <c r="R272" i="8" s="1"/>
  <c r="O272" i="8"/>
  <c r="AX280" i="8"/>
  <c r="BK282" i="6" s="1"/>
  <c r="Q288" i="8"/>
  <c r="R288" i="8" s="1"/>
  <c r="O288" i="8"/>
  <c r="AX296" i="8"/>
  <c r="BK298" i="6" s="1"/>
  <c r="Q312" i="8"/>
  <c r="R312" i="8" s="1"/>
  <c r="O312" i="8"/>
  <c r="AX320" i="8"/>
  <c r="BK322" i="6" s="1"/>
  <c r="Q336" i="8"/>
  <c r="R336" i="8" s="1"/>
  <c r="O336" i="8"/>
  <c r="Q360" i="8"/>
  <c r="R360" i="8" s="1"/>
  <c r="O360" i="8"/>
  <c r="AX214" i="8"/>
  <c r="BK216" i="6" s="1"/>
  <c r="O223" i="8"/>
  <c r="AX240" i="8"/>
  <c r="BK242" i="6" s="1"/>
  <c r="O241" i="8"/>
  <c r="AX247" i="8"/>
  <c r="BK249" i="6" s="1"/>
  <c r="Q248" i="8"/>
  <c r="R248" i="8" s="1"/>
  <c r="O248" i="8"/>
  <c r="O281" i="8"/>
  <c r="O297" i="8"/>
  <c r="O321" i="8"/>
  <c r="AX344" i="8"/>
  <c r="BK346" i="6" s="1"/>
  <c r="AX368" i="8"/>
  <c r="BK370" i="6" s="1"/>
  <c r="AX375" i="8"/>
  <c r="BK377" i="6" s="1"/>
  <c r="Q376" i="8"/>
  <c r="R376" i="8" s="1"/>
  <c r="O376" i="8"/>
  <c r="O227" i="8"/>
  <c r="O237" i="8"/>
  <c r="O245" i="8"/>
  <c r="O253" i="8"/>
  <c r="O261" i="8"/>
  <c r="O269" i="8"/>
  <c r="O277" i="8"/>
  <c r="O285" i="8"/>
  <c r="O293" i="8"/>
  <c r="O301" i="8"/>
  <c r="O309" i="8"/>
  <c r="O317" i="8"/>
  <c r="O325" i="8"/>
  <c r="O333" i="8"/>
  <c r="O341" i="8"/>
  <c r="O349" i="8"/>
  <c r="O357" i="8"/>
  <c r="O365" i="8"/>
  <c r="O373" i="8"/>
  <c r="O284" i="8"/>
  <c r="O292" i="8"/>
  <c r="O300" i="8"/>
  <c r="O308" i="8"/>
  <c r="O316" i="8"/>
  <c r="O324" i="8"/>
  <c r="O332" i="8"/>
  <c r="O340" i="8"/>
  <c r="O348" i="8"/>
  <c r="O356" i="8"/>
  <c r="O364" i="8"/>
  <c r="O372" i="8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0" i="6"/>
  <c r="H381" i="6"/>
  <c r="H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4" i="6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E379" i="1"/>
  <c r="AE378" i="1"/>
  <c r="AE377" i="1"/>
  <c r="AE376" i="1"/>
  <c r="AE375" i="1"/>
  <c r="AE374" i="1"/>
  <c r="AE373" i="1"/>
  <c r="AE372" i="1"/>
  <c r="AE371" i="1"/>
  <c r="AE370" i="1"/>
  <c r="AE369" i="1"/>
  <c r="AE368" i="1"/>
  <c r="AE367" i="1"/>
  <c r="AE366" i="1"/>
  <c r="AE365" i="1"/>
  <c r="AE364" i="1"/>
  <c r="AE363" i="1"/>
  <c r="AE362" i="1"/>
  <c r="AE361" i="1"/>
  <c r="AE360" i="1"/>
  <c r="AE359" i="1"/>
  <c r="AE358" i="1"/>
  <c r="AE357" i="1"/>
  <c r="AE356" i="1"/>
  <c r="AE355" i="1"/>
  <c r="AE354" i="1"/>
  <c r="AE353" i="1"/>
  <c r="AE352" i="1"/>
  <c r="AE351" i="1"/>
  <c r="AE350" i="1"/>
  <c r="AE349" i="1"/>
  <c r="AE348" i="1"/>
  <c r="AE347" i="1"/>
  <c r="AE346" i="1"/>
  <c r="AE345" i="1"/>
  <c r="AE344" i="1"/>
  <c r="AE343" i="1"/>
  <c r="AE342" i="1"/>
  <c r="AE341" i="1"/>
  <c r="AE340" i="1"/>
  <c r="AE339" i="1"/>
  <c r="AE338" i="1"/>
  <c r="AE337" i="1"/>
  <c r="AE336" i="1"/>
  <c r="AE335" i="1"/>
  <c r="AE334" i="1"/>
  <c r="AE333" i="1"/>
  <c r="AE332" i="1"/>
  <c r="AE331" i="1"/>
  <c r="AE330" i="1"/>
  <c r="AE329" i="1"/>
  <c r="AE328" i="1"/>
  <c r="AE327" i="1"/>
  <c r="AE326" i="1"/>
  <c r="AE325" i="1"/>
  <c r="AE324" i="1"/>
  <c r="AE323" i="1"/>
  <c r="AE322" i="1"/>
  <c r="AE321" i="1"/>
  <c r="AE320" i="1"/>
  <c r="AE319" i="1"/>
  <c r="AE318" i="1"/>
  <c r="AE317" i="1"/>
  <c r="AE316" i="1"/>
  <c r="AE315" i="1"/>
  <c r="AE314" i="1"/>
  <c r="AE313" i="1"/>
  <c r="AE312" i="1"/>
  <c r="AE311" i="1"/>
  <c r="AE310" i="1"/>
  <c r="AE309" i="1"/>
  <c r="AE308" i="1"/>
  <c r="AE307" i="1"/>
  <c r="AE306" i="1"/>
  <c r="AE305" i="1"/>
  <c r="AE304" i="1"/>
  <c r="AE303" i="1"/>
  <c r="AE302" i="1"/>
  <c r="AE301" i="1"/>
  <c r="AE300" i="1"/>
  <c r="AE299" i="1"/>
  <c r="AE298" i="1"/>
  <c r="AE297" i="1"/>
  <c r="AE296" i="1"/>
  <c r="AE295" i="1"/>
  <c r="AE294" i="1"/>
  <c r="AE293" i="1"/>
  <c r="AE292" i="1"/>
  <c r="AE291" i="1"/>
  <c r="AE290" i="1"/>
  <c r="AE289" i="1"/>
  <c r="AE288" i="1"/>
  <c r="AE287" i="1"/>
  <c r="AE286" i="1"/>
  <c r="AE285" i="1"/>
  <c r="AE284" i="1"/>
  <c r="AE283" i="1"/>
  <c r="AE282" i="1"/>
  <c r="AE281" i="1"/>
  <c r="AE280" i="1"/>
  <c r="AE279" i="1"/>
  <c r="AE278" i="1"/>
  <c r="AE277" i="1"/>
  <c r="AE276" i="1"/>
  <c r="AE275" i="1"/>
  <c r="AE274" i="1"/>
  <c r="AE273" i="1"/>
  <c r="AE272" i="1"/>
  <c r="AE271" i="1"/>
  <c r="AE270" i="1"/>
  <c r="AE269" i="1"/>
  <c r="AE268" i="1"/>
  <c r="AE267" i="1"/>
  <c r="AE266" i="1"/>
  <c r="AE265" i="1"/>
  <c r="AE264" i="1"/>
  <c r="AE263" i="1"/>
  <c r="AE262" i="1"/>
  <c r="AE261" i="1"/>
  <c r="AE260" i="1"/>
  <c r="AE259" i="1"/>
  <c r="AE258" i="1"/>
  <c r="AE257" i="1"/>
  <c r="AE256" i="1"/>
  <c r="AE255" i="1"/>
  <c r="AE254" i="1"/>
  <c r="AE253" i="1"/>
  <c r="AE252" i="1"/>
  <c r="AE251" i="1"/>
  <c r="AE250" i="1"/>
  <c r="AE249" i="1"/>
  <c r="AE248" i="1"/>
  <c r="AE247" i="1"/>
  <c r="AE246" i="1"/>
  <c r="AE245" i="1"/>
  <c r="AE244" i="1"/>
  <c r="AE243" i="1"/>
  <c r="AE242" i="1"/>
  <c r="AE241" i="1"/>
  <c r="AE240" i="1"/>
  <c r="AE239" i="1"/>
  <c r="AE238" i="1"/>
  <c r="AE237" i="1"/>
  <c r="AE236" i="1"/>
  <c r="AE235" i="1"/>
  <c r="AE234" i="1"/>
  <c r="AE233" i="1"/>
  <c r="AE232" i="1"/>
  <c r="AE231" i="1"/>
  <c r="AE230" i="1"/>
  <c r="AE229" i="1"/>
  <c r="AE228" i="1"/>
  <c r="AE227" i="1"/>
  <c r="AE226" i="1"/>
  <c r="AE225" i="1"/>
  <c r="AE224" i="1"/>
  <c r="AE223" i="1"/>
  <c r="AE222" i="1"/>
  <c r="AE221" i="1"/>
  <c r="AE220" i="1"/>
  <c r="AE219" i="1"/>
  <c r="AE218" i="1"/>
  <c r="AE217" i="1"/>
  <c r="AE216" i="1"/>
  <c r="AE215" i="1"/>
  <c r="AE214" i="1"/>
  <c r="AE213" i="1"/>
  <c r="AE212" i="1"/>
  <c r="AE211" i="1"/>
  <c r="AE210" i="1"/>
  <c r="AE209" i="1"/>
  <c r="AE208" i="1"/>
  <c r="AE207" i="1"/>
  <c r="AE206" i="1"/>
  <c r="AE205" i="1"/>
  <c r="AE204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8" i="1"/>
  <c r="AE187" i="1"/>
  <c r="AE186" i="1"/>
  <c r="AE185" i="1"/>
  <c r="AE184" i="1"/>
  <c r="AE183" i="1"/>
  <c r="AE182" i="1"/>
  <c r="AE181" i="1"/>
  <c r="AE180" i="1"/>
  <c r="AE179" i="1"/>
  <c r="AE178" i="1"/>
  <c r="AE177" i="1"/>
  <c r="AE176" i="1"/>
  <c r="AE175" i="1"/>
  <c r="AE174" i="1"/>
  <c r="AE173" i="1"/>
  <c r="AE172" i="1"/>
  <c r="AE171" i="1"/>
  <c r="AE170" i="1"/>
  <c r="AE169" i="1"/>
  <c r="AE168" i="1"/>
  <c r="AE167" i="1"/>
  <c r="AE166" i="1"/>
  <c r="AE165" i="1"/>
  <c r="AE164" i="1"/>
  <c r="AE163" i="1"/>
  <c r="AE162" i="1"/>
  <c r="AE161" i="1"/>
  <c r="AE160" i="1"/>
  <c r="AE159" i="1"/>
  <c r="AE158" i="1"/>
  <c r="AE157" i="1"/>
  <c r="AE156" i="1"/>
  <c r="AE155" i="1"/>
  <c r="AE154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E141" i="1"/>
  <c r="AE140" i="1"/>
  <c r="AE139" i="1"/>
  <c r="AE138" i="1"/>
  <c r="AE137" i="1"/>
  <c r="AE136" i="1"/>
  <c r="AE135" i="1"/>
  <c r="AE134" i="1"/>
  <c r="AE133" i="1"/>
  <c r="AE132" i="1"/>
  <c r="AE131" i="1"/>
  <c r="AE130" i="1"/>
  <c r="AE129" i="1"/>
  <c r="AE128" i="1"/>
  <c r="AE127" i="1"/>
  <c r="AE126" i="1"/>
  <c r="AE125" i="1"/>
  <c r="AE124" i="1"/>
  <c r="AE123" i="1"/>
  <c r="AE122" i="1"/>
  <c r="AE121" i="1"/>
  <c r="AE120" i="1"/>
  <c r="AE119" i="1"/>
  <c r="AE118" i="1"/>
  <c r="AE117" i="1"/>
  <c r="AE116" i="1"/>
  <c r="AE115" i="1"/>
  <c r="AE114" i="1"/>
  <c r="AE113" i="1"/>
  <c r="AE112" i="1"/>
  <c r="AE111" i="1"/>
  <c r="AE110" i="1"/>
  <c r="AE109" i="1"/>
  <c r="AE108" i="1"/>
  <c r="AE107" i="1"/>
  <c r="AE106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AE2" i="1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32" i="6"/>
  <c r="Q133" i="6"/>
  <c r="Q134" i="6"/>
  <c r="Q135" i="6"/>
  <c r="Q136" i="6"/>
  <c r="Q137" i="6"/>
  <c r="Q138" i="6"/>
  <c r="Q139" i="6"/>
  <c r="Q140" i="6"/>
  <c r="Q141" i="6"/>
  <c r="Q142" i="6"/>
  <c r="Q143" i="6"/>
  <c r="Q144" i="6"/>
  <c r="Q145" i="6"/>
  <c r="Q146" i="6"/>
  <c r="Q147" i="6"/>
  <c r="Q148" i="6"/>
  <c r="Q149" i="6"/>
  <c r="Q150" i="6"/>
  <c r="Q151" i="6"/>
  <c r="Q152" i="6"/>
  <c r="Q153" i="6"/>
  <c r="Q154" i="6"/>
  <c r="Q155" i="6"/>
  <c r="Q156" i="6"/>
  <c r="Q157" i="6"/>
  <c r="Q158" i="6"/>
  <c r="Q159" i="6"/>
  <c r="Q160" i="6"/>
  <c r="Q161" i="6"/>
  <c r="Q162" i="6"/>
  <c r="Q163" i="6"/>
  <c r="Q164" i="6"/>
  <c r="Q165" i="6"/>
  <c r="Q166" i="6"/>
  <c r="Q167" i="6"/>
  <c r="Q168" i="6"/>
  <c r="Q169" i="6"/>
  <c r="Q170" i="6"/>
  <c r="Q171" i="6"/>
  <c r="Q172" i="6"/>
  <c r="Q173" i="6"/>
  <c r="Q174" i="6"/>
  <c r="Q175" i="6"/>
  <c r="Q176" i="6"/>
  <c r="Q177" i="6"/>
  <c r="Q178" i="6"/>
  <c r="Q179" i="6"/>
  <c r="Q180" i="6"/>
  <c r="Q181" i="6"/>
  <c r="Q182" i="6"/>
  <c r="Q183" i="6"/>
  <c r="Q184" i="6"/>
  <c r="Q185" i="6"/>
  <c r="Q186" i="6"/>
  <c r="Q187" i="6"/>
  <c r="Q188" i="6"/>
  <c r="Q189" i="6"/>
  <c r="Q190" i="6"/>
  <c r="Q191" i="6"/>
  <c r="Q192" i="6"/>
  <c r="Q193" i="6"/>
  <c r="Q194" i="6"/>
  <c r="Q195" i="6"/>
  <c r="Q196" i="6"/>
  <c r="Q197" i="6"/>
  <c r="Q198" i="6"/>
  <c r="Q199" i="6"/>
  <c r="Q200" i="6"/>
  <c r="Q201" i="6"/>
  <c r="Q202" i="6"/>
  <c r="Q203" i="6"/>
  <c r="Q204" i="6"/>
  <c r="Q205" i="6"/>
  <c r="Q206" i="6"/>
  <c r="Q207" i="6"/>
  <c r="Q208" i="6"/>
  <c r="Q209" i="6"/>
  <c r="Q210" i="6"/>
  <c r="Q211" i="6"/>
  <c r="Q212" i="6"/>
  <c r="Q213" i="6"/>
  <c r="Q214" i="6"/>
  <c r="Q215" i="6"/>
  <c r="Q216" i="6"/>
  <c r="Q217" i="6"/>
  <c r="Q218" i="6"/>
  <c r="Q219" i="6"/>
  <c r="Q220" i="6"/>
  <c r="Q221" i="6"/>
  <c r="Q222" i="6"/>
  <c r="Q223" i="6"/>
  <c r="Q224" i="6"/>
  <c r="Q225" i="6"/>
  <c r="Q226" i="6"/>
  <c r="Q227" i="6"/>
  <c r="Q228" i="6"/>
  <c r="Q229" i="6"/>
  <c r="Q230" i="6"/>
  <c r="Q231" i="6"/>
  <c r="Q232" i="6"/>
  <c r="Q233" i="6"/>
  <c r="Q234" i="6"/>
  <c r="Q235" i="6"/>
  <c r="Q236" i="6"/>
  <c r="Q237" i="6"/>
  <c r="Q238" i="6"/>
  <c r="Q239" i="6"/>
  <c r="Q240" i="6"/>
  <c r="Q241" i="6"/>
  <c r="Q242" i="6"/>
  <c r="Q243" i="6"/>
  <c r="Q244" i="6"/>
  <c r="Q245" i="6"/>
  <c r="Q246" i="6"/>
  <c r="Q247" i="6"/>
  <c r="Q248" i="6"/>
  <c r="Q249" i="6"/>
  <c r="Q250" i="6"/>
  <c r="Q251" i="6"/>
  <c r="Q252" i="6"/>
  <c r="Q253" i="6"/>
  <c r="Q254" i="6"/>
  <c r="Q255" i="6"/>
  <c r="Q256" i="6"/>
  <c r="Q257" i="6"/>
  <c r="Q258" i="6"/>
  <c r="Q259" i="6"/>
  <c r="Q260" i="6"/>
  <c r="Q261" i="6"/>
  <c r="Q262" i="6"/>
  <c r="Q263" i="6"/>
  <c r="Q264" i="6"/>
  <c r="Q265" i="6"/>
  <c r="Q266" i="6"/>
  <c r="Q267" i="6"/>
  <c r="Q268" i="6"/>
  <c r="Q269" i="6"/>
  <c r="Q270" i="6"/>
  <c r="Q271" i="6"/>
  <c r="Q272" i="6"/>
  <c r="Q273" i="6"/>
  <c r="Q274" i="6"/>
  <c r="Q275" i="6"/>
  <c r="Q276" i="6"/>
  <c r="Q277" i="6"/>
  <c r="Q278" i="6"/>
  <c r="Q279" i="6"/>
  <c r="Q280" i="6"/>
  <c r="Q281" i="6"/>
  <c r="Q282" i="6"/>
  <c r="Q283" i="6"/>
  <c r="Q284" i="6"/>
  <c r="Q285" i="6"/>
  <c r="Q286" i="6"/>
  <c r="Q287" i="6"/>
  <c r="Q288" i="6"/>
  <c r="Q289" i="6"/>
  <c r="Q290" i="6"/>
  <c r="Q291" i="6"/>
  <c r="Q292" i="6"/>
  <c r="Q293" i="6"/>
  <c r="Q294" i="6"/>
  <c r="Q295" i="6"/>
  <c r="Q296" i="6"/>
  <c r="Q297" i="6"/>
  <c r="Q298" i="6"/>
  <c r="Q299" i="6"/>
  <c r="Q300" i="6"/>
  <c r="Q301" i="6"/>
  <c r="Q302" i="6"/>
  <c r="Q303" i="6"/>
  <c r="Q304" i="6"/>
  <c r="Q305" i="6"/>
  <c r="Q306" i="6"/>
  <c r="Q307" i="6"/>
  <c r="Q308" i="6"/>
  <c r="Q309" i="6"/>
  <c r="Q310" i="6"/>
  <c r="Q311" i="6"/>
  <c r="Q312" i="6"/>
  <c r="Q313" i="6"/>
  <c r="Q314" i="6"/>
  <c r="Q315" i="6"/>
  <c r="Q316" i="6"/>
  <c r="Q317" i="6"/>
  <c r="Q318" i="6"/>
  <c r="Q319" i="6"/>
  <c r="Q320" i="6"/>
  <c r="Q321" i="6"/>
  <c r="Q322" i="6"/>
  <c r="Q323" i="6"/>
  <c r="Q324" i="6"/>
  <c r="Q325" i="6"/>
  <c r="Q326" i="6"/>
  <c r="Q327" i="6"/>
  <c r="Q328" i="6"/>
  <c r="Q329" i="6"/>
  <c r="Q330" i="6"/>
  <c r="Q331" i="6"/>
  <c r="Q332" i="6"/>
  <c r="Q333" i="6"/>
  <c r="Q334" i="6"/>
  <c r="Q335" i="6"/>
  <c r="Q336" i="6"/>
  <c r="Q337" i="6"/>
  <c r="Q338" i="6"/>
  <c r="Q339" i="6"/>
  <c r="Q340" i="6"/>
  <c r="Q341" i="6"/>
  <c r="Q342" i="6"/>
  <c r="Q343" i="6"/>
  <c r="Q344" i="6"/>
  <c r="Q345" i="6"/>
  <c r="Q346" i="6"/>
  <c r="Q347" i="6"/>
  <c r="Q348" i="6"/>
  <c r="Q349" i="6"/>
  <c r="Q350" i="6"/>
  <c r="Q351" i="6"/>
  <c r="Q352" i="6"/>
  <c r="Q353" i="6"/>
  <c r="Q354" i="6"/>
  <c r="Q355" i="6"/>
  <c r="Q356" i="6"/>
  <c r="Q357" i="6"/>
  <c r="Q358" i="6"/>
  <c r="Q359" i="6"/>
  <c r="Q360" i="6"/>
  <c r="Q361" i="6"/>
  <c r="Q362" i="6"/>
  <c r="Q363" i="6"/>
  <c r="Q364" i="6"/>
  <c r="Q365" i="6"/>
  <c r="Q366" i="6"/>
  <c r="Q367" i="6"/>
  <c r="Q368" i="6"/>
  <c r="Q369" i="6"/>
  <c r="Q370" i="6"/>
  <c r="Q371" i="6"/>
  <c r="Q372" i="6"/>
  <c r="Q373" i="6"/>
  <c r="Q374" i="6"/>
  <c r="Q375" i="6"/>
  <c r="Q376" i="6"/>
  <c r="Q377" i="6"/>
  <c r="Q378" i="6"/>
  <c r="Q379" i="6"/>
  <c r="Q380" i="6"/>
  <c r="Q381" i="6"/>
  <c r="Q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4" i="6"/>
  <c r="D22" i="12" l="1"/>
  <c r="E38" i="12" s="1"/>
  <c r="T38" i="12"/>
  <c r="E23" i="12"/>
  <c r="N38" i="12" s="1"/>
  <c r="AH23" i="12"/>
  <c r="P36" i="12" s="1"/>
  <c r="AG23" i="12"/>
  <c r="O36" i="12" s="1"/>
  <c r="AE23" i="12"/>
  <c r="M36" i="12" s="1"/>
  <c r="AF23" i="12"/>
  <c r="N36" i="12" s="1"/>
  <c r="AD23" i="12"/>
  <c r="T23" i="12"/>
  <c r="N33" i="12" s="1"/>
  <c r="H23" i="12"/>
  <c r="L40" i="12" s="1"/>
  <c r="F25" i="12"/>
  <c r="AE38" i="12" s="1"/>
  <c r="D25" i="12"/>
  <c r="AC38" i="12" s="1"/>
  <c r="D24" i="12"/>
  <c r="U38" i="12" s="1"/>
  <c r="C22" i="12"/>
  <c r="AF22" i="12"/>
  <c r="F36" i="12" s="1"/>
  <c r="G7" i="12"/>
  <c r="AG22" i="12"/>
  <c r="G36" i="12" s="1"/>
  <c r="AD22" i="12"/>
  <c r="AE22" i="12"/>
  <c r="E36" i="12" s="1"/>
  <c r="AH22" i="12"/>
  <c r="H36" i="12" s="1"/>
  <c r="H22" i="12"/>
  <c r="D40" i="12" s="1"/>
  <c r="T22" i="12"/>
  <c r="F33" i="12" s="1"/>
  <c r="E24" i="12"/>
  <c r="V38" i="12" s="1"/>
  <c r="AF24" i="12"/>
  <c r="V36" i="12" s="1"/>
  <c r="AD24" i="12"/>
  <c r="AG24" i="12"/>
  <c r="W36" i="12" s="1"/>
  <c r="AE24" i="12"/>
  <c r="U36" i="12" s="1"/>
  <c r="AH24" i="12"/>
  <c r="X36" i="12" s="1"/>
  <c r="T24" i="12"/>
  <c r="V33" i="12" s="1"/>
  <c r="H24" i="12"/>
  <c r="T40" i="12" s="1"/>
  <c r="C25" i="12"/>
  <c r="AB38" i="12" s="1"/>
  <c r="E22" i="12"/>
  <c r="F38" i="12" s="1"/>
  <c r="F24" i="12"/>
  <c r="W38" i="12" s="1"/>
  <c r="E25" i="12"/>
  <c r="AD38" i="12" s="1"/>
  <c r="C23" i="12"/>
  <c r="F23" i="12"/>
  <c r="O38" i="12" s="1"/>
  <c r="AB20" i="14"/>
  <c r="AF20" i="14"/>
  <c r="AE20" i="14"/>
  <c r="AD20" i="14"/>
  <c r="AC20" i="14"/>
  <c r="V20" i="14"/>
  <c r="T20" i="14"/>
  <c r="W20" i="14"/>
  <c r="U20" i="14"/>
  <c r="X20" i="14"/>
  <c r="BK4" i="6"/>
  <c r="AX380" i="8"/>
  <c r="R5" i="12"/>
  <c r="R23" i="12" s="1"/>
  <c r="V4" i="12"/>
  <c r="V22" i="12" s="1"/>
  <c r="H33" i="12" s="1"/>
  <c r="J4" i="12"/>
  <c r="J22" i="12" s="1"/>
  <c r="F40" i="12" s="1"/>
  <c r="K5" i="12"/>
  <c r="K23" i="12" s="1"/>
  <c r="O40" i="12" s="1"/>
  <c r="K4" i="12"/>
  <c r="K22" i="12" s="1"/>
  <c r="G40" i="12" s="1"/>
  <c r="I6" i="12"/>
  <c r="I24" i="12" s="1"/>
  <c r="S5" i="12"/>
  <c r="S23" i="12" s="1"/>
  <c r="M33" i="12" s="1"/>
  <c r="V6" i="12"/>
  <c r="V24" i="12" s="1"/>
  <c r="X33" i="12" s="1"/>
  <c r="J6" i="12"/>
  <c r="J24" i="12" s="1"/>
  <c r="V40" i="12" s="1"/>
  <c r="R4" i="12"/>
  <c r="R22" i="12" s="1"/>
  <c r="S4" i="12"/>
  <c r="S22" i="12" s="1"/>
  <c r="E33" i="12" s="1"/>
  <c r="U5" i="12"/>
  <c r="U23" i="12" s="1"/>
  <c r="O33" i="12" s="1"/>
  <c r="I5" i="12"/>
  <c r="I23" i="12" s="1"/>
  <c r="U6" i="12"/>
  <c r="U24" i="12" s="1"/>
  <c r="W33" i="12" s="1"/>
  <c r="R6" i="12"/>
  <c r="R24" i="12" s="1"/>
  <c r="K6" i="12"/>
  <c r="K24" i="12" s="1"/>
  <c r="W40" i="12" s="1"/>
  <c r="S6" i="12"/>
  <c r="S24" i="12" s="1"/>
  <c r="U33" i="12" s="1"/>
  <c r="U4" i="12"/>
  <c r="U22" i="12" s="1"/>
  <c r="G33" i="12" s="1"/>
  <c r="V5" i="12"/>
  <c r="V23" i="12" s="1"/>
  <c r="P33" i="12" s="1"/>
  <c r="I4" i="12"/>
  <c r="I22" i="12" s="1"/>
  <c r="J5" i="12"/>
  <c r="J23" i="12" s="1"/>
  <c r="N40" i="12" s="1"/>
  <c r="AX3" i="1"/>
  <c r="AY3" i="1"/>
  <c r="AZ3" i="1"/>
  <c r="BA3" i="1"/>
  <c r="AX4" i="1"/>
  <c r="AY4" i="1"/>
  <c r="AZ4" i="1"/>
  <c r="BA4" i="1"/>
  <c r="AX5" i="1"/>
  <c r="AY5" i="1"/>
  <c r="AZ5" i="1"/>
  <c r="BA5" i="1"/>
  <c r="AX6" i="1"/>
  <c r="AY6" i="1"/>
  <c r="AZ6" i="1"/>
  <c r="BA6" i="1"/>
  <c r="AX7" i="1"/>
  <c r="AY7" i="1"/>
  <c r="AZ7" i="1"/>
  <c r="BA7" i="1"/>
  <c r="AX8" i="1"/>
  <c r="AY8" i="1"/>
  <c r="AZ8" i="1"/>
  <c r="BA8" i="1"/>
  <c r="AX9" i="1"/>
  <c r="AY9" i="1"/>
  <c r="AZ9" i="1"/>
  <c r="BA9" i="1"/>
  <c r="AX10" i="1"/>
  <c r="AY10" i="1"/>
  <c r="AZ10" i="1"/>
  <c r="BA10" i="1"/>
  <c r="AX11" i="1"/>
  <c r="AY11" i="1"/>
  <c r="AZ11" i="1"/>
  <c r="BA11" i="1"/>
  <c r="AX12" i="1"/>
  <c r="AY12" i="1"/>
  <c r="AZ12" i="1"/>
  <c r="BA12" i="1"/>
  <c r="AX13" i="1"/>
  <c r="AY13" i="1"/>
  <c r="AZ13" i="1"/>
  <c r="BA13" i="1"/>
  <c r="AX14" i="1"/>
  <c r="AY14" i="1"/>
  <c r="AZ14" i="1"/>
  <c r="BA14" i="1"/>
  <c r="AX15" i="1"/>
  <c r="AY15" i="1"/>
  <c r="AZ15" i="1"/>
  <c r="BA15" i="1"/>
  <c r="AX16" i="1"/>
  <c r="AY16" i="1"/>
  <c r="AZ16" i="1"/>
  <c r="BA16" i="1"/>
  <c r="AX17" i="1"/>
  <c r="AY17" i="1"/>
  <c r="AZ17" i="1"/>
  <c r="BA17" i="1"/>
  <c r="AX18" i="1"/>
  <c r="AY18" i="1"/>
  <c r="AZ18" i="1"/>
  <c r="BA18" i="1"/>
  <c r="AX19" i="1"/>
  <c r="AY19" i="1"/>
  <c r="AZ19" i="1"/>
  <c r="BA19" i="1"/>
  <c r="AX20" i="1"/>
  <c r="AY20" i="1"/>
  <c r="AZ20" i="1"/>
  <c r="BA20" i="1"/>
  <c r="AX21" i="1"/>
  <c r="AY21" i="1"/>
  <c r="AZ21" i="1"/>
  <c r="BA21" i="1"/>
  <c r="AX22" i="1"/>
  <c r="AY22" i="1"/>
  <c r="AZ22" i="1"/>
  <c r="BA22" i="1"/>
  <c r="AX23" i="1"/>
  <c r="AY23" i="1"/>
  <c r="AZ23" i="1"/>
  <c r="BA23" i="1"/>
  <c r="AX24" i="1"/>
  <c r="AY24" i="1"/>
  <c r="AZ24" i="1"/>
  <c r="BA24" i="1"/>
  <c r="AX25" i="1"/>
  <c r="AY25" i="1"/>
  <c r="AZ25" i="1"/>
  <c r="BA25" i="1"/>
  <c r="AX26" i="1"/>
  <c r="AY26" i="1"/>
  <c r="AZ26" i="1"/>
  <c r="BA26" i="1"/>
  <c r="AX27" i="1"/>
  <c r="AY27" i="1"/>
  <c r="AZ27" i="1"/>
  <c r="BA27" i="1"/>
  <c r="AX28" i="1"/>
  <c r="AY28" i="1"/>
  <c r="AZ28" i="1"/>
  <c r="BA28" i="1"/>
  <c r="AX29" i="1"/>
  <c r="AY29" i="1"/>
  <c r="AZ29" i="1"/>
  <c r="BA29" i="1"/>
  <c r="AX30" i="1"/>
  <c r="AY30" i="1"/>
  <c r="AZ30" i="1"/>
  <c r="BA30" i="1"/>
  <c r="AX31" i="1"/>
  <c r="AY31" i="1"/>
  <c r="AZ31" i="1"/>
  <c r="BA31" i="1"/>
  <c r="AX32" i="1"/>
  <c r="AY32" i="1"/>
  <c r="AZ32" i="1"/>
  <c r="BA32" i="1"/>
  <c r="AX33" i="1"/>
  <c r="AY33" i="1"/>
  <c r="AZ33" i="1"/>
  <c r="BA33" i="1"/>
  <c r="AX34" i="1"/>
  <c r="AY34" i="1"/>
  <c r="AZ34" i="1"/>
  <c r="BA34" i="1"/>
  <c r="AX35" i="1"/>
  <c r="AY35" i="1"/>
  <c r="AZ35" i="1"/>
  <c r="BA35" i="1"/>
  <c r="AX36" i="1"/>
  <c r="AY36" i="1"/>
  <c r="AZ36" i="1"/>
  <c r="BA36" i="1"/>
  <c r="AX37" i="1"/>
  <c r="AY37" i="1"/>
  <c r="AZ37" i="1"/>
  <c r="BA37" i="1"/>
  <c r="AX38" i="1"/>
  <c r="AY38" i="1"/>
  <c r="AZ38" i="1"/>
  <c r="BA38" i="1"/>
  <c r="AX39" i="1"/>
  <c r="AY39" i="1"/>
  <c r="AZ39" i="1"/>
  <c r="BA39" i="1"/>
  <c r="AX40" i="1"/>
  <c r="AY40" i="1"/>
  <c r="AZ40" i="1"/>
  <c r="BA40" i="1"/>
  <c r="AX41" i="1"/>
  <c r="AY41" i="1"/>
  <c r="AZ41" i="1"/>
  <c r="BA41" i="1"/>
  <c r="AX42" i="1"/>
  <c r="AY42" i="1"/>
  <c r="AZ42" i="1"/>
  <c r="BA42" i="1"/>
  <c r="AX43" i="1"/>
  <c r="AY43" i="1"/>
  <c r="AZ43" i="1"/>
  <c r="BA43" i="1"/>
  <c r="AX44" i="1"/>
  <c r="AY44" i="1"/>
  <c r="AZ44" i="1"/>
  <c r="BA44" i="1"/>
  <c r="AX45" i="1"/>
  <c r="AY45" i="1"/>
  <c r="AZ45" i="1"/>
  <c r="BA45" i="1"/>
  <c r="AX46" i="1"/>
  <c r="AY46" i="1"/>
  <c r="AZ46" i="1"/>
  <c r="BA46" i="1"/>
  <c r="AX47" i="1"/>
  <c r="AY47" i="1"/>
  <c r="AZ47" i="1"/>
  <c r="BA47" i="1"/>
  <c r="AX48" i="1"/>
  <c r="AY48" i="1"/>
  <c r="AZ48" i="1"/>
  <c r="BA48" i="1"/>
  <c r="AX49" i="1"/>
  <c r="AY49" i="1"/>
  <c r="AZ49" i="1"/>
  <c r="BA49" i="1"/>
  <c r="AX50" i="1"/>
  <c r="AY50" i="1"/>
  <c r="AZ50" i="1"/>
  <c r="BA50" i="1"/>
  <c r="AX51" i="1"/>
  <c r="AY51" i="1"/>
  <c r="AZ51" i="1"/>
  <c r="BA51" i="1"/>
  <c r="AX52" i="1"/>
  <c r="AY52" i="1"/>
  <c r="AZ52" i="1"/>
  <c r="BA52" i="1"/>
  <c r="AX53" i="1"/>
  <c r="AY53" i="1"/>
  <c r="AZ53" i="1"/>
  <c r="BA53" i="1"/>
  <c r="AX54" i="1"/>
  <c r="AY54" i="1"/>
  <c r="AZ54" i="1"/>
  <c r="BA54" i="1"/>
  <c r="AX55" i="1"/>
  <c r="AY55" i="1"/>
  <c r="AZ55" i="1"/>
  <c r="BA55" i="1"/>
  <c r="AX56" i="1"/>
  <c r="AY56" i="1"/>
  <c r="AZ56" i="1"/>
  <c r="BA56" i="1"/>
  <c r="AX57" i="1"/>
  <c r="AY57" i="1"/>
  <c r="AZ57" i="1"/>
  <c r="BA57" i="1"/>
  <c r="AX58" i="1"/>
  <c r="AY58" i="1"/>
  <c r="AZ58" i="1"/>
  <c r="BA58" i="1"/>
  <c r="AX59" i="1"/>
  <c r="AY59" i="1"/>
  <c r="AZ59" i="1"/>
  <c r="BA59" i="1"/>
  <c r="AX60" i="1"/>
  <c r="AY60" i="1"/>
  <c r="AZ60" i="1"/>
  <c r="BA60" i="1"/>
  <c r="AX61" i="1"/>
  <c r="AY61" i="1"/>
  <c r="AZ61" i="1"/>
  <c r="BA61" i="1"/>
  <c r="AX62" i="1"/>
  <c r="AY62" i="1"/>
  <c r="AZ62" i="1"/>
  <c r="BA62" i="1"/>
  <c r="AX63" i="1"/>
  <c r="AY63" i="1"/>
  <c r="AZ63" i="1"/>
  <c r="BA63" i="1"/>
  <c r="AX64" i="1"/>
  <c r="AY64" i="1"/>
  <c r="AZ64" i="1"/>
  <c r="BA64" i="1"/>
  <c r="AX65" i="1"/>
  <c r="AY65" i="1"/>
  <c r="AZ65" i="1"/>
  <c r="BA65" i="1"/>
  <c r="AX66" i="1"/>
  <c r="AY66" i="1"/>
  <c r="AZ66" i="1"/>
  <c r="BA66" i="1"/>
  <c r="AX67" i="1"/>
  <c r="AY67" i="1"/>
  <c r="AZ67" i="1"/>
  <c r="BA67" i="1"/>
  <c r="AX68" i="1"/>
  <c r="AY68" i="1"/>
  <c r="AZ68" i="1"/>
  <c r="BA68" i="1"/>
  <c r="AX69" i="1"/>
  <c r="AY69" i="1"/>
  <c r="AZ69" i="1"/>
  <c r="BA69" i="1"/>
  <c r="AX70" i="1"/>
  <c r="AY70" i="1"/>
  <c r="AZ70" i="1"/>
  <c r="BA70" i="1"/>
  <c r="AX71" i="1"/>
  <c r="AY71" i="1"/>
  <c r="AZ71" i="1"/>
  <c r="BA71" i="1"/>
  <c r="AX72" i="1"/>
  <c r="AY72" i="1"/>
  <c r="AZ72" i="1"/>
  <c r="BA72" i="1"/>
  <c r="AX73" i="1"/>
  <c r="AY73" i="1"/>
  <c r="AZ73" i="1"/>
  <c r="BA73" i="1"/>
  <c r="AX74" i="1"/>
  <c r="AY74" i="1"/>
  <c r="AZ74" i="1"/>
  <c r="BA74" i="1"/>
  <c r="AX75" i="1"/>
  <c r="AY75" i="1"/>
  <c r="AZ75" i="1"/>
  <c r="BA75" i="1"/>
  <c r="AX76" i="1"/>
  <c r="AY76" i="1"/>
  <c r="AZ76" i="1"/>
  <c r="BA76" i="1"/>
  <c r="AX77" i="1"/>
  <c r="AY77" i="1"/>
  <c r="AZ77" i="1"/>
  <c r="BA77" i="1"/>
  <c r="AX78" i="1"/>
  <c r="AY78" i="1"/>
  <c r="AZ78" i="1"/>
  <c r="BA78" i="1"/>
  <c r="AX79" i="1"/>
  <c r="AY79" i="1"/>
  <c r="AZ79" i="1"/>
  <c r="BA79" i="1"/>
  <c r="AX80" i="1"/>
  <c r="AY80" i="1"/>
  <c r="AZ80" i="1"/>
  <c r="BA80" i="1"/>
  <c r="AX81" i="1"/>
  <c r="AY81" i="1"/>
  <c r="AZ81" i="1"/>
  <c r="BA81" i="1"/>
  <c r="AX82" i="1"/>
  <c r="AY82" i="1"/>
  <c r="AZ82" i="1"/>
  <c r="BA82" i="1"/>
  <c r="AX83" i="1"/>
  <c r="AY83" i="1"/>
  <c r="AZ83" i="1"/>
  <c r="BA83" i="1"/>
  <c r="AX84" i="1"/>
  <c r="AY84" i="1"/>
  <c r="AZ84" i="1"/>
  <c r="BA84" i="1"/>
  <c r="AX85" i="1"/>
  <c r="AY85" i="1"/>
  <c r="AZ85" i="1"/>
  <c r="BA85" i="1"/>
  <c r="AX86" i="1"/>
  <c r="AY86" i="1"/>
  <c r="AZ86" i="1"/>
  <c r="BA86" i="1"/>
  <c r="AX87" i="1"/>
  <c r="AY87" i="1"/>
  <c r="AZ87" i="1"/>
  <c r="BA87" i="1"/>
  <c r="AX88" i="1"/>
  <c r="AY88" i="1"/>
  <c r="AZ88" i="1"/>
  <c r="BA88" i="1"/>
  <c r="AX89" i="1"/>
  <c r="AY89" i="1"/>
  <c r="AZ89" i="1"/>
  <c r="BA89" i="1"/>
  <c r="AX90" i="1"/>
  <c r="AY90" i="1"/>
  <c r="AZ90" i="1"/>
  <c r="BA90" i="1"/>
  <c r="AX91" i="1"/>
  <c r="AY91" i="1"/>
  <c r="AZ91" i="1"/>
  <c r="BA91" i="1"/>
  <c r="AX92" i="1"/>
  <c r="AY92" i="1"/>
  <c r="AZ92" i="1"/>
  <c r="BA92" i="1"/>
  <c r="AX93" i="1"/>
  <c r="AY93" i="1"/>
  <c r="AZ93" i="1"/>
  <c r="BA93" i="1"/>
  <c r="AX94" i="1"/>
  <c r="AY94" i="1"/>
  <c r="AZ94" i="1"/>
  <c r="BA94" i="1"/>
  <c r="AX95" i="1"/>
  <c r="AY95" i="1"/>
  <c r="AZ95" i="1"/>
  <c r="BA95" i="1"/>
  <c r="AX96" i="1"/>
  <c r="AY96" i="1"/>
  <c r="AZ96" i="1"/>
  <c r="BA96" i="1"/>
  <c r="AX97" i="1"/>
  <c r="AY97" i="1"/>
  <c r="AZ97" i="1"/>
  <c r="BA97" i="1"/>
  <c r="AX98" i="1"/>
  <c r="AY98" i="1"/>
  <c r="AZ98" i="1"/>
  <c r="BA98" i="1"/>
  <c r="AX99" i="1"/>
  <c r="AY99" i="1"/>
  <c r="AZ99" i="1"/>
  <c r="BA99" i="1"/>
  <c r="AX100" i="1"/>
  <c r="AY100" i="1"/>
  <c r="AZ100" i="1"/>
  <c r="BA100" i="1"/>
  <c r="AX101" i="1"/>
  <c r="AY101" i="1"/>
  <c r="AZ101" i="1"/>
  <c r="BA101" i="1"/>
  <c r="AX102" i="1"/>
  <c r="AY102" i="1"/>
  <c r="AZ102" i="1"/>
  <c r="BA102" i="1"/>
  <c r="AX103" i="1"/>
  <c r="AY103" i="1"/>
  <c r="AZ103" i="1"/>
  <c r="BA103" i="1"/>
  <c r="AX104" i="1"/>
  <c r="AY104" i="1"/>
  <c r="AZ104" i="1"/>
  <c r="BA104" i="1"/>
  <c r="AX105" i="1"/>
  <c r="AY105" i="1"/>
  <c r="AZ105" i="1"/>
  <c r="BA105" i="1"/>
  <c r="AX106" i="1"/>
  <c r="AY106" i="1"/>
  <c r="AZ106" i="1"/>
  <c r="BA106" i="1"/>
  <c r="AX107" i="1"/>
  <c r="AY107" i="1"/>
  <c r="AZ107" i="1"/>
  <c r="BA107" i="1"/>
  <c r="AX108" i="1"/>
  <c r="AY108" i="1"/>
  <c r="AZ108" i="1"/>
  <c r="BA108" i="1"/>
  <c r="AX109" i="1"/>
  <c r="AY109" i="1"/>
  <c r="AZ109" i="1"/>
  <c r="BA109" i="1"/>
  <c r="AX110" i="1"/>
  <c r="AY110" i="1"/>
  <c r="AZ110" i="1"/>
  <c r="BA110" i="1"/>
  <c r="AX111" i="1"/>
  <c r="AY111" i="1"/>
  <c r="AZ111" i="1"/>
  <c r="BA111" i="1"/>
  <c r="AX112" i="1"/>
  <c r="AY112" i="1"/>
  <c r="AZ112" i="1"/>
  <c r="BA112" i="1"/>
  <c r="AX113" i="1"/>
  <c r="AY113" i="1"/>
  <c r="AZ113" i="1"/>
  <c r="BA113" i="1"/>
  <c r="AX114" i="1"/>
  <c r="AY114" i="1"/>
  <c r="AZ114" i="1"/>
  <c r="BA114" i="1"/>
  <c r="AX115" i="1"/>
  <c r="AY115" i="1"/>
  <c r="AZ115" i="1"/>
  <c r="BA115" i="1"/>
  <c r="AX116" i="1"/>
  <c r="AY116" i="1"/>
  <c r="AZ116" i="1"/>
  <c r="BA116" i="1"/>
  <c r="AX117" i="1"/>
  <c r="AY117" i="1"/>
  <c r="AZ117" i="1"/>
  <c r="BA117" i="1"/>
  <c r="AX118" i="1"/>
  <c r="AY118" i="1"/>
  <c r="AZ118" i="1"/>
  <c r="BA118" i="1"/>
  <c r="AX119" i="1"/>
  <c r="AY119" i="1"/>
  <c r="AZ119" i="1"/>
  <c r="BA119" i="1"/>
  <c r="AX120" i="1"/>
  <c r="AY120" i="1"/>
  <c r="AZ120" i="1"/>
  <c r="BA120" i="1"/>
  <c r="AX121" i="1"/>
  <c r="AY121" i="1"/>
  <c r="AZ121" i="1"/>
  <c r="BA121" i="1"/>
  <c r="AX122" i="1"/>
  <c r="AY122" i="1"/>
  <c r="AZ122" i="1"/>
  <c r="BA122" i="1"/>
  <c r="AX123" i="1"/>
  <c r="AY123" i="1"/>
  <c r="AZ123" i="1"/>
  <c r="BA123" i="1"/>
  <c r="AX124" i="1"/>
  <c r="AY124" i="1"/>
  <c r="AZ124" i="1"/>
  <c r="BA124" i="1"/>
  <c r="AX125" i="1"/>
  <c r="AY125" i="1"/>
  <c r="AZ125" i="1"/>
  <c r="BA125" i="1"/>
  <c r="AX126" i="1"/>
  <c r="AY126" i="1"/>
  <c r="AZ126" i="1"/>
  <c r="BA126" i="1"/>
  <c r="AX127" i="1"/>
  <c r="AY127" i="1"/>
  <c r="AZ127" i="1"/>
  <c r="BA127" i="1"/>
  <c r="AX128" i="1"/>
  <c r="AY128" i="1"/>
  <c r="AZ128" i="1"/>
  <c r="BA128" i="1"/>
  <c r="AX129" i="1"/>
  <c r="AY129" i="1"/>
  <c r="AZ129" i="1"/>
  <c r="BA129" i="1"/>
  <c r="AX130" i="1"/>
  <c r="AY130" i="1"/>
  <c r="AZ130" i="1"/>
  <c r="BA130" i="1"/>
  <c r="AX131" i="1"/>
  <c r="AY131" i="1"/>
  <c r="AZ131" i="1"/>
  <c r="BA131" i="1"/>
  <c r="AX132" i="1"/>
  <c r="AY132" i="1"/>
  <c r="AZ132" i="1"/>
  <c r="BA132" i="1"/>
  <c r="AX133" i="1"/>
  <c r="AY133" i="1"/>
  <c r="AZ133" i="1"/>
  <c r="BA133" i="1"/>
  <c r="AX134" i="1"/>
  <c r="AY134" i="1"/>
  <c r="AZ134" i="1"/>
  <c r="BA134" i="1"/>
  <c r="AX135" i="1"/>
  <c r="AY135" i="1"/>
  <c r="AZ135" i="1"/>
  <c r="BA135" i="1"/>
  <c r="AX136" i="1"/>
  <c r="AY136" i="1"/>
  <c r="AZ136" i="1"/>
  <c r="BA136" i="1"/>
  <c r="AX137" i="1"/>
  <c r="AY137" i="1"/>
  <c r="AZ137" i="1"/>
  <c r="BA137" i="1"/>
  <c r="AX138" i="1"/>
  <c r="AY138" i="1"/>
  <c r="AZ138" i="1"/>
  <c r="BA138" i="1"/>
  <c r="AX139" i="1"/>
  <c r="AY139" i="1"/>
  <c r="AZ139" i="1"/>
  <c r="BA139" i="1"/>
  <c r="AX140" i="1"/>
  <c r="AY140" i="1"/>
  <c r="AZ140" i="1"/>
  <c r="BA140" i="1"/>
  <c r="AX141" i="1"/>
  <c r="AY141" i="1"/>
  <c r="AZ141" i="1"/>
  <c r="BA141" i="1"/>
  <c r="AX142" i="1"/>
  <c r="AY142" i="1"/>
  <c r="AZ142" i="1"/>
  <c r="BA142" i="1"/>
  <c r="AX143" i="1"/>
  <c r="AY143" i="1"/>
  <c r="AZ143" i="1"/>
  <c r="BA143" i="1"/>
  <c r="AX144" i="1"/>
  <c r="AY144" i="1"/>
  <c r="AZ144" i="1"/>
  <c r="BA144" i="1"/>
  <c r="AX145" i="1"/>
  <c r="AY145" i="1"/>
  <c r="AZ145" i="1"/>
  <c r="BA145" i="1"/>
  <c r="AX146" i="1"/>
  <c r="AY146" i="1"/>
  <c r="AZ146" i="1"/>
  <c r="BA146" i="1"/>
  <c r="AX147" i="1"/>
  <c r="AY147" i="1"/>
  <c r="AZ147" i="1"/>
  <c r="BA147" i="1"/>
  <c r="AX148" i="1"/>
  <c r="AY148" i="1"/>
  <c r="AZ148" i="1"/>
  <c r="BA148" i="1"/>
  <c r="AX149" i="1"/>
  <c r="AY149" i="1"/>
  <c r="AZ149" i="1"/>
  <c r="BA149" i="1"/>
  <c r="AX150" i="1"/>
  <c r="AY150" i="1"/>
  <c r="AZ150" i="1"/>
  <c r="BA150" i="1"/>
  <c r="AX151" i="1"/>
  <c r="AY151" i="1"/>
  <c r="AZ151" i="1"/>
  <c r="BA151" i="1"/>
  <c r="AX152" i="1"/>
  <c r="AY152" i="1"/>
  <c r="AZ152" i="1"/>
  <c r="BA152" i="1"/>
  <c r="AX153" i="1"/>
  <c r="AY153" i="1"/>
  <c r="AZ153" i="1"/>
  <c r="BA153" i="1"/>
  <c r="AX154" i="1"/>
  <c r="AY154" i="1"/>
  <c r="AZ154" i="1"/>
  <c r="BA154" i="1"/>
  <c r="AX155" i="1"/>
  <c r="AY155" i="1"/>
  <c r="AZ155" i="1"/>
  <c r="BA155" i="1"/>
  <c r="AX156" i="1"/>
  <c r="AY156" i="1"/>
  <c r="AZ156" i="1"/>
  <c r="BA156" i="1"/>
  <c r="AX157" i="1"/>
  <c r="AY157" i="1"/>
  <c r="AZ157" i="1"/>
  <c r="BA157" i="1"/>
  <c r="AX158" i="1"/>
  <c r="AY158" i="1"/>
  <c r="AZ158" i="1"/>
  <c r="BA158" i="1"/>
  <c r="AX159" i="1"/>
  <c r="AY159" i="1"/>
  <c r="AZ159" i="1"/>
  <c r="BA159" i="1"/>
  <c r="AX160" i="1"/>
  <c r="AY160" i="1"/>
  <c r="AZ160" i="1"/>
  <c r="BA160" i="1"/>
  <c r="AX161" i="1"/>
  <c r="AY161" i="1"/>
  <c r="AZ161" i="1"/>
  <c r="BA161" i="1"/>
  <c r="AX162" i="1"/>
  <c r="AY162" i="1"/>
  <c r="AZ162" i="1"/>
  <c r="BA162" i="1"/>
  <c r="AX163" i="1"/>
  <c r="AY163" i="1"/>
  <c r="AZ163" i="1"/>
  <c r="BA163" i="1"/>
  <c r="AX164" i="1"/>
  <c r="AY164" i="1"/>
  <c r="AZ164" i="1"/>
  <c r="BA164" i="1"/>
  <c r="AX165" i="1"/>
  <c r="AY165" i="1"/>
  <c r="AZ165" i="1"/>
  <c r="BA165" i="1"/>
  <c r="AX166" i="1"/>
  <c r="AY166" i="1"/>
  <c r="AZ166" i="1"/>
  <c r="BA166" i="1"/>
  <c r="AX167" i="1"/>
  <c r="AY167" i="1"/>
  <c r="AZ167" i="1"/>
  <c r="BA167" i="1"/>
  <c r="AX168" i="1"/>
  <c r="AY168" i="1"/>
  <c r="AZ168" i="1"/>
  <c r="BA168" i="1"/>
  <c r="AX169" i="1"/>
  <c r="AY169" i="1"/>
  <c r="AZ169" i="1"/>
  <c r="BA169" i="1"/>
  <c r="AX170" i="1"/>
  <c r="AY170" i="1"/>
  <c r="AZ170" i="1"/>
  <c r="BA170" i="1"/>
  <c r="AX171" i="1"/>
  <c r="AY171" i="1"/>
  <c r="AZ171" i="1"/>
  <c r="BA171" i="1"/>
  <c r="AX172" i="1"/>
  <c r="AY172" i="1"/>
  <c r="AZ172" i="1"/>
  <c r="BA172" i="1"/>
  <c r="AX173" i="1"/>
  <c r="AY173" i="1"/>
  <c r="AZ173" i="1"/>
  <c r="BA173" i="1"/>
  <c r="AX174" i="1"/>
  <c r="AY174" i="1"/>
  <c r="AZ174" i="1"/>
  <c r="BA174" i="1"/>
  <c r="AX175" i="1"/>
  <c r="AY175" i="1"/>
  <c r="AZ175" i="1"/>
  <c r="BA175" i="1"/>
  <c r="AX176" i="1"/>
  <c r="AY176" i="1"/>
  <c r="AZ176" i="1"/>
  <c r="BA176" i="1"/>
  <c r="AX177" i="1"/>
  <c r="AY177" i="1"/>
  <c r="AZ177" i="1"/>
  <c r="BA177" i="1"/>
  <c r="AX178" i="1"/>
  <c r="AY178" i="1"/>
  <c r="AZ178" i="1"/>
  <c r="BA178" i="1"/>
  <c r="AX179" i="1"/>
  <c r="AY179" i="1"/>
  <c r="AZ179" i="1"/>
  <c r="BA179" i="1"/>
  <c r="AX180" i="1"/>
  <c r="AY180" i="1"/>
  <c r="AZ180" i="1"/>
  <c r="BA180" i="1"/>
  <c r="AX181" i="1"/>
  <c r="AY181" i="1"/>
  <c r="AZ181" i="1"/>
  <c r="BA181" i="1"/>
  <c r="AX182" i="1"/>
  <c r="AY182" i="1"/>
  <c r="AZ182" i="1"/>
  <c r="BA182" i="1"/>
  <c r="AX183" i="1"/>
  <c r="AY183" i="1"/>
  <c r="AZ183" i="1"/>
  <c r="BA183" i="1"/>
  <c r="AX184" i="1"/>
  <c r="AY184" i="1"/>
  <c r="AZ184" i="1"/>
  <c r="BA184" i="1"/>
  <c r="AX185" i="1"/>
  <c r="AY185" i="1"/>
  <c r="AZ185" i="1"/>
  <c r="BA185" i="1"/>
  <c r="AX186" i="1"/>
  <c r="AY186" i="1"/>
  <c r="AZ186" i="1"/>
  <c r="BA186" i="1"/>
  <c r="AX187" i="1"/>
  <c r="AY187" i="1"/>
  <c r="AZ187" i="1"/>
  <c r="BA187" i="1"/>
  <c r="AX188" i="1"/>
  <c r="AY188" i="1"/>
  <c r="AZ188" i="1"/>
  <c r="BA188" i="1"/>
  <c r="AX189" i="1"/>
  <c r="AY189" i="1"/>
  <c r="AZ189" i="1"/>
  <c r="BA189" i="1"/>
  <c r="AX190" i="1"/>
  <c r="AY190" i="1"/>
  <c r="AZ190" i="1"/>
  <c r="BA190" i="1"/>
  <c r="AX191" i="1"/>
  <c r="AY191" i="1"/>
  <c r="AZ191" i="1"/>
  <c r="BA191" i="1"/>
  <c r="AX192" i="1"/>
  <c r="AY192" i="1"/>
  <c r="AZ192" i="1"/>
  <c r="BA192" i="1"/>
  <c r="AX193" i="1"/>
  <c r="AY193" i="1"/>
  <c r="AZ193" i="1"/>
  <c r="BA193" i="1"/>
  <c r="AX194" i="1"/>
  <c r="AY194" i="1"/>
  <c r="AZ194" i="1"/>
  <c r="BA194" i="1"/>
  <c r="AX195" i="1"/>
  <c r="AY195" i="1"/>
  <c r="AZ195" i="1"/>
  <c r="BA195" i="1"/>
  <c r="AX196" i="1"/>
  <c r="AY196" i="1"/>
  <c r="AZ196" i="1"/>
  <c r="BA196" i="1"/>
  <c r="AX197" i="1"/>
  <c r="AY197" i="1"/>
  <c r="AZ197" i="1"/>
  <c r="BA197" i="1"/>
  <c r="AX198" i="1"/>
  <c r="AY198" i="1"/>
  <c r="AZ198" i="1"/>
  <c r="BA198" i="1"/>
  <c r="AX199" i="1"/>
  <c r="AY199" i="1"/>
  <c r="AZ199" i="1"/>
  <c r="BA199" i="1"/>
  <c r="AX200" i="1"/>
  <c r="AY200" i="1"/>
  <c r="AZ200" i="1"/>
  <c r="BA200" i="1"/>
  <c r="AX201" i="1"/>
  <c r="AY201" i="1"/>
  <c r="AZ201" i="1"/>
  <c r="BA201" i="1"/>
  <c r="AX202" i="1"/>
  <c r="AY202" i="1"/>
  <c r="AZ202" i="1"/>
  <c r="BA202" i="1"/>
  <c r="AX203" i="1"/>
  <c r="AY203" i="1"/>
  <c r="AZ203" i="1"/>
  <c r="BA203" i="1"/>
  <c r="AX204" i="1"/>
  <c r="AY204" i="1"/>
  <c r="AZ204" i="1"/>
  <c r="BA204" i="1"/>
  <c r="AX205" i="1"/>
  <c r="AY205" i="1"/>
  <c r="AZ205" i="1"/>
  <c r="BA205" i="1"/>
  <c r="AX206" i="1"/>
  <c r="AY206" i="1"/>
  <c r="AZ206" i="1"/>
  <c r="BA206" i="1"/>
  <c r="AX207" i="1"/>
  <c r="AY207" i="1"/>
  <c r="AZ207" i="1"/>
  <c r="BA207" i="1"/>
  <c r="AX208" i="1"/>
  <c r="AY208" i="1"/>
  <c r="AZ208" i="1"/>
  <c r="BA208" i="1"/>
  <c r="AX209" i="1"/>
  <c r="AY209" i="1"/>
  <c r="AZ209" i="1"/>
  <c r="BA209" i="1"/>
  <c r="AX210" i="1"/>
  <c r="AY210" i="1"/>
  <c r="AZ210" i="1"/>
  <c r="BA210" i="1"/>
  <c r="AX211" i="1"/>
  <c r="AY211" i="1"/>
  <c r="AZ211" i="1"/>
  <c r="BA211" i="1"/>
  <c r="AX212" i="1"/>
  <c r="AY212" i="1"/>
  <c r="AZ212" i="1"/>
  <c r="BA212" i="1"/>
  <c r="AX213" i="1"/>
  <c r="AY213" i="1"/>
  <c r="AZ213" i="1"/>
  <c r="BA213" i="1"/>
  <c r="AX214" i="1"/>
  <c r="AY214" i="1"/>
  <c r="AZ214" i="1"/>
  <c r="BA214" i="1"/>
  <c r="AX215" i="1"/>
  <c r="AY215" i="1"/>
  <c r="AZ215" i="1"/>
  <c r="BA215" i="1"/>
  <c r="AX216" i="1"/>
  <c r="AY216" i="1"/>
  <c r="AZ216" i="1"/>
  <c r="BA216" i="1"/>
  <c r="AX217" i="1"/>
  <c r="AY217" i="1"/>
  <c r="AZ217" i="1"/>
  <c r="BA217" i="1"/>
  <c r="AX218" i="1"/>
  <c r="AY218" i="1"/>
  <c r="AZ218" i="1"/>
  <c r="BA218" i="1"/>
  <c r="AX219" i="1"/>
  <c r="AY219" i="1"/>
  <c r="AZ219" i="1"/>
  <c r="BA219" i="1"/>
  <c r="AX220" i="1"/>
  <c r="AY220" i="1"/>
  <c r="AZ220" i="1"/>
  <c r="BA220" i="1"/>
  <c r="AX221" i="1"/>
  <c r="AY221" i="1"/>
  <c r="AZ221" i="1"/>
  <c r="BA221" i="1"/>
  <c r="AX222" i="1"/>
  <c r="AY222" i="1"/>
  <c r="AZ222" i="1"/>
  <c r="BA222" i="1"/>
  <c r="AX223" i="1"/>
  <c r="AY223" i="1"/>
  <c r="AZ223" i="1"/>
  <c r="BA223" i="1"/>
  <c r="AX224" i="1"/>
  <c r="AY224" i="1"/>
  <c r="AZ224" i="1"/>
  <c r="BA224" i="1"/>
  <c r="AX225" i="1"/>
  <c r="AY225" i="1"/>
  <c r="AZ225" i="1"/>
  <c r="BA225" i="1"/>
  <c r="AX226" i="1"/>
  <c r="AY226" i="1"/>
  <c r="AZ226" i="1"/>
  <c r="BA226" i="1"/>
  <c r="AX227" i="1"/>
  <c r="AY227" i="1"/>
  <c r="AZ227" i="1"/>
  <c r="BA227" i="1"/>
  <c r="AX228" i="1"/>
  <c r="AY228" i="1"/>
  <c r="AZ228" i="1"/>
  <c r="BA228" i="1"/>
  <c r="AX229" i="1"/>
  <c r="AY229" i="1"/>
  <c r="AZ229" i="1"/>
  <c r="BA229" i="1"/>
  <c r="AX230" i="1"/>
  <c r="AY230" i="1"/>
  <c r="AZ230" i="1"/>
  <c r="BA230" i="1"/>
  <c r="AX231" i="1"/>
  <c r="AY231" i="1"/>
  <c r="AZ231" i="1"/>
  <c r="BA231" i="1"/>
  <c r="AX232" i="1"/>
  <c r="AY232" i="1"/>
  <c r="AZ232" i="1"/>
  <c r="BA232" i="1"/>
  <c r="AX233" i="1"/>
  <c r="AY233" i="1"/>
  <c r="AZ233" i="1"/>
  <c r="BA233" i="1"/>
  <c r="AX234" i="1"/>
  <c r="AY234" i="1"/>
  <c r="AZ234" i="1"/>
  <c r="BA234" i="1"/>
  <c r="AX235" i="1"/>
  <c r="AY235" i="1"/>
  <c r="AZ235" i="1"/>
  <c r="BA235" i="1"/>
  <c r="AX236" i="1"/>
  <c r="AY236" i="1"/>
  <c r="AZ236" i="1"/>
  <c r="BA236" i="1"/>
  <c r="AX237" i="1"/>
  <c r="AY237" i="1"/>
  <c r="AZ237" i="1"/>
  <c r="BA237" i="1"/>
  <c r="AX238" i="1"/>
  <c r="AY238" i="1"/>
  <c r="AZ238" i="1"/>
  <c r="BA238" i="1"/>
  <c r="AX239" i="1"/>
  <c r="AY239" i="1"/>
  <c r="AZ239" i="1"/>
  <c r="BA239" i="1"/>
  <c r="AX240" i="1"/>
  <c r="AY240" i="1"/>
  <c r="AZ240" i="1"/>
  <c r="BA240" i="1"/>
  <c r="AX241" i="1"/>
  <c r="AY241" i="1"/>
  <c r="AZ241" i="1"/>
  <c r="BA241" i="1"/>
  <c r="AX242" i="1"/>
  <c r="AY242" i="1"/>
  <c r="AZ242" i="1"/>
  <c r="BA242" i="1"/>
  <c r="AX243" i="1"/>
  <c r="AY243" i="1"/>
  <c r="AZ243" i="1"/>
  <c r="BA243" i="1"/>
  <c r="AX244" i="1"/>
  <c r="AY244" i="1"/>
  <c r="AZ244" i="1"/>
  <c r="BA244" i="1"/>
  <c r="AX245" i="1"/>
  <c r="AY245" i="1"/>
  <c r="AZ245" i="1"/>
  <c r="BA245" i="1"/>
  <c r="AX246" i="1"/>
  <c r="AY246" i="1"/>
  <c r="AZ246" i="1"/>
  <c r="BA246" i="1"/>
  <c r="AX247" i="1"/>
  <c r="AY247" i="1"/>
  <c r="AZ247" i="1"/>
  <c r="BA247" i="1"/>
  <c r="AX248" i="1"/>
  <c r="AY248" i="1"/>
  <c r="AZ248" i="1"/>
  <c r="BA248" i="1"/>
  <c r="AX249" i="1"/>
  <c r="AY249" i="1"/>
  <c r="AZ249" i="1"/>
  <c r="BA249" i="1"/>
  <c r="AX250" i="1"/>
  <c r="AY250" i="1"/>
  <c r="AZ250" i="1"/>
  <c r="BA250" i="1"/>
  <c r="AX251" i="1"/>
  <c r="AY251" i="1"/>
  <c r="AZ251" i="1"/>
  <c r="BA251" i="1"/>
  <c r="AX252" i="1"/>
  <c r="AY252" i="1"/>
  <c r="AZ252" i="1"/>
  <c r="BA252" i="1"/>
  <c r="AX253" i="1"/>
  <c r="AY253" i="1"/>
  <c r="AZ253" i="1"/>
  <c r="BA253" i="1"/>
  <c r="AX254" i="1"/>
  <c r="AY254" i="1"/>
  <c r="AZ254" i="1"/>
  <c r="BA254" i="1"/>
  <c r="AX255" i="1"/>
  <c r="AY255" i="1"/>
  <c r="AZ255" i="1"/>
  <c r="BA255" i="1"/>
  <c r="AX256" i="1"/>
  <c r="AY256" i="1"/>
  <c r="AZ256" i="1"/>
  <c r="BA256" i="1"/>
  <c r="AX257" i="1"/>
  <c r="AY257" i="1"/>
  <c r="AZ257" i="1"/>
  <c r="BA257" i="1"/>
  <c r="AX258" i="1"/>
  <c r="AY258" i="1"/>
  <c r="AZ258" i="1"/>
  <c r="BA258" i="1"/>
  <c r="AX259" i="1"/>
  <c r="AY259" i="1"/>
  <c r="AZ259" i="1"/>
  <c r="BA259" i="1"/>
  <c r="AX260" i="1"/>
  <c r="AY260" i="1"/>
  <c r="AZ260" i="1"/>
  <c r="BA260" i="1"/>
  <c r="AX261" i="1"/>
  <c r="AY261" i="1"/>
  <c r="AZ261" i="1"/>
  <c r="BA261" i="1"/>
  <c r="AX262" i="1"/>
  <c r="AY262" i="1"/>
  <c r="AZ262" i="1"/>
  <c r="BA262" i="1"/>
  <c r="AX263" i="1"/>
  <c r="AY263" i="1"/>
  <c r="AZ263" i="1"/>
  <c r="BA263" i="1"/>
  <c r="AX264" i="1"/>
  <c r="AY264" i="1"/>
  <c r="AZ264" i="1"/>
  <c r="BA264" i="1"/>
  <c r="AX265" i="1"/>
  <c r="AY265" i="1"/>
  <c r="AZ265" i="1"/>
  <c r="BA265" i="1"/>
  <c r="AX266" i="1"/>
  <c r="AY266" i="1"/>
  <c r="AZ266" i="1"/>
  <c r="BA266" i="1"/>
  <c r="AX267" i="1"/>
  <c r="AY267" i="1"/>
  <c r="AZ267" i="1"/>
  <c r="BA267" i="1"/>
  <c r="AX268" i="1"/>
  <c r="AY268" i="1"/>
  <c r="AZ268" i="1"/>
  <c r="BA268" i="1"/>
  <c r="AX269" i="1"/>
  <c r="AY269" i="1"/>
  <c r="AZ269" i="1"/>
  <c r="BA269" i="1"/>
  <c r="AX270" i="1"/>
  <c r="AY270" i="1"/>
  <c r="AZ270" i="1"/>
  <c r="BA270" i="1"/>
  <c r="AX271" i="1"/>
  <c r="AY271" i="1"/>
  <c r="AZ271" i="1"/>
  <c r="BA271" i="1"/>
  <c r="AX272" i="1"/>
  <c r="AY272" i="1"/>
  <c r="AZ272" i="1"/>
  <c r="BA272" i="1"/>
  <c r="AX273" i="1"/>
  <c r="AY273" i="1"/>
  <c r="AZ273" i="1"/>
  <c r="BA273" i="1"/>
  <c r="AX274" i="1"/>
  <c r="AY274" i="1"/>
  <c r="AZ274" i="1"/>
  <c r="BA274" i="1"/>
  <c r="AX275" i="1"/>
  <c r="AY275" i="1"/>
  <c r="AZ275" i="1"/>
  <c r="BA275" i="1"/>
  <c r="AX276" i="1"/>
  <c r="AY276" i="1"/>
  <c r="AZ276" i="1"/>
  <c r="BA276" i="1"/>
  <c r="AX277" i="1"/>
  <c r="AY277" i="1"/>
  <c r="AZ277" i="1"/>
  <c r="BA277" i="1"/>
  <c r="AX278" i="1"/>
  <c r="AY278" i="1"/>
  <c r="AZ278" i="1"/>
  <c r="BA278" i="1"/>
  <c r="AX279" i="1"/>
  <c r="AY279" i="1"/>
  <c r="AZ279" i="1"/>
  <c r="BA279" i="1"/>
  <c r="AX280" i="1"/>
  <c r="AY280" i="1"/>
  <c r="AZ280" i="1"/>
  <c r="BA280" i="1"/>
  <c r="AX281" i="1"/>
  <c r="AY281" i="1"/>
  <c r="AZ281" i="1"/>
  <c r="BA281" i="1"/>
  <c r="AX282" i="1"/>
  <c r="AY282" i="1"/>
  <c r="AZ282" i="1"/>
  <c r="BA282" i="1"/>
  <c r="AX283" i="1"/>
  <c r="AY283" i="1"/>
  <c r="AZ283" i="1"/>
  <c r="BA283" i="1"/>
  <c r="AX284" i="1"/>
  <c r="AY284" i="1"/>
  <c r="AZ284" i="1"/>
  <c r="BA284" i="1"/>
  <c r="AX285" i="1"/>
  <c r="AY285" i="1"/>
  <c r="AZ285" i="1"/>
  <c r="BA285" i="1"/>
  <c r="AX286" i="1"/>
  <c r="AY286" i="1"/>
  <c r="AZ286" i="1"/>
  <c r="BA286" i="1"/>
  <c r="AX287" i="1"/>
  <c r="AY287" i="1"/>
  <c r="AZ287" i="1"/>
  <c r="BA287" i="1"/>
  <c r="AX288" i="1"/>
  <c r="AY288" i="1"/>
  <c r="AZ288" i="1"/>
  <c r="BA288" i="1"/>
  <c r="AX289" i="1"/>
  <c r="AY289" i="1"/>
  <c r="AZ289" i="1"/>
  <c r="BA289" i="1"/>
  <c r="AX290" i="1"/>
  <c r="AY290" i="1"/>
  <c r="AZ290" i="1"/>
  <c r="BA290" i="1"/>
  <c r="AX291" i="1"/>
  <c r="AY291" i="1"/>
  <c r="AZ291" i="1"/>
  <c r="BA291" i="1"/>
  <c r="AX292" i="1"/>
  <c r="AY292" i="1"/>
  <c r="AZ292" i="1"/>
  <c r="BA292" i="1"/>
  <c r="AX293" i="1"/>
  <c r="AY293" i="1"/>
  <c r="AZ293" i="1"/>
  <c r="BA293" i="1"/>
  <c r="AX294" i="1"/>
  <c r="AY294" i="1"/>
  <c r="AZ294" i="1"/>
  <c r="BA294" i="1"/>
  <c r="AX295" i="1"/>
  <c r="AY295" i="1"/>
  <c r="AZ295" i="1"/>
  <c r="BA295" i="1"/>
  <c r="AX296" i="1"/>
  <c r="AY296" i="1"/>
  <c r="AZ296" i="1"/>
  <c r="BA296" i="1"/>
  <c r="AX297" i="1"/>
  <c r="AY297" i="1"/>
  <c r="AZ297" i="1"/>
  <c r="BA297" i="1"/>
  <c r="AX298" i="1"/>
  <c r="AY298" i="1"/>
  <c r="AZ298" i="1"/>
  <c r="BA298" i="1"/>
  <c r="AX299" i="1"/>
  <c r="AY299" i="1"/>
  <c r="AZ299" i="1"/>
  <c r="BA299" i="1"/>
  <c r="AX300" i="1"/>
  <c r="AY300" i="1"/>
  <c r="AZ300" i="1"/>
  <c r="BA300" i="1"/>
  <c r="AX301" i="1"/>
  <c r="AY301" i="1"/>
  <c r="AZ301" i="1"/>
  <c r="BA301" i="1"/>
  <c r="AX302" i="1"/>
  <c r="AY302" i="1"/>
  <c r="AZ302" i="1"/>
  <c r="BA302" i="1"/>
  <c r="AX303" i="1"/>
  <c r="AY303" i="1"/>
  <c r="AZ303" i="1"/>
  <c r="BA303" i="1"/>
  <c r="AX304" i="1"/>
  <c r="AY304" i="1"/>
  <c r="AZ304" i="1"/>
  <c r="BA304" i="1"/>
  <c r="AX305" i="1"/>
  <c r="AY305" i="1"/>
  <c r="AZ305" i="1"/>
  <c r="BA305" i="1"/>
  <c r="AX306" i="1"/>
  <c r="AY306" i="1"/>
  <c r="AZ306" i="1"/>
  <c r="BA306" i="1"/>
  <c r="AX307" i="1"/>
  <c r="AY307" i="1"/>
  <c r="AZ307" i="1"/>
  <c r="BA307" i="1"/>
  <c r="AX308" i="1"/>
  <c r="AY308" i="1"/>
  <c r="AZ308" i="1"/>
  <c r="BA308" i="1"/>
  <c r="AX309" i="1"/>
  <c r="AY309" i="1"/>
  <c r="AZ309" i="1"/>
  <c r="BA309" i="1"/>
  <c r="AX310" i="1"/>
  <c r="AY310" i="1"/>
  <c r="AZ310" i="1"/>
  <c r="BA310" i="1"/>
  <c r="AX311" i="1"/>
  <c r="AY311" i="1"/>
  <c r="AZ311" i="1"/>
  <c r="BA311" i="1"/>
  <c r="AX312" i="1"/>
  <c r="AY312" i="1"/>
  <c r="AZ312" i="1"/>
  <c r="BA312" i="1"/>
  <c r="AX313" i="1"/>
  <c r="AY313" i="1"/>
  <c r="AZ313" i="1"/>
  <c r="BA313" i="1"/>
  <c r="AX314" i="1"/>
  <c r="AY314" i="1"/>
  <c r="AZ314" i="1"/>
  <c r="BA314" i="1"/>
  <c r="AX315" i="1"/>
  <c r="AY315" i="1"/>
  <c r="AZ315" i="1"/>
  <c r="BA315" i="1"/>
  <c r="AX316" i="1"/>
  <c r="AY316" i="1"/>
  <c r="AZ316" i="1"/>
  <c r="BA316" i="1"/>
  <c r="AX317" i="1"/>
  <c r="AY317" i="1"/>
  <c r="AZ317" i="1"/>
  <c r="BA317" i="1"/>
  <c r="AX318" i="1"/>
  <c r="AY318" i="1"/>
  <c r="AZ318" i="1"/>
  <c r="BA318" i="1"/>
  <c r="AX319" i="1"/>
  <c r="AY319" i="1"/>
  <c r="AZ319" i="1"/>
  <c r="BA319" i="1"/>
  <c r="AX320" i="1"/>
  <c r="AY320" i="1"/>
  <c r="AZ320" i="1"/>
  <c r="BA320" i="1"/>
  <c r="AX321" i="1"/>
  <c r="AY321" i="1"/>
  <c r="AZ321" i="1"/>
  <c r="BA321" i="1"/>
  <c r="AX322" i="1"/>
  <c r="AY322" i="1"/>
  <c r="AZ322" i="1"/>
  <c r="BA322" i="1"/>
  <c r="AX323" i="1"/>
  <c r="AY323" i="1"/>
  <c r="AZ323" i="1"/>
  <c r="BA323" i="1"/>
  <c r="AX324" i="1"/>
  <c r="AY324" i="1"/>
  <c r="AZ324" i="1"/>
  <c r="BA324" i="1"/>
  <c r="AX325" i="1"/>
  <c r="AY325" i="1"/>
  <c r="AZ325" i="1"/>
  <c r="BA325" i="1"/>
  <c r="AX326" i="1"/>
  <c r="AY326" i="1"/>
  <c r="AZ326" i="1"/>
  <c r="BA326" i="1"/>
  <c r="AX327" i="1"/>
  <c r="AY327" i="1"/>
  <c r="AZ327" i="1"/>
  <c r="BA327" i="1"/>
  <c r="AX328" i="1"/>
  <c r="AY328" i="1"/>
  <c r="AZ328" i="1"/>
  <c r="BA328" i="1"/>
  <c r="AX329" i="1"/>
  <c r="AY329" i="1"/>
  <c r="AZ329" i="1"/>
  <c r="BA329" i="1"/>
  <c r="AX330" i="1"/>
  <c r="AY330" i="1"/>
  <c r="AZ330" i="1"/>
  <c r="BA330" i="1"/>
  <c r="AX331" i="1"/>
  <c r="AY331" i="1"/>
  <c r="AZ331" i="1"/>
  <c r="BA331" i="1"/>
  <c r="AX332" i="1"/>
  <c r="AY332" i="1"/>
  <c r="AZ332" i="1"/>
  <c r="BA332" i="1"/>
  <c r="AX333" i="1"/>
  <c r="AY333" i="1"/>
  <c r="AZ333" i="1"/>
  <c r="BA333" i="1"/>
  <c r="AX334" i="1"/>
  <c r="AY334" i="1"/>
  <c r="AZ334" i="1"/>
  <c r="BA334" i="1"/>
  <c r="AX335" i="1"/>
  <c r="AY335" i="1"/>
  <c r="AZ335" i="1"/>
  <c r="BA335" i="1"/>
  <c r="AX336" i="1"/>
  <c r="AY336" i="1"/>
  <c r="AZ336" i="1"/>
  <c r="BA336" i="1"/>
  <c r="AX337" i="1"/>
  <c r="AY337" i="1"/>
  <c r="AZ337" i="1"/>
  <c r="BA337" i="1"/>
  <c r="AX338" i="1"/>
  <c r="AY338" i="1"/>
  <c r="AZ338" i="1"/>
  <c r="BA338" i="1"/>
  <c r="AX339" i="1"/>
  <c r="AY339" i="1"/>
  <c r="AZ339" i="1"/>
  <c r="BA339" i="1"/>
  <c r="AX340" i="1"/>
  <c r="AY340" i="1"/>
  <c r="AZ340" i="1"/>
  <c r="BA340" i="1"/>
  <c r="AX341" i="1"/>
  <c r="AY341" i="1"/>
  <c r="AZ341" i="1"/>
  <c r="BA341" i="1"/>
  <c r="AX342" i="1"/>
  <c r="AY342" i="1"/>
  <c r="AZ342" i="1"/>
  <c r="BA342" i="1"/>
  <c r="AX343" i="1"/>
  <c r="AY343" i="1"/>
  <c r="AZ343" i="1"/>
  <c r="BA343" i="1"/>
  <c r="AX344" i="1"/>
  <c r="AY344" i="1"/>
  <c r="AZ344" i="1"/>
  <c r="BA344" i="1"/>
  <c r="AX345" i="1"/>
  <c r="AY345" i="1"/>
  <c r="AZ345" i="1"/>
  <c r="BA345" i="1"/>
  <c r="AX346" i="1"/>
  <c r="AY346" i="1"/>
  <c r="AZ346" i="1"/>
  <c r="BA346" i="1"/>
  <c r="AX347" i="1"/>
  <c r="AY347" i="1"/>
  <c r="AZ347" i="1"/>
  <c r="BA347" i="1"/>
  <c r="AX348" i="1"/>
  <c r="AY348" i="1"/>
  <c r="AZ348" i="1"/>
  <c r="BA348" i="1"/>
  <c r="AX349" i="1"/>
  <c r="AY349" i="1"/>
  <c r="AZ349" i="1"/>
  <c r="BA349" i="1"/>
  <c r="AX350" i="1"/>
  <c r="AY350" i="1"/>
  <c r="AZ350" i="1"/>
  <c r="BA350" i="1"/>
  <c r="AX351" i="1"/>
  <c r="AY351" i="1"/>
  <c r="AZ351" i="1"/>
  <c r="BA351" i="1"/>
  <c r="AX352" i="1"/>
  <c r="AY352" i="1"/>
  <c r="AZ352" i="1"/>
  <c r="BA352" i="1"/>
  <c r="AX353" i="1"/>
  <c r="AY353" i="1"/>
  <c r="AZ353" i="1"/>
  <c r="BA353" i="1"/>
  <c r="AX354" i="1"/>
  <c r="AY354" i="1"/>
  <c r="AZ354" i="1"/>
  <c r="BA354" i="1"/>
  <c r="AX355" i="1"/>
  <c r="AY355" i="1"/>
  <c r="AZ355" i="1"/>
  <c r="BA355" i="1"/>
  <c r="AX356" i="1"/>
  <c r="AY356" i="1"/>
  <c r="AZ356" i="1"/>
  <c r="BA356" i="1"/>
  <c r="AX357" i="1"/>
  <c r="AY357" i="1"/>
  <c r="AZ357" i="1"/>
  <c r="BA357" i="1"/>
  <c r="AX358" i="1"/>
  <c r="AY358" i="1"/>
  <c r="AZ358" i="1"/>
  <c r="BA358" i="1"/>
  <c r="AX359" i="1"/>
  <c r="AY359" i="1"/>
  <c r="AZ359" i="1"/>
  <c r="BA359" i="1"/>
  <c r="AX360" i="1"/>
  <c r="AY360" i="1"/>
  <c r="AZ360" i="1"/>
  <c r="BA360" i="1"/>
  <c r="AX361" i="1"/>
  <c r="AY361" i="1"/>
  <c r="AZ361" i="1"/>
  <c r="BA361" i="1"/>
  <c r="AX362" i="1"/>
  <c r="AY362" i="1"/>
  <c r="AZ362" i="1"/>
  <c r="BA362" i="1"/>
  <c r="AX363" i="1"/>
  <c r="AY363" i="1"/>
  <c r="AZ363" i="1"/>
  <c r="BA363" i="1"/>
  <c r="AX364" i="1"/>
  <c r="AY364" i="1"/>
  <c r="AZ364" i="1"/>
  <c r="BA364" i="1"/>
  <c r="AX365" i="1"/>
  <c r="AY365" i="1"/>
  <c r="AZ365" i="1"/>
  <c r="BA365" i="1"/>
  <c r="AX366" i="1"/>
  <c r="AY366" i="1"/>
  <c r="AZ366" i="1"/>
  <c r="BA366" i="1"/>
  <c r="AX367" i="1"/>
  <c r="AY367" i="1"/>
  <c r="AZ367" i="1"/>
  <c r="BA367" i="1"/>
  <c r="AX368" i="1"/>
  <c r="AY368" i="1"/>
  <c r="AZ368" i="1"/>
  <c r="BA368" i="1"/>
  <c r="AX369" i="1"/>
  <c r="AY369" i="1"/>
  <c r="AZ369" i="1"/>
  <c r="BA369" i="1"/>
  <c r="AX370" i="1"/>
  <c r="AY370" i="1"/>
  <c r="AZ370" i="1"/>
  <c r="BA370" i="1"/>
  <c r="AX371" i="1"/>
  <c r="AY371" i="1"/>
  <c r="AZ371" i="1"/>
  <c r="BA371" i="1"/>
  <c r="AX372" i="1"/>
  <c r="AY372" i="1"/>
  <c r="AZ372" i="1"/>
  <c r="BA372" i="1"/>
  <c r="AX373" i="1"/>
  <c r="AY373" i="1"/>
  <c r="AZ373" i="1"/>
  <c r="BA373" i="1"/>
  <c r="AX374" i="1"/>
  <c r="AY374" i="1"/>
  <c r="AZ374" i="1"/>
  <c r="BA374" i="1"/>
  <c r="AX375" i="1"/>
  <c r="AY375" i="1"/>
  <c r="AZ375" i="1"/>
  <c r="BA375" i="1"/>
  <c r="AX376" i="1"/>
  <c r="AY376" i="1"/>
  <c r="AZ376" i="1"/>
  <c r="BA376" i="1"/>
  <c r="AX377" i="1"/>
  <c r="AY377" i="1"/>
  <c r="AZ377" i="1"/>
  <c r="BA377" i="1"/>
  <c r="AX378" i="1"/>
  <c r="AY378" i="1"/>
  <c r="AZ378" i="1"/>
  <c r="BA378" i="1"/>
  <c r="AX379" i="1"/>
  <c r="AY379" i="1"/>
  <c r="AZ379" i="1"/>
  <c r="BA379" i="1"/>
  <c r="AY2" i="1"/>
  <c r="AZ2" i="1"/>
  <c r="BA2" i="1"/>
  <c r="AX2" i="1"/>
  <c r="D38" i="12" l="1"/>
  <c r="G22" i="12"/>
  <c r="L36" i="12"/>
  <c r="AI23" i="12"/>
  <c r="D36" i="12"/>
  <c r="AI22" i="12"/>
  <c r="L38" i="12"/>
  <c r="G23" i="12"/>
  <c r="T36" i="12"/>
  <c r="AI24" i="12"/>
  <c r="G24" i="12"/>
  <c r="O20" i="14"/>
  <c r="N20" i="14"/>
  <c r="P20" i="14"/>
  <c r="M20" i="14"/>
  <c r="L20" i="14"/>
  <c r="U40" i="12"/>
  <c r="L24" i="12"/>
  <c r="M40" i="12"/>
  <c r="L23" i="12"/>
  <c r="E40" i="12"/>
  <c r="L22" i="12"/>
  <c r="D33" i="12"/>
  <c r="W22" i="12"/>
  <c r="L33" i="12"/>
  <c r="W23" i="12"/>
  <c r="T33" i="12"/>
  <c r="W24" i="12"/>
  <c r="S7" i="12"/>
  <c r="S8" i="12" s="1"/>
  <c r="J7" i="12"/>
  <c r="J8" i="12" s="1"/>
  <c r="I7" i="12"/>
  <c r="I8" i="12" s="1"/>
  <c r="K7" i="12"/>
  <c r="K8" i="12" s="1"/>
  <c r="U7" i="12"/>
  <c r="U8" i="12" s="1"/>
  <c r="R7" i="12"/>
  <c r="R8" i="12" s="1"/>
  <c r="V7" i="12"/>
  <c r="V8" i="12" s="1"/>
  <c r="H20" i="14"/>
  <c r="E20" i="14"/>
  <c r="D20" i="14"/>
  <c r="F20" i="14"/>
  <c r="G20" i="14"/>
  <c r="BK382" i="6"/>
  <c r="W6" i="12"/>
  <c r="W4" i="12"/>
  <c r="W5" i="12"/>
  <c r="L4" i="12"/>
  <c r="L6" i="12"/>
  <c r="L5" i="12"/>
  <c r="M3" i="1"/>
  <c r="J5" i="6" s="1"/>
  <c r="M4" i="1"/>
  <c r="J6" i="6" s="1"/>
  <c r="M5" i="1"/>
  <c r="J7" i="6" s="1"/>
  <c r="M6" i="1"/>
  <c r="J8" i="6" s="1"/>
  <c r="M7" i="1"/>
  <c r="J9" i="6" s="1"/>
  <c r="M8" i="1"/>
  <c r="J10" i="6" s="1"/>
  <c r="M9" i="1"/>
  <c r="J11" i="6" s="1"/>
  <c r="M10" i="1"/>
  <c r="J12" i="6" s="1"/>
  <c r="M11" i="1"/>
  <c r="J13" i="6" s="1"/>
  <c r="M12" i="1"/>
  <c r="J14" i="6" s="1"/>
  <c r="M13" i="1"/>
  <c r="J15" i="6" s="1"/>
  <c r="M14" i="1"/>
  <c r="J16" i="6" s="1"/>
  <c r="M15" i="1"/>
  <c r="J17" i="6" s="1"/>
  <c r="M16" i="1"/>
  <c r="J18" i="6" s="1"/>
  <c r="M17" i="1"/>
  <c r="J19" i="6" s="1"/>
  <c r="M18" i="1"/>
  <c r="J20" i="6" s="1"/>
  <c r="M19" i="1"/>
  <c r="J21" i="6" s="1"/>
  <c r="M20" i="1"/>
  <c r="J22" i="6" s="1"/>
  <c r="M21" i="1"/>
  <c r="J23" i="6" s="1"/>
  <c r="M22" i="1"/>
  <c r="M23" i="1"/>
  <c r="J25" i="6" s="1"/>
  <c r="M24" i="1"/>
  <c r="J26" i="6" s="1"/>
  <c r="M25" i="1"/>
  <c r="J27" i="6" s="1"/>
  <c r="M26" i="1"/>
  <c r="J28" i="6" s="1"/>
  <c r="M27" i="1"/>
  <c r="J29" i="6" s="1"/>
  <c r="M28" i="1"/>
  <c r="J30" i="6" s="1"/>
  <c r="M29" i="1"/>
  <c r="J31" i="6" s="1"/>
  <c r="M30" i="1"/>
  <c r="J32" i="6" s="1"/>
  <c r="M31" i="1"/>
  <c r="J33" i="6" s="1"/>
  <c r="M32" i="1"/>
  <c r="J34" i="6" s="1"/>
  <c r="M33" i="1"/>
  <c r="J35" i="6" s="1"/>
  <c r="M34" i="1"/>
  <c r="J36" i="6" s="1"/>
  <c r="M35" i="1"/>
  <c r="J37" i="6" s="1"/>
  <c r="M36" i="1"/>
  <c r="J38" i="6" s="1"/>
  <c r="M37" i="1"/>
  <c r="J39" i="6" s="1"/>
  <c r="M38" i="1"/>
  <c r="J40" i="6" s="1"/>
  <c r="M39" i="1"/>
  <c r="J41" i="6" s="1"/>
  <c r="M40" i="1"/>
  <c r="J42" i="6" s="1"/>
  <c r="M41" i="1"/>
  <c r="J43" i="6" s="1"/>
  <c r="M42" i="1"/>
  <c r="J44" i="6" s="1"/>
  <c r="M43" i="1"/>
  <c r="J45" i="6" s="1"/>
  <c r="M44" i="1"/>
  <c r="J46" i="6" s="1"/>
  <c r="M45" i="1"/>
  <c r="J47" i="6" s="1"/>
  <c r="M46" i="1"/>
  <c r="J48" i="6" s="1"/>
  <c r="M47" i="1"/>
  <c r="J49" i="6" s="1"/>
  <c r="M48" i="1"/>
  <c r="J50" i="6" s="1"/>
  <c r="M49" i="1"/>
  <c r="J51" i="6" s="1"/>
  <c r="M50" i="1"/>
  <c r="J52" i="6" s="1"/>
  <c r="M51" i="1"/>
  <c r="J53" i="6" s="1"/>
  <c r="M52" i="1"/>
  <c r="J54" i="6" s="1"/>
  <c r="M53" i="1"/>
  <c r="J55" i="6" s="1"/>
  <c r="M54" i="1"/>
  <c r="J56" i="6" s="1"/>
  <c r="M55" i="1"/>
  <c r="J57" i="6" s="1"/>
  <c r="M56" i="1"/>
  <c r="J58" i="6" s="1"/>
  <c r="M57" i="1"/>
  <c r="J59" i="6" s="1"/>
  <c r="M58" i="1"/>
  <c r="J60" i="6" s="1"/>
  <c r="M59" i="1"/>
  <c r="J61" i="6" s="1"/>
  <c r="M60" i="1"/>
  <c r="J62" i="6" s="1"/>
  <c r="M61" i="1"/>
  <c r="J63" i="6" s="1"/>
  <c r="M62" i="1"/>
  <c r="J64" i="6" s="1"/>
  <c r="M63" i="1"/>
  <c r="J65" i="6" s="1"/>
  <c r="M64" i="1"/>
  <c r="J66" i="6" s="1"/>
  <c r="M65" i="1"/>
  <c r="J67" i="6" s="1"/>
  <c r="M66" i="1"/>
  <c r="J68" i="6" s="1"/>
  <c r="M67" i="1"/>
  <c r="J69" i="6" s="1"/>
  <c r="M68" i="1"/>
  <c r="J70" i="6" s="1"/>
  <c r="M69" i="1"/>
  <c r="J71" i="6" s="1"/>
  <c r="M70" i="1"/>
  <c r="J72" i="6" s="1"/>
  <c r="M71" i="1"/>
  <c r="J73" i="6" s="1"/>
  <c r="M72" i="1"/>
  <c r="J74" i="6" s="1"/>
  <c r="M73" i="1"/>
  <c r="J75" i="6" s="1"/>
  <c r="M74" i="1"/>
  <c r="J76" i="6" s="1"/>
  <c r="M75" i="1"/>
  <c r="J77" i="6" s="1"/>
  <c r="M76" i="1"/>
  <c r="J78" i="6" s="1"/>
  <c r="M77" i="1"/>
  <c r="J79" i="6" s="1"/>
  <c r="M78" i="1"/>
  <c r="J80" i="6" s="1"/>
  <c r="M79" i="1"/>
  <c r="J81" i="6" s="1"/>
  <c r="M80" i="1"/>
  <c r="J82" i="6" s="1"/>
  <c r="M81" i="1"/>
  <c r="J83" i="6" s="1"/>
  <c r="M82" i="1"/>
  <c r="J84" i="6" s="1"/>
  <c r="M83" i="1"/>
  <c r="J85" i="6" s="1"/>
  <c r="M84" i="1"/>
  <c r="J86" i="6" s="1"/>
  <c r="M85" i="1"/>
  <c r="J87" i="6" s="1"/>
  <c r="M86" i="1"/>
  <c r="J88" i="6" s="1"/>
  <c r="M87" i="1"/>
  <c r="J89" i="6" s="1"/>
  <c r="M88" i="1"/>
  <c r="J90" i="6" s="1"/>
  <c r="M89" i="1"/>
  <c r="J91" i="6" s="1"/>
  <c r="M90" i="1"/>
  <c r="J92" i="6" s="1"/>
  <c r="M91" i="1"/>
  <c r="J93" i="6" s="1"/>
  <c r="M92" i="1"/>
  <c r="J94" i="6" s="1"/>
  <c r="M93" i="1"/>
  <c r="J95" i="6" s="1"/>
  <c r="M94" i="1"/>
  <c r="J96" i="6" s="1"/>
  <c r="M95" i="1"/>
  <c r="J97" i="6" s="1"/>
  <c r="M96" i="1"/>
  <c r="J98" i="6" s="1"/>
  <c r="M97" i="1"/>
  <c r="M98" i="1"/>
  <c r="J100" i="6" s="1"/>
  <c r="M99" i="1"/>
  <c r="J101" i="6" s="1"/>
  <c r="M100" i="1"/>
  <c r="J102" i="6" s="1"/>
  <c r="M101" i="1"/>
  <c r="J103" i="6" s="1"/>
  <c r="M102" i="1"/>
  <c r="J104" i="6" s="1"/>
  <c r="M103" i="1"/>
  <c r="J105" i="6" s="1"/>
  <c r="M104" i="1"/>
  <c r="J106" i="6" s="1"/>
  <c r="M105" i="1"/>
  <c r="J107" i="6" s="1"/>
  <c r="M106" i="1"/>
  <c r="J108" i="6" s="1"/>
  <c r="M107" i="1"/>
  <c r="J109" i="6" s="1"/>
  <c r="M108" i="1"/>
  <c r="J110" i="6" s="1"/>
  <c r="M109" i="1"/>
  <c r="J111" i="6" s="1"/>
  <c r="M110" i="1"/>
  <c r="J112" i="6" s="1"/>
  <c r="M111" i="1"/>
  <c r="J113" i="6" s="1"/>
  <c r="M112" i="1"/>
  <c r="J114" i="6" s="1"/>
  <c r="M113" i="1"/>
  <c r="J115" i="6" s="1"/>
  <c r="M114" i="1"/>
  <c r="J116" i="6" s="1"/>
  <c r="M115" i="1"/>
  <c r="J117" i="6" s="1"/>
  <c r="M116" i="1"/>
  <c r="J118" i="6" s="1"/>
  <c r="M117" i="1"/>
  <c r="J119" i="6" s="1"/>
  <c r="M118" i="1"/>
  <c r="J120" i="6" s="1"/>
  <c r="M119" i="1"/>
  <c r="J121" i="6" s="1"/>
  <c r="M120" i="1"/>
  <c r="J122" i="6" s="1"/>
  <c r="M121" i="1"/>
  <c r="J123" i="6" s="1"/>
  <c r="M122" i="1"/>
  <c r="J124" i="6" s="1"/>
  <c r="M123" i="1"/>
  <c r="J125" i="6" s="1"/>
  <c r="M124" i="1"/>
  <c r="J126" i="6" s="1"/>
  <c r="M125" i="1"/>
  <c r="J127" i="6" s="1"/>
  <c r="M126" i="1"/>
  <c r="J128" i="6" s="1"/>
  <c r="M127" i="1"/>
  <c r="J129" i="6" s="1"/>
  <c r="M128" i="1"/>
  <c r="J130" i="6" s="1"/>
  <c r="M129" i="1"/>
  <c r="J131" i="6" s="1"/>
  <c r="M130" i="1"/>
  <c r="J132" i="6" s="1"/>
  <c r="M131" i="1"/>
  <c r="J133" i="6" s="1"/>
  <c r="M132" i="1"/>
  <c r="J134" i="6" s="1"/>
  <c r="M133" i="1"/>
  <c r="J135" i="6" s="1"/>
  <c r="M134" i="1"/>
  <c r="J136" i="6" s="1"/>
  <c r="M135" i="1"/>
  <c r="J137" i="6" s="1"/>
  <c r="M136" i="1"/>
  <c r="J138" i="6" s="1"/>
  <c r="M137" i="1"/>
  <c r="J139" i="6" s="1"/>
  <c r="M138" i="1"/>
  <c r="J140" i="6" s="1"/>
  <c r="M139" i="1"/>
  <c r="J141" i="6" s="1"/>
  <c r="M140" i="1"/>
  <c r="J142" i="6" s="1"/>
  <c r="M141" i="1"/>
  <c r="J143" i="6" s="1"/>
  <c r="M142" i="1"/>
  <c r="J144" i="6" s="1"/>
  <c r="M143" i="1"/>
  <c r="J145" i="6" s="1"/>
  <c r="M144" i="1"/>
  <c r="J146" i="6" s="1"/>
  <c r="M145" i="1"/>
  <c r="J147" i="6" s="1"/>
  <c r="M146" i="1"/>
  <c r="J148" i="6" s="1"/>
  <c r="M147" i="1"/>
  <c r="J149" i="6" s="1"/>
  <c r="M148" i="1"/>
  <c r="J150" i="6" s="1"/>
  <c r="M149" i="1"/>
  <c r="J151" i="6" s="1"/>
  <c r="M150" i="1"/>
  <c r="J152" i="6" s="1"/>
  <c r="M151" i="1"/>
  <c r="J153" i="6" s="1"/>
  <c r="M152" i="1"/>
  <c r="J154" i="6" s="1"/>
  <c r="M153" i="1"/>
  <c r="J155" i="6" s="1"/>
  <c r="M154" i="1"/>
  <c r="J156" i="6" s="1"/>
  <c r="M155" i="1"/>
  <c r="J157" i="6" s="1"/>
  <c r="M156" i="1"/>
  <c r="J158" i="6" s="1"/>
  <c r="M157" i="1"/>
  <c r="J159" i="6" s="1"/>
  <c r="M158" i="1"/>
  <c r="J160" i="6" s="1"/>
  <c r="M159" i="1"/>
  <c r="J161" i="6" s="1"/>
  <c r="M160" i="1"/>
  <c r="J162" i="6" s="1"/>
  <c r="M161" i="1"/>
  <c r="J163" i="6" s="1"/>
  <c r="M162" i="1"/>
  <c r="J164" i="6" s="1"/>
  <c r="M163" i="1"/>
  <c r="J165" i="6" s="1"/>
  <c r="M164" i="1"/>
  <c r="J166" i="6" s="1"/>
  <c r="M165" i="1"/>
  <c r="J167" i="6" s="1"/>
  <c r="M166" i="1"/>
  <c r="J168" i="6" s="1"/>
  <c r="M167" i="1"/>
  <c r="J169" i="6" s="1"/>
  <c r="M168" i="1"/>
  <c r="J170" i="6" s="1"/>
  <c r="M169" i="1"/>
  <c r="J171" i="6" s="1"/>
  <c r="M170" i="1"/>
  <c r="J172" i="6" s="1"/>
  <c r="M171" i="1"/>
  <c r="J173" i="6" s="1"/>
  <c r="M172" i="1"/>
  <c r="J174" i="6" s="1"/>
  <c r="M173" i="1"/>
  <c r="J175" i="6" s="1"/>
  <c r="M174" i="1"/>
  <c r="J176" i="6" s="1"/>
  <c r="M175" i="1"/>
  <c r="J177" i="6" s="1"/>
  <c r="M176" i="1"/>
  <c r="J178" i="6" s="1"/>
  <c r="M177" i="1"/>
  <c r="J179" i="6" s="1"/>
  <c r="M178" i="1"/>
  <c r="J180" i="6" s="1"/>
  <c r="M179" i="1"/>
  <c r="J181" i="6" s="1"/>
  <c r="M180" i="1"/>
  <c r="J182" i="6" s="1"/>
  <c r="M181" i="1"/>
  <c r="J183" i="6" s="1"/>
  <c r="M182" i="1"/>
  <c r="J184" i="6" s="1"/>
  <c r="M183" i="1"/>
  <c r="J185" i="6" s="1"/>
  <c r="M184" i="1"/>
  <c r="J186" i="6" s="1"/>
  <c r="M185" i="1"/>
  <c r="J187" i="6" s="1"/>
  <c r="M186" i="1"/>
  <c r="J188" i="6" s="1"/>
  <c r="M187" i="1"/>
  <c r="J189" i="6" s="1"/>
  <c r="M188" i="1"/>
  <c r="J190" i="6" s="1"/>
  <c r="M189" i="1"/>
  <c r="J191" i="6" s="1"/>
  <c r="M190" i="1"/>
  <c r="J192" i="6" s="1"/>
  <c r="M191" i="1"/>
  <c r="J193" i="6" s="1"/>
  <c r="M192" i="1"/>
  <c r="J194" i="6" s="1"/>
  <c r="M193" i="1"/>
  <c r="J195" i="6" s="1"/>
  <c r="M194" i="1"/>
  <c r="J196" i="6" s="1"/>
  <c r="M195" i="1"/>
  <c r="J197" i="6" s="1"/>
  <c r="M196" i="1"/>
  <c r="J198" i="6" s="1"/>
  <c r="M197" i="1"/>
  <c r="J199" i="6" s="1"/>
  <c r="M198" i="1"/>
  <c r="J200" i="6" s="1"/>
  <c r="M199" i="1"/>
  <c r="J201" i="6" s="1"/>
  <c r="M200" i="1"/>
  <c r="J202" i="6" s="1"/>
  <c r="M201" i="1"/>
  <c r="J203" i="6" s="1"/>
  <c r="M202" i="1"/>
  <c r="J204" i="6" s="1"/>
  <c r="M203" i="1"/>
  <c r="J205" i="6" s="1"/>
  <c r="M204" i="1"/>
  <c r="J206" i="6" s="1"/>
  <c r="M205" i="1"/>
  <c r="J207" i="6" s="1"/>
  <c r="M206" i="1"/>
  <c r="J208" i="6" s="1"/>
  <c r="M207" i="1"/>
  <c r="J209" i="6" s="1"/>
  <c r="M208" i="1"/>
  <c r="J210" i="6" s="1"/>
  <c r="M209" i="1"/>
  <c r="J211" i="6" s="1"/>
  <c r="M210" i="1"/>
  <c r="J212" i="6" s="1"/>
  <c r="M211" i="1"/>
  <c r="J213" i="6" s="1"/>
  <c r="M212" i="1"/>
  <c r="J214" i="6" s="1"/>
  <c r="M213" i="1"/>
  <c r="J215" i="6" s="1"/>
  <c r="M214" i="1"/>
  <c r="J216" i="6" s="1"/>
  <c r="M215" i="1"/>
  <c r="J217" i="6" s="1"/>
  <c r="M216" i="1"/>
  <c r="J218" i="6" s="1"/>
  <c r="M217" i="1"/>
  <c r="J219" i="6" s="1"/>
  <c r="M218" i="1"/>
  <c r="J220" i="6" s="1"/>
  <c r="M219" i="1"/>
  <c r="J221" i="6" s="1"/>
  <c r="M220" i="1"/>
  <c r="J222" i="6" s="1"/>
  <c r="M221" i="1"/>
  <c r="J223" i="6" s="1"/>
  <c r="M222" i="1"/>
  <c r="J224" i="6" s="1"/>
  <c r="M223" i="1"/>
  <c r="J225" i="6" s="1"/>
  <c r="M224" i="1"/>
  <c r="J226" i="6" s="1"/>
  <c r="M225" i="1"/>
  <c r="J227" i="6" s="1"/>
  <c r="M226" i="1"/>
  <c r="J228" i="6" s="1"/>
  <c r="M227" i="1"/>
  <c r="J229" i="6" s="1"/>
  <c r="M228" i="1"/>
  <c r="J230" i="6" s="1"/>
  <c r="M229" i="1"/>
  <c r="J231" i="6" s="1"/>
  <c r="M230" i="1"/>
  <c r="J232" i="6" s="1"/>
  <c r="M231" i="1"/>
  <c r="J233" i="6" s="1"/>
  <c r="M232" i="1"/>
  <c r="J234" i="6" s="1"/>
  <c r="M233" i="1"/>
  <c r="J235" i="6" s="1"/>
  <c r="M234" i="1"/>
  <c r="J236" i="6" s="1"/>
  <c r="M235" i="1"/>
  <c r="J237" i="6" s="1"/>
  <c r="M236" i="1"/>
  <c r="J238" i="6" s="1"/>
  <c r="M237" i="1"/>
  <c r="J239" i="6" s="1"/>
  <c r="M238" i="1"/>
  <c r="J240" i="6" s="1"/>
  <c r="M239" i="1"/>
  <c r="J241" i="6" s="1"/>
  <c r="M240" i="1"/>
  <c r="J242" i="6" s="1"/>
  <c r="M241" i="1"/>
  <c r="J243" i="6" s="1"/>
  <c r="M242" i="1"/>
  <c r="J244" i="6" s="1"/>
  <c r="M243" i="1"/>
  <c r="J245" i="6" s="1"/>
  <c r="M244" i="1"/>
  <c r="J246" i="6" s="1"/>
  <c r="M245" i="1"/>
  <c r="J247" i="6" s="1"/>
  <c r="M246" i="1"/>
  <c r="J248" i="6" s="1"/>
  <c r="M247" i="1"/>
  <c r="J249" i="6" s="1"/>
  <c r="M248" i="1"/>
  <c r="J250" i="6" s="1"/>
  <c r="M249" i="1"/>
  <c r="J251" i="6" s="1"/>
  <c r="M250" i="1"/>
  <c r="J252" i="6" s="1"/>
  <c r="M251" i="1"/>
  <c r="J253" i="6" s="1"/>
  <c r="M252" i="1"/>
  <c r="J254" i="6" s="1"/>
  <c r="M253" i="1"/>
  <c r="J255" i="6" s="1"/>
  <c r="M254" i="1"/>
  <c r="J256" i="6" s="1"/>
  <c r="M255" i="1"/>
  <c r="J257" i="6" s="1"/>
  <c r="M256" i="1"/>
  <c r="J258" i="6" s="1"/>
  <c r="M257" i="1"/>
  <c r="J259" i="6" s="1"/>
  <c r="M258" i="1"/>
  <c r="J260" i="6" s="1"/>
  <c r="M259" i="1"/>
  <c r="J261" i="6" s="1"/>
  <c r="M260" i="1"/>
  <c r="J262" i="6" s="1"/>
  <c r="M261" i="1"/>
  <c r="J263" i="6" s="1"/>
  <c r="M262" i="1"/>
  <c r="J264" i="6" s="1"/>
  <c r="M263" i="1"/>
  <c r="J265" i="6" s="1"/>
  <c r="M264" i="1"/>
  <c r="J266" i="6" s="1"/>
  <c r="M265" i="1"/>
  <c r="J267" i="6" s="1"/>
  <c r="M266" i="1"/>
  <c r="J268" i="6" s="1"/>
  <c r="M267" i="1"/>
  <c r="J269" i="6" s="1"/>
  <c r="M268" i="1"/>
  <c r="J270" i="6" s="1"/>
  <c r="M269" i="1"/>
  <c r="J271" i="6" s="1"/>
  <c r="M270" i="1"/>
  <c r="J272" i="6" s="1"/>
  <c r="M271" i="1"/>
  <c r="J273" i="6" s="1"/>
  <c r="M272" i="1"/>
  <c r="J274" i="6" s="1"/>
  <c r="M273" i="1"/>
  <c r="J275" i="6" s="1"/>
  <c r="M274" i="1"/>
  <c r="J276" i="6" s="1"/>
  <c r="M275" i="1"/>
  <c r="J277" i="6" s="1"/>
  <c r="M276" i="1"/>
  <c r="J278" i="6" s="1"/>
  <c r="M277" i="1"/>
  <c r="J279" i="6" s="1"/>
  <c r="M278" i="1"/>
  <c r="J280" i="6" s="1"/>
  <c r="M279" i="1"/>
  <c r="J281" i="6" s="1"/>
  <c r="M280" i="1"/>
  <c r="J282" i="6" s="1"/>
  <c r="M281" i="1"/>
  <c r="J283" i="6" s="1"/>
  <c r="M282" i="1"/>
  <c r="J284" i="6" s="1"/>
  <c r="M283" i="1"/>
  <c r="J285" i="6" s="1"/>
  <c r="M284" i="1"/>
  <c r="J286" i="6" s="1"/>
  <c r="M285" i="1"/>
  <c r="J287" i="6" s="1"/>
  <c r="M286" i="1"/>
  <c r="J288" i="6" s="1"/>
  <c r="M287" i="1"/>
  <c r="J289" i="6" s="1"/>
  <c r="M288" i="1"/>
  <c r="J290" i="6" s="1"/>
  <c r="M289" i="1"/>
  <c r="J291" i="6" s="1"/>
  <c r="M290" i="1"/>
  <c r="J292" i="6" s="1"/>
  <c r="M291" i="1"/>
  <c r="J293" i="6" s="1"/>
  <c r="M292" i="1"/>
  <c r="J294" i="6" s="1"/>
  <c r="M293" i="1"/>
  <c r="J295" i="6" s="1"/>
  <c r="M294" i="1"/>
  <c r="J296" i="6" s="1"/>
  <c r="M295" i="1"/>
  <c r="J297" i="6" s="1"/>
  <c r="M296" i="1"/>
  <c r="J298" i="6" s="1"/>
  <c r="M297" i="1"/>
  <c r="J299" i="6" s="1"/>
  <c r="M298" i="1"/>
  <c r="J300" i="6" s="1"/>
  <c r="M299" i="1"/>
  <c r="J301" i="6" s="1"/>
  <c r="M300" i="1"/>
  <c r="J302" i="6" s="1"/>
  <c r="M301" i="1"/>
  <c r="J303" i="6" s="1"/>
  <c r="M302" i="1"/>
  <c r="J304" i="6" s="1"/>
  <c r="M303" i="1"/>
  <c r="J305" i="6" s="1"/>
  <c r="M304" i="1"/>
  <c r="J306" i="6" s="1"/>
  <c r="M305" i="1"/>
  <c r="J307" i="6" s="1"/>
  <c r="M306" i="1"/>
  <c r="J308" i="6" s="1"/>
  <c r="M307" i="1"/>
  <c r="J309" i="6" s="1"/>
  <c r="M308" i="1"/>
  <c r="J310" i="6" s="1"/>
  <c r="M309" i="1"/>
  <c r="J311" i="6" s="1"/>
  <c r="M310" i="1"/>
  <c r="J312" i="6" s="1"/>
  <c r="M311" i="1"/>
  <c r="J313" i="6" s="1"/>
  <c r="M312" i="1"/>
  <c r="J314" i="6" s="1"/>
  <c r="M313" i="1"/>
  <c r="J315" i="6" s="1"/>
  <c r="M314" i="1"/>
  <c r="J316" i="6" s="1"/>
  <c r="M315" i="1"/>
  <c r="J317" i="6" s="1"/>
  <c r="M316" i="1"/>
  <c r="J318" i="6" s="1"/>
  <c r="M317" i="1"/>
  <c r="J319" i="6" s="1"/>
  <c r="M318" i="1"/>
  <c r="J320" i="6" s="1"/>
  <c r="M319" i="1"/>
  <c r="J321" i="6" s="1"/>
  <c r="M320" i="1"/>
  <c r="J322" i="6" s="1"/>
  <c r="M321" i="1"/>
  <c r="J323" i="6" s="1"/>
  <c r="M322" i="1"/>
  <c r="J324" i="6" s="1"/>
  <c r="M323" i="1"/>
  <c r="J325" i="6" s="1"/>
  <c r="M324" i="1"/>
  <c r="J326" i="6" s="1"/>
  <c r="M325" i="1"/>
  <c r="J327" i="6" s="1"/>
  <c r="M326" i="1"/>
  <c r="J328" i="6" s="1"/>
  <c r="M327" i="1"/>
  <c r="J329" i="6" s="1"/>
  <c r="M328" i="1"/>
  <c r="J330" i="6" s="1"/>
  <c r="M329" i="1"/>
  <c r="J331" i="6" s="1"/>
  <c r="M330" i="1"/>
  <c r="J332" i="6" s="1"/>
  <c r="M331" i="1"/>
  <c r="J333" i="6" s="1"/>
  <c r="M332" i="1"/>
  <c r="J334" i="6" s="1"/>
  <c r="M333" i="1"/>
  <c r="J335" i="6" s="1"/>
  <c r="M334" i="1"/>
  <c r="J336" i="6" s="1"/>
  <c r="M335" i="1"/>
  <c r="J337" i="6" s="1"/>
  <c r="M336" i="1"/>
  <c r="J338" i="6" s="1"/>
  <c r="M337" i="1"/>
  <c r="J339" i="6" s="1"/>
  <c r="M338" i="1"/>
  <c r="J340" i="6" s="1"/>
  <c r="M339" i="1"/>
  <c r="J341" i="6" s="1"/>
  <c r="M340" i="1"/>
  <c r="J342" i="6" s="1"/>
  <c r="M341" i="1"/>
  <c r="J343" i="6" s="1"/>
  <c r="M342" i="1"/>
  <c r="J344" i="6" s="1"/>
  <c r="M343" i="1"/>
  <c r="J345" i="6" s="1"/>
  <c r="M344" i="1"/>
  <c r="J346" i="6" s="1"/>
  <c r="M345" i="1"/>
  <c r="J347" i="6" s="1"/>
  <c r="M346" i="1"/>
  <c r="J348" i="6" s="1"/>
  <c r="M347" i="1"/>
  <c r="J349" i="6" s="1"/>
  <c r="M348" i="1"/>
  <c r="J350" i="6" s="1"/>
  <c r="M349" i="1"/>
  <c r="J351" i="6" s="1"/>
  <c r="M350" i="1"/>
  <c r="J352" i="6" s="1"/>
  <c r="M351" i="1"/>
  <c r="J353" i="6" s="1"/>
  <c r="M352" i="1"/>
  <c r="J354" i="6" s="1"/>
  <c r="M353" i="1"/>
  <c r="J355" i="6" s="1"/>
  <c r="M354" i="1"/>
  <c r="J356" i="6" s="1"/>
  <c r="M355" i="1"/>
  <c r="J357" i="6" s="1"/>
  <c r="M356" i="1"/>
  <c r="J358" i="6" s="1"/>
  <c r="M357" i="1"/>
  <c r="J359" i="6" s="1"/>
  <c r="M358" i="1"/>
  <c r="J360" i="6" s="1"/>
  <c r="M359" i="1"/>
  <c r="J361" i="6" s="1"/>
  <c r="M360" i="1"/>
  <c r="J362" i="6" s="1"/>
  <c r="M361" i="1"/>
  <c r="J363" i="6" s="1"/>
  <c r="M362" i="1"/>
  <c r="J364" i="6" s="1"/>
  <c r="M363" i="1"/>
  <c r="J365" i="6" s="1"/>
  <c r="M364" i="1"/>
  <c r="J366" i="6" s="1"/>
  <c r="M365" i="1"/>
  <c r="J367" i="6" s="1"/>
  <c r="M366" i="1"/>
  <c r="J368" i="6" s="1"/>
  <c r="M367" i="1"/>
  <c r="J369" i="6" s="1"/>
  <c r="M368" i="1"/>
  <c r="J370" i="6" s="1"/>
  <c r="M369" i="1"/>
  <c r="J371" i="6" s="1"/>
  <c r="M370" i="1"/>
  <c r="J372" i="6" s="1"/>
  <c r="M371" i="1"/>
  <c r="J373" i="6" s="1"/>
  <c r="M372" i="1"/>
  <c r="J374" i="6" s="1"/>
  <c r="M373" i="1"/>
  <c r="J375" i="6" s="1"/>
  <c r="M374" i="1"/>
  <c r="J376" i="6" s="1"/>
  <c r="M375" i="1"/>
  <c r="J377" i="6" s="1"/>
  <c r="M376" i="1"/>
  <c r="J378" i="6" s="1"/>
  <c r="M377" i="1"/>
  <c r="J379" i="6" s="1"/>
  <c r="M378" i="1"/>
  <c r="J380" i="6" s="1"/>
  <c r="M379" i="1"/>
  <c r="J381" i="6" s="1"/>
  <c r="M2" i="1"/>
  <c r="AE7" i="14" l="1"/>
  <c r="AD7" i="14"/>
  <c r="AC7" i="14"/>
  <c r="AB7" i="14"/>
  <c r="J99" i="6"/>
  <c r="M6" i="12" s="1"/>
  <c r="M24" i="12" s="1"/>
  <c r="T42" i="12" s="1"/>
  <c r="W7" i="14"/>
  <c r="V7" i="14"/>
  <c r="U7" i="14"/>
  <c r="T7" i="14"/>
  <c r="J24" i="6"/>
  <c r="M5" i="12" s="1"/>
  <c r="M23" i="12" s="1"/>
  <c r="L42" i="12" s="1"/>
  <c r="N7" i="14"/>
  <c r="M7" i="14"/>
  <c r="O7" i="14"/>
  <c r="L7" i="14"/>
  <c r="G7" i="14"/>
  <c r="D7" i="14"/>
  <c r="E7" i="14"/>
  <c r="F7" i="14"/>
  <c r="J4" i="6"/>
  <c r="M4" i="12" s="1"/>
  <c r="K25" i="12"/>
  <c r="AE40" i="12" s="1"/>
  <c r="I25" i="12"/>
  <c r="AC40" i="12" s="1"/>
  <c r="J25" i="12"/>
  <c r="AD40" i="12" s="1"/>
  <c r="S25" i="12"/>
  <c r="AC33" i="12" s="1"/>
  <c r="V25" i="12"/>
  <c r="AF33" i="12" s="1"/>
  <c r="R25" i="12"/>
  <c r="AB33" i="12" s="1"/>
  <c r="U25" i="12"/>
  <c r="AE33" i="12" s="1"/>
  <c r="W7" i="12"/>
  <c r="L7" i="12"/>
  <c r="L364" i="6"/>
  <c r="M364" i="6"/>
  <c r="K364" i="6"/>
  <c r="M332" i="6"/>
  <c r="L332" i="6"/>
  <c r="K332" i="6"/>
  <c r="L300" i="6"/>
  <c r="M300" i="6"/>
  <c r="K300" i="6"/>
  <c r="L268" i="6"/>
  <c r="M268" i="6"/>
  <c r="K268" i="6"/>
  <c r="L252" i="6"/>
  <c r="M252" i="6"/>
  <c r="K252" i="6"/>
  <c r="L220" i="6"/>
  <c r="M220" i="6"/>
  <c r="K220" i="6"/>
  <c r="L204" i="6"/>
  <c r="M204" i="6"/>
  <c r="K204" i="6"/>
  <c r="L188" i="6"/>
  <c r="M188" i="6"/>
  <c r="K188" i="6"/>
  <c r="L172" i="6"/>
  <c r="K172" i="6"/>
  <c r="M172" i="6"/>
  <c r="L156" i="6"/>
  <c r="M156" i="6"/>
  <c r="K156" i="6"/>
  <c r="L148" i="6"/>
  <c r="M148" i="6"/>
  <c r="K148" i="6"/>
  <c r="L132" i="6"/>
  <c r="M132" i="6"/>
  <c r="K132" i="6"/>
  <c r="L124" i="6"/>
  <c r="K124" i="6"/>
  <c r="M124" i="6"/>
  <c r="L116" i="6"/>
  <c r="M116" i="6"/>
  <c r="K116" i="6"/>
  <c r="L108" i="6"/>
  <c r="K108" i="6"/>
  <c r="M108" i="6"/>
  <c r="L100" i="6"/>
  <c r="M100" i="6"/>
  <c r="K100" i="6"/>
  <c r="L92" i="6"/>
  <c r="M92" i="6"/>
  <c r="K92" i="6"/>
  <c r="L84" i="6"/>
  <c r="M84" i="6"/>
  <c r="K84" i="6"/>
  <c r="L76" i="6"/>
  <c r="M76" i="6"/>
  <c r="K76" i="6"/>
  <c r="L68" i="6"/>
  <c r="M68" i="6"/>
  <c r="K68" i="6"/>
  <c r="L60" i="6"/>
  <c r="K60" i="6"/>
  <c r="M60" i="6"/>
  <c r="L52" i="6"/>
  <c r="M52" i="6"/>
  <c r="K52" i="6"/>
  <c r="L36" i="6"/>
  <c r="M36" i="6"/>
  <c r="K36" i="6"/>
  <c r="L28" i="6"/>
  <c r="M28" i="6"/>
  <c r="K28" i="6"/>
  <c r="L20" i="6"/>
  <c r="M20" i="6"/>
  <c r="K20" i="6"/>
  <c r="L12" i="6"/>
  <c r="M12" i="6"/>
  <c r="K12" i="6"/>
  <c r="M379" i="6"/>
  <c r="K379" i="6"/>
  <c r="L379" i="6"/>
  <c r="M371" i="6"/>
  <c r="K371" i="6"/>
  <c r="L371" i="6"/>
  <c r="M363" i="6"/>
  <c r="K363" i="6"/>
  <c r="L363" i="6"/>
  <c r="M355" i="6"/>
  <c r="K355" i="6"/>
  <c r="L355" i="6"/>
  <c r="K347" i="6"/>
  <c r="L347" i="6"/>
  <c r="M347" i="6"/>
  <c r="K339" i="6"/>
  <c r="L339" i="6"/>
  <c r="M339" i="6"/>
  <c r="M331" i="6"/>
  <c r="K331" i="6"/>
  <c r="L331" i="6"/>
  <c r="K323" i="6"/>
  <c r="M323" i="6"/>
  <c r="L323" i="6"/>
  <c r="M315" i="6"/>
  <c r="K315" i="6"/>
  <c r="L315" i="6"/>
  <c r="M307" i="6"/>
  <c r="K307" i="6"/>
  <c r="L307" i="6"/>
  <c r="L299" i="6"/>
  <c r="M299" i="6"/>
  <c r="K299" i="6"/>
  <c r="L291" i="6"/>
  <c r="M291" i="6"/>
  <c r="K291" i="6"/>
  <c r="L283" i="6"/>
  <c r="K283" i="6"/>
  <c r="M283" i="6"/>
  <c r="L275" i="6"/>
  <c r="M275" i="6"/>
  <c r="K275" i="6"/>
  <c r="L267" i="6"/>
  <c r="M267" i="6"/>
  <c r="K267" i="6"/>
  <c r="L259" i="6"/>
  <c r="M259" i="6"/>
  <c r="K259" i="6"/>
  <c r="L251" i="6"/>
  <c r="M251" i="6"/>
  <c r="K251" i="6"/>
  <c r="L243" i="6"/>
  <c r="M243" i="6"/>
  <c r="K243" i="6"/>
  <c r="L235" i="6"/>
  <c r="M235" i="6"/>
  <c r="K235" i="6"/>
  <c r="L227" i="6"/>
  <c r="M227" i="6"/>
  <c r="K227" i="6"/>
  <c r="L219" i="6"/>
  <c r="K219" i="6"/>
  <c r="M219" i="6"/>
  <c r="L211" i="6"/>
  <c r="K211" i="6"/>
  <c r="M211" i="6"/>
  <c r="L203" i="6"/>
  <c r="M203" i="6"/>
  <c r="K203" i="6"/>
  <c r="L195" i="6"/>
  <c r="M195" i="6"/>
  <c r="K195" i="6"/>
  <c r="L187" i="6"/>
  <c r="M187" i="6"/>
  <c r="K187" i="6"/>
  <c r="L179" i="6"/>
  <c r="M179" i="6"/>
  <c r="K179" i="6"/>
  <c r="L171" i="6"/>
  <c r="M171" i="6"/>
  <c r="K171" i="6"/>
  <c r="L163" i="6"/>
  <c r="M163" i="6"/>
  <c r="K163" i="6"/>
  <c r="L155" i="6"/>
  <c r="K155" i="6"/>
  <c r="M155" i="6"/>
  <c r="L147" i="6"/>
  <c r="M147" i="6"/>
  <c r="K147" i="6"/>
  <c r="L139" i="6"/>
  <c r="M139" i="6"/>
  <c r="K139" i="6"/>
  <c r="L131" i="6"/>
  <c r="M131" i="6"/>
  <c r="K131" i="6"/>
  <c r="L123" i="6"/>
  <c r="M123" i="6"/>
  <c r="K123" i="6"/>
  <c r="L115" i="6"/>
  <c r="M115" i="6"/>
  <c r="K115" i="6"/>
  <c r="L107" i="6"/>
  <c r="M107" i="6"/>
  <c r="K107" i="6"/>
  <c r="L99" i="6"/>
  <c r="M99" i="6"/>
  <c r="K99" i="6"/>
  <c r="L91" i="6"/>
  <c r="K91" i="6"/>
  <c r="M91" i="6"/>
  <c r="L83" i="6"/>
  <c r="M83" i="6"/>
  <c r="K83" i="6"/>
  <c r="L75" i="6"/>
  <c r="M75" i="6"/>
  <c r="K75" i="6"/>
  <c r="L67" i="6"/>
  <c r="K67" i="6"/>
  <c r="M67" i="6"/>
  <c r="L59" i="6"/>
  <c r="M59" i="6"/>
  <c r="K59" i="6"/>
  <c r="L51" i="6"/>
  <c r="M51" i="6"/>
  <c r="K51" i="6"/>
  <c r="L43" i="6"/>
  <c r="M43" i="6"/>
  <c r="K43" i="6"/>
  <c r="L35" i="6"/>
  <c r="M35" i="6"/>
  <c r="K35" i="6"/>
  <c r="L27" i="6"/>
  <c r="K27" i="6"/>
  <c r="M27" i="6"/>
  <c r="L19" i="6"/>
  <c r="M19" i="6"/>
  <c r="K19" i="6"/>
  <c r="L11" i="6"/>
  <c r="M11" i="6"/>
  <c r="K11" i="6"/>
  <c r="M356" i="6"/>
  <c r="L356" i="6"/>
  <c r="K356" i="6"/>
  <c r="M340" i="6"/>
  <c r="L340" i="6"/>
  <c r="K340" i="6"/>
  <c r="L316" i="6"/>
  <c r="K316" i="6"/>
  <c r="M316" i="6"/>
  <c r="L284" i="6"/>
  <c r="M284" i="6"/>
  <c r="K284" i="6"/>
  <c r="L236" i="6"/>
  <c r="K236" i="6"/>
  <c r="M236" i="6"/>
  <c r="M377" i="6"/>
  <c r="L377" i="6"/>
  <c r="K377" i="6"/>
  <c r="L369" i="6"/>
  <c r="M369" i="6"/>
  <c r="K369" i="6"/>
  <c r="L361" i="6"/>
  <c r="M361" i="6"/>
  <c r="K361" i="6"/>
  <c r="M353" i="6"/>
  <c r="L353" i="6"/>
  <c r="K353" i="6"/>
  <c r="L345" i="6"/>
  <c r="M345" i="6"/>
  <c r="K345" i="6"/>
  <c r="L337" i="6"/>
  <c r="M337" i="6"/>
  <c r="K337" i="6"/>
  <c r="M329" i="6"/>
  <c r="L329" i="6"/>
  <c r="K329" i="6"/>
  <c r="L321" i="6"/>
  <c r="M321" i="6"/>
  <c r="K321" i="6"/>
  <c r="M313" i="6"/>
  <c r="L313" i="6"/>
  <c r="K313" i="6"/>
  <c r="L305" i="6"/>
  <c r="M305" i="6"/>
  <c r="K305" i="6"/>
  <c r="L297" i="6"/>
  <c r="M297" i="6"/>
  <c r="K297" i="6"/>
  <c r="M289" i="6"/>
  <c r="L289" i="6"/>
  <c r="K289" i="6"/>
  <c r="L281" i="6"/>
  <c r="M281" i="6"/>
  <c r="K281" i="6"/>
  <c r="L273" i="6"/>
  <c r="M273" i="6"/>
  <c r="K273" i="6"/>
  <c r="M265" i="6"/>
  <c r="L265" i="6"/>
  <c r="K265" i="6"/>
  <c r="L257" i="6"/>
  <c r="M257" i="6"/>
  <c r="K257" i="6"/>
  <c r="M249" i="6"/>
  <c r="L249" i="6"/>
  <c r="K249" i="6"/>
  <c r="L241" i="6"/>
  <c r="M241" i="6"/>
  <c r="K241" i="6"/>
  <c r="L233" i="6"/>
  <c r="M233" i="6"/>
  <c r="K233" i="6"/>
  <c r="M225" i="6"/>
  <c r="L225" i="6"/>
  <c r="K225" i="6"/>
  <c r="L217" i="6"/>
  <c r="M217" i="6"/>
  <c r="K217" i="6"/>
  <c r="L209" i="6"/>
  <c r="M209" i="6"/>
  <c r="K209" i="6"/>
  <c r="M201" i="6"/>
  <c r="L201" i="6"/>
  <c r="K201" i="6"/>
  <c r="L193" i="6"/>
  <c r="M193" i="6"/>
  <c r="K193" i="6"/>
  <c r="M185" i="6"/>
  <c r="L185" i="6"/>
  <c r="K185" i="6"/>
  <c r="L177" i="6"/>
  <c r="K177" i="6"/>
  <c r="M177" i="6"/>
  <c r="L169" i="6"/>
  <c r="K169" i="6"/>
  <c r="M169" i="6"/>
  <c r="M161" i="6"/>
  <c r="L161" i="6"/>
  <c r="K161" i="6"/>
  <c r="L153" i="6"/>
  <c r="K153" i="6"/>
  <c r="M153" i="6"/>
  <c r="L145" i="6"/>
  <c r="M145" i="6"/>
  <c r="K145" i="6"/>
  <c r="M137" i="6"/>
  <c r="L137" i="6"/>
  <c r="K137" i="6"/>
  <c r="L129" i="6"/>
  <c r="M129" i="6"/>
  <c r="K129" i="6"/>
  <c r="M121" i="6"/>
  <c r="L121" i="6"/>
  <c r="K121" i="6"/>
  <c r="L113" i="6"/>
  <c r="K113" i="6"/>
  <c r="M113" i="6"/>
  <c r="L105" i="6"/>
  <c r="K105" i="6"/>
  <c r="M105" i="6"/>
  <c r="M97" i="6"/>
  <c r="L97" i="6"/>
  <c r="K97" i="6"/>
  <c r="M89" i="6"/>
  <c r="L89" i="6"/>
  <c r="K89" i="6"/>
  <c r="L81" i="6"/>
  <c r="M81" i="6"/>
  <c r="K81" i="6"/>
  <c r="M73" i="6"/>
  <c r="L73" i="6"/>
  <c r="K73" i="6"/>
  <c r="L65" i="6"/>
  <c r="M65" i="6"/>
  <c r="K65" i="6"/>
  <c r="M57" i="6"/>
  <c r="K57" i="6"/>
  <c r="L57" i="6"/>
  <c r="L49" i="6"/>
  <c r="K49" i="6"/>
  <c r="M49" i="6"/>
  <c r="L41" i="6"/>
  <c r="M41" i="6"/>
  <c r="K41" i="6"/>
  <c r="M33" i="6"/>
  <c r="L33" i="6"/>
  <c r="K33" i="6"/>
  <c r="M25" i="6"/>
  <c r="K25" i="6"/>
  <c r="L25" i="6"/>
  <c r="L17" i="6"/>
  <c r="M17" i="6"/>
  <c r="K17" i="6"/>
  <c r="M9" i="6"/>
  <c r="L9" i="6"/>
  <c r="K9" i="6"/>
  <c r="M376" i="6"/>
  <c r="L376" i="6"/>
  <c r="K376" i="6"/>
  <c r="M368" i="6"/>
  <c r="L368" i="6"/>
  <c r="K368" i="6"/>
  <c r="M360" i="6"/>
  <c r="L360" i="6"/>
  <c r="K360" i="6"/>
  <c r="M352" i="6"/>
  <c r="L352" i="6"/>
  <c r="K352" i="6"/>
  <c r="M344" i="6"/>
  <c r="L344" i="6"/>
  <c r="K344" i="6"/>
  <c r="M336" i="6"/>
  <c r="L336" i="6"/>
  <c r="K336" i="6"/>
  <c r="M328" i="6"/>
  <c r="L328" i="6"/>
  <c r="K328" i="6"/>
  <c r="M320" i="6"/>
  <c r="L320" i="6"/>
  <c r="K320" i="6"/>
  <c r="M312" i="6"/>
  <c r="L312" i="6"/>
  <c r="K312" i="6"/>
  <c r="M304" i="6"/>
  <c r="L304" i="6"/>
  <c r="K304" i="6"/>
  <c r="M296" i="6"/>
  <c r="L296" i="6"/>
  <c r="K296" i="6"/>
  <c r="M288" i="6"/>
  <c r="L288" i="6"/>
  <c r="K288" i="6"/>
  <c r="M280" i="6"/>
  <c r="L280" i="6"/>
  <c r="K280" i="6"/>
  <c r="M272" i="6"/>
  <c r="L272" i="6"/>
  <c r="K272" i="6"/>
  <c r="M264" i="6"/>
  <c r="L264" i="6"/>
  <c r="K264" i="6"/>
  <c r="M256" i="6"/>
  <c r="L256" i="6"/>
  <c r="K256" i="6"/>
  <c r="M248" i="6"/>
  <c r="L248" i="6"/>
  <c r="K248" i="6"/>
  <c r="M240" i="6"/>
  <c r="L240" i="6"/>
  <c r="K240" i="6"/>
  <c r="M232" i="6"/>
  <c r="L232" i="6"/>
  <c r="K232" i="6"/>
  <c r="M224" i="6"/>
  <c r="L224" i="6"/>
  <c r="K224" i="6"/>
  <c r="M216" i="6"/>
  <c r="L216" i="6"/>
  <c r="K216" i="6"/>
  <c r="M208" i="6"/>
  <c r="L208" i="6"/>
  <c r="K208" i="6"/>
  <c r="M200" i="6"/>
  <c r="L200" i="6"/>
  <c r="K200" i="6"/>
  <c r="M192" i="6"/>
  <c r="L192" i="6"/>
  <c r="K192" i="6"/>
  <c r="M184" i="6"/>
  <c r="L184" i="6"/>
  <c r="K184" i="6"/>
  <c r="M176" i="6"/>
  <c r="L176" i="6"/>
  <c r="K176" i="6"/>
  <c r="M168" i="6"/>
  <c r="L168" i="6"/>
  <c r="K168" i="6"/>
  <c r="M160" i="6"/>
  <c r="L160" i="6"/>
  <c r="K160" i="6"/>
  <c r="M152" i="6"/>
  <c r="L152" i="6"/>
  <c r="K152" i="6"/>
  <c r="M144" i="6"/>
  <c r="L144" i="6"/>
  <c r="K144" i="6"/>
  <c r="M136" i="6"/>
  <c r="L136" i="6"/>
  <c r="K136" i="6"/>
  <c r="M128" i="6"/>
  <c r="L128" i="6"/>
  <c r="K128" i="6"/>
  <c r="M120" i="6"/>
  <c r="L120" i="6"/>
  <c r="K120" i="6"/>
  <c r="M112" i="6"/>
  <c r="L112" i="6"/>
  <c r="K112" i="6"/>
  <c r="M104" i="6"/>
  <c r="L104" i="6"/>
  <c r="K104" i="6"/>
  <c r="M96" i="6"/>
  <c r="L96" i="6"/>
  <c r="K96" i="6"/>
  <c r="M88" i="6"/>
  <c r="L88" i="6"/>
  <c r="K88" i="6"/>
  <c r="M80" i="6"/>
  <c r="L80" i="6"/>
  <c r="K80" i="6"/>
  <c r="M72" i="6"/>
  <c r="L72" i="6"/>
  <c r="K72" i="6"/>
  <c r="M64" i="6"/>
  <c r="L64" i="6"/>
  <c r="K64" i="6"/>
  <c r="M56" i="6"/>
  <c r="L56" i="6"/>
  <c r="K56" i="6"/>
  <c r="M48" i="6"/>
  <c r="L48" i="6"/>
  <c r="K48" i="6"/>
  <c r="M40" i="6"/>
  <c r="L40" i="6"/>
  <c r="K40" i="6"/>
  <c r="M32" i="6"/>
  <c r="L32" i="6"/>
  <c r="K32" i="6"/>
  <c r="M24" i="6"/>
  <c r="L24" i="6"/>
  <c r="K24" i="6"/>
  <c r="M16" i="6"/>
  <c r="L16" i="6"/>
  <c r="K16" i="6"/>
  <c r="M8" i="6"/>
  <c r="L8" i="6"/>
  <c r="K8" i="6"/>
  <c r="L380" i="6"/>
  <c r="K380" i="6"/>
  <c r="M380" i="6"/>
  <c r="L244" i="6"/>
  <c r="M244" i="6"/>
  <c r="K244" i="6"/>
  <c r="M370" i="6"/>
  <c r="L370" i="6"/>
  <c r="K370" i="6"/>
  <c r="M362" i="6"/>
  <c r="L362" i="6"/>
  <c r="K362" i="6"/>
  <c r="M346" i="6"/>
  <c r="L346" i="6"/>
  <c r="K346" i="6"/>
  <c r="M330" i="6"/>
  <c r="L330" i="6"/>
  <c r="K330" i="6"/>
  <c r="M314" i="6"/>
  <c r="L314" i="6"/>
  <c r="K314" i="6"/>
  <c r="M306" i="6"/>
  <c r="L306" i="6"/>
  <c r="K306" i="6"/>
  <c r="M290" i="6"/>
  <c r="L290" i="6"/>
  <c r="K290" i="6"/>
  <c r="M274" i="6"/>
  <c r="L274" i="6"/>
  <c r="K274" i="6"/>
  <c r="M266" i="6"/>
  <c r="K266" i="6"/>
  <c r="L266" i="6"/>
  <c r="M250" i="6"/>
  <c r="K250" i="6"/>
  <c r="L250" i="6"/>
  <c r="M234" i="6"/>
  <c r="K234" i="6"/>
  <c r="L234" i="6"/>
  <c r="M218" i="6"/>
  <c r="K218" i="6"/>
  <c r="L218" i="6"/>
  <c r="M202" i="6"/>
  <c r="K202" i="6"/>
  <c r="L202" i="6"/>
  <c r="M186" i="6"/>
  <c r="K186" i="6"/>
  <c r="L186" i="6"/>
  <c r="M178" i="6"/>
  <c r="L178" i="6"/>
  <c r="K178" i="6"/>
  <c r="M162" i="6"/>
  <c r="L162" i="6"/>
  <c r="K162" i="6"/>
  <c r="M154" i="6"/>
  <c r="K154" i="6"/>
  <c r="L154" i="6"/>
  <c r="M138" i="6"/>
  <c r="K138" i="6"/>
  <c r="L138" i="6"/>
  <c r="M130" i="6"/>
  <c r="L130" i="6"/>
  <c r="K130" i="6"/>
  <c r="M114" i="6"/>
  <c r="L114" i="6"/>
  <c r="K114" i="6"/>
  <c r="M106" i="6"/>
  <c r="K106" i="6"/>
  <c r="L106" i="6"/>
  <c r="M98" i="6"/>
  <c r="L98" i="6"/>
  <c r="K98" i="6"/>
  <c r="M90" i="6"/>
  <c r="K90" i="6"/>
  <c r="L90" i="6"/>
  <c r="M82" i="6"/>
  <c r="L82" i="6"/>
  <c r="K82" i="6"/>
  <c r="M66" i="6"/>
  <c r="L66" i="6"/>
  <c r="K66" i="6"/>
  <c r="M58" i="6"/>
  <c r="K58" i="6"/>
  <c r="L58" i="6"/>
  <c r="M50" i="6"/>
  <c r="L50" i="6"/>
  <c r="K50" i="6"/>
  <c r="M42" i="6"/>
  <c r="K42" i="6"/>
  <c r="L42" i="6"/>
  <c r="M34" i="6"/>
  <c r="L34" i="6"/>
  <c r="K34" i="6"/>
  <c r="M26" i="6"/>
  <c r="K26" i="6"/>
  <c r="L26" i="6"/>
  <c r="M18" i="6"/>
  <c r="L18" i="6"/>
  <c r="K18" i="6"/>
  <c r="M10" i="6"/>
  <c r="K10" i="6"/>
  <c r="L10" i="6"/>
  <c r="M351" i="6"/>
  <c r="K351" i="6"/>
  <c r="L351" i="6"/>
  <c r="M319" i="6"/>
  <c r="K319" i="6"/>
  <c r="L319" i="6"/>
  <c r="M287" i="6"/>
  <c r="L287" i="6"/>
  <c r="K287" i="6"/>
  <c r="M247" i="6"/>
  <c r="K247" i="6"/>
  <c r="L247" i="6"/>
  <c r="M207" i="6"/>
  <c r="L207" i="6"/>
  <c r="K207" i="6"/>
  <c r="M175" i="6"/>
  <c r="L175" i="6"/>
  <c r="K175" i="6"/>
  <c r="M151" i="6"/>
  <c r="K151" i="6"/>
  <c r="L151" i="6"/>
  <c r="M135" i="6"/>
  <c r="K135" i="6"/>
  <c r="L135" i="6"/>
  <c r="M127" i="6"/>
  <c r="L127" i="6"/>
  <c r="K127" i="6"/>
  <c r="M111" i="6"/>
  <c r="L111" i="6"/>
  <c r="K111" i="6"/>
  <c r="M103" i="6"/>
  <c r="K103" i="6"/>
  <c r="L103" i="6"/>
  <c r="M95" i="6"/>
  <c r="L95" i="6"/>
  <c r="K95" i="6"/>
  <c r="M87" i="6"/>
  <c r="K87" i="6"/>
  <c r="L87" i="6"/>
  <c r="M71" i="6"/>
  <c r="K71" i="6"/>
  <c r="L71" i="6"/>
  <c r="M63" i="6"/>
  <c r="L63" i="6"/>
  <c r="K63" i="6"/>
  <c r="M55" i="6"/>
  <c r="K55" i="6"/>
  <c r="L55" i="6"/>
  <c r="M47" i="6"/>
  <c r="L47" i="6"/>
  <c r="K47" i="6"/>
  <c r="M39" i="6"/>
  <c r="K39" i="6"/>
  <c r="L39" i="6"/>
  <c r="M31" i="6"/>
  <c r="L31" i="6"/>
  <c r="K31" i="6"/>
  <c r="M23" i="6"/>
  <c r="K23" i="6"/>
  <c r="L23" i="6"/>
  <c r="M15" i="6"/>
  <c r="L15" i="6"/>
  <c r="K15" i="6"/>
  <c r="M372" i="6"/>
  <c r="L372" i="6"/>
  <c r="K372" i="6"/>
  <c r="M348" i="6"/>
  <c r="L348" i="6"/>
  <c r="K348" i="6"/>
  <c r="L324" i="6"/>
  <c r="K324" i="6"/>
  <c r="M324" i="6"/>
  <c r="M308" i="6"/>
  <c r="L308" i="6"/>
  <c r="K308" i="6"/>
  <c r="L292" i="6"/>
  <c r="M292" i="6"/>
  <c r="K292" i="6"/>
  <c r="L276" i="6"/>
  <c r="M276" i="6"/>
  <c r="K276" i="6"/>
  <c r="L260" i="6"/>
  <c r="M260" i="6"/>
  <c r="K260" i="6"/>
  <c r="L228" i="6"/>
  <c r="M228" i="6"/>
  <c r="K228" i="6"/>
  <c r="L212" i="6"/>
  <c r="M212" i="6"/>
  <c r="K212" i="6"/>
  <c r="L196" i="6"/>
  <c r="M196" i="6"/>
  <c r="K196" i="6"/>
  <c r="L180" i="6"/>
  <c r="M180" i="6"/>
  <c r="K180" i="6"/>
  <c r="L164" i="6"/>
  <c r="M164" i="6"/>
  <c r="K164" i="6"/>
  <c r="L140" i="6"/>
  <c r="M140" i="6"/>
  <c r="K140" i="6"/>
  <c r="L44" i="6"/>
  <c r="K44" i="6"/>
  <c r="M44" i="6"/>
  <c r="M378" i="6"/>
  <c r="L378" i="6"/>
  <c r="K378" i="6"/>
  <c r="M354" i="6"/>
  <c r="L354" i="6"/>
  <c r="K354" i="6"/>
  <c r="M338" i="6"/>
  <c r="L338" i="6"/>
  <c r="K338" i="6"/>
  <c r="M322" i="6"/>
  <c r="L322" i="6"/>
  <c r="K322" i="6"/>
  <c r="M298" i="6"/>
  <c r="K298" i="6"/>
  <c r="L298" i="6"/>
  <c r="M282" i="6"/>
  <c r="K282" i="6"/>
  <c r="L282" i="6"/>
  <c r="M258" i="6"/>
  <c r="L258" i="6"/>
  <c r="K258" i="6"/>
  <c r="M242" i="6"/>
  <c r="L242" i="6"/>
  <c r="K242" i="6"/>
  <c r="M226" i="6"/>
  <c r="L226" i="6"/>
  <c r="K226" i="6"/>
  <c r="M210" i="6"/>
  <c r="L210" i="6"/>
  <c r="K210" i="6"/>
  <c r="M194" i="6"/>
  <c r="L194" i="6"/>
  <c r="K194" i="6"/>
  <c r="M170" i="6"/>
  <c r="K170" i="6"/>
  <c r="L170" i="6"/>
  <c r="M146" i="6"/>
  <c r="L146" i="6"/>
  <c r="K146" i="6"/>
  <c r="M122" i="6"/>
  <c r="K122" i="6"/>
  <c r="L122" i="6"/>
  <c r="M74" i="6"/>
  <c r="K74" i="6"/>
  <c r="L74" i="6"/>
  <c r="M375" i="6"/>
  <c r="K375" i="6"/>
  <c r="L375" i="6"/>
  <c r="M367" i="6"/>
  <c r="K367" i="6"/>
  <c r="L367" i="6"/>
  <c r="M343" i="6"/>
  <c r="L343" i="6"/>
  <c r="K343" i="6"/>
  <c r="M327" i="6"/>
  <c r="K327" i="6"/>
  <c r="L327" i="6"/>
  <c r="M303" i="6"/>
  <c r="L303" i="6"/>
  <c r="K303" i="6"/>
  <c r="M271" i="6"/>
  <c r="L271" i="6"/>
  <c r="K271" i="6"/>
  <c r="M255" i="6"/>
  <c r="L255" i="6"/>
  <c r="K255" i="6"/>
  <c r="M231" i="6"/>
  <c r="K231" i="6"/>
  <c r="L231" i="6"/>
  <c r="M215" i="6"/>
  <c r="K215" i="6"/>
  <c r="L215" i="6"/>
  <c r="M191" i="6"/>
  <c r="L191" i="6"/>
  <c r="K191" i="6"/>
  <c r="M159" i="6"/>
  <c r="L159" i="6"/>
  <c r="K159" i="6"/>
  <c r="M79" i="6"/>
  <c r="L79" i="6"/>
  <c r="K79" i="6"/>
  <c r="M4" i="6"/>
  <c r="K4" i="6"/>
  <c r="L4" i="6"/>
  <c r="M374" i="6"/>
  <c r="L374" i="6"/>
  <c r="K374" i="6"/>
  <c r="M366" i="6"/>
  <c r="K366" i="6"/>
  <c r="L366" i="6"/>
  <c r="M358" i="6"/>
  <c r="L358" i="6"/>
  <c r="K358" i="6"/>
  <c r="M350" i="6"/>
  <c r="K350" i="6"/>
  <c r="L350" i="6"/>
  <c r="M342" i="6"/>
  <c r="L342" i="6"/>
  <c r="K342" i="6"/>
  <c r="M334" i="6"/>
  <c r="K334" i="6"/>
  <c r="L334" i="6"/>
  <c r="M326" i="6"/>
  <c r="L326" i="6"/>
  <c r="K326" i="6"/>
  <c r="M318" i="6"/>
  <c r="K318" i="6"/>
  <c r="L318" i="6"/>
  <c r="M310" i="6"/>
  <c r="K310" i="6"/>
  <c r="L310" i="6"/>
  <c r="M302" i="6"/>
  <c r="L302" i="6"/>
  <c r="K302" i="6"/>
  <c r="M294" i="6"/>
  <c r="L294" i="6"/>
  <c r="K294" i="6"/>
  <c r="M286" i="6"/>
  <c r="L286" i="6"/>
  <c r="K286" i="6"/>
  <c r="M278" i="6"/>
  <c r="L278" i="6"/>
  <c r="K278" i="6"/>
  <c r="M270" i="6"/>
  <c r="L270" i="6"/>
  <c r="K270" i="6"/>
  <c r="M262" i="6"/>
  <c r="L262" i="6"/>
  <c r="K262" i="6"/>
  <c r="M254" i="6"/>
  <c r="L254" i="6"/>
  <c r="K254" i="6"/>
  <c r="M246" i="6"/>
  <c r="L246" i="6"/>
  <c r="K246" i="6"/>
  <c r="M238" i="6"/>
  <c r="L238" i="6"/>
  <c r="K238" i="6"/>
  <c r="M230" i="6"/>
  <c r="L230" i="6"/>
  <c r="K230" i="6"/>
  <c r="M222" i="6"/>
  <c r="L222" i="6"/>
  <c r="K222" i="6"/>
  <c r="M214" i="6"/>
  <c r="L214" i="6"/>
  <c r="K214" i="6"/>
  <c r="M206" i="6"/>
  <c r="L206" i="6"/>
  <c r="K206" i="6"/>
  <c r="M198" i="6"/>
  <c r="L198" i="6"/>
  <c r="K198" i="6"/>
  <c r="M190" i="6"/>
  <c r="L190" i="6"/>
  <c r="K190" i="6"/>
  <c r="M182" i="6"/>
  <c r="L182" i="6"/>
  <c r="K182" i="6"/>
  <c r="M174" i="6"/>
  <c r="L174" i="6"/>
  <c r="K174" i="6"/>
  <c r="M166" i="6"/>
  <c r="L166" i="6"/>
  <c r="K166" i="6"/>
  <c r="M158" i="6"/>
  <c r="L158" i="6"/>
  <c r="K158" i="6"/>
  <c r="M150" i="6"/>
  <c r="L150" i="6"/>
  <c r="K150" i="6"/>
  <c r="M142" i="6"/>
  <c r="L142" i="6"/>
  <c r="K142" i="6"/>
  <c r="M134" i="6"/>
  <c r="L134" i="6"/>
  <c r="K134" i="6"/>
  <c r="M126" i="6"/>
  <c r="L126" i="6"/>
  <c r="K126" i="6"/>
  <c r="M118" i="6"/>
  <c r="L118" i="6"/>
  <c r="K118" i="6"/>
  <c r="M110" i="6"/>
  <c r="L110" i="6"/>
  <c r="K110" i="6"/>
  <c r="M102" i="6"/>
  <c r="L102" i="6"/>
  <c r="K102" i="6"/>
  <c r="M94" i="6"/>
  <c r="L94" i="6"/>
  <c r="K94" i="6"/>
  <c r="M86" i="6"/>
  <c r="L86" i="6"/>
  <c r="K86" i="6"/>
  <c r="M78" i="6"/>
  <c r="L78" i="6"/>
  <c r="K78" i="6"/>
  <c r="M70" i="6"/>
  <c r="L70" i="6"/>
  <c r="K70" i="6"/>
  <c r="M62" i="6"/>
  <c r="L62" i="6"/>
  <c r="K62" i="6"/>
  <c r="M54" i="6"/>
  <c r="L54" i="6"/>
  <c r="K54" i="6"/>
  <c r="M46" i="6"/>
  <c r="L46" i="6"/>
  <c r="K46" i="6"/>
  <c r="M38" i="6"/>
  <c r="L38" i="6"/>
  <c r="K38" i="6"/>
  <c r="M30" i="6"/>
  <c r="L30" i="6"/>
  <c r="K30" i="6"/>
  <c r="M22" i="6"/>
  <c r="L22" i="6"/>
  <c r="K22" i="6"/>
  <c r="M14" i="6"/>
  <c r="L14" i="6"/>
  <c r="K14" i="6"/>
  <c r="M6" i="6"/>
  <c r="L6" i="6"/>
  <c r="K6" i="6"/>
  <c r="M359" i="6"/>
  <c r="L359" i="6"/>
  <c r="K359" i="6"/>
  <c r="M335" i="6"/>
  <c r="K335" i="6"/>
  <c r="L335" i="6"/>
  <c r="M311" i="6"/>
  <c r="K311" i="6"/>
  <c r="L311" i="6"/>
  <c r="M295" i="6"/>
  <c r="K295" i="6"/>
  <c r="L295" i="6"/>
  <c r="M279" i="6"/>
  <c r="K279" i="6"/>
  <c r="L279" i="6"/>
  <c r="M263" i="6"/>
  <c r="K263" i="6"/>
  <c r="L263" i="6"/>
  <c r="M239" i="6"/>
  <c r="L239" i="6"/>
  <c r="K239" i="6"/>
  <c r="M223" i="6"/>
  <c r="L223" i="6"/>
  <c r="K223" i="6"/>
  <c r="M199" i="6"/>
  <c r="K199" i="6"/>
  <c r="L199" i="6"/>
  <c r="M183" i="6"/>
  <c r="K183" i="6"/>
  <c r="L183" i="6"/>
  <c r="M167" i="6"/>
  <c r="K167" i="6"/>
  <c r="L167" i="6"/>
  <c r="M143" i="6"/>
  <c r="L143" i="6"/>
  <c r="K143" i="6"/>
  <c r="M119" i="6"/>
  <c r="K119" i="6"/>
  <c r="L119" i="6"/>
  <c r="M7" i="6"/>
  <c r="K7" i="6"/>
  <c r="L7" i="6"/>
  <c r="M381" i="6"/>
  <c r="K381" i="6"/>
  <c r="L381" i="6"/>
  <c r="M373" i="6"/>
  <c r="L373" i="6"/>
  <c r="K373" i="6"/>
  <c r="M365" i="6"/>
  <c r="K365" i="6"/>
  <c r="L365" i="6"/>
  <c r="M357" i="6"/>
  <c r="L357" i="6"/>
  <c r="K357" i="6"/>
  <c r="M349" i="6"/>
  <c r="L349" i="6"/>
  <c r="K349" i="6"/>
  <c r="M341" i="6"/>
  <c r="L341" i="6"/>
  <c r="K341" i="6"/>
  <c r="M333" i="6"/>
  <c r="K333" i="6"/>
  <c r="L333" i="6"/>
  <c r="M325" i="6"/>
  <c r="L325" i="6"/>
  <c r="K325" i="6"/>
  <c r="M317" i="6"/>
  <c r="K317" i="6"/>
  <c r="L317" i="6"/>
  <c r="M309" i="6"/>
  <c r="L309" i="6"/>
  <c r="K309" i="6"/>
  <c r="M301" i="6"/>
  <c r="K301" i="6"/>
  <c r="L301" i="6"/>
  <c r="M293" i="6"/>
  <c r="K293" i="6"/>
  <c r="L293" i="6"/>
  <c r="M285" i="6"/>
  <c r="L285" i="6"/>
  <c r="K285" i="6"/>
  <c r="M277" i="6"/>
  <c r="L277" i="6"/>
  <c r="K277" i="6"/>
  <c r="M269" i="6"/>
  <c r="K269" i="6"/>
  <c r="L269" i="6"/>
  <c r="M261" i="6"/>
  <c r="L261" i="6"/>
  <c r="K261" i="6"/>
  <c r="M253" i="6"/>
  <c r="L253" i="6"/>
  <c r="K253" i="6"/>
  <c r="M245" i="6"/>
  <c r="L245" i="6"/>
  <c r="K245" i="6"/>
  <c r="M237" i="6"/>
  <c r="L237" i="6"/>
  <c r="K237" i="6"/>
  <c r="M229" i="6"/>
  <c r="L229" i="6"/>
  <c r="K229" i="6"/>
  <c r="M221" i="6"/>
  <c r="L221" i="6"/>
  <c r="K221" i="6"/>
  <c r="M213" i="6"/>
  <c r="L213" i="6"/>
  <c r="K213" i="6"/>
  <c r="M205" i="6"/>
  <c r="L205" i="6"/>
  <c r="K205" i="6"/>
  <c r="M197" i="6"/>
  <c r="K197" i="6"/>
  <c r="L197" i="6"/>
  <c r="M189" i="6"/>
  <c r="L189" i="6"/>
  <c r="K189" i="6"/>
  <c r="M181" i="6"/>
  <c r="L181" i="6"/>
  <c r="K181" i="6"/>
  <c r="M173" i="6"/>
  <c r="L173" i="6"/>
  <c r="K173" i="6"/>
  <c r="M165" i="6"/>
  <c r="L165" i="6"/>
  <c r="K165" i="6"/>
  <c r="M157" i="6"/>
  <c r="L157" i="6"/>
  <c r="K157" i="6"/>
  <c r="M149" i="6"/>
  <c r="L149" i="6"/>
  <c r="K149" i="6"/>
  <c r="M141" i="6"/>
  <c r="L141" i="6"/>
  <c r="K141" i="6"/>
  <c r="M133" i="6"/>
  <c r="L133" i="6"/>
  <c r="K133" i="6"/>
  <c r="M125" i="6"/>
  <c r="L125" i="6"/>
  <c r="K125" i="6"/>
  <c r="M117" i="6"/>
  <c r="L117" i="6"/>
  <c r="K117" i="6"/>
  <c r="M109" i="6"/>
  <c r="L109" i="6"/>
  <c r="K109" i="6"/>
  <c r="M101" i="6"/>
  <c r="L101" i="6"/>
  <c r="K101" i="6"/>
  <c r="M93" i="6"/>
  <c r="L93" i="6"/>
  <c r="K93" i="6"/>
  <c r="M85" i="6"/>
  <c r="L85" i="6"/>
  <c r="K85" i="6"/>
  <c r="M77" i="6"/>
  <c r="L77" i="6"/>
  <c r="K77" i="6"/>
  <c r="M69" i="6"/>
  <c r="K69" i="6"/>
  <c r="L69" i="6"/>
  <c r="M61" i="6"/>
  <c r="L61" i="6"/>
  <c r="K61" i="6"/>
  <c r="M53" i="6"/>
  <c r="L53" i="6"/>
  <c r="K53" i="6"/>
  <c r="M45" i="6"/>
  <c r="L45" i="6"/>
  <c r="K45" i="6"/>
  <c r="M37" i="6"/>
  <c r="L37" i="6"/>
  <c r="K37" i="6"/>
  <c r="M29" i="6"/>
  <c r="L29" i="6"/>
  <c r="K29" i="6"/>
  <c r="M21" i="6"/>
  <c r="L21" i="6"/>
  <c r="K21" i="6"/>
  <c r="M13" i="6"/>
  <c r="L13" i="6"/>
  <c r="K13" i="6"/>
  <c r="M5" i="6"/>
  <c r="L5" i="6"/>
  <c r="K5" i="6"/>
  <c r="AW379" i="1"/>
  <c r="AW378" i="1"/>
  <c r="AW377" i="1"/>
  <c r="AW376" i="1"/>
  <c r="AW375" i="1"/>
  <c r="AW374" i="1"/>
  <c r="AW373" i="1"/>
  <c r="AW372" i="1"/>
  <c r="AW371" i="1"/>
  <c r="AW370" i="1"/>
  <c r="AW369" i="1"/>
  <c r="AW368" i="1"/>
  <c r="AW367" i="1"/>
  <c r="AW366" i="1"/>
  <c r="AW365" i="1"/>
  <c r="AW364" i="1"/>
  <c r="AW363" i="1"/>
  <c r="AW362" i="1"/>
  <c r="AW361" i="1"/>
  <c r="AW360" i="1"/>
  <c r="AW359" i="1"/>
  <c r="AW358" i="1"/>
  <c r="AW357" i="1"/>
  <c r="AW356" i="1"/>
  <c r="AW355" i="1"/>
  <c r="AW354" i="1"/>
  <c r="AW353" i="1"/>
  <c r="AW352" i="1"/>
  <c r="AW351" i="1"/>
  <c r="AW350" i="1"/>
  <c r="AW349" i="1"/>
  <c r="AW348" i="1"/>
  <c r="AW347" i="1"/>
  <c r="AW346" i="1"/>
  <c r="AW345" i="1"/>
  <c r="AW344" i="1"/>
  <c r="AW343" i="1"/>
  <c r="AW342" i="1"/>
  <c r="AW341" i="1"/>
  <c r="AW340" i="1"/>
  <c r="AW339" i="1"/>
  <c r="AW338" i="1"/>
  <c r="AW337" i="1"/>
  <c r="AW336" i="1"/>
  <c r="AW335" i="1"/>
  <c r="AW334" i="1"/>
  <c r="AW333" i="1"/>
  <c r="AW332" i="1"/>
  <c r="AW331" i="1"/>
  <c r="AW330" i="1"/>
  <c r="AW329" i="1"/>
  <c r="AW328" i="1"/>
  <c r="AW327" i="1"/>
  <c r="AW326" i="1"/>
  <c r="AW325" i="1"/>
  <c r="AW324" i="1"/>
  <c r="AW323" i="1"/>
  <c r="AW322" i="1"/>
  <c r="AW321" i="1"/>
  <c r="AW320" i="1"/>
  <c r="AW319" i="1"/>
  <c r="AW318" i="1"/>
  <c r="AW317" i="1"/>
  <c r="AW316" i="1"/>
  <c r="AW315" i="1"/>
  <c r="AW314" i="1"/>
  <c r="AW313" i="1"/>
  <c r="AW312" i="1"/>
  <c r="AW311" i="1"/>
  <c r="AW310" i="1"/>
  <c r="AW309" i="1"/>
  <c r="AW308" i="1"/>
  <c r="AW307" i="1"/>
  <c r="AW306" i="1"/>
  <c r="AW305" i="1"/>
  <c r="AW304" i="1"/>
  <c r="AW303" i="1"/>
  <c r="AW302" i="1"/>
  <c r="AW301" i="1"/>
  <c r="AW300" i="1"/>
  <c r="AW299" i="1"/>
  <c r="AW298" i="1"/>
  <c r="AW297" i="1"/>
  <c r="AW296" i="1"/>
  <c r="AW295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W7" i="1"/>
  <c r="AW6" i="1"/>
  <c r="AW5" i="1"/>
  <c r="AW4" i="1"/>
  <c r="AW3" i="1"/>
  <c r="AW2" i="1"/>
  <c r="AR379" i="1"/>
  <c r="AR378" i="1"/>
  <c r="AR377" i="1"/>
  <c r="AR376" i="1"/>
  <c r="AR375" i="1"/>
  <c r="AR374" i="1"/>
  <c r="AR373" i="1"/>
  <c r="AR372" i="1"/>
  <c r="AR371" i="1"/>
  <c r="AR370" i="1"/>
  <c r="AR369" i="1"/>
  <c r="AR368" i="1"/>
  <c r="AR367" i="1"/>
  <c r="AR366" i="1"/>
  <c r="AR365" i="1"/>
  <c r="AR364" i="1"/>
  <c r="AR363" i="1"/>
  <c r="AR362" i="1"/>
  <c r="AR361" i="1"/>
  <c r="AR360" i="1"/>
  <c r="AR359" i="1"/>
  <c r="AR358" i="1"/>
  <c r="AR357" i="1"/>
  <c r="AR356" i="1"/>
  <c r="AR355" i="1"/>
  <c r="AR354" i="1"/>
  <c r="AR353" i="1"/>
  <c r="AR352" i="1"/>
  <c r="AR351" i="1"/>
  <c r="AR350" i="1"/>
  <c r="AR349" i="1"/>
  <c r="AR348" i="1"/>
  <c r="AR347" i="1"/>
  <c r="AR346" i="1"/>
  <c r="AR345" i="1"/>
  <c r="AR344" i="1"/>
  <c r="AR343" i="1"/>
  <c r="AR342" i="1"/>
  <c r="AR341" i="1"/>
  <c r="AR340" i="1"/>
  <c r="AR339" i="1"/>
  <c r="AR338" i="1"/>
  <c r="AR337" i="1"/>
  <c r="AR336" i="1"/>
  <c r="AR335" i="1"/>
  <c r="AR334" i="1"/>
  <c r="AR333" i="1"/>
  <c r="AR332" i="1"/>
  <c r="AR331" i="1"/>
  <c r="AR330" i="1"/>
  <c r="AR329" i="1"/>
  <c r="AR328" i="1"/>
  <c r="AR327" i="1"/>
  <c r="AR326" i="1"/>
  <c r="AR325" i="1"/>
  <c r="AR324" i="1"/>
  <c r="AR323" i="1"/>
  <c r="AR322" i="1"/>
  <c r="AR321" i="1"/>
  <c r="AR320" i="1"/>
  <c r="AR319" i="1"/>
  <c r="AR318" i="1"/>
  <c r="AR317" i="1"/>
  <c r="AR316" i="1"/>
  <c r="AR315" i="1"/>
  <c r="AR314" i="1"/>
  <c r="AR313" i="1"/>
  <c r="AR312" i="1"/>
  <c r="AR311" i="1"/>
  <c r="AR310" i="1"/>
  <c r="AR309" i="1"/>
  <c r="AR308" i="1"/>
  <c r="AR307" i="1"/>
  <c r="AR306" i="1"/>
  <c r="AR305" i="1"/>
  <c r="AR304" i="1"/>
  <c r="AR303" i="1"/>
  <c r="AR302" i="1"/>
  <c r="AR301" i="1"/>
  <c r="AR300" i="1"/>
  <c r="AR299" i="1"/>
  <c r="AR298" i="1"/>
  <c r="AR297" i="1"/>
  <c r="AR296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R7" i="1"/>
  <c r="AR6" i="1"/>
  <c r="AR5" i="1"/>
  <c r="AR4" i="1"/>
  <c r="AR3" i="1"/>
  <c r="AR2" i="1"/>
  <c r="AM3" i="1"/>
  <c r="AM4" i="1"/>
  <c r="AM5" i="1"/>
  <c r="AM6" i="1"/>
  <c r="AM7" i="1"/>
  <c r="BB7" i="1" s="1"/>
  <c r="AM8" i="1"/>
  <c r="AM9" i="1"/>
  <c r="AM10" i="1"/>
  <c r="AM11" i="1"/>
  <c r="AM12" i="1"/>
  <c r="AM13" i="1"/>
  <c r="AM14" i="1"/>
  <c r="AM15" i="1"/>
  <c r="BB15" i="1" s="1"/>
  <c r="AM16" i="1"/>
  <c r="AM17" i="1"/>
  <c r="AM18" i="1"/>
  <c r="AM19" i="1"/>
  <c r="AM20" i="1"/>
  <c r="AM21" i="1"/>
  <c r="AM22" i="1"/>
  <c r="AM23" i="1"/>
  <c r="BB23" i="1" s="1"/>
  <c r="AM24" i="1"/>
  <c r="AM25" i="1"/>
  <c r="AM26" i="1"/>
  <c r="AM27" i="1"/>
  <c r="AM28" i="1"/>
  <c r="AM29" i="1"/>
  <c r="AM30" i="1"/>
  <c r="AM31" i="1"/>
  <c r="BB31" i="1" s="1"/>
  <c r="AM32" i="1"/>
  <c r="AM33" i="1"/>
  <c r="AM34" i="1"/>
  <c r="AM35" i="1"/>
  <c r="AM36" i="1"/>
  <c r="AM37" i="1"/>
  <c r="AM38" i="1"/>
  <c r="AM39" i="1"/>
  <c r="BB39" i="1" s="1"/>
  <c r="AM40" i="1"/>
  <c r="AM41" i="1"/>
  <c r="AM42" i="1"/>
  <c r="AM43" i="1"/>
  <c r="AM44" i="1"/>
  <c r="AM45" i="1"/>
  <c r="AM46" i="1"/>
  <c r="AM47" i="1"/>
  <c r="BB47" i="1" s="1"/>
  <c r="AM48" i="1"/>
  <c r="AM49" i="1"/>
  <c r="AM50" i="1"/>
  <c r="AM51" i="1"/>
  <c r="AM52" i="1"/>
  <c r="AM53" i="1"/>
  <c r="AM54" i="1"/>
  <c r="AM55" i="1"/>
  <c r="BB55" i="1" s="1"/>
  <c r="AM56" i="1"/>
  <c r="AM57" i="1"/>
  <c r="AM58" i="1"/>
  <c r="AM59" i="1"/>
  <c r="AM60" i="1"/>
  <c r="AM61" i="1"/>
  <c r="AM62" i="1"/>
  <c r="AM63" i="1"/>
  <c r="BB63" i="1" s="1"/>
  <c r="AM64" i="1"/>
  <c r="AM65" i="1"/>
  <c r="AM66" i="1"/>
  <c r="AM67" i="1"/>
  <c r="AM68" i="1"/>
  <c r="AM69" i="1"/>
  <c r="AM70" i="1"/>
  <c r="AM71" i="1"/>
  <c r="BB71" i="1" s="1"/>
  <c r="AM72" i="1"/>
  <c r="AM73" i="1"/>
  <c r="AM74" i="1"/>
  <c r="AM75" i="1"/>
  <c r="AM76" i="1"/>
  <c r="AM77" i="1"/>
  <c r="AM78" i="1"/>
  <c r="AM79" i="1"/>
  <c r="BB79" i="1" s="1"/>
  <c r="AM80" i="1"/>
  <c r="AM81" i="1"/>
  <c r="AM82" i="1"/>
  <c r="AM83" i="1"/>
  <c r="AM84" i="1"/>
  <c r="AM85" i="1"/>
  <c r="AM86" i="1"/>
  <c r="AM87" i="1"/>
  <c r="BB87" i="1" s="1"/>
  <c r="AM88" i="1"/>
  <c r="AM89" i="1"/>
  <c r="AM90" i="1"/>
  <c r="AM91" i="1"/>
  <c r="AM92" i="1"/>
  <c r="AM93" i="1"/>
  <c r="AM94" i="1"/>
  <c r="AM95" i="1"/>
  <c r="BB95" i="1" s="1"/>
  <c r="AM96" i="1"/>
  <c r="AM97" i="1"/>
  <c r="AM98" i="1"/>
  <c r="AM99" i="1"/>
  <c r="AM100" i="1"/>
  <c r="AM101" i="1"/>
  <c r="AM102" i="1"/>
  <c r="AM103" i="1"/>
  <c r="BB103" i="1" s="1"/>
  <c r="AM104" i="1"/>
  <c r="AM105" i="1"/>
  <c r="AM106" i="1"/>
  <c r="AM107" i="1"/>
  <c r="AM108" i="1"/>
  <c r="AM109" i="1"/>
  <c r="AM110" i="1"/>
  <c r="AM111" i="1"/>
  <c r="BB111" i="1" s="1"/>
  <c r="AM112" i="1"/>
  <c r="AM113" i="1"/>
  <c r="AM114" i="1"/>
  <c r="AM115" i="1"/>
  <c r="AM116" i="1"/>
  <c r="AM117" i="1"/>
  <c r="AM118" i="1"/>
  <c r="AM119" i="1"/>
  <c r="BB119" i="1" s="1"/>
  <c r="AM120" i="1"/>
  <c r="AM121" i="1"/>
  <c r="AM122" i="1"/>
  <c r="AM123" i="1"/>
  <c r="AM124" i="1"/>
  <c r="AM125" i="1"/>
  <c r="AM126" i="1"/>
  <c r="AM127" i="1"/>
  <c r="BB127" i="1" s="1"/>
  <c r="AM128" i="1"/>
  <c r="AM129" i="1"/>
  <c r="AM130" i="1"/>
  <c r="AM131" i="1"/>
  <c r="AM132" i="1"/>
  <c r="AM133" i="1"/>
  <c r="AM134" i="1"/>
  <c r="AM135" i="1"/>
  <c r="BB135" i="1" s="1"/>
  <c r="AM136" i="1"/>
  <c r="AM137" i="1"/>
  <c r="AM138" i="1"/>
  <c r="AM139" i="1"/>
  <c r="AM140" i="1"/>
  <c r="AM141" i="1"/>
  <c r="AM142" i="1"/>
  <c r="AM143" i="1"/>
  <c r="BB143" i="1" s="1"/>
  <c r="AM144" i="1"/>
  <c r="AM145" i="1"/>
  <c r="AM146" i="1"/>
  <c r="AM147" i="1"/>
  <c r="AM148" i="1"/>
  <c r="AM149" i="1"/>
  <c r="AM150" i="1"/>
  <c r="AM151" i="1"/>
  <c r="BB151" i="1" s="1"/>
  <c r="AM152" i="1"/>
  <c r="AM153" i="1"/>
  <c r="AM154" i="1"/>
  <c r="AM155" i="1"/>
  <c r="AM156" i="1"/>
  <c r="AM157" i="1"/>
  <c r="AM158" i="1"/>
  <c r="AM159" i="1"/>
  <c r="BB159" i="1" s="1"/>
  <c r="AM160" i="1"/>
  <c r="AM161" i="1"/>
  <c r="AM162" i="1"/>
  <c r="AM163" i="1"/>
  <c r="AM164" i="1"/>
  <c r="AM165" i="1"/>
  <c r="AM166" i="1"/>
  <c r="AM167" i="1"/>
  <c r="BB167" i="1" s="1"/>
  <c r="AM168" i="1"/>
  <c r="AM169" i="1"/>
  <c r="AM170" i="1"/>
  <c r="AM171" i="1"/>
  <c r="AM172" i="1"/>
  <c r="AM173" i="1"/>
  <c r="AM174" i="1"/>
  <c r="BB174" i="1" s="1"/>
  <c r="AM175" i="1"/>
  <c r="BB175" i="1" s="1"/>
  <c r="AM176" i="1"/>
  <c r="AM177" i="1"/>
  <c r="AM178" i="1"/>
  <c r="AM179" i="1"/>
  <c r="AM180" i="1"/>
  <c r="AM181" i="1"/>
  <c r="AM182" i="1"/>
  <c r="AM183" i="1"/>
  <c r="BB183" i="1" s="1"/>
  <c r="AM184" i="1"/>
  <c r="AM185" i="1"/>
  <c r="AM186" i="1"/>
  <c r="AM187" i="1"/>
  <c r="AM188" i="1"/>
  <c r="AM189" i="1"/>
  <c r="AM190" i="1"/>
  <c r="BB190" i="1" s="1"/>
  <c r="AM191" i="1"/>
  <c r="BB191" i="1" s="1"/>
  <c r="AM192" i="1"/>
  <c r="AM193" i="1"/>
  <c r="AM194" i="1"/>
  <c r="AM195" i="1"/>
  <c r="AM196" i="1"/>
  <c r="AM197" i="1"/>
  <c r="AM198" i="1"/>
  <c r="BB198" i="1" s="1"/>
  <c r="AM199" i="1"/>
  <c r="BB199" i="1" s="1"/>
  <c r="AM200" i="1"/>
  <c r="AM201" i="1"/>
  <c r="AM202" i="1"/>
  <c r="AM203" i="1"/>
  <c r="AM204" i="1"/>
  <c r="AM205" i="1"/>
  <c r="AM206" i="1"/>
  <c r="BB206" i="1" s="1"/>
  <c r="AM207" i="1"/>
  <c r="BB207" i="1" s="1"/>
  <c r="AM208" i="1"/>
  <c r="AM209" i="1"/>
  <c r="AM210" i="1"/>
  <c r="AM211" i="1"/>
  <c r="AM212" i="1"/>
  <c r="AM213" i="1"/>
  <c r="AM214" i="1"/>
  <c r="BB214" i="1" s="1"/>
  <c r="AM215" i="1"/>
  <c r="BB215" i="1" s="1"/>
  <c r="AM216" i="1"/>
  <c r="AM217" i="1"/>
  <c r="AM218" i="1"/>
  <c r="AM219" i="1"/>
  <c r="AM220" i="1"/>
  <c r="AM221" i="1"/>
  <c r="AM222" i="1"/>
  <c r="BB222" i="1" s="1"/>
  <c r="AM223" i="1"/>
  <c r="BB223" i="1" s="1"/>
  <c r="AM224" i="1"/>
  <c r="BB224" i="1" s="1"/>
  <c r="AM225" i="1"/>
  <c r="AM226" i="1"/>
  <c r="AM227" i="1"/>
  <c r="AM228" i="1"/>
  <c r="AM229" i="1"/>
  <c r="AM230" i="1"/>
  <c r="BB230" i="1" s="1"/>
  <c r="AM231" i="1"/>
  <c r="BB231" i="1" s="1"/>
  <c r="AM232" i="1"/>
  <c r="BB232" i="1" s="1"/>
  <c r="AM233" i="1"/>
  <c r="AM234" i="1"/>
  <c r="AM235" i="1"/>
  <c r="AM236" i="1"/>
  <c r="AM237" i="1"/>
  <c r="AM238" i="1"/>
  <c r="BB238" i="1" s="1"/>
  <c r="AM239" i="1"/>
  <c r="BB239" i="1" s="1"/>
  <c r="AM240" i="1"/>
  <c r="BB240" i="1" s="1"/>
  <c r="AM241" i="1"/>
  <c r="AM242" i="1"/>
  <c r="AM243" i="1"/>
  <c r="AM244" i="1"/>
  <c r="AM245" i="1"/>
  <c r="AM246" i="1"/>
  <c r="BB246" i="1" s="1"/>
  <c r="AM247" i="1"/>
  <c r="BB247" i="1" s="1"/>
  <c r="AM248" i="1"/>
  <c r="BB248" i="1" s="1"/>
  <c r="AM249" i="1"/>
  <c r="AM250" i="1"/>
  <c r="AM251" i="1"/>
  <c r="AM252" i="1"/>
  <c r="AM253" i="1"/>
  <c r="AM254" i="1"/>
  <c r="BB254" i="1" s="1"/>
  <c r="AM255" i="1"/>
  <c r="BB255" i="1" s="1"/>
  <c r="AM256" i="1"/>
  <c r="BB256" i="1" s="1"/>
  <c r="AM257" i="1"/>
  <c r="AM258" i="1"/>
  <c r="AM259" i="1"/>
  <c r="AM260" i="1"/>
  <c r="AM261" i="1"/>
  <c r="AM262" i="1"/>
  <c r="BB262" i="1" s="1"/>
  <c r="AM263" i="1"/>
  <c r="BB263" i="1" s="1"/>
  <c r="AM264" i="1"/>
  <c r="BB264" i="1" s="1"/>
  <c r="AM265" i="1"/>
  <c r="AM266" i="1"/>
  <c r="AM267" i="1"/>
  <c r="AM268" i="1"/>
  <c r="AM269" i="1"/>
  <c r="AM270" i="1"/>
  <c r="BB270" i="1" s="1"/>
  <c r="AM271" i="1"/>
  <c r="BB271" i="1" s="1"/>
  <c r="AM272" i="1"/>
  <c r="BB272" i="1" s="1"/>
  <c r="AM273" i="1"/>
  <c r="BB273" i="1" s="1"/>
  <c r="AM274" i="1"/>
  <c r="AM275" i="1"/>
  <c r="AM276" i="1"/>
  <c r="AM277" i="1"/>
  <c r="AM278" i="1"/>
  <c r="BB278" i="1" s="1"/>
  <c r="AM279" i="1"/>
  <c r="BB279" i="1" s="1"/>
  <c r="AM280" i="1"/>
  <c r="BB280" i="1" s="1"/>
  <c r="AM281" i="1"/>
  <c r="BB281" i="1" s="1"/>
  <c r="AM282" i="1"/>
  <c r="AM283" i="1"/>
  <c r="AM284" i="1"/>
  <c r="AM285" i="1"/>
  <c r="AM286" i="1"/>
  <c r="BB286" i="1" s="1"/>
  <c r="AM287" i="1"/>
  <c r="BB287" i="1" s="1"/>
  <c r="AM288" i="1"/>
  <c r="BB288" i="1" s="1"/>
  <c r="AM289" i="1"/>
  <c r="BB289" i="1" s="1"/>
  <c r="AM290" i="1"/>
  <c r="AM291" i="1"/>
  <c r="AM292" i="1"/>
  <c r="AM293" i="1"/>
  <c r="AM294" i="1"/>
  <c r="BB294" i="1" s="1"/>
  <c r="AM295" i="1"/>
  <c r="BB295" i="1" s="1"/>
  <c r="AM296" i="1"/>
  <c r="BB296" i="1" s="1"/>
  <c r="AM297" i="1"/>
  <c r="BB297" i="1" s="1"/>
  <c r="AM298" i="1"/>
  <c r="AM299" i="1"/>
  <c r="AM300" i="1"/>
  <c r="AM301" i="1"/>
  <c r="AM302" i="1"/>
  <c r="BB302" i="1" s="1"/>
  <c r="AM303" i="1"/>
  <c r="BB303" i="1" s="1"/>
  <c r="AM304" i="1"/>
  <c r="BB304" i="1" s="1"/>
  <c r="AM305" i="1"/>
  <c r="BB305" i="1" s="1"/>
  <c r="AM306" i="1"/>
  <c r="AM307" i="1"/>
  <c r="AM308" i="1"/>
  <c r="AM309" i="1"/>
  <c r="AM310" i="1"/>
  <c r="BB310" i="1" s="1"/>
  <c r="AM311" i="1"/>
  <c r="BB311" i="1" s="1"/>
  <c r="AM312" i="1"/>
  <c r="BB312" i="1" s="1"/>
  <c r="AM313" i="1"/>
  <c r="BB313" i="1" s="1"/>
  <c r="AM314" i="1"/>
  <c r="AM315" i="1"/>
  <c r="AM316" i="1"/>
  <c r="AM317" i="1"/>
  <c r="AM318" i="1"/>
  <c r="BB318" i="1" s="1"/>
  <c r="AM319" i="1"/>
  <c r="BB319" i="1" s="1"/>
  <c r="AM320" i="1"/>
  <c r="BB320" i="1" s="1"/>
  <c r="AM321" i="1"/>
  <c r="BB321" i="1" s="1"/>
  <c r="AM322" i="1"/>
  <c r="AM323" i="1"/>
  <c r="AM324" i="1"/>
  <c r="AM325" i="1"/>
  <c r="AM326" i="1"/>
  <c r="BB326" i="1" s="1"/>
  <c r="AM327" i="1"/>
  <c r="BB327" i="1" s="1"/>
  <c r="AM328" i="1"/>
  <c r="BB328" i="1" s="1"/>
  <c r="AM329" i="1"/>
  <c r="BB329" i="1" s="1"/>
  <c r="AM330" i="1"/>
  <c r="AM331" i="1"/>
  <c r="AM332" i="1"/>
  <c r="AM333" i="1"/>
  <c r="AM334" i="1"/>
  <c r="BB334" i="1" s="1"/>
  <c r="AM335" i="1"/>
  <c r="BB335" i="1" s="1"/>
  <c r="AM336" i="1"/>
  <c r="BB336" i="1" s="1"/>
  <c r="AM337" i="1"/>
  <c r="BB337" i="1" s="1"/>
  <c r="AM338" i="1"/>
  <c r="AM339" i="1"/>
  <c r="AM340" i="1"/>
  <c r="AM341" i="1"/>
  <c r="AM342" i="1"/>
  <c r="BB342" i="1" s="1"/>
  <c r="AM343" i="1"/>
  <c r="BB343" i="1" s="1"/>
  <c r="AM344" i="1"/>
  <c r="BB344" i="1" s="1"/>
  <c r="AM345" i="1"/>
  <c r="BB345" i="1" s="1"/>
  <c r="AM346" i="1"/>
  <c r="AM347" i="1"/>
  <c r="AM348" i="1"/>
  <c r="AM349" i="1"/>
  <c r="AM350" i="1"/>
  <c r="BB350" i="1" s="1"/>
  <c r="AM351" i="1"/>
  <c r="BB351" i="1" s="1"/>
  <c r="AM352" i="1"/>
  <c r="BB352" i="1" s="1"/>
  <c r="AM353" i="1"/>
  <c r="BB353" i="1" s="1"/>
  <c r="AM354" i="1"/>
  <c r="AM355" i="1"/>
  <c r="AM356" i="1"/>
  <c r="AM357" i="1"/>
  <c r="AM358" i="1"/>
  <c r="BB358" i="1" s="1"/>
  <c r="AM359" i="1"/>
  <c r="BB359" i="1" s="1"/>
  <c r="AM360" i="1"/>
  <c r="BB360" i="1" s="1"/>
  <c r="AM361" i="1"/>
  <c r="BB361" i="1" s="1"/>
  <c r="AM362" i="1"/>
  <c r="AM363" i="1"/>
  <c r="AM364" i="1"/>
  <c r="AM365" i="1"/>
  <c r="AM366" i="1"/>
  <c r="BB366" i="1" s="1"/>
  <c r="AM367" i="1"/>
  <c r="BB367" i="1" s="1"/>
  <c r="AM368" i="1"/>
  <c r="BB368" i="1" s="1"/>
  <c r="AM369" i="1"/>
  <c r="BB369" i="1" s="1"/>
  <c r="AM370" i="1"/>
  <c r="AM371" i="1"/>
  <c r="AM372" i="1"/>
  <c r="AM373" i="1"/>
  <c r="AM374" i="1"/>
  <c r="BB374" i="1" s="1"/>
  <c r="AM375" i="1"/>
  <c r="BB375" i="1" s="1"/>
  <c r="AM376" i="1"/>
  <c r="BB376" i="1" s="1"/>
  <c r="AM377" i="1"/>
  <c r="BB377" i="1" s="1"/>
  <c r="AM378" i="1"/>
  <c r="AM379" i="1"/>
  <c r="AM2" i="1"/>
  <c r="BB216" i="1" l="1"/>
  <c r="BB208" i="1"/>
  <c r="BB200" i="1"/>
  <c r="BB192" i="1"/>
  <c r="BB184" i="1"/>
  <c r="BB176" i="1"/>
  <c r="BB168" i="1"/>
  <c r="BB160" i="1"/>
  <c r="BB152" i="1"/>
  <c r="BB144" i="1"/>
  <c r="BB136" i="1"/>
  <c r="BB128" i="1"/>
  <c r="BB120" i="1"/>
  <c r="BB112" i="1"/>
  <c r="M22" i="12"/>
  <c r="D42" i="12" s="1"/>
  <c r="M7" i="12"/>
  <c r="M8" i="12" s="1"/>
  <c r="O4" i="12"/>
  <c r="O22" i="12" s="1"/>
  <c r="F42" i="12" s="1"/>
  <c r="N4" i="12"/>
  <c r="N22" i="12" s="1"/>
  <c r="N5" i="12"/>
  <c r="N23" i="12" s="1"/>
  <c r="P5" i="12"/>
  <c r="P23" i="12" s="1"/>
  <c r="O42" i="12" s="1"/>
  <c r="P4" i="12"/>
  <c r="P22" i="12" s="1"/>
  <c r="G42" i="12" s="1"/>
  <c r="O5" i="12"/>
  <c r="O23" i="12" s="1"/>
  <c r="N42" i="12" s="1"/>
  <c r="N6" i="12"/>
  <c r="N24" i="12" s="1"/>
  <c r="P6" i="12"/>
  <c r="P24" i="12" s="1"/>
  <c r="W42" i="12" s="1"/>
  <c r="O6" i="12"/>
  <c r="O24" i="12" s="1"/>
  <c r="V42" i="12" s="1"/>
  <c r="BB104" i="1"/>
  <c r="BB96" i="1"/>
  <c r="BB182" i="1"/>
  <c r="BB166" i="1"/>
  <c r="BB158" i="1"/>
  <c r="BB150" i="1"/>
  <c r="BB142" i="1"/>
  <c r="BB134" i="1"/>
  <c r="BB126" i="1"/>
  <c r="BB118" i="1"/>
  <c r="BB110" i="1"/>
  <c r="BB102" i="1"/>
  <c r="BB94" i="1"/>
  <c r="BB86" i="1"/>
  <c r="BB78" i="1"/>
  <c r="BB70" i="1"/>
  <c r="BB62" i="1"/>
  <c r="BB54" i="1"/>
  <c r="BB46" i="1"/>
  <c r="BB38" i="1"/>
  <c r="BB30" i="1"/>
  <c r="BB22" i="1"/>
  <c r="BB14" i="1"/>
  <c r="BB370" i="1"/>
  <c r="BB354" i="1"/>
  <c r="BB330" i="1"/>
  <c r="BB314" i="1"/>
  <c r="BB298" i="1"/>
  <c r="BB282" i="1"/>
  <c r="BB266" i="1"/>
  <c r="BB242" i="1"/>
  <c r="BB218" i="1"/>
  <c r="BB202" i="1"/>
  <c r="BB186" i="1"/>
  <c r="BB170" i="1"/>
  <c r="BB154" i="1"/>
  <c r="BB146" i="1"/>
  <c r="BB138" i="1"/>
  <c r="BB130" i="1"/>
  <c r="BB122" i="1"/>
  <c r="BB106" i="1"/>
  <c r="BB98" i="1"/>
  <c r="BB90" i="1"/>
  <c r="BB82" i="1"/>
  <c r="BB74" i="1"/>
  <c r="BB66" i="1"/>
  <c r="BB58" i="1"/>
  <c r="BB50" i="1"/>
  <c r="BB42" i="1"/>
  <c r="BB26" i="1"/>
  <c r="BB18" i="1"/>
  <c r="BB10" i="1"/>
  <c r="BB378" i="1"/>
  <c r="BB362" i="1"/>
  <c r="BB346" i="1"/>
  <c r="BB338" i="1"/>
  <c r="BB322" i="1"/>
  <c r="BB306" i="1"/>
  <c r="BB290" i="1"/>
  <c r="BB274" i="1"/>
  <c r="BB258" i="1"/>
  <c r="BB250" i="1"/>
  <c r="BB234" i="1"/>
  <c r="BB226" i="1"/>
  <c r="BB210" i="1"/>
  <c r="BB194" i="1"/>
  <c r="BB178" i="1"/>
  <c r="BB162" i="1"/>
  <c r="BB114" i="1"/>
  <c r="BB6" i="1"/>
  <c r="BB372" i="1"/>
  <c r="BB364" i="1"/>
  <c r="BB356" i="1"/>
  <c r="BB348" i="1"/>
  <c r="BB340" i="1"/>
  <c r="BB332" i="1"/>
  <c r="BB324" i="1"/>
  <c r="BB316" i="1"/>
  <c r="BB308" i="1"/>
  <c r="BB300" i="1"/>
  <c r="BB292" i="1"/>
  <c r="BB284" i="1"/>
  <c r="BB276" i="1"/>
  <c r="BB268" i="1"/>
  <c r="BB260" i="1"/>
  <c r="BB252" i="1"/>
  <c r="BB244" i="1"/>
  <c r="BB236" i="1"/>
  <c r="BB228" i="1"/>
  <c r="BB220" i="1"/>
  <c r="BB212" i="1"/>
  <c r="BB204" i="1"/>
  <c r="BB196" i="1"/>
  <c r="BB188" i="1"/>
  <c r="BB180" i="1"/>
  <c r="BB172" i="1"/>
  <c r="BB164" i="1"/>
  <c r="BB156" i="1"/>
  <c r="BB148" i="1"/>
  <c r="BB140" i="1"/>
  <c r="BB132" i="1"/>
  <c r="BB124" i="1"/>
  <c r="BB116" i="1"/>
  <c r="BB108" i="1"/>
  <c r="BB100" i="1"/>
  <c r="BB92" i="1"/>
  <c r="BB84" i="1"/>
  <c r="BB76" i="1"/>
  <c r="BB68" i="1"/>
  <c r="BB60" i="1"/>
  <c r="BB88" i="1"/>
  <c r="BB80" i="1"/>
  <c r="BB72" i="1"/>
  <c r="BB64" i="1"/>
  <c r="BB56" i="1"/>
  <c r="BB48" i="1"/>
  <c r="BB40" i="1"/>
  <c r="BB32" i="1"/>
  <c r="BB24" i="1"/>
  <c r="BB16" i="1"/>
  <c r="BB8" i="1"/>
  <c r="BB2" i="1"/>
  <c r="BB52" i="1"/>
  <c r="BB44" i="1"/>
  <c r="BB36" i="1"/>
  <c r="BB28" i="1"/>
  <c r="BB20" i="1"/>
  <c r="BB12" i="1"/>
  <c r="BB4" i="1"/>
  <c r="BB34" i="1"/>
  <c r="BB265" i="1"/>
  <c r="BB257" i="1"/>
  <c r="BB249" i="1"/>
  <c r="BB241" i="1"/>
  <c r="BB233" i="1"/>
  <c r="BB225" i="1"/>
  <c r="BB217" i="1"/>
  <c r="BB209" i="1"/>
  <c r="BB201" i="1"/>
  <c r="BB193" i="1"/>
  <c r="BB185" i="1"/>
  <c r="BB177" i="1"/>
  <c r="BB169" i="1"/>
  <c r="BB161" i="1"/>
  <c r="BB153" i="1"/>
  <c r="BB145" i="1"/>
  <c r="BB137" i="1"/>
  <c r="BB129" i="1"/>
  <c r="BB121" i="1"/>
  <c r="BB113" i="1"/>
  <c r="BB105" i="1"/>
  <c r="BB97" i="1"/>
  <c r="BB89" i="1"/>
  <c r="BB81" i="1"/>
  <c r="BB73" i="1"/>
  <c r="BB65" i="1"/>
  <c r="BB57" i="1"/>
  <c r="BB49" i="1"/>
  <c r="BB41" i="1"/>
  <c r="BB33" i="1"/>
  <c r="BB25" i="1"/>
  <c r="BB17" i="1"/>
  <c r="BB9" i="1"/>
  <c r="BB349" i="1"/>
  <c r="BB309" i="1"/>
  <c r="BB285" i="1"/>
  <c r="BB245" i="1"/>
  <c r="BB213" i="1"/>
  <c r="BB197" i="1"/>
  <c r="BB173" i="1"/>
  <c r="BB165" i="1"/>
  <c r="BB149" i="1"/>
  <c r="BB141" i="1"/>
  <c r="BB125" i="1"/>
  <c r="BB117" i="1"/>
  <c r="BB109" i="1"/>
  <c r="BB101" i="1"/>
  <c r="BB93" i="1"/>
  <c r="BB85" i="1"/>
  <c r="BB77" i="1"/>
  <c r="BB69" i="1"/>
  <c r="BB61" i="1"/>
  <c r="BB53" i="1"/>
  <c r="BB45" i="1"/>
  <c r="BB37" i="1"/>
  <c r="BB29" i="1"/>
  <c r="BB21" i="1"/>
  <c r="BB13" i="1"/>
  <c r="BB5" i="1"/>
  <c r="BB365" i="1"/>
  <c r="BB341" i="1"/>
  <c r="BB317" i="1"/>
  <c r="BB293" i="1"/>
  <c r="BB269" i="1"/>
  <c r="BB253" i="1"/>
  <c r="BB221" i="1"/>
  <c r="BB157" i="1"/>
  <c r="BB373" i="1"/>
  <c r="BB357" i="1"/>
  <c r="BB333" i="1"/>
  <c r="BB325" i="1"/>
  <c r="BB301" i="1"/>
  <c r="BB277" i="1"/>
  <c r="BB261" i="1"/>
  <c r="BB237" i="1"/>
  <c r="BB229" i="1"/>
  <c r="BB205" i="1"/>
  <c r="BB189" i="1"/>
  <c r="BB181" i="1"/>
  <c r="BB133" i="1"/>
  <c r="BB379" i="1"/>
  <c r="BB371" i="1"/>
  <c r="BB363" i="1"/>
  <c r="BB355" i="1"/>
  <c r="BB347" i="1"/>
  <c r="BB339" i="1"/>
  <c r="BB331" i="1"/>
  <c r="BB323" i="1"/>
  <c r="BB315" i="1"/>
  <c r="BB307" i="1"/>
  <c r="BB299" i="1"/>
  <c r="BB291" i="1"/>
  <c r="BB283" i="1"/>
  <c r="BB275" i="1"/>
  <c r="BB267" i="1"/>
  <c r="BB259" i="1"/>
  <c r="BB251" i="1"/>
  <c r="BB243" i="1"/>
  <c r="BB235" i="1"/>
  <c r="BB227" i="1"/>
  <c r="BB219" i="1"/>
  <c r="BB211" i="1"/>
  <c r="BB203" i="1"/>
  <c r="BB195" i="1"/>
  <c r="BB187" i="1"/>
  <c r="BB179" i="1"/>
  <c r="BB171" i="1"/>
  <c r="BB163" i="1"/>
  <c r="BB155" i="1"/>
  <c r="BB147" i="1"/>
  <c r="BB139" i="1"/>
  <c r="BB131" i="1"/>
  <c r="BB123" i="1"/>
  <c r="BB115" i="1"/>
  <c r="BB107" i="1"/>
  <c r="BB99" i="1"/>
  <c r="BB91" i="1"/>
  <c r="BB83" i="1"/>
  <c r="BB75" i="1"/>
  <c r="BB67" i="1"/>
  <c r="BB59" i="1"/>
  <c r="BB51" i="1"/>
  <c r="BB43" i="1"/>
  <c r="BB35" i="1"/>
  <c r="BB27" i="1"/>
  <c r="BB19" i="1"/>
  <c r="BB11" i="1"/>
  <c r="BB3" i="1"/>
  <c r="AC29" i="1"/>
  <c r="AB29" i="1"/>
  <c r="AC32" i="1"/>
  <c r="AC33" i="1" s="1"/>
  <c r="AC34" i="1" s="1"/>
  <c r="AC35" i="1" s="1"/>
  <c r="AC36" i="1" s="1"/>
  <c r="AC37" i="1" s="1"/>
  <c r="AB32" i="1"/>
  <c r="AB33" i="1" s="1"/>
  <c r="AB34" i="1" s="1"/>
  <c r="AB35" i="1" s="1"/>
  <c r="AB36" i="1" s="1"/>
  <c r="AB37" i="1" s="1"/>
  <c r="AC199" i="1"/>
  <c r="AB199" i="1"/>
  <c r="AC229" i="1"/>
  <c r="AB229" i="1"/>
  <c r="AC379" i="1"/>
  <c r="AC377" i="1"/>
  <c r="AB377" i="1"/>
  <c r="AB379" i="1"/>
  <c r="M25" i="12" l="1"/>
  <c r="AB42" i="12" s="1"/>
  <c r="U42" i="12"/>
  <c r="Q24" i="12"/>
  <c r="M42" i="12"/>
  <c r="Q23" i="12"/>
  <c r="E42" i="12"/>
  <c r="Q22" i="12"/>
  <c r="P7" i="12"/>
  <c r="P8" i="12" s="1"/>
  <c r="N7" i="12"/>
  <c r="N8" i="12" s="1"/>
  <c r="O7" i="12"/>
  <c r="O8" i="12" s="1"/>
  <c r="Q6" i="12"/>
  <c r="Q5" i="12"/>
  <c r="Q4" i="12"/>
  <c r="AB30" i="1"/>
  <c r="AC30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2" i="1"/>
  <c r="AD5" i="14" l="1"/>
  <c r="AF5" i="14"/>
  <c r="AE5" i="14"/>
  <c r="AC5" i="14"/>
  <c r="AB5" i="14"/>
  <c r="S2" i="1"/>
  <c r="P5" i="14"/>
  <c r="O5" i="14"/>
  <c r="N5" i="14"/>
  <c r="M5" i="14"/>
  <c r="L5" i="14"/>
  <c r="V5" i="14"/>
  <c r="O25" i="12"/>
  <c r="AD42" i="12" s="1"/>
  <c r="P25" i="12"/>
  <c r="AE42" i="12" s="1"/>
  <c r="N25" i="12"/>
  <c r="AC42" i="12" s="1"/>
  <c r="Q7" i="12"/>
  <c r="U372" i="1"/>
  <c r="V372" i="1" s="1"/>
  <c r="S372" i="1"/>
  <c r="U332" i="1"/>
  <c r="V332" i="1" s="1"/>
  <c r="S332" i="1"/>
  <c r="U284" i="1"/>
  <c r="V284" i="1" s="1"/>
  <c r="S284" i="1"/>
  <c r="U252" i="1"/>
  <c r="V252" i="1" s="1"/>
  <c r="S252" i="1"/>
  <c r="U204" i="1"/>
  <c r="V204" i="1" s="1"/>
  <c r="S204" i="1"/>
  <c r="U148" i="1"/>
  <c r="V148" i="1" s="1"/>
  <c r="S148" i="1"/>
  <c r="U18" i="1"/>
  <c r="V18" i="1" s="1"/>
  <c r="S18" i="1"/>
  <c r="U355" i="1"/>
  <c r="V355" i="1" s="1"/>
  <c r="S355" i="1"/>
  <c r="U354" i="1"/>
  <c r="V354" i="1" s="1"/>
  <c r="S354" i="1"/>
  <c r="U330" i="1"/>
  <c r="V330" i="1" s="1"/>
  <c r="S330" i="1"/>
  <c r="U377" i="1"/>
  <c r="V377" i="1" s="1"/>
  <c r="S377" i="1"/>
  <c r="U337" i="1"/>
  <c r="V337" i="1" s="1"/>
  <c r="S337" i="1"/>
  <c r="U281" i="1"/>
  <c r="V281" i="1" s="1"/>
  <c r="S281" i="1"/>
  <c r="U360" i="1"/>
  <c r="V360" i="1" s="1"/>
  <c r="S360" i="1"/>
  <c r="U344" i="1"/>
  <c r="V344" i="1" s="1"/>
  <c r="S344" i="1"/>
  <c r="U328" i="1"/>
  <c r="V328" i="1" s="1"/>
  <c r="S328" i="1"/>
  <c r="U367" i="1"/>
  <c r="V367" i="1" s="1"/>
  <c r="S367" i="1"/>
  <c r="U351" i="1"/>
  <c r="V351" i="1" s="1"/>
  <c r="S351" i="1"/>
  <c r="U327" i="1"/>
  <c r="V327" i="1" s="1"/>
  <c r="S327" i="1"/>
  <c r="U373" i="1"/>
  <c r="V373" i="1" s="1"/>
  <c r="S373" i="1"/>
  <c r="U365" i="1"/>
  <c r="V365" i="1" s="1"/>
  <c r="S365" i="1"/>
  <c r="U357" i="1"/>
  <c r="V357" i="1" s="1"/>
  <c r="S357" i="1"/>
  <c r="U349" i="1"/>
  <c r="V349" i="1" s="1"/>
  <c r="S349" i="1"/>
  <c r="U341" i="1"/>
  <c r="V341" i="1" s="1"/>
  <c r="S341" i="1"/>
  <c r="U333" i="1"/>
  <c r="V333" i="1" s="1"/>
  <c r="S333" i="1"/>
  <c r="U325" i="1"/>
  <c r="V325" i="1" s="1"/>
  <c r="S325" i="1"/>
  <c r="U317" i="1"/>
  <c r="V317" i="1" s="1"/>
  <c r="S317" i="1"/>
  <c r="U309" i="1"/>
  <c r="V309" i="1" s="1"/>
  <c r="S309" i="1"/>
  <c r="U301" i="1"/>
  <c r="V301" i="1" s="1"/>
  <c r="S301" i="1"/>
  <c r="U293" i="1"/>
  <c r="V293" i="1" s="1"/>
  <c r="S293" i="1"/>
  <c r="U285" i="1"/>
  <c r="V285" i="1" s="1"/>
  <c r="S285" i="1"/>
  <c r="U277" i="1"/>
  <c r="V277" i="1" s="1"/>
  <c r="S277" i="1"/>
  <c r="U269" i="1"/>
  <c r="V269" i="1" s="1"/>
  <c r="S269" i="1"/>
  <c r="U261" i="1"/>
  <c r="V261" i="1" s="1"/>
  <c r="S261" i="1"/>
  <c r="U253" i="1"/>
  <c r="V253" i="1" s="1"/>
  <c r="S253" i="1"/>
  <c r="U245" i="1"/>
  <c r="V245" i="1" s="1"/>
  <c r="S245" i="1"/>
  <c r="U237" i="1"/>
  <c r="V237" i="1" s="1"/>
  <c r="S237" i="1"/>
  <c r="U229" i="1"/>
  <c r="V229" i="1" s="1"/>
  <c r="S229" i="1"/>
  <c r="U221" i="1"/>
  <c r="V221" i="1" s="1"/>
  <c r="S221" i="1"/>
  <c r="U213" i="1"/>
  <c r="V213" i="1" s="1"/>
  <c r="S213" i="1"/>
  <c r="U205" i="1"/>
  <c r="V205" i="1" s="1"/>
  <c r="S205" i="1"/>
  <c r="U197" i="1"/>
  <c r="V197" i="1" s="1"/>
  <c r="S197" i="1"/>
  <c r="U189" i="1"/>
  <c r="V189" i="1" s="1"/>
  <c r="S189" i="1"/>
  <c r="U181" i="1"/>
  <c r="V181" i="1" s="1"/>
  <c r="S181" i="1"/>
  <c r="U173" i="1"/>
  <c r="V173" i="1" s="1"/>
  <c r="S173" i="1"/>
  <c r="U165" i="1"/>
  <c r="V165" i="1" s="1"/>
  <c r="S165" i="1"/>
  <c r="U157" i="1"/>
  <c r="V157" i="1" s="1"/>
  <c r="S157" i="1"/>
  <c r="U149" i="1"/>
  <c r="V149" i="1" s="1"/>
  <c r="S149" i="1"/>
  <c r="U141" i="1"/>
  <c r="V141" i="1" s="1"/>
  <c r="S141" i="1"/>
  <c r="U133" i="1"/>
  <c r="V133" i="1" s="1"/>
  <c r="S133" i="1"/>
  <c r="U125" i="1"/>
  <c r="V125" i="1" s="1"/>
  <c r="S125" i="1"/>
  <c r="U117" i="1"/>
  <c r="V117" i="1" s="1"/>
  <c r="S117" i="1"/>
  <c r="U109" i="1"/>
  <c r="V109" i="1" s="1"/>
  <c r="S109" i="1"/>
  <c r="U101" i="1"/>
  <c r="V101" i="1" s="1"/>
  <c r="S101" i="1"/>
  <c r="U93" i="1"/>
  <c r="V93" i="1" s="1"/>
  <c r="S93" i="1"/>
  <c r="U85" i="1"/>
  <c r="V85" i="1" s="1"/>
  <c r="S85" i="1"/>
  <c r="U77" i="1"/>
  <c r="V77" i="1" s="1"/>
  <c r="S77" i="1"/>
  <c r="U69" i="1"/>
  <c r="V69" i="1" s="1"/>
  <c r="S69" i="1"/>
  <c r="U61" i="1"/>
  <c r="V61" i="1" s="1"/>
  <c r="S61" i="1"/>
  <c r="U53" i="1"/>
  <c r="V53" i="1" s="1"/>
  <c r="S53" i="1"/>
  <c r="U45" i="1"/>
  <c r="V45" i="1" s="1"/>
  <c r="S45" i="1"/>
  <c r="U37" i="1"/>
  <c r="V37" i="1" s="1"/>
  <c r="S37" i="1"/>
  <c r="U27" i="1"/>
  <c r="V27" i="1" s="1"/>
  <c r="S27" i="1"/>
  <c r="U19" i="1"/>
  <c r="V19" i="1" s="1"/>
  <c r="S19" i="1"/>
  <c r="U11" i="1"/>
  <c r="V11" i="1" s="1"/>
  <c r="S11" i="1"/>
  <c r="U3" i="1"/>
  <c r="V3" i="1" s="1"/>
  <c r="S3" i="1"/>
  <c r="U356" i="1"/>
  <c r="V356" i="1" s="1"/>
  <c r="S356" i="1"/>
  <c r="U324" i="1"/>
  <c r="V324" i="1" s="1"/>
  <c r="S324" i="1"/>
  <c r="U276" i="1"/>
  <c r="V276" i="1" s="1"/>
  <c r="S276" i="1"/>
  <c r="U228" i="1"/>
  <c r="V228" i="1" s="1"/>
  <c r="S228" i="1"/>
  <c r="U188" i="1"/>
  <c r="V188" i="1" s="1"/>
  <c r="S188" i="1"/>
  <c r="U164" i="1"/>
  <c r="V164" i="1" s="1"/>
  <c r="S164" i="1"/>
  <c r="U108" i="1"/>
  <c r="V108" i="1" s="1"/>
  <c r="S108" i="1"/>
  <c r="U52" i="1"/>
  <c r="V52" i="1" s="1"/>
  <c r="S52" i="1"/>
  <c r="U347" i="1"/>
  <c r="V347" i="1" s="1"/>
  <c r="S347" i="1"/>
  <c r="U331" i="1"/>
  <c r="V331" i="1" s="1"/>
  <c r="S331" i="1"/>
  <c r="U323" i="1"/>
  <c r="V323" i="1" s="1"/>
  <c r="S323" i="1"/>
  <c r="U315" i="1"/>
  <c r="V315" i="1" s="1"/>
  <c r="S315" i="1"/>
  <c r="U307" i="1"/>
  <c r="V307" i="1" s="1"/>
  <c r="S307" i="1"/>
  <c r="U299" i="1"/>
  <c r="V299" i="1" s="1"/>
  <c r="S299" i="1"/>
  <c r="U291" i="1"/>
  <c r="V291" i="1" s="1"/>
  <c r="S291" i="1"/>
  <c r="U283" i="1"/>
  <c r="V283" i="1" s="1"/>
  <c r="S283" i="1"/>
  <c r="U275" i="1"/>
  <c r="V275" i="1" s="1"/>
  <c r="S275" i="1"/>
  <c r="U267" i="1"/>
  <c r="V267" i="1" s="1"/>
  <c r="S267" i="1"/>
  <c r="U259" i="1"/>
  <c r="V259" i="1" s="1"/>
  <c r="S259" i="1"/>
  <c r="U251" i="1"/>
  <c r="V251" i="1" s="1"/>
  <c r="S251" i="1"/>
  <c r="U243" i="1"/>
  <c r="V243" i="1" s="1"/>
  <c r="S243" i="1"/>
  <c r="U235" i="1"/>
  <c r="V235" i="1" s="1"/>
  <c r="S235" i="1"/>
  <c r="U227" i="1"/>
  <c r="V227" i="1" s="1"/>
  <c r="S227" i="1"/>
  <c r="U219" i="1"/>
  <c r="V219" i="1" s="1"/>
  <c r="S219" i="1"/>
  <c r="U211" i="1"/>
  <c r="V211" i="1" s="1"/>
  <c r="S211" i="1"/>
  <c r="U203" i="1"/>
  <c r="V203" i="1" s="1"/>
  <c r="S203" i="1"/>
  <c r="U195" i="1"/>
  <c r="V195" i="1" s="1"/>
  <c r="S195" i="1"/>
  <c r="U187" i="1"/>
  <c r="V187" i="1" s="1"/>
  <c r="S187" i="1"/>
  <c r="U179" i="1"/>
  <c r="V179" i="1" s="1"/>
  <c r="S179" i="1"/>
  <c r="U171" i="1"/>
  <c r="V171" i="1" s="1"/>
  <c r="S171" i="1"/>
  <c r="U163" i="1"/>
  <c r="V163" i="1" s="1"/>
  <c r="S163" i="1"/>
  <c r="U155" i="1"/>
  <c r="V155" i="1" s="1"/>
  <c r="S155" i="1"/>
  <c r="U147" i="1"/>
  <c r="V147" i="1" s="1"/>
  <c r="S147" i="1"/>
  <c r="U139" i="1"/>
  <c r="V139" i="1" s="1"/>
  <c r="S139" i="1"/>
  <c r="U131" i="1"/>
  <c r="V131" i="1" s="1"/>
  <c r="S131" i="1"/>
  <c r="U123" i="1"/>
  <c r="V123" i="1" s="1"/>
  <c r="S123" i="1"/>
  <c r="U115" i="1"/>
  <c r="V115" i="1" s="1"/>
  <c r="S115" i="1"/>
  <c r="U107" i="1"/>
  <c r="V107" i="1" s="1"/>
  <c r="S107" i="1"/>
  <c r="U99" i="1"/>
  <c r="V99" i="1" s="1"/>
  <c r="S99" i="1"/>
  <c r="U91" i="1"/>
  <c r="V91" i="1" s="1"/>
  <c r="S91" i="1"/>
  <c r="U83" i="1"/>
  <c r="V83" i="1" s="1"/>
  <c r="S83" i="1"/>
  <c r="U75" i="1"/>
  <c r="V75" i="1" s="1"/>
  <c r="S75" i="1"/>
  <c r="U67" i="1"/>
  <c r="V67" i="1" s="1"/>
  <c r="S67" i="1"/>
  <c r="U59" i="1"/>
  <c r="V59" i="1" s="1"/>
  <c r="S59" i="1"/>
  <c r="U51" i="1"/>
  <c r="V51" i="1" s="1"/>
  <c r="S51" i="1"/>
  <c r="U43" i="1"/>
  <c r="V43" i="1" s="1"/>
  <c r="S43" i="1"/>
  <c r="U33" i="1"/>
  <c r="V33" i="1" s="1"/>
  <c r="S33" i="1"/>
  <c r="U25" i="1"/>
  <c r="V25" i="1" s="1"/>
  <c r="S25" i="1"/>
  <c r="U17" i="1"/>
  <c r="V17" i="1" s="1"/>
  <c r="S17" i="1"/>
  <c r="U9" i="1"/>
  <c r="V9" i="1" s="1"/>
  <c r="S9" i="1"/>
  <c r="U378" i="1"/>
  <c r="V378" i="1" s="1"/>
  <c r="S378" i="1"/>
  <c r="U314" i="1"/>
  <c r="V314" i="1" s="1"/>
  <c r="S314" i="1"/>
  <c r="U290" i="1"/>
  <c r="V290" i="1" s="1"/>
  <c r="S290" i="1"/>
  <c r="U282" i="1"/>
  <c r="V282" i="1" s="1"/>
  <c r="S282" i="1"/>
  <c r="U274" i="1"/>
  <c r="V274" i="1" s="1"/>
  <c r="S274" i="1"/>
  <c r="U266" i="1"/>
  <c r="V266" i="1" s="1"/>
  <c r="S266" i="1"/>
  <c r="U258" i="1"/>
  <c r="V258" i="1" s="1"/>
  <c r="S258" i="1"/>
  <c r="U250" i="1"/>
  <c r="V250" i="1" s="1"/>
  <c r="S250" i="1"/>
  <c r="U242" i="1"/>
  <c r="V242" i="1" s="1"/>
  <c r="S242" i="1"/>
  <c r="U234" i="1"/>
  <c r="V234" i="1" s="1"/>
  <c r="S234" i="1"/>
  <c r="U226" i="1"/>
  <c r="V226" i="1" s="1"/>
  <c r="S226" i="1"/>
  <c r="U218" i="1"/>
  <c r="V218" i="1" s="1"/>
  <c r="S218" i="1"/>
  <c r="U210" i="1"/>
  <c r="V210" i="1" s="1"/>
  <c r="S210" i="1"/>
  <c r="U202" i="1"/>
  <c r="V202" i="1" s="1"/>
  <c r="S202" i="1"/>
  <c r="U194" i="1"/>
  <c r="V194" i="1" s="1"/>
  <c r="S194" i="1"/>
  <c r="U186" i="1"/>
  <c r="V186" i="1" s="1"/>
  <c r="S186" i="1"/>
  <c r="U178" i="1"/>
  <c r="V178" i="1" s="1"/>
  <c r="S178" i="1"/>
  <c r="U170" i="1"/>
  <c r="V170" i="1" s="1"/>
  <c r="S170" i="1"/>
  <c r="U162" i="1"/>
  <c r="V162" i="1" s="1"/>
  <c r="S162" i="1"/>
  <c r="U154" i="1"/>
  <c r="V154" i="1" s="1"/>
  <c r="S154" i="1"/>
  <c r="U146" i="1"/>
  <c r="V146" i="1" s="1"/>
  <c r="S146" i="1"/>
  <c r="U138" i="1"/>
  <c r="V138" i="1" s="1"/>
  <c r="S138" i="1"/>
  <c r="U130" i="1"/>
  <c r="V130" i="1" s="1"/>
  <c r="S130" i="1"/>
  <c r="U122" i="1"/>
  <c r="V122" i="1" s="1"/>
  <c r="S122" i="1"/>
  <c r="U114" i="1"/>
  <c r="V114" i="1" s="1"/>
  <c r="S114" i="1"/>
  <c r="U106" i="1"/>
  <c r="V106" i="1" s="1"/>
  <c r="S106" i="1"/>
  <c r="U98" i="1"/>
  <c r="V98" i="1" s="1"/>
  <c r="S98" i="1"/>
  <c r="U90" i="1"/>
  <c r="V90" i="1" s="1"/>
  <c r="S90" i="1"/>
  <c r="U82" i="1"/>
  <c r="V82" i="1" s="1"/>
  <c r="S82" i="1"/>
  <c r="U74" i="1"/>
  <c r="V74" i="1" s="1"/>
  <c r="S74" i="1"/>
  <c r="U66" i="1"/>
  <c r="V66" i="1" s="1"/>
  <c r="S66" i="1"/>
  <c r="U58" i="1"/>
  <c r="V58" i="1" s="1"/>
  <c r="S58" i="1"/>
  <c r="U50" i="1"/>
  <c r="V50" i="1" s="1"/>
  <c r="S50" i="1"/>
  <c r="U42" i="1"/>
  <c r="V42" i="1" s="1"/>
  <c r="S42" i="1"/>
  <c r="U32" i="1"/>
  <c r="V32" i="1" s="1"/>
  <c r="S32" i="1"/>
  <c r="U24" i="1"/>
  <c r="V24" i="1" s="1"/>
  <c r="S24" i="1"/>
  <c r="U16" i="1"/>
  <c r="V16" i="1" s="1"/>
  <c r="S16" i="1"/>
  <c r="U8" i="1"/>
  <c r="V8" i="1" s="1"/>
  <c r="S8" i="1"/>
  <c r="U364" i="1"/>
  <c r="V364" i="1" s="1"/>
  <c r="S364" i="1"/>
  <c r="U292" i="1"/>
  <c r="V292" i="1" s="1"/>
  <c r="S292" i="1"/>
  <c r="U236" i="1"/>
  <c r="V236" i="1" s="1"/>
  <c r="S236" i="1"/>
  <c r="U196" i="1"/>
  <c r="V196" i="1" s="1"/>
  <c r="S196" i="1"/>
  <c r="U172" i="1"/>
  <c r="V172" i="1" s="1"/>
  <c r="S172" i="1"/>
  <c r="U132" i="1"/>
  <c r="V132" i="1" s="1"/>
  <c r="S132" i="1"/>
  <c r="U116" i="1"/>
  <c r="V116" i="1" s="1"/>
  <c r="S116" i="1"/>
  <c r="U100" i="1"/>
  <c r="V100" i="1" s="1"/>
  <c r="S100" i="1"/>
  <c r="U92" i="1"/>
  <c r="V92" i="1" s="1"/>
  <c r="S92" i="1"/>
  <c r="U84" i="1"/>
  <c r="V84" i="1" s="1"/>
  <c r="S84" i="1"/>
  <c r="U76" i="1"/>
  <c r="V76" i="1" s="1"/>
  <c r="S76" i="1"/>
  <c r="U68" i="1"/>
  <c r="V68" i="1" s="1"/>
  <c r="S68" i="1"/>
  <c r="U60" i="1"/>
  <c r="V60" i="1" s="1"/>
  <c r="S60" i="1"/>
  <c r="U44" i="1"/>
  <c r="V44" i="1" s="1"/>
  <c r="S44" i="1"/>
  <c r="U371" i="1"/>
  <c r="V371" i="1" s="1"/>
  <c r="S371" i="1"/>
  <c r="U370" i="1"/>
  <c r="V370" i="1" s="1"/>
  <c r="S370" i="1"/>
  <c r="U361" i="1"/>
  <c r="V361" i="1" s="1"/>
  <c r="S361" i="1"/>
  <c r="U305" i="1"/>
  <c r="V305" i="1" s="1"/>
  <c r="S305" i="1"/>
  <c r="U273" i="1"/>
  <c r="V273" i="1" s="1"/>
  <c r="S273" i="1"/>
  <c r="U265" i="1"/>
  <c r="V265" i="1" s="1"/>
  <c r="S265" i="1"/>
  <c r="U257" i="1"/>
  <c r="V257" i="1" s="1"/>
  <c r="S257" i="1"/>
  <c r="U249" i="1"/>
  <c r="V249" i="1" s="1"/>
  <c r="S249" i="1"/>
  <c r="U241" i="1"/>
  <c r="V241" i="1" s="1"/>
  <c r="S241" i="1"/>
  <c r="U233" i="1"/>
  <c r="V233" i="1" s="1"/>
  <c r="S233" i="1"/>
  <c r="U225" i="1"/>
  <c r="V225" i="1" s="1"/>
  <c r="S225" i="1"/>
  <c r="U217" i="1"/>
  <c r="V217" i="1" s="1"/>
  <c r="S217" i="1"/>
  <c r="U209" i="1"/>
  <c r="V209" i="1" s="1"/>
  <c r="S209" i="1"/>
  <c r="U201" i="1"/>
  <c r="V201" i="1" s="1"/>
  <c r="S201" i="1"/>
  <c r="U193" i="1"/>
  <c r="V193" i="1" s="1"/>
  <c r="S193" i="1"/>
  <c r="U185" i="1"/>
  <c r="V185" i="1" s="1"/>
  <c r="S185" i="1"/>
  <c r="U177" i="1"/>
  <c r="V177" i="1" s="1"/>
  <c r="S177" i="1"/>
  <c r="U169" i="1"/>
  <c r="V169" i="1" s="1"/>
  <c r="S169" i="1"/>
  <c r="U161" i="1"/>
  <c r="V161" i="1" s="1"/>
  <c r="S161" i="1"/>
  <c r="U153" i="1"/>
  <c r="V153" i="1" s="1"/>
  <c r="S153" i="1"/>
  <c r="U145" i="1"/>
  <c r="V145" i="1" s="1"/>
  <c r="S145" i="1"/>
  <c r="U137" i="1"/>
  <c r="V137" i="1" s="1"/>
  <c r="S137" i="1"/>
  <c r="U129" i="1"/>
  <c r="V129" i="1" s="1"/>
  <c r="S129" i="1"/>
  <c r="U121" i="1"/>
  <c r="V121" i="1" s="1"/>
  <c r="S121" i="1"/>
  <c r="U113" i="1"/>
  <c r="V113" i="1" s="1"/>
  <c r="S113" i="1"/>
  <c r="U105" i="1"/>
  <c r="V105" i="1" s="1"/>
  <c r="S105" i="1"/>
  <c r="U97" i="1"/>
  <c r="V97" i="1" s="1"/>
  <c r="S97" i="1"/>
  <c r="U89" i="1"/>
  <c r="V89" i="1" s="1"/>
  <c r="S89" i="1"/>
  <c r="U81" i="1"/>
  <c r="V81" i="1" s="1"/>
  <c r="S81" i="1"/>
  <c r="U73" i="1"/>
  <c r="V73" i="1" s="1"/>
  <c r="S73" i="1"/>
  <c r="U65" i="1"/>
  <c r="V65" i="1" s="1"/>
  <c r="S65" i="1"/>
  <c r="U57" i="1"/>
  <c r="V57" i="1" s="1"/>
  <c r="S57" i="1"/>
  <c r="U49" i="1"/>
  <c r="V49" i="1" s="1"/>
  <c r="S49" i="1"/>
  <c r="U41" i="1"/>
  <c r="V41" i="1" s="1"/>
  <c r="S41" i="1"/>
  <c r="U31" i="1"/>
  <c r="V31" i="1" s="1"/>
  <c r="S31" i="1"/>
  <c r="U23" i="1"/>
  <c r="V23" i="1" s="1"/>
  <c r="S23" i="1"/>
  <c r="U15" i="1"/>
  <c r="V15" i="1" s="1"/>
  <c r="S15" i="1"/>
  <c r="U7" i="1"/>
  <c r="V7" i="1" s="1"/>
  <c r="S7" i="1"/>
  <c r="U348" i="1"/>
  <c r="V348" i="1" s="1"/>
  <c r="S348" i="1"/>
  <c r="U308" i="1"/>
  <c r="V308" i="1" s="1"/>
  <c r="S308" i="1"/>
  <c r="U268" i="1"/>
  <c r="V268" i="1" s="1"/>
  <c r="S268" i="1"/>
  <c r="U220" i="1"/>
  <c r="V220" i="1" s="1"/>
  <c r="S220" i="1"/>
  <c r="U156" i="1"/>
  <c r="V156" i="1" s="1"/>
  <c r="S156" i="1"/>
  <c r="U10" i="1"/>
  <c r="V10" i="1" s="1"/>
  <c r="S10" i="1"/>
  <c r="U339" i="1"/>
  <c r="V339" i="1" s="1"/>
  <c r="S339" i="1"/>
  <c r="U338" i="1"/>
  <c r="V338" i="1" s="1"/>
  <c r="S338" i="1"/>
  <c r="U306" i="1"/>
  <c r="V306" i="1" s="1"/>
  <c r="S306" i="1"/>
  <c r="U369" i="1"/>
  <c r="V369" i="1" s="1"/>
  <c r="S369" i="1"/>
  <c r="U345" i="1"/>
  <c r="V345" i="1" s="1"/>
  <c r="S345" i="1"/>
  <c r="U313" i="1"/>
  <c r="V313" i="1" s="1"/>
  <c r="S313" i="1"/>
  <c r="U336" i="1"/>
  <c r="V336" i="1" s="1"/>
  <c r="S336" i="1"/>
  <c r="U312" i="1"/>
  <c r="V312" i="1" s="1"/>
  <c r="S312" i="1"/>
  <c r="U304" i="1"/>
  <c r="V304" i="1" s="1"/>
  <c r="S304" i="1"/>
  <c r="U296" i="1"/>
  <c r="V296" i="1" s="1"/>
  <c r="S296" i="1"/>
  <c r="U288" i="1"/>
  <c r="V288" i="1" s="1"/>
  <c r="S288" i="1"/>
  <c r="U280" i="1"/>
  <c r="V280" i="1" s="1"/>
  <c r="S280" i="1"/>
  <c r="U272" i="1"/>
  <c r="V272" i="1" s="1"/>
  <c r="S272" i="1"/>
  <c r="U264" i="1"/>
  <c r="V264" i="1" s="1"/>
  <c r="S264" i="1"/>
  <c r="U256" i="1"/>
  <c r="V256" i="1" s="1"/>
  <c r="S256" i="1"/>
  <c r="U248" i="1"/>
  <c r="V248" i="1" s="1"/>
  <c r="S248" i="1"/>
  <c r="U240" i="1"/>
  <c r="V240" i="1" s="1"/>
  <c r="S240" i="1"/>
  <c r="U232" i="1"/>
  <c r="V232" i="1" s="1"/>
  <c r="S232" i="1"/>
  <c r="U224" i="1"/>
  <c r="V224" i="1" s="1"/>
  <c r="S224" i="1"/>
  <c r="U216" i="1"/>
  <c r="V216" i="1" s="1"/>
  <c r="S216" i="1"/>
  <c r="U208" i="1"/>
  <c r="V208" i="1" s="1"/>
  <c r="S208" i="1"/>
  <c r="U200" i="1"/>
  <c r="V200" i="1" s="1"/>
  <c r="S200" i="1"/>
  <c r="U192" i="1"/>
  <c r="V192" i="1" s="1"/>
  <c r="S192" i="1"/>
  <c r="U184" i="1"/>
  <c r="V184" i="1" s="1"/>
  <c r="S184" i="1"/>
  <c r="U176" i="1"/>
  <c r="V176" i="1" s="1"/>
  <c r="S176" i="1"/>
  <c r="U168" i="1"/>
  <c r="V168" i="1" s="1"/>
  <c r="S168" i="1"/>
  <c r="U160" i="1"/>
  <c r="V160" i="1" s="1"/>
  <c r="S160" i="1"/>
  <c r="U152" i="1"/>
  <c r="V152" i="1" s="1"/>
  <c r="S152" i="1"/>
  <c r="U144" i="1"/>
  <c r="V144" i="1" s="1"/>
  <c r="S144" i="1"/>
  <c r="U136" i="1"/>
  <c r="V136" i="1" s="1"/>
  <c r="S136" i="1"/>
  <c r="U128" i="1"/>
  <c r="V128" i="1" s="1"/>
  <c r="S128" i="1"/>
  <c r="U120" i="1"/>
  <c r="V120" i="1" s="1"/>
  <c r="S120" i="1"/>
  <c r="U112" i="1"/>
  <c r="V112" i="1" s="1"/>
  <c r="S112" i="1"/>
  <c r="U104" i="1"/>
  <c r="V104" i="1" s="1"/>
  <c r="S104" i="1"/>
  <c r="U96" i="1"/>
  <c r="V96" i="1" s="1"/>
  <c r="S96" i="1"/>
  <c r="U88" i="1"/>
  <c r="V88" i="1" s="1"/>
  <c r="S88" i="1"/>
  <c r="U80" i="1"/>
  <c r="V80" i="1" s="1"/>
  <c r="S80" i="1"/>
  <c r="U72" i="1"/>
  <c r="V72" i="1" s="1"/>
  <c r="S72" i="1"/>
  <c r="U64" i="1"/>
  <c r="V64" i="1" s="1"/>
  <c r="S64" i="1"/>
  <c r="U56" i="1"/>
  <c r="V56" i="1" s="1"/>
  <c r="S56" i="1"/>
  <c r="U48" i="1"/>
  <c r="V48" i="1" s="1"/>
  <c r="S48" i="1"/>
  <c r="U40" i="1"/>
  <c r="V40" i="1" s="1"/>
  <c r="S40" i="1"/>
  <c r="U30" i="1"/>
  <c r="V30" i="1" s="1"/>
  <c r="S30" i="1"/>
  <c r="U22" i="1"/>
  <c r="V22" i="1" s="1"/>
  <c r="S22" i="1"/>
  <c r="U14" i="1"/>
  <c r="V14" i="1" s="1"/>
  <c r="S14" i="1"/>
  <c r="U6" i="1"/>
  <c r="V6" i="1" s="1"/>
  <c r="S6" i="1"/>
  <c r="U316" i="1"/>
  <c r="V316" i="1" s="1"/>
  <c r="S316" i="1"/>
  <c r="U244" i="1"/>
  <c r="V244" i="1" s="1"/>
  <c r="S244" i="1"/>
  <c r="U180" i="1"/>
  <c r="V180" i="1" s="1"/>
  <c r="S180" i="1"/>
  <c r="U124" i="1"/>
  <c r="V124" i="1" s="1"/>
  <c r="S124" i="1"/>
  <c r="U36" i="1"/>
  <c r="V36" i="1" s="1"/>
  <c r="S36" i="1"/>
  <c r="U363" i="1"/>
  <c r="V363" i="1" s="1"/>
  <c r="S363" i="1"/>
  <c r="U362" i="1"/>
  <c r="V362" i="1" s="1"/>
  <c r="S362" i="1"/>
  <c r="U322" i="1"/>
  <c r="V322" i="1" s="1"/>
  <c r="S322" i="1"/>
  <c r="U329" i="1"/>
  <c r="V329" i="1" s="1"/>
  <c r="S329" i="1"/>
  <c r="U289" i="1"/>
  <c r="V289" i="1" s="1"/>
  <c r="S289" i="1"/>
  <c r="U368" i="1"/>
  <c r="V368" i="1" s="1"/>
  <c r="S368" i="1"/>
  <c r="U375" i="1"/>
  <c r="V375" i="1" s="1"/>
  <c r="S375" i="1"/>
  <c r="U343" i="1"/>
  <c r="V343" i="1" s="1"/>
  <c r="S343" i="1"/>
  <c r="U319" i="1"/>
  <c r="V319" i="1" s="1"/>
  <c r="S319" i="1"/>
  <c r="U311" i="1"/>
  <c r="V311" i="1" s="1"/>
  <c r="S311" i="1"/>
  <c r="U303" i="1"/>
  <c r="V303" i="1" s="1"/>
  <c r="S303" i="1"/>
  <c r="U295" i="1"/>
  <c r="V295" i="1" s="1"/>
  <c r="S295" i="1"/>
  <c r="U287" i="1"/>
  <c r="V287" i="1" s="1"/>
  <c r="S287" i="1"/>
  <c r="U279" i="1"/>
  <c r="V279" i="1" s="1"/>
  <c r="S279" i="1"/>
  <c r="U271" i="1"/>
  <c r="V271" i="1" s="1"/>
  <c r="S271" i="1"/>
  <c r="U263" i="1"/>
  <c r="V263" i="1" s="1"/>
  <c r="S263" i="1"/>
  <c r="U255" i="1"/>
  <c r="V255" i="1" s="1"/>
  <c r="S255" i="1"/>
  <c r="U247" i="1"/>
  <c r="V247" i="1" s="1"/>
  <c r="S247" i="1"/>
  <c r="U239" i="1"/>
  <c r="V239" i="1" s="1"/>
  <c r="S239" i="1"/>
  <c r="U231" i="1"/>
  <c r="V231" i="1" s="1"/>
  <c r="S231" i="1"/>
  <c r="U223" i="1"/>
  <c r="V223" i="1" s="1"/>
  <c r="S223" i="1"/>
  <c r="U215" i="1"/>
  <c r="V215" i="1" s="1"/>
  <c r="S215" i="1"/>
  <c r="U207" i="1"/>
  <c r="V207" i="1" s="1"/>
  <c r="S207" i="1"/>
  <c r="U199" i="1"/>
  <c r="V199" i="1" s="1"/>
  <c r="S199" i="1"/>
  <c r="U191" i="1"/>
  <c r="V191" i="1" s="1"/>
  <c r="S191" i="1"/>
  <c r="U183" i="1"/>
  <c r="V183" i="1" s="1"/>
  <c r="S183" i="1"/>
  <c r="U175" i="1"/>
  <c r="V175" i="1" s="1"/>
  <c r="S175" i="1"/>
  <c r="U167" i="1"/>
  <c r="V167" i="1" s="1"/>
  <c r="S167" i="1"/>
  <c r="U159" i="1"/>
  <c r="V159" i="1" s="1"/>
  <c r="S159" i="1"/>
  <c r="U151" i="1"/>
  <c r="V151" i="1" s="1"/>
  <c r="S151" i="1"/>
  <c r="U143" i="1"/>
  <c r="V143" i="1" s="1"/>
  <c r="S143" i="1"/>
  <c r="U135" i="1"/>
  <c r="V135" i="1" s="1"/>
  <c r="S135" i="1"/>
  <c r="U127" i="1"/>
  <c r="V127" i="1" s="1"/>
  <c r="S127" i="1"/>
  <c r="U119" i="1"/>
  <c r="V119" i="1" s="1"/>
  <c r="S119" i="1"/>
  <c r="U111" i="1"/>
  <c r="V111" i="1" s="1"/>
  <c r="S111" i="1"/>
  <c r="U103" i="1"/>
  <c r="V103" i="1" s="1"/>
  <c r="S103" i="1"/>
  <c r="U95" i="1"/>
  <c r="V95" i="1" s="1"/>
  <c r="S95" i="1"/>
  <c r="U87" i="1"/>
  <c r="V87" i="1" s="1"/>
  <c r="S87" i="1"/>
  <c r="U79" i="1"/>
  <c r="V79" i="1" s="1"/>
  <c r="S79" i="1"/>
  <c r="U71" i="1"/>
  <c r="V71" i="1" s="1"/>
  <c r="S71" i="1"/>
  <c r="U63" i="1"/>
  <c r="V63" i="1" s="1"/>
  <c r="S63" i="1"/>
  <c r="U55" i="1"/>
  <c r="V55" i="1" s="1"/>
  <c r="S55" i="1"/>
  <c r="U47" i="1"/>
  <c r="V47" i="1" s="1"/>
  <c r="S47" i="1"/>
  <c r="U39" i="1"/>
  <c r="V39" i="1" s="1"/>
  <c r="S39" i="1"/>
  <c r="U29" i="1"/>
  <c r="V29" i="1" s="1"/>
  <c r="S29" i="1"/>
  <c r="U21" i="1"/>
  <c r="V21" i="1" s="1"/>
  <c r="S21" i="1"/>
  <c r="U13" i="1"/>
  <c r="V13" i="1" s="1"/>
  <c r="S13" i="1"/>
  <c r="U5" i="1"/>
  <c r="V5" i="1" s="1"/>
  <c r="S5" i="1"/>
  <c r="U340" i="1"/>
  <c r="V340" i="1" s="1"/>
  <c r="S340" i="1"/>
  <c r="U300" i="1"/>
  <c r="V300" i="1" s="1"/>
  <c r="S300" i="1"/>
  <c r="U260" i="1"/>
  <c r="V260" i="1" s="1"/>
  <c r="S260" i="1"/>
  <c r="U212" i="1"/>
  <c r="V212" i="1" s="1"/>
  <c r="S212" i="1"/>
  <c r="U140" i="1"/>
  <c r="V140" i="1" s="1"/>
  <c r="S140" i="1"/>
  <c r="U26" i="1"/>
  <c r="V26" i="1" s="1"/>
  <c r="S26" i="1"/>
  <c r="U379" i="1"/>
  <c r="V379" i="1" s="1"/>
  <c r="S379" i="1"/>
  <c r="U346" i="1"/>
  <c r="V346" i="1" s="1"/>
  <c r="S346" i="1"/>
  <c r="U298" i="1"/>
  <c r="V298" i="1" s="1"/>
  <c r="S298" i="1"/>
  <c r="U353" i="1"/>
  <c r="V353" i="1" s="1"/>
  <c r="S353" i="1"/>
  <c r="U321" i="1"/>
  <c r="V321" i="1" s="1"/>
  <c r="S321" i="1"/>
  <c r="U297" i="1"/>
  <c r="V297" i="1" s="1"/>
  <c r="S297" i="1"/>
  <c r="U376" i="1"/>
  <c r="V376" i="1" s="1"/>
  <c r="S376" i="1"/>
  <c r="U352" i="1"/>
  <c r="V352" i="1" s="1"/>
  <c r="S352" i="1"/>
  <c r="U320" i="1"/>
  <c r="V320" i="1" s="1"/>
  <c r="S320" i="1"/>
  <c r="U359" i="1"/>
  <c r="V359" i="1" s="1"/>
  <c r="S359" i="1"/>
  <c r="U335" i="1"/>
  <c r="V335" i="1" s="1"/>
  <c r="S335" i="1"/>
  <c r="U374" i="1"/>
  <c r="V374" i="1" s="1"/>
  <c r="S374" i="1"/>
  <c r="U366" i="1"/>
  <c r="V366" i="1" s="1"/>
  <c r="S366" i="1"/>
  <c r="U358" i="1"/>
  <c r="V358" i="1" s="1"/>
  <c r="S358" i="1"/>
  <c r="U350" i="1"/>
  <c r="V350" i="1" s="1"/>
  <c r="S350" i="1"/>
  <c r="U342" i="1"/>
  <c r="V342" i="1" s="1"/>
  <c r="S342" i="1"/>
  <c r="U334" i="1"/>
  <c r="V334" i="1" s="1"/>
  <c r="S334" i="1"/>
  <c r="U326" i="1"/>
  <c r="V326" i="1" s="1"/>
  <c r="S326" i="1"/>
  <c r="U318" i="1"/>
  <c r="V318" i="1" s="1"/>
  <c r="S318" i="1"/>
  <c r="U310" i="1"/>
  <c r="V310" i="1" s="1"/>
  <c r="S310" i="1"/>
  <c r="U302" i="1"/>
  <c r="V302" i="1" s="1"/>
  <c r="S302" i="1"/>
  <c r="U294" i="1"/>
  <c r="V294" i="1" s="1"/>
  <c r="S294" i="1"/>
  <c r="U286" i="1"/>
  <c r="V286" i="1" s="1"/>
  <c r="S286" i="1"/>
  <c r="U278" i="1"/>
  <c r="V278" i="1" s="1"/>
  <c r="S278" i="1"/>
  <c r="U270" i="1"/>
  <c r="V270" i="1" s="1"/>
  <c r="S270" i="1"/>
  <c r="U262" i="1"/>
  <c r="V262" i="1" s="1"/>
  <c r="S262" i="1"/>
  <c r="U254" i="1"/>
  <c r="V254" i="1" s="1"/>
  <c r="S254" i="1"/>
  <c r="U246" i="1"/>
  <c r="V246" i="1" s="1"/>
  <c r="S246" i="1"/>
  <c r="U238" i="1"/>
  <c r="V238" i="1" s="1"/>
  <c r="S238" i="1"/>
  <c r="U230" i="1"/>
  <c r="V230" i="1" s="1"/>
  <c r="S230" i="1"/>
  <c r="U222" i="1"/>
  <c r="V222" i="1" s="1"/>
  <c r="S222" i="1"/>
  <c r="U214" i="1"/>
  <c r="V214" i="1" s="1"/>
  <c r="S214" i="1"/>
  <c r="U206" i="1"/>
  <c r="V206" i="1" s="1"/>
  <c r="S206" i="1"/>
  <c r="U198" i="1"/>
  <c r="V198" i="1" s="1"/>
  <c r="S198" i="1"/>
  <c r="U190" i="1"/>
  <c r="V190" i="1" s="1"/>
  <c r="S190" i="1"/>
  <c r="U182" i="1"/>
  <c r="V182" i="1" s="1"/>
  <c r="S182" i="1"/>
  <c r="U174" i="1"/>
  <c r="V174" i="1" s="1"/>
  <c r="S174" i="1"/>
  <c r="U166" i="1"/>
  <c r="V166" i="1" s="1"/>
  <c r="S166" i="1"/>
  <c r="U158" i="1"/>
  <c r="V158" i="1" s="1"/>
  <c r="S158" i="1"/>
  <c r="U150" i="1"/>
  <c r="V150" i="1" s="1"/>
  <c r="S150" i="1"/>
  <c r="U142" i="1"/>
  <c r="V142" i="1" s="1"/>
  <c r="S142" i="1"/>
  <c r="U134" i="1"/>
  <c r="V134" i="1" s="1"/>
  <c r="S134" i="1"/>
  <c r="U126" i="1"/>
  <c r="V126" i="1" s="1"/>
  <c r="S126" i="1"/>
  <c r="U118" i="1"/>
  <c r="V118" i="1" s="1"/>
  <c r="S118" i="1"/>
  <c r="U110" i="1"/>
  <c r="V110" i="1" s="1"/>
  <c r="S110" i="1"/>
  <c r="U102" i="1"/>
  <c r="V102" i="1" s="1"/>
  <c r="S102" i="1"/>
  <c r="U94" i="1"/>
  <c r="V94" i="1" s="1"/>
  <c r="S94" i="1"/>
  <c r="U86" i="1"/>
  <c r="V86" i="1" s="1"/>
  <c r="S86" i="1"/>
  <c r="U78" i="1"/>
  <c r="V78" i="1" s="1"/>
  <c r="S78" i="1"/>
  <c r="U70" i="1"/>
  <c r="V70" i="1" s="1"/>
  <c r="S70" i="1"/>
  <c r="U62" i="1"/>
  <c r="V62" i="1" s="1"/>
  <c r="S62" i="1"/>
  <c r="U54" i="1"/>
  <c r="V54" i="1" s="1"/>
  <c r="S54" i="1"/>
  <c r="U46" i="1"/>
  <c r="V46" i="1" s="1"/>
  <c r="S46" i="1"/>
  <c r="U38" i="1"/>
  <c r="V38" i="1" s="1"/>
  <c r="S38" i="1"/>
  <c r="U28" i="1"/>
  <c r="V28" i="1" s="1"/>
  <c r="S28" i="1"/>
  <c r="U20" i="1"/>
  <c r="V20" i="1" s="1"/>
  <c r="S20" i="1"/>
  <c r="U12" i="1"/>
  <c r="V12" i="1" s="1"/>
  <c r="S12" i="1"/>
  <c r="U4" i="1"/>
  <c r="V4" i="1" s="1"/>
  <c r="S4" i="1"/>
  <c r="U2" i="1"/>
  <c r="P34" i="1"/>
  <c r="R34" i="1" s="1"/>
  <c r="D5" i="14" s="1"/>
  <c r="O35" i="1"/>
  <c r="R35" i="1" s="1"/>
  <c r="U5" i="14" l="1"/>
  <c r="E5" i="14"/>
  <c r="W5" i="14"/>
  <c r="AE9" i="14"/>
  <c r="AD9" i="14"/>
  <c r="AC9" i="14"/>
  <c r="AB9" i="14"/>
  <c r="X5" i="14"/>
  <c r="H5" i="14"/>
  <c r="G5" i="14"/>
  <c r="F5" i="14"/>
  <c r="T5" i="14"/>
  <c r="U35" i="1"/>
  <c r="V35" i="1" s="1"/>
  <c r="W9" i="14" s="1"/>
  <c r="S35" i="1"/>
  <c r="U34" i="1"/>
  <c r="V34" i="1" s="1"/>
  <c r="V9" i="14" s="1"/>
  <c r="S34" i="1"/>
  <c r="V2" i="1"/>
  <c r="T9" i="14" l="1"/>
  <c r="N9" i="14"/>
  <c r="M9" i="14"/>
  <c r="L9" i="14"/>
  <c r="O9" i="14"/>
  <c r="G9" i="14"/>
  <c r="D9" i="14"/>
  <c r="E9" i="14"/>
  <c r="F9" i="14"/>
  <c r="U9" i="14"/>
</calcChain>
</file>

<file path=xl/sharedStrings.xml><?xml version="1.0" encoding="utf-8"?>
<sst xmlns="http://schemas.openxmlformats.org/spreadsheetml/2006/main" count="970" uniqueCount="196">
  <si>
    <t>Tramo</t>
  </si>
  <si>
    <t>v (km/h)</t>
  </si>
  <si>
    <t>Ancho (m)</t>
  </si>
  <si>
    <t>ZLDprom (1-2)</t>
  </si>
  <si>
    <t>ZLDcrit (1-2)</t>
  </si>
  <si>
    <t>n (1-2)</t>
  </si>
  <si>
    <t>Inicio(km)</t>
  </si>
  <si>
    <t>Fin(km)</t>
  </si>
  <si>
    <t>Sección_control</t>
  </si>
  <si>
    <t>TPD2012</t>
  </si>
  <si>
    <t>TPD2013</t>
  </si>
  <si>
    <t>TPD2014</t>
  </si>
  <si>
    <t>ZLDprom (2-1)</t>
  </si>
  <si>
    <t>ZLDcrit (2-1)</t>
  </si>
  <si>
    <t>n (2-1)</t>
  </si>
  <si>
    <t>FWD prom</t>
  </si>
  <si>
    <t>MRI prom</t>
  </si>
  <si>
    <t>Longitud_real(m)</t>
  </si>
  <si>
    <t>Longitud_XY</t>
  </si>
  <si>
    <t>Razón_curvatura</t>
  </si>
  <si>
    <t>1-RC</t>
  </si>
  <si>
    <t>FWD min</t>
  </si>
  <si>
    <t>FWD max</t>
  </si>
  <si>
    <t>MRI min</t>
  </si>
  <si>
    <t>MRI max</t>
  </si>
  <si>
    <t>Variable</t>
  </si>
  <si>
    <t>Descripción</t>
  </si>
  <si>
    <t>Velocidad reglamentaria</t>
  </si>
  <si>
    <t>Ancho de carril</t>
  </si>
  <si>
    <t>Índice de regularidad internacional ponderado (rueda izquierdo y derecho) promedio</t>
  </si>
  <si>
    <t>-</t>
  </si>
  <si>
    <t>Desv. Est.</t>
  </si>
  <si>
    <t>Intersecciones</t>
  </si>
  <si>
    <t>Muerte2012</t>
  </si>
  <si>
    <t>Herido grave2012</t>
  </si>
  <si>
    <t>Heredio leve2012</t>
  </si>
  <si>
    <t>Muerte2013</t>
  </si>
  <si>
    <t>Herido grave2013</t>
  </si>
  <si>
    <t>Heredio leve2013</t>
  </si>
  <si>
    <t>Muerte2014</t>
  </si>
  <si>
    <t>Herido grave2014</t>
  </si>
  <si>
    <t>Heredio leve2014</t>
  </si>
  <si>
    <t>Mat2012</t>
  </si>
  <si>
    <t>Mat2013</t>
  </si>
  <si>
    <t>Mat2014</t>
  </si>
  <si>
    <t>Choques_total2012</t>
  </si>
  <si>
    <t>Choques_total2013</t>
  </si>
  <si>
    <t>Choques_total2014</t>
  </si>
  <si>
    <t>Total</t>
  </si>
  <si>
    <t>Cantidad de carriles (total)</t>
  </si>
  <si>
    <t>n</t>
  </si>
  <si>
    <t>Estadística descriptiva datos cuantitativos</t>
  </si>
  <si>
    <t>Muerte</t>
  </si>
  <si>
    <t>Herido grave</t>
  </si>
  <si>
    <t>Heredio leve</t>
  </si>
  <si>
    <t>Mat</t>
  </si>
  <si>
    <t>Choques_total</t>
  </si>
  <si>
    <t>Choques viales con heridos graves 2012-2014</t>
  </si>
  <si>
    <t>Choques viales con heridos leves 2012-2014</t>
  </si>
  <si>
    <t>Choques viales con solo daños materiales 2012-2014</t>
  </si>
  <si>
    <t>Total de choques viales 2012-2014</t>
  </si>
  <si>
    <t>Velocidad (km/h)</t>
  </si>
  <si>
    <t>≥6</t>
  </si>
  <si>
    <t>Carriles</t>
  </si>
  <si>
    <t>3-3,2</t>
  </si>
  <si>
    <t>3,2-3,5</t>
  </si>
  <si>
    <t>3,7-4</t>
  </si>
  <si>
    <t>&gt;4</t>
  </si>
  <si>
    <t>Longitud_real(km)</t>
  </si>
  <si>
    <t>log (FWD prom)</t>
  </si>
  <si>
    <t>log (MRI prom)</t>
  </si>
  <si>
    <t>A1</t>
  </si>
  <si>
    <t>A2</t>
  </si>
  <si>
    <t>A3</t>
  </si>
  <si>
    <t>A4</t>
  </si>
  <si>
    <t>N1</t>
  </si>
  <si>
    <t>N2</t>
  </si>
  <si>
    <t>N3</t>
  </si>
  <si>
    <t>V1</t>
  </si>
  <si>
    <t>V2</t>
  </si>
  <si>
    <t>V3</t>
  </si>
  <si>
    <t>Longitud(km)</t>
  </si>
  <si>
    <t>Razon_curvatura</t>
  </si>
  <si>
    <t>FWDprom</t>
  </si>
  <si>
    <t>log (FWDprom)</t>
  </si>
  <si>
    <t>MRIprom</t>
  </si>
  <si>
    <t>log (MRIprom)</t>
  </si>
  <si>
    <t>Herido_grave2012</t>
  </si>
  <si>
    <t>Heredio_leve2012</t>
  </si>
  <si>
    <t>Herido_grave2013</t>
  </si>
  <si>
    <t>Heredio_leve2013</t>
  </si>
  <si>
    <t>Herido_grave2014</t>
  </si>
  <si>
    <t>Heredio_leve2014</t>
  </si>
  <si>
    <t>Herido_ grave</t>
  </si>
  <si>
    <t>Heredio_leve</t>
  </si>
  <si>
    <t>ID</t>
  </si>
  <si>
    <t>TPD</t>
  </si>
  <si>
    <t>Año</t>
  </si>
  <si>
    <t>Herido_grave</t>
  </si>
  <si>
    <t>ZLDprom min</t>
  </si>
  <si>
    <t>ZLDprom max</t>
  </si>
  <si>
    <t>ZLDcrit min</t>
  </si>
  <si>
    <t>ZLDcrit max</t>
  </si>
  <si>
    <t>ZLD2</t>
  </si>
  <si>
    <t>ZLD3</t>
  </si>
  <si>
    <t>ZLD4</t>
  </si>
  <si>
    <t>ZLD prom min</t>
  </si>
  <si>
    <t>V60</t>
  </si>
  <si>
    <t>V80</t>
  </si>
  <si>
    <t>V90</t>
  </si>
  <si>
    <t>N4</t>
  </si>
  <si>
    <t>N6</t>
  </si>
  <si>
    <t>MRI</t>
  </si>
  <si>
    <t>1,9-3,6</t>
  </si>
  <si>
    <t>3,6-6,4</t>
  </si>
  <si>
    <t>&gt;6,4</t>
  </si>
  <si>
    <t>MRI3</t>
  </si>
  <si>
    <t>MRI4</t>
  </si>
  <si>
    <t>MRI5</t>
  </si>
  <si>
    <t>A0</t>
  </si>
  <si>
    <t>3,5-3,7</t>
  </si>
  <si>
    <t>Tramo 1</t>
  </si>
  <si>
    <t>Tramo 2</t>
  </si>
  <si>
    <t>Tramo 3</t>
  </si>
  <si>
    <t>ZLD1</t>
  </si>
  <si>
    <t>Dudas</t>
  </si>
  <si>
    <t>Eliminado</t>
  </si>
  <si>
    <t>Unión de categorías 1</t>
  </si>
  <si>
    <t>Unión de categorías 2</t>
  </si>
  <si>
    <t>V40</t>
  </si>
  <si>
    <t>MRI1</t>
  </si>
  <si>
    <t>MRI2</t>
  </si>
  <si>
    <t>1,0 - 1,9</t>
  </si>
  <si>
    <t>0,0 - 1,0</t>
  </si>
  <si>
    <t>0-0,02</t>
  </si>
  <si>
    <t>0,02-0,09</t>
  </si>
  <si>
    <t>0,09-0,2</t>
  </si>
  <si>
    <t>0,2-0,33</t>
  </si>
  <si>
    <t>0,33-0,52</t>
  </si>
  <si>
    <t>TC1</t>
  </si>
  <si>
    <t>TC2</t>
  </si>
  <si>
    <t>TC3</t>
  </si>
  <si>
    <t>TC4</t>
  </si>
  <si>
    <t>TC5</t>
  </si>
  <si>
    <t>TC</t>
  </si>
  <si>
    <t>Longitud acumulada (km)</t>
  </si>
  <si>
    <t>Intercambio</t>
  </si>
  <si>
    <t>Totales</t>
  </si>
  <si>
    <t>Accesos</t>
  </si>
  <si>
    <t>Accesos/km</t>
  </si>
  <si>
    <t>Intercambios</t>
  </si>
  <si>
    <t>Tasa de curvatura</t>
  </si>
  <si>
    <t>Distancia rectilínea entre punto inicial y final de tramo</t>
  </si>
  <si>
    <t>1 - (Longitud_XY / Longitud_real)</t>
  </si>
  <si>
    <t>Longitud_XY (m)</t>
  </si>
  <si>
    <t>Razón de accesos entre longitud de tramo homogéneo en km</t>
  </si>
  <si>
    <t>Dummy asociado a presencia de acceso o intercambio con flujo vehicular importante</t>
  </si>
  <si>
    <t>Segmento</t>
  </si>
  <si>
    <t>Longitud tramo homogéneo</t>
  </si>
  <si>
    <t>Longitud_XY (km)</t>
  </si>
  <si>
    <t>ZLD min</t>
  </si>
  <si>
    <t>Zona libre disponible min</t>
  </si>
  <si>
    <t>Frecuencia por categoría</t>
  </si>
  <si>
    <t>Cantidad de carriles</t>
  </si>
  <si>
    <t>3-3,2 m</t>
  </si>
  <si>
    <t>3,2-3,5 m</t>
  </si>
  <si>
    <t>3,5-3,7 m</t>
  </si>
  <si>
    <t>3,7-4 m</t>
  </si>
  <si>
    <t>&gt;4 m</t>
  </si>
  <si>
    <t>2 - 9 %</t>
  </si>
  <si>
    <t>9 - 20 %</t>
  </si>
  <si>
    <t>20 - 33 %</t>
  </si>
  <si>
    <t>0 - 2 %</t>
  </si>
  <si>
    <t>33 - 52 %</t>
  </si>
  <si>
    <t>TPDprom</t>
  </si>
  <si>
    <t>Deflectometría geófono 0 promedio</t>
  </si>
  <si>
    <t>Tránsito promedio diario promedio del 2012 - 2014</t>
  </si>
  <si>
    <t>Choques totales</t>
  </si>
  <si>
    <t>Daños mat.</t>
  </si>
  <si>
    <t>Fallecidos</t>
  </si>
  <si>
    <t>Choques viales con fallecidos 2012-2014</t>
  </si>
  <si>
    <t>Prom.</t>
  </si>
  <si>
    <t>Mín.</t>
  </si>
  <si>
    <t>Máx.</t>
  </si>
  <si>
    <t>Anexo</t>
  </si>
  <si>
    <t>Nombre de hoja</t>
  </si>
  <si>
    <t>Contenido</t>
  </si>
  <si>
    <t>Variables por tramo y segmento</t>
  </si>
  <si>
    <t>Datos_totales</t>
  </si>
  <si>
    <t>Datos_sin_int</t>
  </si>
  <si>
    <t>Estadística_descriptiva_cont</t>
  </si>
  <si>
    <t>Estadística_descriptiva_categ</t>
  </si>
  <si>
    <t>Datos totales para segmentos e intersecciones</t>
  </si>
  <si>
    <t>Datos para segmentos, excluye datos de choques en intersecciones</t>
  </si>
  <si>
    <t>Estadística descriptiva para variables continuas en segmentos</t>
  </si>
  <si>
    <t>Estadística descriptiva para variables categóricas en segmentos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</si>
</sst>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%"/>
    <numFmt numFmtId="166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Tahoma"/>
      <family val="2"/>
    </font>
    <font>
      <b/>
      <i/>
      <sz val="11"/>
      <color rgb="FF000000"/>
      <name val="Tahoma"/>
      <family val="2"/>
    </font>
    <font>
      <sz val="11"/>
      <color rgb="FF000000"/>
      <name val="Tahoma"/>
      <family val="2"/>
    </font>
    <font>
      <i/>
      <sz val="11"/>
      <color rgb="FF000000"/>
      <name val="Tahoma"/>
      <family val="2"/>
    </font>
    <font>
      <sz val="10"/>
      <color theme="1"/>
      <name val="Tahoma"/>
      <family val="2"/>
    </font>
    <font>
      <b/>
      <i/>
      <sz val="10"/>
      <color theme="1"/>
      <name val="Tahoma"/>
      <family val="2"/>
    </font>
    <font>
      <b/>
      <sz val="10"/>
      <color theme="1"/>
      <name val="Tahoma"/>
      <family val="2"/>
    </font>
    <font>
      <i/>
      <sz val="11"/>
      <color theme="1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6" fillId="0" borderId="12" applyNumberFormat="0" applyFill="0" applyAlignment="0" applyProtection="0"/>
    <xf numFmtId="0" fontId="7" fillId="0" borderId="1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14" applyNumberFormat="0" applyAlignment="0" applyProtection="0"/>
    <xf numFmtId="0" fontId="12" fillId="14" borderId="15" applyNumberFormat="0" applyAlignment="0" applyProtection="0"/>
    <xf numFmtId="0" fontId="13" fillId="14" borderId="14" applyNumberFormat="0" applyAlignment="0" applyProtection="0"/>
    <xf numFmtId="0" fontId="14" fillId="0" borderId="16" applyNumberFormat="0" applyFill="0" applyAlignment="0" applyProtection="0"/>
    <xf numFmtId="0" fontId="15" fillId="15" borderId="17" applyNumberFormat="0" applyAlignment="0" applyProtection="0"/>
    <xf numFmtId="0" fontId="16" fillId="0" borderId="0" applyNumberFormat="0" applyFill="0" applyBorder="0" applyAlignment="0" applyProtection="0"/>
    <xf numFmtId="0" fontId="1" fillId="16" borderId="18" applyNumberFormat="0" applyFont="0" applyAlignment="0" applyProtection="0"/>
    <xf numFmtId="0" fontId="17" fillId="0" borderId="0" applyNumberFormat="0" applyFill="0" applyBorder="0" applyAlignment="0" applyProtection="0"/>
    <xf numFmtId="0" fontId="2" fillId="0" borderId="19" applyNumberFormat="0" applyFill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8" fillId="40" borderId="0" applyNumberFormat="0" applyBorder="0" applyAlignment="0" applyProtection="0"/>
  </cellStyleXfs>
  <cellXfs count="19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" fontId="0" fillId="0" borderId="1" xfId="0" applyNumberFormat="1" applyBorder="1"/>
    <xf numFmtId="9" fontId="0" fillId="0" borderId="1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4" borderId="1" xfId="0" applyFill="1" applyBorder="1"/>
    <xf numFmtId="0" fontId="0" fillId="5" borderId="1" xfId="0" applyFill="1" applyBorder="1"/>
    <xf numFmtId="0" fontId="0" fillId="8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9" borderId="1" xfId="0" applyFill="1" applyBorder="1" applyAlignment="1">
      <alignment horizontal="center"/>
    </xf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41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0" xfId="0" applyFill="1"/>
    <xf numFmtId="0" fontId="0" fillId="0" borderId="1" xfId="0" applyFill="1" applyBorder="1"/>
    <xf numFmtId="9" fontId="0" fillId="0" borderId="1" xfId="1" applyFont="1" applyFill="1" applyBorder="1" applyAlignment="1">
      <alignment horizontal="center"/>
    </xf>
    <xf numFmtId="0" fontId="0" fillId="0" borderId="1" xfId="1" applyNumberFormat="1" applyFont="1" applyFill="1" applyBorder="1" applyAlignment="1">
      <alignment horizontal="center"/>
    </xf>
    <xf numFmtId="9" fontId="0" fillId="0" borderId="0" xfId="0" applyNumberFormat="1" applyFill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165" fontId="0" fillId="0" borderId="0" xfId="1" applyNumberFormat="1" applyFont="1"/>
    <xf numFmtId="0" fontId="0" fillId="0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9" fillId="42" borderId="20" xfId="0" applyFont="1" applyFill="1" applyBorder="1" applyAlignment="1">
      <alignment horizontal="center" vertical="center"/>
    </xf>
    <xf numFmtId="0" fontId="19" fillId="42" borderId="21" xfId="0" applyFont="1" applyFill="1" applyBorder="1" applyAlignment="1">
      <alignment horizontal="center" vertical="center"/>
    </xf>
    <xf numFmtId="0" fontId="22" fillId="43" borderId="2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center"/>
    </xf>
    <xf numFmtId="165" fontId="21" fillId="0" borderId="25" xfId="0" applyNumberFormat="1" applyFont="1" applyBorder="1" applyAlignment="1">
      <alignment horizontal="center" vertical="center"/>
    </xf>
    <xf numFmtId="0" fontId="23" fillId="0" borderId="0" xfId="0" applyFont="1"/>
    <xf numFmtId="0" fontId="25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2" fontId="23" fillId="0" borderId="1" xfId="0" applyNumberFormat="1" applyFont="1" applyBorder="1" applyAlignment="1">
      <alignment horizontal="center"/>
    </xf>
    <xf numFmtId="166" fontId="23" fillId="0" borderId="1" xfId="0" applyNumberFormat="1" applyFont="1" applyBorder="1" applyAlignment="1">
      <alignment horizontal="center"/>
    </xf>
    <xf numFmtId="1" fontId="23" fillId="0" borderId="1" xfId="0" applyNumberFormat="1" applyFont="1" applyBorder="1" applyAlignment="1">
      <alignment horizontal="center"/>
    </xf>
    <xf numFmtId="10" fontId="23" fillId="0" borderId="1" xfId="1" applyNumberFormat="1" applyFont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2" fontId="23" fillId="0" borderId="1" xfId="0" applyNumberFormat="1" applyFont="1" applyFill="1" applyBorder="1" applyAlignment="1">
      <alignment horizontal="center"/>
    </xf>
    <xf numFmtId="2" fontId="23" fillId="0" borderId="1" xfId="0" applyNumberFormat="1" applyFont="1" applyBorder="1" applyAlignment="1">
      <alignment horizontal="center" vertical="center"/>
    </xf>
    <xf numFmtId="166" fontId="23" fillId="0" borderId="1" xfId="0" applyNumberFormat="1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0" fontId="23" fillId="0" borderId="1" xfId="1" applyNumberFormat="1" applyFont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9" fontId="0" fillId="2" borderId="1" xfId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2" borderId="1" xfId="0" applyNumberFormat="1" applyFill="1" applyBorder="1"/>
    <xf numFmtId="1" fontId="0" fillId="2" borderId="1" xfId="0" applyNumberFormat="1" applyFill="1" applyBorder="1"/>
    <xf numFmtId="0" fontId="0" fillId="2" borderId="2" xfId="0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2" borderId="0" xfId="0" applyFill="1"/>
    <xf numFmtId="0" fontId="0" fillId="2" borderId="1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Border="1" applyAlignment="1">
      <alignment horizontal="center"/>
    </xf>
    <xf numFmtId="0" fontId="0" fillId="44" borderId="1" xfId="0" applyFill="1" applyBorder="1" applyAlignment="1">
      <alignment horizontal="center"/>
    </xf>
    <xf numFmtId="0" fontId="0" fillId="44" borderId="1" xfId="0" applyFill="1" applyBorder="1"/>
    <xf numFmtId="1" fontId="0" fillId="44" borderId="1" xfId="0" applyNumberFormat="1" applyFill="1" applyBorder="1"/>
    <xf numFmtId="164" fontId="0" fillId="44" borderId="1" xfId="0" applyNumberFormat="1" applyFill="1" applyBorder="1"/>
    <xf numFmtId="9" fontId="0" fillId="44" borderId="1" xfId="1" applyFont="1" applyFill="1" applyBorder="1" applyAlignment="1">
      <alignment horizontal="center"/>
    </xf>
    <xf numFmtId="2" fontId="0" fillId="44" borderId="1" xfId="0" applyNumberFormat="1" applyFill="1" applyBorder="1" applyAlignment="1">
      <alignment horizontal="center"/>
    </xf>
    <xf numFmtId="164" fontId="0" fillId="44" borderId="1" xfId="0" applyNumberFormat="1" applyFill="1" applyBorder="1" applyAlignment="1">
      <alignment horizontal="center"/>
    </xf>
    <xf numFmtId="0" fontId="0" fillId="44" borderId="2" xfId="0" applyFill="1" applyBorder="1" applyAlignment="1">
      <alignment horizontal="center"/>
    </xf>
    <xf numFmtId="0" fontId="0" fillId="44" borderId="0" xfId="0" applyFill="1"/>
    <xf numFmtId="0" fontId="0" fillId="44" borderId="0" xfId="0" applyFill="1" applyAlignment="1">
      <alignment horizontal="center"/>
    </xf>
    <xf numFmtId="0" fontId="23" fillId="0" borderId="0" xfId="0" applyFont="1" applyBorder="1"/>
    <xf numFmtId="164" fontId="23" fillId="0" borderId="0" xfId="0" applyNumberFormat="1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2" fontId="23" fillId="0" borderId="0" xfId="0" applyNumberFormat="1" applyFont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1" fontId="23" fillId="0" borderId="0" xfId="0" applyNumberFormat="1" applyFont="1" applyBorder="1" applyAlignment="1">
      <alignment horizontal="center"/>
    </xf>
    <xf numFmtId="2" fontId="23" fillId="0" borderId="0" xfId="0" applyNumberFormat="1" applyFont="1" applyFill="1" applyBorder="1" applyAlignment="1">
      <alignment horizontal="center"/>
    </xf>
    <xf numFmtId="0" fontId="25" fillId="0" borderId="28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3" fillId="0" borderId="30" xfId="0" applyFont="1" applyBorder="1" applyAlignment="1">
      <alignment horizontal="center"/>
    </xf>
    <xf numFmtId="166" fontId="23" fillId="0" borderId="29" xfId="0" applyNumberFormat="1" applyFont="1" applyBorder="1" applyAlignment="1">
      <alignment horizontal="center" vertical="center"/>
    </xf>
    <xf numFmtId="49" fontId="23" fillId="0" borderId="30" xfId="0" applyNumberFormat="1" applyFont="1" applyBorder="1" applyAlignment="1">
      <alignment horizontal="center"/>
    </xf>
    <xf numFmtId="2" fontId="23" fillId="0" borderId="29" xfId="0" applyNumberFormat="1" applyFont="1" applyBorder="1" applyAlignment="1">
      <alignment horizontal="center" vertical="center"/>
    </xf>
    <xf numFmtId="9" fontId="23" fillId="0" borderId="29" xfId="1" applyFont="1" applyBorder="1" applyAlignment="1">
      <alignment horizontal="center" vertical="center"/>
    </xf>
    <xf numFmtId="0" fontId="23" fillId="0" borderId="28" xfId="0" applyFont="1" applyBorder="1" applyAlignment="1">
      <alignment horizontal="center"/>
    </xf>
    <xf numFmtId="1" fontId="23" fillId="0" borderId="29" xfId="0" applyNumberFormat="1" applyFont="1" applyBorder="1" applyAlignment="1">
      <alignment horizontal="center" vertical="center"/>
    </xf>
    <xf numFmtId="164" fontId="23" fillId="0" borderId="30" xfId="0" applyNumberFormat="1" applyFont="1" applyBorder="1" applyAlignment="1">
      <alignment horizontal="center"/>
    </xf>
    <xf numFmtId="0" fontId="23" fillId="0" borderId="31" xfId="0" applyFont="1" applyBorder="1" applyAlignment="1">
      <alignment horizontal="center"/>
    </xf>
    <xf numFmtId="0" fontId="23" fillId="0" borderId="32" xfId="0" applyFont="1" applyFill="1" applyBorder="1" applyAlignment="1">
      <alignment horizontal="center"/>
    </xf>
    <xf numFmtId="1" fontId="23" fillId="0" borderId="32" xfId="0" applyNumberFormat="1" applyFont="1" applyBorder="1" applyAlignment="1">
      <alignment horizontal="center" vertical="center"/>
    </xf>
    <xf numFmtId="2" fontId="23" fillId="0" borderId="32" xfId="0" applyNumberFormat="1" applyFont="1" applyFill="1" applyBorder="1" applyAlignment="1">
      <alignment horizontal="center" vertical="center"/>
    </xf>
    <xf numFmtId="1" fontId="23" fillId="0" borderId="33" xfId="0" applyNumberFormat="1" applyFont="1" applyBorder="1" applyAlignment="1">
      <alignment horizontal="center" vertical="center"/>
    </xf>
    <xf numFmtId="0" fontId="25" fillId="0" borderId="34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35" xfId="0" applyFont="1" applyBorder="1" applyAlignment="1">
      <alignment horizontal="center"/>
    </xf>
    <xf numFmtId="166" fontId="23" fillId="0" borderId="29" xfId="0" applyNumberFormat="1" applyFont="1" applyBorder="1" applyAlignment="1">
      <alignment horizontal="center"/>
    </xf>
    <xf numFmtId="2" fontId="23" fillId="0" borderId="29" xfId="0" applyNumberFormat="1" applyFont="1" applyBorder="1" applyAlignment="1">
      <alignment horizontal="center"/>
    </xf>
    <xf numFmtId="9" fontId="23" fillId="0" borderId="29" xfId="1" applyFont="1" applyBorder="1" applyAlignment="1">
      <alignment horizontal="center"/>
    </xf>
    <xf numFmtId="1" fontId="23" fillId="0" borderId="29" xfId="0" applyNumberFormat="1" applyFont="1" applyBorder="1" applyAlignment="1">
      <alignment horizontal="center"/>
    </xf>
    <xf numFmtId="1" fontId="23" fillId="0" borderId="32" xfId="0" applyNumberFormat="1" applyFont="1" applyBorder="1" applyAlignment="1">
      <alignment horizontal="center"/>
    </xf>
    <xf numFmtId="2" fontId="23" fillId="0" borderId="32" xfId="0" applyNumberFormat="1" applyFont="1" applyFill="1" applyBorder="1" applyAlignment="1">
      <alignment horizontal="center"/>
    </xf>
    <xf numFmtId="1" fontId="23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16" fontId="3" fillId="0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2" xfId="0" applyFont="1" applyBorder="1"/>
    <xf numFmtId="0" fontId="2" fillId="0" borderId="27" xfId="0" applyFont="1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2" fillId="0" borderId="39" xfId="0" applyFont="1" applyBorder="1"/>
    <xf numFmtId="0" fontId="2" fillId="0" borderId="46" xfId="0" applyFont="1" applyFill="1" applyBorder="1"/>
    <xf numFmtId="0" fontId="2" fillId="0" borderId="38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26" fillId="0" borderId="39" xfId="0" applyFont="1" applyBorder="1" applyAlignment="1">
      <alignment horizontal="center" wrapText="1"/>
    </xf>
    <xf numFmtId="0" fontId="26" fillId="0" borderId="41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5" fillId="0" borderId="26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5" fillId="0" borderId="21" xfId="0" applyFont="1" applyBorder="1" applyAlignment="1">
      <alignment horizontal="center"/>
    </xf>
    <xf numFmtId="0" fontId="24" fillId="3" borderId="36" xfId="0" applyFont="1" applyFill="1" applyBorder="1" applyAlignment="1">
      <alignment horizontal="center"/>
    </xf>
    <xf numFmtId="0" fontId="24" fillId="3" borderId="37" xfId="0" applyFont="1" applyFill="1" applyBorder="1" applyAlignment="1">
      <alignment horizontal="center"/>
    </xf>
    <xf numFmtId="0" fontId="24" fillId="3" borderId="25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20" fillId="42" borderId="26" xfId="0" applyFont="1" applyFill="1" applyBorder="1" applyAlignment="1">
      <alignment horizontal="center" vertical="center"/>
    </xf>
    <xf numFmtId="0" fontId="20" fillId="42" borderId="22" xfId="0" applyFont="1" applyFill="1" applyBorder="1" applyAlignment="1">
      <alignment horizontal="center" vertical="center"/>
    </xf>
    <xf numFmtId="0" fontId="20" fillId="42" borderId="21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_xlchart.1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Razón de curvatura</a:t>
            </a:r>
          </a:p>
        </cx:rich>
      </cx:tx>
    </cx:title>
    <cx:plotArea>
      <cx:plotAreaRegion>
        <cx:series layoutId="clusteredColumn" uniqueId="{97B6FEFE-5A38-4321-99B5-8CF246F6722D}">
          <cx:tx>
            <cx:txData>
              <cx:f>_xlchart.0</cx:f>
              <cx:v>1-RC</cx:v>
            </cx:txData>
          </cx:tx>
          <cx:dataLabels pos="outEnd">
            <cx:visibility seriesName="0" categoryName="0" value="1"/>
          </cx:dataLabels>
          <cx:dataId val="0"/>
          <cx:layoutPr>
            <cx:binning intervalClosed="r"/>
          </cx:layoutPr>
        </cx:series>
      </cx:plotAreaRegion>
      <cx:axis id="0">
        <cx:catScaling gapWidth="0"/>
        <cx:majorTickMarks type="out"/>
        <cx:tickLabels/>
      </cx:axis>
      <cx:axis id="1" hidden="1">
        <cx:valScaling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_xlchart.2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FWD promedio</a:t>
            </a:r>
          </a:p>
        </cx:rich>
      </cx:tx>
    </cx:title>
    <cx:plotArea>
      <cx:plotAreaRegion>
        <cx:series layoutId="clusteredColumn" uniqueId="{85E778EF-20E0-4FF8-957A-8CC6666E96C0}">
          <cx:dataLabels pos="outEnd">
            <cx:visibility seriesName="0" categoryName="0" value="1"/>
          </cx:dataLabels>
          <cx:dataId val="0"/>
          <cx:layoutPr>
            <cx:binning intervalClosed="r"/>
          </cx:layoutPr>
        </cx:series>
      </cx:plotAreaRegion>
      <cx:axis id="0">
        <cx:catScaling gapWidth="0"/>
        <cx:majorTickMarks type="out"/>
        <cx:tickLabels/>
      </cx:axis>
      <cx:axis id="1" hidden="1">
        <cx:valScaling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_xlchart.3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 Logaritmo FWD promedio</a:t>
            </a:r>
          </a:p>
        </cx:rich>
      </cx:tx>
    </cx:title>
    <cx:plotArea>
      <cx:plotAreaRegion>
        <cx:series layoutId="clusteredColumn" uniqueId="{B3CB98CE-C506-42FD-A948-C91C9F56E863}">
          <cx:dataId val="0"/>
          <cx:layoutPr>
            <cx:binning intervalClosed="r"/>
          </cx:layoutPr>
        </cx:series>
      </cx:plotAreaRegion>
      <cx:axis id="0">
        <cx:catScaling gapWidth="0"/>
        <cx:majorTickMarks type="out"/>
        <cx:tickLabels/>
      </cx:axis>
      <cx:axis id="1" hidden="1">
        <cx:valScaling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_xlchart.5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MRI promedio</a:t>
            </a:r>
          </a:p>
        </cx:rich>
      </cx:tx>
    </cx:title>
    <cx:plotArea>
      <cx:plotAreaRegion>
        <cx:series layoutId="clusteredColumn" uniqueId="{78340041-5F96-45AD-991E-3A1992AD0306}">
          <cx:dataId val="0"/>
          <cx:layoutPr>
            <cx:binning intervalClosed="r"/>
          </cx:layoutPr>
        </cx:series>
      </cx:plotAreaRegion>
      <cx:axis id="0">
        <cx:catScaling gapWidth="0"/>
        <cx:majorTickMarks type="out"/>
        <cx:tickLabels/>
      </cx:axis>
      <cx:axis id="1" hidden="1">
        <cx:valScaling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_xlchart.4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Logaritmo MRI promedio</a:t>
            </a:r>
          </a:p>
        </cx:rich>
      </cx:tx>
    </cx:title>
    <cx:plotArea>
      <cx:plotAreaRegion>
        <cx:series layoutId="clusteredColumn" uniqueId="{A203F179-ECA6-4C67-9065-535E01316015}">
          <cx:dataId val="0"/>
          <cx:layoutPr>
            <cx:binning intervalClosed="r"/>
          </cx:layoutPr>
        </cx:series>
      </cx:plotAreaRegion>
      <cx:axis id="0">
        <cx:catScaling gapWidth="0"/>
        <cx:title/>
        <cx:majorTickMarks type="out"/>
        <cx:tickLabels/>
      </cx:axis>
      <cx:axis id="1" hidden="1">
        <cx:valScaling/>
        <cx:title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_xlchart.7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ES"/>
              <a:t>Histograma: Ancho de carril</a:t>
            </a:r>
          </a:p>
        </cx:rich>
      </cx:tx>
    </cx:title>
    <cx:plotArea>
      <cx:plotAreaRegion>
        <cx:series layoutId="clusteredColumn" uniqueId="{C0C553B4-4C3B-4101-82A6-B8D538525FDC}">
          <cx:tx>
            <cx:txData>
              <cx:f>_xlchart.6</cx:f>
              <cx:v>Ancho (m)</cx:v>
            </cx:txData>
          </cx:tx>
          <cx:dataLabels pos="outEnd">
            <cx:visibility seriesName="0" categoryName="0" value="1"/>
          </cx:dataLabels>
          <cx:dataId val="0"/>
          <cx:layoutPr>
            <cx:binning intervalClosed="r"/>
          </cx:layoutPr>
        </cx:series>
      </cx:plotAreaRegion>
      <cx:axis id="0">
        <cx:catScaling gapWidth="0"/>
        <cx:majorTickMarks type="out"/>
        <cx:tickLabels/>
      </cx:axis>
      <cx:axis id="1" hidden="1">
        <cx:valScaling/>
        <cx:majorTickMarks type="out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213360</xdr:colOff>
      <xdr:row>1</xdr:row>
      <xdr:rowOff>11430</xdr:rowOff>
    </xdr:from>
    <xdr:to>
      <xdr:col>60</xdr:col>
      <xdr:colOff>91440</xdr:colOff>
      <xdr:row>26</xdr:row>
      <xdr:rowOff>137160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áfic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61</xdr:col>
      <xdr:colOff>140970</xdr:colOff>
      <xdr:row>0</xdr:row>
      <xdr:rowOff>133350</xdr:rowOff>
    </xdr:from>
    <xdr:to>
      <xdr:col>70</xdr:col>
      <xdr:colOff>167640</xdr:colOff>
      <xdr:row>26</xdr:row>
      <xdr:rowOff>137160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Gráfico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59</xdr:col>
      <xdr:colOff>449580</xdr:colOff>
      <xdr:row>29</xdr:row>
      <xdr:rowOff>38100</xdr:rowOff>
    </xdr:from>
    <xdr:to>
      <xdr:col>69</xdr:col>
      <xdr:colOff>590550</xdr:colOff>
      <xdr:row>55</xdr:row>
      <xdr:rowOff>41910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4" name="Gráfico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71</xdr:col>
      <xdr:colOff>118110</xdr:colOff>
      <xdr:row>1</xdr:row>
      <xdr:rowOff>11430</xdr:rowOff>
    </xdr:from>
    <xdr:to>
      <xdr:col>80</xdr:col>
      <xdr:colOff>144780</xdr:colOff>
      <xdr:row>27</xdr:row>
      <xdr:rowOff>15240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5" name="Gráfico 4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70</xdr:col>
      <xdr:colOff>342900</xdr:colOff>
      <xdr:row>29</xdr:row>
      <xdr:rowOff>0</xdr:rowOff>
    </xdr:from>
    <xdr:to>
      <xdr:col>83</xdr:col>
      <xdr:colOff>106680</xdr:colOff>
      <xdr:row>55</xdr:row>
      <xdr:rowOff>3810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6" name="Gráfico 5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84</xdr:col>
      <xdr:colOff>15240</xdr:colOff>
      <xdr:row>0</xdr:row>
      <xdr:rowOff>152400</xdr:rowOff>
    </xdr:from>
    <xdr:to>
      <xdr:col>92</xdr:col>
      <xdr:colOff>502920</xdr:colOff>
      <xdr:row>26</xdr:row>
      <xdr:rowOff>95250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7" name="Gráfico 6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8"/>
  <sheetViews>
    <sheetView tabSelected="1" workbookViewId="0">
      <selection activeCell="C16" sqref="C16"/>
    </sheetView>
  </sheetViews>
  <sheetFormatPr baseColWidth="10" defaultRowHeight="14.4" x14ac:dyDescent="0.3"/>
  <cols>
    <col min="2" max="2" width="25.6640625" bestFit="1" customWidth="1"/>
    <col min="3" max="3" width="56.21875" bestFit="1" customWidth="1"/>
  </cols>
  <sheetData>
    <row r="1" spans="2:3" ht="15" thickBot="1" x14ac:dyDescent="0.35"/>
    <row r="2" spans="2:3" x14ac:dyDescent="0.3">
      <c r="B2" s="154" t="s">
        <v>184</v>
      </c>
      <c r="C2" s="156" t="s">
        <v>187</v>
      </c>
    </row>
    <row r="3" spans="2:3" ht="15" thickBot="1" x14ac:dyDescent="0.35">
      <c r="B3" s="155"/>
      <c r="C3" s="157"/>
    </row>
    <row r="4" spans="2:3" ht="15" thickBot="1" x14ac:dyDescent="0.35">
      <c r="B4" s="148" t="s">
        <v>185</v>
      </c>
      <c r="C4" s="148" t="s">
        <v>186</v>
      </c>
    </row>
    <row r="5" spans="2:3" x14ac:dyDescent="0.3">
      <c r="B5" s="152" t="s">
        <v>188</v>
      </c>
      <c r="C5" s="149" t="s">
        <v>192</v>
      </c>
    </row>
    <row r="6" spans="2:3" x14ac:dyDescent="0.3">
      <c r="B6" s="147" t="s">
        <v>189</v>
      </c>
      <c r="C6" s="150" t="s">
        <v>193</v>
      </c>
    </row>
    <row r="7" spans="2:3" x14ac:dyDescent="0.3">
      <c r="B7" s="147" t="s">
        <v>190</v>
      </c>
      <c r="C7" s="150" t="s">
        <v>194</v>
      </c>
    </row>
    <row r="8" spans="2:3" ht="15" thickBot="1" x14ac:dyDescent="0.35">
      <c r="B8" s="153" t="s">
        <v>191</v>
      </c>
      <c r="C8" s="151" t="s">
        <v>195</v>
      </c>
    </row>
  </sheetData>
  <mergeCells count="2">
    <mergeCell ref="B2:B3"/>
    <mergeCell ref="C2:C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35"/>
  <sheetViews>
    <sheetView topLeftCell="S1" workbookViewId="0">
      <selection activeCell="W1" sqref="W1:Y21"/>
    </sheetView>
  </sheetViews>
  <sheetFormatPr baseColWidth="10" defaultRowHeight="14.4" x14ac:dyDescent="0.3"/>
  <cols>
    <col min="18" max="18" width="14.6640625" bestFit="1" customWidth="1"/>
    <col min="26" max="26" width="15.88671875" bestFit="1" customWidth="1"/>
    <col min="27" max="27" width="15.6640625" bestFit="1" customWidth="1"/>
    <col min="28" max="28" width="15" customWidth="1"/>
    <col min="29" max="29" width="17" bestFit="1" customWidth="1"/>
  </cols>
  <sheetData>
    <row r="1" spans="1:32" x14ac:dyDescent="0.3">
      <c r="A1" s="20" t="s">
        <v>97</v>
      </c>
      <c r="B1" s="20" t="s">
        <v>0</v>
      </c>
      <c r="C1" s="20" t="s">
        <v>95</v>
      </c>
      <c r="D1" s="3" t="s">
        <v>103</v>
      </c>
      <c r="E1" s="3" t="s">
        <v>104</v>
      </c>
      <c r="F1" s="26" t="s">
        <v>105</v>
      </c>
      <c r="G1" s="26" t="s">
        <v>107</v>
      </c>
      <c r="H1" s="26" t="s">
        <v>108</v>
      </c>
      <c r="I1" s="26" t="s">
        <v>109</v>
      </c>
      <c r="J1" s="26" t="s">
        <v>77</v>
      </c>
      <c r="K1" s="26" t="s">
        <v>110</v>
      </c>
      <c r="L1" s="26" t="s">
        <v>111</v>
      </c>
      <c r="M1" s="20" t="s">
        <v>71</v>
      </c>
      <c r="N1" s="20" t="s">
        <v>72</v>
      </c>
      <c r="O1" s="20" t="s">
        <v>73</v>
      </c>
      <c r="P1" s="20" t="s">
        <v>74</v>
      </c>
      <c r="Q1" s="20" t="s">
        <v>81</v>
      </c>
      <c r="R1" s="20" t="s">
        <v>82</v>
      </c>
      <c r="S1" s="20" t="s">
        <v>83</v>
      </c>
      <c r="T1" s="20" t="s">
        <v>84</v>
      </c>
      <c r="U1" s="20" t="s">
        <v>85</v>
      </c>
      <c r="V1" s="20" t="s">
        <v>86</v>
      </c>
      <c r="W1" s="27" t="s">
        <v>116</v>
      </c>
      <c r="X1" s="27" t="s">
        <v>117</v>
      </c>
      <c r="Y1" s="27" t="s">
        <v>118</v>
      </c>
      <c r="Z1" s="20" t="s">
        <v>32</v>
      </c>
      <c r="AA1" s="24" t="s">
        <v>96</v>
      </c>
      <c r="AB1" s="20" t="s">
        <v>52</v>
      </c>
      <c r="AC1" s="20" t="s">
        <v>98</v>
      </c>
      <c r="AD1" s="20" t="s">
        <v>94</v>
      </c>
      <c r="AE1" s="20" t="s">
        <v>55</v>
      </c>
      <c r="AF1" s="20" t="s">
        <v>56</v>
      </c>
    </row>
    <row r="2" spans="1:32" x14ac:dyDescent="0.3">
      <c r="A2" s="20">
        <v>2012</v>
      </c>
      <c r="B2" s="10">
        <v>1</v>
      </c>
      <c r="C2" s="10">
        <v>1</v>
      </c>
      <c r="D2" s="26">
        <v>0</v>
      </c>
      <c r="E2" s="26">
        <v>0</v>
      </c>
      <c r="F2" s="26">
        <v>0</v>
      </c>
      <c r="G2" s="10">
        <v>0</v>
      </c>
      <c r="H2" s="10">
        <v>0</v>
      </c>
      <c r="I2" s="10">
        <v>0</v>
      </c>
      <c r="J2" s="10">
        <v>0</v>
      </c>
      <c r="K2" s="10">
        <v>0</v>
      </c>
      <c r="L2" s="10">
        <v>1</v>
      </c>
      <c r="M2" s="10">
        <v>0</v>
      </c>
      <c r="N2" s="10">
        <v>1</v>
      </c>
      <c r="O2" s="10">
        <v>0</v>
      </c>
      <c r="P2" s="10">
        <v>0</v>
      </c>
      <c r="Q2" s="20">
        <v>0.23400000000000001</v>
      </c>
      <c r="R2" s="15">
        <v>0</v>
      </c>
      <c r="S2" s="20">
        <v>23.57</v>
      </c>
      <c r="T2" s="20">
        <v>1.3723595825243238</v>
      </c>
      <c r="U2" s="20">
        <v>2.83</v>
      </c>
      <c r="V2" s="20">
        <v>0.45178643552429026</v>
      </c>
      <c r="W2" s="27">
        <v>1</v>
      </c>
      <c r="X2" s="27">
        <v>0</v>
      </c>
      <c r="Y2" s="27">
        <v>0</v>
      </c>
      <c r="Z2" s="20">
        <v>2</v>
      </c>
      <c r="AA2" s="20">
        <v>69321</v>
      </c>
      <c r="AB2" s="20">
        <v>0</v>
      </c>
      <c r="AC2" s="20">
        <v>0</v>
      </c>
      <c r="AD2" s="20">
        <v>5</v>
      </c>
      <c r="AE2" s="20">
        <v>25</v>
      </c>
      <c r="AF2" s="20">
        <v>30</v>
      </c>
    </row>
    <row r="3" spans="1:32" x14ac:dyDescent="0.3">
      <c r="A3" s="20">
        <v>2012</v>
      </c>
      <c r="B3" s="10">
        <v>2</v>
      </c>
      <c r="C3" s="10">
        <v>2</v>
      </c>
      <c r="D3" s="26">
        <v>0</v>
      </c>
      <c r="E3" s="26">
        <v>0</v>
      </c>
      <c r="F3" s="26">
        <v>0</v>
      </c>
      <c r="G3" s="10">
        <v>1</v>
      </c>
      <c r="H3" s="10">
        <v>0</v>
      </c>
      <c r="I3" s="10">
        <v>0</v>
      </c>
      <c r="J3" s="10">
        <v>0</v>
      </c>
      <c r="K3" s="10">
        <v>0</v>
      </c>
      <c r="L3" s="10">
        <v>1</v>
      </c>
      <c r="M3" s="10">
        <v>0</v>
      </c>
      <c r="N3" s="10">
        <v>0</v>
      </c>
      <c r="O3" s="10">
        <v>0</v>
      </c>
      <c r="P3" s="10">
        <v>0</v>
      </c>
      <c r="Q3" s="20">
        <v>0.41600000000000004</v>
      </c>
      <c r="R3" s="15">
        <v>1.0000000000000009E-2</v>
      </c>
      <c r="S3" s="20">
        <v>21.43</v>
      </c>
      <c r="T3" s="20">
        <v>1.3310221710418286</v>
      </c>
      <c r="U3" s="20">
        <v>1.68</v>
      </c>
      <c r="V3" s="20">
        <v>0.22530928172586284</v>
      </c>
      <c r="W3" s="27">
        <v>0</v>
      </c>
      <c r="X3" s="27">
        <v>0</v>
      </c>
      <c r="Y3" s="27">
        <v>0</v>
      </c>
      <c r="Z3" s="20">
        <v>2</v>
      </c>
      <c r="AA3" s="20">
        <v>69321</v>
      </c>
      <c r="AB3" s="20">
        <v>0</v>
      </c>
      <c r="AC3" s="20">
        <v>1</v>
      </c>
      <c r="AD3" s="20">
        <v>6</v>
      </c>
      <c r="AE3" s="20">
        <v>41</v>
      </c>
      <c r="AF3" s="20">
        <v>48</v>
      </c>
    </row>
    <row r="4" spans="1:32" x14ac:dyDescent="0.3">
      <c r="A4" s="20">
        <v>2012</v>
      </c>
      <c r="B4" s="10">
        <v>3</v>
      </c>
      <c r="C4" s="10">
        <v>3</v>
      </c>
      <c r="D4" s="26">
        <v>0</v>
      </c>
      <c r="E4" s="26">
        <v>0</v>
      </c>
      <c r="F4" s="26">
        <v>0</v>
      </c>
      <c r="G4" s="10">
        <v>1</v>
      </c>
      <c r="H4" s="10">
        <v>0</v>
      </c>
      <c r="I4" s="10">
        <v>0</v>
      </c>
      <c r="J4" s="10">
        <v>0</v>
      </c>
      <c r="K4" s="10">
        <v>1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20">
        <v>0.29999999999999993</v>
      </c>
      <c r="R4" s="15">
        <v>5.0000000000000044E-2</v>
      </c>
      <c r="S4" s="20">
        <v>16.440000000000001</v>
      </c>
      <c r="T4" s="20">
        <v>1.2159018132040316</v>
      </c>
      <c r="U4" s="20">
        <v>1.68</v>
      </c>
      <c r="V4" s="20">
        <v>0.22530928172586284</v>
      </c>
      <c r="W4" s="27">
        <v>0</v>
      </c>
      <c r="X4" s="27">
        <v>0</v>
      </c>
      <c r="Y4" s="27">
        <v>0</v>
      </c>
      <c r="Z4" s="20">
        <v>1</v>
      </c>
      <c r="AA4" s="20">
        <v>69321</v>
      </c>
      <c r="AB4" s="20">
        <v>0</v>
      </c>
      <c r="AC4" s="20">
        <v>0</v>
      </c>
      <c r="AD4" s="20">
        <v>0</v>
      </c>
      <c r="AE4" s="20">
        <v>1</v>
      </c>
      <c r="AF4" s="20">
        <v>1</v>
      </c>
    </row>
    <row r="5" spans="1:32" x14ac:dyDescent="0.3">
      <c r="A5" s="20">
        <v>2012</v>
      </c>
      <c r="B5" s="10">
        <v>4</v>
      </c>
      <c r="C5" s="10">
        <v>4</v>
      </c>
      <c r="D5" s="26">
        <v>1</v>
      </c>
      <c r="E5" s="26">
        <v>0</v>
      </c>
      <c r="F5" s="26">
        <v>0</v>
      </c>
      <c r="G5" s="10">
        <v>1</v>
      </c>
      <c r="H5" s="10">
        <v>0</v>
      </c>
      <c r="I5" s="10">
        <v>0</v>
      </c>
      <c r="J5" s="10">
        <v>0</v>
      </c>
      <c r="K5" s="10">
        <v>1</v>
      </c>
      <c r="L5" s="10">
        <v>0</v>
      </c>
      <c r="M5" s="10">
        <v>0</v>
      </c>
      <c r="N5" s="10">
        <v>0</v>
      </c>
      <c r="O5" s="10">
        <v>1</v>
      </c>
      <c r="P5" s="10">
        <v>0</v>
      </c>
      <c r="Q5" s="20">
        <v>0.55000000000000004</v>
      </c>
      <c r="R5" s="15">
        <v>2.0000000000000018E-2</v>
      </c>
      <c r="S5" s="20">
        <v>18.41</v>
      </c>
      <c r="T5" s="20">
        <v>1.2650537885040147</v>
      </c>
      <c r="U5" s="20">
        <v>1.45</v>
      </c>
      <c r="V5" s="20">
        <v>0.16136800223497488</v>
      </c>
      <c r="W5" s="27">
        <v>0</v>
      </c>
      <c r="X5" s="27">
        <v>0</v>
      </c>
      <c r="Y5" s="27">
        <v>0</v>
      </c>
      <c r="Z5" s="20">
        <v>0</v>
      </c>
      <c r="AA5" s="20">
        <v>69321</v>
      </c>
      <c r="AB5" s="20">
        <v>0</v>
      </c>
      <c r="AC5" s="20">
        <v>0</v>
      </c>
      <c r="AD5" s="20">
        <v>0</v>
      </c>
      <c r="AE5" s="20">
        <v>16</v>
      </c>
      <c r="AF5" s="20">
        <v>16</v>
      </c>
    </row>
    <row r="6" spans="1:32" x14ac:dyDescent="0.3">
      <c r="A6" s="20">
        <v>2012</v>
      </c>
      <c r="B6" s="10">
        <v>5</v>
      </c>
      <c r="C6" s="10">
        <v>5</v>
      </c>
      <c r="D6" s="26">
        <v>1</v>
      </c>
      <c r="E6" s="26">
        <v>0</v>
      </c>
      <c r="F6" s="26">
        <v>0</v>
      </c>
      <c r="G6" s="10">
        <v>1</v>
      </c>
      <c r="H6" s="10">
        <v>0</v>
      </c>
      <c r="I6" s="10">
        <v>0</v>
      </c>
      <c r="J6" s="10">
        <v>0</v>
      </c>
      <c r="K6" s="10">
        <v>1</v>
      </c>
      <c r="L6" s="10">
        <v>0</v>
      </c>
      <c r="M6" s="10">
        <v>0</v>
      </c>
      <c r="N6" s="10">
        <v>1</v>
      </c>
      <c r="O6" s="10">
        <v>0</v>
      </c>
      <c r="P6" s="10">
        <v>0</v>
      </c>
      <c r="Q6" s="20">
        <v>0.62999999999999989</v>
      </c>
      <c r="R6" s="15">
        <v>2.0000000000000018E-2</v>
      </c>
      <c r="S6" s="20">
        <v>38.380000000000003</v>
      </c>
      <c r="T6" s="20">
        <v>1.5841049703994527</v>
      </c>
      <c r="U6" s="20">
        <v>1.43</v>
      </c>
      <c r="V6" s="20">
        <v>0.1553360374650618</v>
      </c>
      <c r="W6" s="27">
        <v>0</v>
      </c>
      <c r="X6" s="27">
        <v>0</v>
      </c>
      <c r="Y6" s="27">
        <v>0</v>
      </c>
      <c r="Z6" s="20">
        <v>1</v>
      </c>
      <c r="AA6" s="20">
        <v>69321</v>
      </c>
      <c r="AB6" s="20">
        <v>0</v>
      </c>
      <c r="AC6" s="20">
        <v>1</v>
      </c>
      <c r="AD6" s="20">
        <v>13</v>
      </c>
      <c r="AE6" s="20">
        <v>97</v>
      </c>
      <c r="AF6" s="20">
        <v>111</v>
      </c>
    </row>
    <row r="7" spans="1:32" x14ac:dyDescent="0.3">
      <c r="A7" s="20">
        <v>2012</v>
      </c>
      <c r="B7" s="10">
        <v>6</v>
      </c>
      <c r="C7" s="10">
        <v>6</v>
      </c>
      <c r="D7" s="26">
        <v>1</v>
      </c>
      <c r="E7" s="26">
        <v>0</v>
      </c>
      <c r="F7" s="26">
        <v>0</v>
      </c>
      <c r="G7" s="10">
        <v>1</v>
      </c>
      <c r="H7" s="10">
        <v>0</v>
      </c>
      <c r="I7" s="10">
        <v>0</v>
      </c>
      <c r="J7" s="10">
        <v>0</v>
      </c>
      <c r="K7" s="10">
        <v>1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20">
        <v>0.66999999999999993</v>
      </c>
      <c r="R7" s="15">
        <v>0</v>
      </c>
      <c r="S7" s="20">
        <v>15.75</v>
      </c>
      <c r="T7" s="20">
        <v>1.1972805581256194</v>
      </c>
      <c r="U7" s="20">
        <v>3.66</v>
      </c>
      <c r="V7" s="20">
        <v>0.56348108539441066</v>
      </c>
      <c r="W7" s="27">
        <v>0</v>
      </c>
      <c r="X7" s="27">
        <v>1</v>
      </c>
      <c r="Y7" s="27">
        <v>0</v>
      </c>
      <c r="Z7" s="20">
        <v>3</v>
      </c>
      <c r="AA7" s="20">
        <v>69321</v>
      </c>
      <c r="AB7" s="20">
        <v>0</v>
      </c>
      <c r="AC7" s="20">
        <v>0</v>
      </c>
      <c r="AD7" s="20">
        <v>19</v>
      </c>
      <c r="AE7" s="20">
        <v>217</v>
      </c>
      <c r="AF7" s="20">
        <v>236</v>
      </c>
    </row>
    <row r="8" spans="1:32" x14ac:dyDescent="0.3">
      <c r="A8" s="20">
        <v>2012</v>
      </c>
      <c r="B8" s="10">
        <v>7</v>
      </c>
      <c r="C8" s="10">
        <v>7</v>
      </c>
      <c r="D8" s="26">
        <v>0</v>
      </c>
      <c r="E8" s="26">
        <v>0</v>
      </c>
      <c r="F8" s="26">
        <v>0</v>
      </c>
      <c r="G8" s="10">
        <v>1</v>
      </c>
      <c r="H8" s="10">
        <v>0</v>
      </c>
      <c r="I8" s="10">
        <v>0</v>
      </c>
      <c r="J8" s="10">
        <v>0</v>
      </c>
      <c r="K8" s="10">
        <v>0</v>
      </c>
      <c r="L8" s="10">
        <v>1</v>
      </c>
      <c r="M8" s="10">
        <v>0</v>
      </c>
      <c r="N8" s="10">
        <v>1</v>
      </c>
      <c r="O8" s="10">
        <v>0</v>
      </c>
      <c r="P8" s="10">
        <v>0</v>
      </c>
      <c r="Q8" s="20">
        <v>0.31000000000000005</v>
      </c>
      <c r="R8" s="15">
        <v>0</v>
      </c>
      <c r="S8" s="20">
        <v>18.93</v>
      </c>
      <c r="T8" s="20">
        <v>1.2771506139637967</v>
      </c>
      <c r="U8" s="20">
        <v>2.09</v>
      </c>
      <c r="V8" s="20">
        <v>0.32014628611105395</v>
      </c>
      <c r="W8" s="27">
        <v>1</v>
      </c>
      <c r="X8" s="27">
        <v>0</v>
      </c>
      <c r="Y8" s="27">
        <v>0</v>
      </c>
      <c r="Z8" s="20">
        <v>0</v>
      </c>
      <c r="AA8" s="20">
        <v>69321</v>
      </c>
      <c r="AB8" s="20">
        <v>0</v>
      </c>
      <c r="AC8" s="20">
        <v>0</v>
      </c>
      <c r="AD8" s="20">
        <v>8</v>
      </c>
      <c r="AE8" s="20">
        <v>67</v>
      </c>
      <c r="AF8" s="20">
        <v>75</v>
      </c>
    </row>
    <row r="9" spans="1:32" x14ac:dyDescent="0.3">
      <c r="A9" s="20">
        <v>2012</v>
      </c>
      <c r="B9" s="10">
        <v>8</v>
      </c>
      <c r="C9" s="10">
        <v>8</v>
      </c>
      <c r="D9" s="26">
        <v>0</v>
      </c>
      <c r="E9" s="26">
        <v>0</v>
      </c>
      <c r="F9" s="26">
        <v>0</v>
      </c>
      <c r="G9" s="10">
        <v>0</v>
      </c>
      <c r="H9" s="10">
        <v>1</v>
      </c>
      <c r="I9" s="10">
        <v>0</v>
      </c>
      <c r="J9" s="10">
        <v>0</v>
      </c>
      <c r="K9" s="10">
        <v>0</v>
      </c>
      <c r="L9" s="10">
        <v>1</v>
      </c>
      <c r="M9" s="10">
        <v>0</v>
      </c>
      <c r="N9" s="10">
        <v>1</v>
      </c>
      <c r="O9" s="10">
        <v>0</v>
      </c>
      <c r="P9" s="10">
        <v>0</v>
      </c>
      <c r="Q9" s="20">
        <v>0.89000000000000012</v>
      </c>
      <c r="R9" s="15">
        <v>2.0000000000000018E-2</v>
      </c>
      <c r="S9" s="20">
        <v>18.72</v>
      </c>
      <c r="T9" s="20">
        <v>1.2723058444020865</v>
      </c>
      <c r="U9" s="20">
        <v>1.94</v>
      </c>
      <c r="V9" s="20">
        <v>0.28780172993022601</v>
      </c>
      <c r="W9" s="27">
        <v>1</v>
      </c>
      <c r="X9" s="27">
        <v>0</v>
      </c>
      <c r="Y9" s="27">
        <v>0</v>
      </c>
      <c r="Z9" s="20">
        <v>1</v>
      </c>
      <c r="AA9" s="20">
        <v>97279</v>
      </c>
      <c r="AB9" s="20">
        <v>1</v>
      </c>
      <c r="AC9" s="20">
        <v>1</v>
      </c>
      <c r="AD9" s="20">
        <v>4</v>
      </c>
      <c r="AE9" s="20">
        <v>62</v>
      </c>
      <c r="AF9" s="20">
        <v>68</v>
      </c>
    </row>
    <row r="10" spans="1:32" x14ac:dyDescent="0.3">
      <c r="A10" s="20">
        <v>2012</v>
      </c>
      <c r="B10" s="10">
        <v>9</v>
      </c>
      <c r="C10" s="10">
        <v>9</v>
      </c>
      <c r="D10" s="26">
        <v>0</v>
      </c>
      <c r="E10" s="26">
        <v>0</v>
      </c>
      <c r="F10" s="26">
        <v>0</v>
      </c>
      <c r="G10" s="10">
        <v>0</v>
      </c>
      <c r="H10" s="10">
        <v>1</v>
      </c>
      <c r="I10" s="10">
        <v>0</v>
      </c>
      <c r="J10" s="10">
        <v>0</v>
      </c>
      <c r="K10" s="10">
        <v>0</v>
      </c>
      <c r="L10" s="10">
        <v>1</v>
      </c>
      <c r="M10" s="10">
        <v>0</v>
      </c>
      <c r="N10" s="10">
        <v>1</v>
      </c>
      <c r="O10" s="10">
        <v>0</v>
      </c>
      <c r="P10" s="10">
        <v>0</v>
      </c>
      <c r="Q10" s="20">
        <v>1.4569999999999999</v>
      </c>
      <c r="R10" s="15">
        <v>0</v>
      </c>
      <c r="S10" s="20">
        <v>16.2</v>
      </c>
      <c r="T10" s="20">
        <v>1.209515014542631</v>
      </c>
      <c r="U10" s="20">
        <v>1.66</v>
      </c>
      <c r="V10" s="20">
        <v>0.22010808804005508</v>
      </c>
      <c r="W10" s="27">
        <v>0</v>
      </c>
      <c r="X10" s="27">
        <v>0</v>
      </c>
      <c r="Y10" s="27">
        <v>0</v>
      </c>
      <c r="Z10" s="20">
        <v>0</v>
      </c>
      <c r="AA10" s="20">
        <v>97279</v>
      </c>
      <c r="AB10" s="20">
        <v>0</v>
      </c>
      <c r="AC10" s="20">
        <v>3</v>
      </c>
      <c r="AD10" s="20">
        <v>13</v>
      </c>
      <c r="AE10" s="20">
        <v>34</v>
      </c>
      <c r="AF10" s="20">
        <v>50</v>
      </c>
    </row>
    <row r="11" spans="1:32" x14ac:dyDescent="0.3">
      <c r="A11" s="20">
        <v>2012</v>
      </c>
      <c r="B11" s="10">
        <v>10</v>
      </c>
      <c r="C11" s="10">
        <v>10</v>
      </c>
      <c r="D11" s="26">
        <v>0</v>
      </c>
      <c r="E11" s="26">
        <v>0</v>
      </c>
      <c r="F11" s="26">
        <v>0</v>
      </c>
      <c r="G11" s="10">
        <v>0</v>
      </c>
      <c r="H11" s="10">
        <v>1</v>
      </c>
      <c r="I11" s="10">
        <v>0</v>
      </c>
      <c r="J11" s="10">
        <v>0</v>
      </c>
      <c r="K11" s="10">
        <v>1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20">
        <v>0.24300000000000035</v>
      </c>
      <c r="R11" s="15">
        <v>0</v>
      </c>
      <c r="S11" s="20">
        <v>10.73</v>
      </c>
      <c r="T11" s="20">
        <v>1.0305997219659511</v>
      </c>
      <c r="U11" s="20">
        <v>3.01</v>
      </c>
      <c r="V11" s="20">
        <v>0.47856649559384334</v>
      </c>
      <c r="W11" s="27">
        <v>1</v>
      </c>
      <c r="X11" s="27">
        <v>0</v>
      </c>
      <c r="Y11" s="27">
        <v>0</v>
      </c>
      <c r="Z11" s="20">
        <v>0</v>
      </c>
      <c r="AA11" s="20">
        <v>97279</v>
      </c>
      <c r="AB11" s="20">
        <v>0</v>
      </c>
      <c r="AC11" s="20">
        <v>1</v>
      </c>
      <c r="AD11" s="20">
        <v>5</v>
      </c>
      <c r="AE11" s="20">
        <v>27</v>
      </c>
      <c r="AF11" s="20">
        <v>33</v>
      </c>
    </row>
    <row r="12" spans="1:32" x14ac:dyDescent="0.3">
      <c r="A12" s="20">
        <v>2012</v>
      </c>
      <c r="B12" s="10">
        <v>11</v>
      </c>
      <c r="C12" s="10">
        <v>11</v>
      </c>
      <c r="D12" s="26">
        <v>0</v>
      </c>
      <c r="E12" s="26">
        <v>0</v>
      </c>
      <c r="F12" s="26">
        <v>0</v>
      </c>
      <c r="G12" s="10">
        <v>0</v>
      </c>
      <c r="H12" s="10">
        <v>1</v>
      </c>
      <c r="I12" s="10">
        <v>0</v>
      </c>
      <c r="J12" s="10">
        <v>0</v>
      </c>
      <c r="K12" s="10">
        <v>0</v>
      </c>
      <c r="L12" s="10">
        <v>1</v>
      </c>
      <c r="M12" s="10">
        <v>0</v>
      </c>
      <c r="N12" s="10">
        <v>1</v>
      </c>
      <c r="O12" s="10">
        <v>0</v>
      </c>
      <c r="P12" s="10">
        <v>0</v>
      </c>
      <c r="Q12" s="20">
        <v>0.55999999999999961</v>
      </c>
      <c r="R12" s="15">
        <v>0</v>
      </c>
      <c r="S12" s="20">
        <v>26.9</v>
      </c>
      <c r="T12" s="20">
        <v>1.4297522800024081</v>
      </c>
      <c r="U12" s="20">
        <v>2.61</v>
      </c>
      <c r="V12" s="20">
        <v>0.41664050733828095</v>
      </c>
      <c r="W12" s="27">
        <v>1</v>
      </c>
      <c r="X12" s="27">
        <v>0</v>
      </c>
      <c r="Y12" s="27">
        <v>0</v>
      </c>
      <c r="Z12" s="20">
        <v>1</v>
      </c>
      <c r="AA12" s="20">
        <v>97279</v>
      </c>
      <c r="AB12" s="20">
        <v>1</v>
      </c>
      <c r="AC12" s="20">
        <v>1</v>
      </c>
      <c r="AD12" s="20">
        <v>19</v>
      </c>
      <c r="AE12" s="20">
        <v>130</v>
      </c>
      <c r="AF12" s="20">
        <v>151</v>
      </c>
    </row>
    <row r="13" spans="1:32" x14ac:dyDescent="0.3">
      <c r="A13" s="20">
        <v>2012</v>
      </c>
      <c r="B13" s="10">
        <v>12</v>
      </c>
      <c r="C13" s="10">
        <v>12</v>
      </c>
      <c r="D13" s="26">
        <v>0</v>
      </c>
      <c r="E13" s="26">
        <v>0</v>
      </c>
      <c r="F13" s="26">
        <v>0</v>
      </c>
      <c r="G13" s="10">
        <v>0</v>
      </c>
      <c r="H13" s="10">
        <v>0</v>
      </c>
      <c r="I13" s="10">
        <v>1</v>
      </c>
      <c r="J13" s="10">
        <v>0</v>
      </c>
      <c r="K13" s="10">
        <v>0</v>
      </c>
      <c r="L13" s="10">
        <v>1</v>
      </c>
      <c r="M13" s="10">
        <v>0</v>
      </c>
      <c r="N13" s="10">
        <v>0</v>
      </c>
      <c r="O13" s="10">
        <v>0</v>
      </c>
      <c r="P13" s="10">
        <v>0</v>
      </c>
      <c r="Q13" s="20">
        <v>1.3399999999999999</v>
      </c>
      <c r="R13" s="15">
        <v>0</v>
      </c>
      <c r="S13" s="20">
        <v>29.84</v>
      </c>
      <c r="T13" s="20">
        <v>1.4747988188006311</v>
      </c>
      <c r="U13" s="20">
        <v>1.68</v>
      </c>
      <c r="V13" s="20">
        <v>0.22530928172586284</v>
      </c>
      <c r="W13" s="27">
        <v>0</v>
      </c>
      <c r="X13" s="27">
        <v>0</v>
      </c>
      <c r="Y13" s="27">
        <v>0</v>
      </c>
      <c r="Z13" s="20">
        <v>0</v>
      </c>
      <c r="AA13" s="20">
        <v>92778</v>
      </c>
      <c r="AB13" s="20">
        <v>2</v>
      </c>
      <c r="AC13" s="20">
        <v>0</v>
      </c>
      <c r="AD13" s="20">
        <v>11</v>
      </c>
      <c r="AE13" s="20">
        <v>32</v>
      </c>
      <c r="AF13" s="20">
        <v>45</v>
      </c>
    </row>
    <row r="14" spans="1:32" x14ac:dyDescent="0.3">
      <c r="A14" s="20">
        <v>2012</v>
      </c>
      <c r="B14" s="10">
        <v>13</v>
      </c>
      <c r="C14" s="10">
        <v>13</v>
      </c>
      <c r="D14" s="26">
        <v>0</v>
      </c>
      <c r="E14" s="26">
        <v>0</v>
      </c>
      <c r="F14" s="26">
        <v>0</v>
      </c>
      <c r="G14" s="10">
        <v>0</v>
      </c>
      <c r="H14" s="10">
        <v>0</v>
      </c>
      <c r="I14" s="10">
        <v>1</v>
      </c>
      <c r="J14" s="10">
        <v>0</v>
      </c>
      <c r="K14" s="10">
        <v>0</v>
      </c>
      <c r="L14" s="10">
        <v>1</v>
      </c>
      <c r="M14" s="10">
        <v>0</v>
      </c>
      <c r="N14" s="10">
        <v>0</v>
      </c>
      <c r="O14" s="10">
        <v>0</v>
      </c>
      <c r="P14" s="10">
        <v>0</v>
      </c>
      <c r="Q14" s="20">
        <v>0.80000000000000071</v>
      </c>
      <c r="R14" s="15">
        <v>0</v>
      </c>
      <c r="S14" s="20">
        <v>16.05</v>
      </c>
      <c r="T14" s="20">
        <v>1.2054750367408908</v>
      </c>
      <c r="U14" s="20">
        <v>2.1</v>
      </c>
      <c r="V14" s="20">
        <v>0.3222192947339193</v>
      </c>
      <c r="W14" s="27">
        <v>1</v>
      </c>
      <c r="X14" s="27">
        <v>0</v>
      </c>
      <c r="Y14" s="27">
        <v>0</v>
      </c>
      <c r="Z14" s="20">
        <v>3</v>
      </c>
      <c r="AA14" s="20">
        <v>92778</v>
      </c>
      <c r="AB14" s="20">
        <v>0</v>
      </c>
      <c r="AC14" s="20">
        <v>1</v>
      </c>
      <c r="AD14" s="20">
        <v>6</v>
      </c>
      <c r="AE14" s="20">
        <v>56</v>
      </c>
      <c r="AF14" s="20">
        <v>63</v>
      </c>
    </row>
    <row r="15" spans="1:32" x14ac:dyDescent="0.3">
      <c r="A15" s="20">
        <v>2012</v>
      </c>
      <c r="B15" s="10">
        <v>14</v>
      </c>
      <c r="C15" s="10">
        <v>14</v>
      </c>
      <c r="D15" s="26">
        <v>0</v>
      </c>
      <c r="E15" s="26">
        <v>0</v>
      </c>
      <c r="F15" s="26">
        <v>0</v>
      </c>
      <c r="G15" s="10">
        <v>0</v>
      </c>
      <c r="H15" s="10">
        <v>0</v>
      </c>
      <c r="I15" s="10">
        <v>1</v>
      </c>
      <c r="J15" s="10">
        <v>0</v>
      </c>
      <c r="K15" s="10">
        <v>0</v>
      </c>
      <c r="L15" s="10">
        <v>1</v>
      </c>
      <c r="M15" s="10">
        <v>0</v>
      </c>
      <c r="N15" s="10">
        <v>1</v>
      </c>
      <c r="O15" s="10">
        <v>0</v>
      </c>
      <c r="P15" s="10">
        <v>0</v>
      </c>
      <c r="Q15" s="20">
        <v>1.1150000000000002</v>
      </c>
      <c r="R15" s="15">
        <v>4.0000000000000036E-2</v>
      </c>
      <c r="S15" s="20">
        <v>26.85</v>
      </c>
      <c r="T15" s="20">
        <v>1.4289442900355744</v>
      </c>
      <c r="U15" s="20">
        <v>2.2999999999999998</v>
      </c>
      <c r="V15" s="20">
        <v>0.36172783601759284</v>
      </c>
      <c r="W15" s="27">
        <v>1</v>
      </c>
      <c r="X15" s="27">
        <v>0</v>
      </c>
      <c r="Y15" s="27">
        <v>0</v>
      </c>
      <c r="Z15" s="20">
        <v>3</v>
      </c>
      <c r="AA15" s="20">
        <v>92778</v>
      </c>
      <c r="AB15" s="20">
        <v>0</v>
      </c>
      <c r="AC15" s="20">
        <v>1</v>
      </c>
      <c r="AD15" s="20">
        <v>9</v>
      </c>
      <c r="AE15" s="20">
        <v>63</v>
      </c>
      <c r="AF15" s="20">
        <v>73</v>
      </c>
    </row>
    <row r="16" spans="1:32" x14ac:dyDescent="0.3">
      <c r="A16" s="20">
        <v>2012</v>
      </c>
      <c r="B16" s="10">
        <v>15</v>
      </c>
      <c r="C16" s="10">
        <v>15</v>
      </c>
      <c r="D16" s="26">
        <v>0</v>
      </c>
      <c r="E16" s="26">
        <v>0</v>
      </c>
      <c r="F16" s="26">
        <v>0</v>
      </c>
      <c r="G16" s="10">
        <v>0</v>
      </c>
      <c r="H16" s="10">
        <v>0</v>
      </c>
      <c r="I16" s="10">
        <v>1</v>
      </c>
      <c r="J16" s="10">
        <v>0</v>
      </c>
      <c r="K16" s="10">
        <v>0</v>
      </c>
      <c r="L16" s="10">
        <v>1</v>
      </c>
      <c r="M16" s="10">
        <v>0</v>
      </c>
      <c r="N16" s="10">
        <v>1</v>
      </c>
      <c r="O16" s="10">
        <v>0</v>
      </c>
      <c r="P16" s="10">
        <v>0</v>
      </c>
      <c r="Q16" s="20">
        <v>0.82499999999999929</v>
      </c>
      <c r="R16" s="15">
        <v>0</v>
      </c>
      <c r="S16" s="20">
        <v>53.37</v>
      </c>
      <c r="T16" s="20">
        <v>1.7272972028035876</v>
      </c>
      <c r="U16" s="20">
        <v>1.5</v>
      </c>
      <c r="V16" s="20">
        <v>0.17609125905568124</v>
      </c>
      <c r="W16" s="27">
        <v>0</v>
      </c>
      <c r="X16" s="27">
        <v>0</v>
      </c>
      <c r="Y16" s="27">
        <v>0</v>
      </c>
      <c r="Z16" s="20">
        <v>1</v>
      </c>
      <c r="AA16" s="20">
        <v>76249</v>
      </c>
      <c r="AB16" s="20">
        <v>0</v>
      </c>
      <c r="AC16" s="20">
        <v>0</v>
      </c>
      <c r="AD16" s="20">
        <v>2</v>
      </c>
      <c r="AE16" s="20">
        <v>18</v>
      </c>
      <c r="AF16" s="20">
        <v>20</v>
      </c>
    </row>
    <row r="17" spans="1:32" x14ac:dyDescent="0.3">
      <c r="A17" s="20">
        <v>2012</v>
      </c>
      <c r="B17" s="10">
        <v>16</v>
      </c>
      <c r="C17" s="10">
        <v>16</v>
      </c>
      <c r="D17" s="26">
        <v>0</v>
      </c>
      <c r="E17" s="26">
        <v>0</v>
      </c>
      <c r="F17" s="26">
        <v>0</v>
      </c>
      <c r="G17" s="10">
        <v>0</v>
      </c>
      <c r="H17" s="10">
        <v>0</v>
      </c>
      <c r="I17" s="10">
        <v>1</v>
      </c>
      <c r="J17" s="10">
        <v>0</v>
      </c>
      <c r="K17" s="10">
        <v>0</v>
      </c>
      <c r="L17" s="10">
        <v>1</v>
      </c>
      <c r="M17" s="10">
        <v>0</v>
      </c>
      <c r="N17" s="10">
        <v>1</v>
      </c>
      <c r="O17" s="10">
        <v>0</v>
      </c>
      <c r="P17" s="10">
        <v>0</v>
      </c>
      <c r="Q17" s="20">
        <v>1.0950000000000006</v>
      </c>
      <c r="R17" s="15">
        <v>3.0000000000000027E-2</v>
      </c>
      <c r="S17" s="20">
        <v>37.07</v>
      </c>
      <c r="T17" s="20">
        <v>1.5690225860295637</v>
      </c>
      <c r="U17" s="20">
        <v>1.67</v>
      </c>
      <c r="V17" s="20">
        <v>0.22271647114758325</v>
      </c>
      <c r="W17" s="27">
        <v>0</v>
      </c>
      <c r="X17" s="27">
        <v>0</v>
      </c>
      <c r="Y17" s="27">
        <v>0</v>
      </c>
      <c r="Z17" s="20">
        <v>4</v>
      </c>
      <c r="AA17" s="20">
        <v>67552</v>
      </c>
      <c r="AB17" s="20">
        <v>0</v>
      </c>
      <c r="AC17" s="20">
        <v>1</v>
      </c>
      <c r="AD17" s="20">
        <v>9</v>
      </c>
      <c r="AE17" s="20">
        <v>28</v>
      </c>
      <c r="AF17" s="20">
        <v>38</v>
      </c>
    </row>
    <row r="18" spans="1:32" x14ac:dyDescent="0.3">
      <c r="A18" s="20">
        <v>2012</v>
      </c>
      <c r="B18" s="10">
        <v>17</v>
      </c>
      <c r="C18" s="10">
        <v>17</v>
      </c>
      <c r="D18" s="26">
        <v>0</v>
      </c>
      <c r="E18" s="26">
        <v>0</v>
      </c>
      <c r="F18" s="26">
        <v>0</v>
      </c>
      <c r="G18" s="10">
        <v>0</v>
      </c>
      <c r="H18" s="10">
        <v>0</v>
      </c>
      <c r="I18" s="10">
        <v>1</v>
      </c>
      <c r="J18" s="10">
        <v>0</v>
      </c>
      <c r="K18" s="10">
        <v>0</v>
      </c>
      <c r="L18" s="10">
        <v>1</v>
      </c>
      <c r="M18" s="10">
        <v>0</v>
      </c>
      <c r="N18" s="10">
        <v>1</v>
      </c>
      <c r="O18" s="10">
        <v>0</v>
      </c>
      <c r="P18" s="10">
        <v>0</v>
      </c>
      <c r="Q18" s="20">
        <v>0.47499999999999964</v>
      </c>
      <c r="R18" s="15">
        <v>0</v>
      </c>
      <c r="S18" s="20">
        <v>21.47</v>
      </c>
      <c r="T18" s="20">
        <v>1.3318320444362486</v>
      </c>
      <c r="U18" s="20">
        <v>1.79</v>
      </c>
      <c r="V18" s="20">
        <v>0.2528530309798932</v>
      </c>
      <c r="W18" s="27">
        <v>0</v>
      </c>
      <c r="X18" s="27">
        <v>0</v>
      </c>
      <c r="Y18" s="27">
        <v>0</v>
      </c>
      <c r="Z18" s="20">
        <v>3</v>
      </c>
      <c r="AA18" s="20">
        <v>67552</v>
      </c>
      <c r="AB18" s="20">
        <v>0</v>
      </c>
      <c r="AC18" s="20">
        <v>1</v>
      </c>
      <c r="AD18" s="20">
        <v>1</v>
      </c>
      <c r="AE18" s="20">
        <v>29</v>
      </c>
      <c r="AF18" s="20">
        <v>31</v>
      </c>
    </row>
    <row r="19" spans="1:32" x14ac:dyDescent="0.3">
      <c r="A19" s="20">
        <v>2012</v>
      </c>
      <c r="B19" s="10">
        <v>18</v>
      </c>
      <c r="C19" s="10">
        <v>18</v>
      </c>
      <c r="D19" s="26">
        <v>0</v>
      </c>
      <c r="E19" s="26">
        <v>0</v>
      </c>
      <c r="F19" s="26">
        <v>0</v>
      </c>
      <c r="G19" s="10">
        <v>0</v>
      </c>
      <c r="H19" s="10">
        <v>0</v>
      </c>
      <c r="I19" s="10">
        <v>1</v>
      </c>
      <c r="J19" s="10">
        <v>0</v>
      </c>
      <c r="K19" s="10">
        <v>0</v>
      </c>
      <c r="L19" s="10">
        <v>1</v>
      </c>
      <c r="M19" s="10">
        <v>0</v>
      </c>
      <c r="N19" s="10">
        <v>1</v>
      </c>
      <c r="O19" s="10">
        <v>0</v>
      </c>
      <c r="P19" s="10">
        <v>0</v>
      </c>
      <c r="Q19" s="20">
        <v>0.69999999999999929</v>
      </c>
      <c r="R19" s="15">
        <v>3.0000000000000027E-2</v>
      </c>
      <c r="S19" s="20">
        <v>29.86</v>
      </c>
      <c r="T19" s="20">
        <v>1.4750898033890065</v>
      </c>
      <c r="U19" s="20">
        <v>2.34</v>
      </c>
      <c r="V19" s="20">
        <v>0.36921585741014279</v>
      </c>
      <c r="W19" s="27">
        <v>1</v>
      </c>
      <c r="X19" s="27">
        <v>0</v>
      </c>
      <c r="Y19" s="27">
        <v>0</v>
      </c>
      <c r="Z19" s="20">
        <v>1</v>
      </c>
      <c r="AA19" s="20">
        <v>67552</v>
      </c>
      <c r="AB19" s="20">
        <v>1</v>
      </c>
      <c r="AC19" s="20">
        <v>0</v>
      </c>
      <c r="AD19" s="20">
        <v>5</v>
      </c>
      <c r="AE19" s="20">
        <v>17</v>
      </c>
      <c r="AF19" s="20">
        <v>23</v>
      </c>
    </row>
    <row r="20" spans="1:32" x14ac:dyDescent="0.3">
      <c r="A20" s="20">
        <v>2012</v>
      </c>
      <c r="B20" s="10">
        <v>19</v>
      </c>
      <c r="C20" s="10">
        <v>19</v>
      </c>
      <c r="D20" s="26">
        <v>0</v>
      </c>
      <c r="E20" s="26">
        <v>0</v>
      </c>
      <c r="F20" s="26">
        <v>0</v>
      </c>
      <c r="G20" s="10">
        <v>1</v>
      </c>
      <c r="H20" s="10">
        <v>0</v>
      </c>
      <c r="I20" s="10">
        <v>0</v>
      </c>
      <c r="J20" s="10">
        <v>0</v>
      </c>
      <c r="K20" s="10">
        <v>0</v>
      </c>
      <c r="L20" s="10">
        <v>1</v>
      </c>
      <c r="M20" s="10">
        <v>0</v>
      </c>
      <c r="N20" s="10">
        <v>1</v>
      </c>
      <c r="O20" s="10">
        <v>0</v>
      </c>
      <c r="P20" s="10">
        <v>0</v>
      </c>
      <c r="Q20" s="20">
        <v>0.77200000000000024</v>
      </c>
      <c r="R20" s="15">
        <v>0</v>
      </c>
      <c r="S20" s="20">
        <v>17.75</v>
      </c>
      <c r="T20" s="20">
        <v>1.249198357391113</v>
      </c>
      <c r="U20" s="20">
        <v>2.38</v>
      </c>
      <c r="V20" s="20">
        <v>0.37657695705651195</v>
      </c>
      <c r="W20" s="27">
        <v>1</v>
      </c>
      <c r="X20" s="27">
        <v>0</v>
      </c>
      <c r="Y20" s="27">
        <v>0</v>
      </c>
      <c r="Z20" s="20">
        <v>2</v>
      </c>
      <c r="AA20" s="20">
        <v>67552</v>
      </c>
      <c r="AB20" s="20">
        <v>0</v>
      </c>
      <c r="AC20" s="20">
        <v>2</v>
      </c>
      <c r="AD20" s="20">
        <v>6</v>
      </c>
      <c r="AE20" s="20">
        <v>65</v>
      </c>
      <c r="AF20" s="20">
        <v>73</v>
      </c>
    </row>
    <row r="21" spans="1:32" x14ac:dyDescent="0.3">
      <c r="A21" s="20">
        <v>2012</v>
      </c>
      <c r="B21" s="10">
        <v>20</v>
      </c>
      <c r="C21" s="10">
        <v>20</v>
      </c>
      <c r="D21" s="26">
        <v>0</v>
      </c>
      <c r="E21" s="26">
        <v>0</v>
      </c>
      <c r="F21" s="26">
        <v>0</v>
      </c>
      <c r="G21" s="10">
        <v>0</v>
      </c>
      <c r="H21" s="10">
        <v>0</v>
      </c>
      <c r="I21" s="10">
        <v>1</v>
      </c>
      <c r="J21" s="10">
        <v>0</v>
      </c>
      <c r="K21" s="10">
        <v>0</v>
      </c>
      <c r="L21" s="10">
        <v>1</v>
      </c>
      <c r="M21" s="10">
        <v>0</v>
      </c>
      <c r="N21" s="10">
        <v>1</v>
      </c>
      <c r="O21" s="10">
        <v>0</v>
      </c>
      <c r="P21" s="10">
        <v>0</v>
      </c>
      <c r="Q21" s="20">
        <v>0.61800000000000033</v>
      </c>
      <c r="R21" s="15">
        <v>0</v>
      </c>
      <c r="S21" s="20">
        <v>13.51</v>
      </c>
      <c r="T21" s="20">
        <v>1.1306553490220306</v>
      </c>
      <c r="U21" s="20">
        <v>1.57</v>
      </c>
      <c r="V21" s="20">
        <v>0.19589965240923377</v>
      </c>
      <c r="W21" s="27">
        <v>0</v>
      </c>
      <c r="X21" s="27">
        <v>0</v>
      </c>
      <c r="Y21" s="27">
        <v>0</v>
      </c>
      <c r="Z21" s="20">
        <v>2</v>
      </c>
      <c r="AA21" s="20">
        <v>67552</v>
      </c>
      <c r="AB21" s="20">
        <v>0</v>
      </c>
      <c r="AC21" s="20">
        <v>0</v>
      </c>
      <c r="AD21" s="20">
        <v>3</v>
      </c>
      <c r="AE21" s="20">
        <v>11</v>
      </c>
      <c r="AF21" s="20">
        <v>14</v>
      </c>
    </row>
    <row r="22" spans="1:32" x14ac:dyDescent="0.3">
      <c r="A22" s="20">
        <v>2012</v>
      </c>
      <c r="B22" s="10">
        <v>21</v>
      </c>
      <c r="C22" s="10">
        <v>21</v>
      </c>
      <c r="D22" s="26">
        <v>0</v>
      </c>
      <c r="E22" s="26">
        <v>0</v>
      </c>
      <c r="F22" s="26">
        <v>0</v>
      </c>
      <c r="G22" s="10">
        <v>0</v>
      </c>
      <c r="H22" s="10">
        <v>0</v>
      </c>
      <c r="I22" s="10">
        <v>1</v>
      </c>
      <c r="J22" s="10">
        <v>0</v>
      </c>
      <c r="K22" s="10">
        <v>0</v>
      </c>
      <c r="L22" s="10">
        <v>1</v>
      </c>
      <c r="M22" s="10">
        <v>0</v>
      </c>
      <c r="N22" s="10">
        <v>1</v>
      </c>
      <c r="O22" s="10">
        <v>0</v>
      </c>
      <c r="P22" s="10">
        <v>0</v>
      </c>
      <c r="Q22" s="20">
        <v>0.36999999999999922</v>
      </c>
      <c r="R22" s="15">
        <v>3.0000000000000027E-2</v>
      </c>
      <c r="S22" s="20">
        <v>35.770000000000003</v>
      </c>
      <c r="T22" s="20">
        <v>1.5535189401489695</v>
      </c>
      <c r="U22" s="20">
        <v>2.61</v>
      </c>
      <c r="V22" s="20">
        <v>0.41664050733828095</v>
      </c>
      <c r="W22" s="27">
        <v>1</v>
      </c>
      <c r="X22" s="27">
        <v>0</v>
      </c>
      <c r="Y22" s="27">
        <v>0</v>
      </c>
      <c r="Z22" s="20">
        <v>3</v>
      </c>
      <c r="AA22" s="20">
        <v>76160</v>
      </c>
      <c r="AB22" s="20">
        <v>0</v>
      </c>
      <c r="AC22" s="20">
        <v>3</v>
      </c>
      <c r="AD22" s="20">
        <v>18</v>
      </c>
      <c r="AE22" s="20">
        <v>119</v>
      </c>
      <c r="AF22" s="20">
        <v>140</v>
      </c>
    </row>
    <row r="23" spans="1:32" x14ac:dyDescent="0.3">
      <c r="A23" s="20">
        <v>2012</v>
      </c>
      <c r="B23" s="10">
        <v>22</v>
      </c>
      <c r="C23" s="10">
        <v>22</v>
      </c>
      <c r="D23" s="26">
        <v>0</v>
      </c>
      <c r="E23" s="26">
        <v>0</v>
      </c>
      <c r="F23" s="26">
        <v>0</v>
      </c>
      <c r="G23" s="10">
        <v>0</v>
      </c>
      <c r="H23" s="10">
        <v>0</v>
      </c>
      <c r="I23" s="10">
        <v>1</v>
      </c>
      <c r="J23" s="10">
        <v>0</v>
      </c>
      <c r="K23" s="10">
        <v>0</v>
      </c>
      <c r="L23" s="10">
        <v>1</v>
      </c>
      <c r="M23" s="10">
        <v>0</v>
      </c>
      <c r="N23" s="10">
        <v>0</v>
      </c>
      <c r="O23" s="10">
        <v>0</v>
      </c>
      <c r="P23" s="10">
        <v>0</v>
      </c>
      <c r="Q23" s="20">
        <v>0.51000000000000156</v>
      </c>
      <c r="R23" s="15">
        <v>3.0000000000000027E-2</v>
      </c>
      <c r="S23" s="20">
        <v>75.28</v>
      </c>
      <c r="T23" s="20">
        <v>1.8766796104192005</v>
      </c>
      <c r="U23" s="20">
        <v>2.4700000000000002</v>
      </c>
      <c r="V23" s="20">
        <v>0.39269695325966575</v>
      </c>
      <c r="W23" s="27">
        <v>1</v>
      </c>
      <c r="X23" s="27">
        <v>0</v>
      </c>
      <c r="Y23" s="27">
        <v>0</v>
      </c>
      <c r="Z23" s="20">
        <v>1</v>
      </c>
      <c r="AA23" s="20">
        <v>28782</v>
      </c>
      <c r="AB23" s="20">
        <v>0</v>
      </c>
      <c r="AC23" s="20">
        <v>1</v>
      </c>
      <c r="AD23" s="20">
        <v>5</v>
      </c>
      <c r="AE23" s="20">
        <v>40</v>
      </c>
      <c r="AF23" s="20">
        <v>46</v>
      </c>
    </row>
    <row r="24" spans="1:32" x14ac:dyDescent="0.3">
      <c r="A24" s="20">
        <v>2012</v>
      </c>
      <c r="B24" s="10">
        <v>23</v>
      </c>
      <c r="C24" s="10">
        <v>23</v>
      </c>
      <c r="D24" s="26">
        <v>0</v>
      </c>
      <c r="E24" s="26">
        <v>0</v>
      </c>
      <c r="F24" s="26">
        <v>0</v>
      </c>
      <c r="G24" s="10">
        <v>0</v>
      </c>
      <c r="H24" s="10">
        <v>0</v>
      </c>
      <c r="I24" s="10">
        <v>1</v>
      </c>
      <c r="J24" s="10">
        <v>0</v>
      </c>
      <c r="K24" s="10">
        <v>1</v>
      </c>
      <c r="L24" s="10">
        <v>0</v>
      </c>
      <c r="M24" s="10">
        <v>0</v>
      </c>
      <c r="N24" s="10">
        <v>1</v>
      </c>
      <c r="O24" s="10">
        <v>0</v>
      </c>
      <c r="P24" s="10">
        <v>0</v>
      </c>
      <c r="Q24" s="20">
        <v>0.39999999999999858</v>
      </c>
      <c r="R24" s="15">
        <v>1.0000000000000009E-2</v>
      </c>
      <c r="S24" s="20">
        <v>66.599999999999994</v>
      </c>
      <c r="T24" s="20">
        <v>1.823474229170301</v>
      </c>
      <c r="U24" s="20">
        <v>3</v>
      </c>
      <c r="V24" s="20">
        <v>0.47712125471966244</v>
      </c>
      <c r="W24" s="27">
        <v>1</v>
      </c>
      <c r="X24" s="27">
        <v>0</v>
      </c>
      <c r="Y24" s="27">
        <v>0</v>
      </c>
      <c r="Z24" s="20">
        <v>3</v>
      </c>
      <c r="AA24" s="20">
        <v>28782</v>
      </c>
      <c r="AB24" s="20">
        <v>0</v>
      </c>
      <c r="AC24" s="20">
        <v>1</v>
      </c>
      <c r="AD24" s="20">
        <v>4</v>
      </c>
      <c r="AE24" s="20">
        <v>15</v>
      </c>
      <c r="AF24" s="20">
        <v>20</v>
      </c>
    </row>
    <row r="25" spans="1:32" x14ac:dyDescent="0.3">
      <c r="A25" s="20">
        <v>2012</v>
      </c>
      <c r="B25" s="10">
        <v>24</v>
      </c>
      <c r="C25" s="10">
        <v>24</v>
      </c>
      <c r="D25" s="26">
        <v>0</v>
      </c>
      <c r="E25" s="26">
        <v>0</v>
      </c>
      <c r="F25" s="26">
        <v>0</v>
      </c>
      <c r="G25" s="10">
        <v>0</v>
      </c>
      <c r="H25" s="10">
        <v>0</v>
      </c>
      <c r="I25" s="10">
        <v>1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20">
        <v>0.22000000000000061</v>
      </c>
      <c r="R25" s="15">
        <v>0</v>
      </c>
      <c r="S25" s="20">
        <v>65.87</v>
      </c>
      <c r="T25" s="20">
        <v>1.8186876634415137</v>
      </c>
      <c r="U25" s="20">
        <v>2.27</v>
      </c>
      <c r="V25" s="20">
        <v>0.35602585719312274</v>
      </c>
      <c r="W25" s="27">
        <v>1</v>
      </c>
      <c r="X25" s="27">
        <v>0</v>
      </c>
      <c r="Y25" s="27">
        <v>0</v>
      </c>
      <c r="Z25" s="20">
        <v>2</v>
      </c>
      <c r="AA25" s="20">
        <v>28782</v>
      </c>
      <c r="AB25" s="20">
        <v>0</v>
      </c>
      <c r="AC25" s="20">
        <v>0</v>
      </c>
      <c r="AD25" s="20">
        <v>2</v>
      </c>
      <c r="AE25" s="20">
        <v>4</v>
      </c>
      <c r="AF25" s="20">
        <v>6</v>
      </c>
    </row>
    <row r="26" spans="1:32" x14ac:dyDescent="0.3">
      <c r="A26" s="20">
        <v>2012</v>
      </c>
      <c r="B26" s="10">
        <v>25</v>
      </c>
      <c r="C26" s="10">
        <v>25</v>
      </c>
      <c r="D26" s="26">
        <v>0</v>
      </c>
      <c r="E26" s="26">
        <v>0</v>
      </c>
      <c r="F26" s="26">
        <v>0</v>
      </c>
      <c r="G26" s="10">
        <v>0</v>
      </c>
      <c r="H26" s="10">
        <v>0</v>
      </c>
      <c r="I26" s="10">
        <v>1</v>
      </c>
      <c r="J26" s="10">
        <v>0</v>
      </c>
      <c r="K26" s="10">
        <v>1</v>
      </c>
      <c r="L26" s="10">
        <v>0</v>
      </c>
      <c r="M26" s="10">
        <v>0</v>
      </c>
      <c r="N26" s="10">
        <v>0</v>
      </c>
      <c r="O26" s="10">
        <v>1</v>
      </c>
      <c r="P26" s="10">
        <v>0</v>
      </c>
      <c r="Q26" s="20">
        <v>0.32000000000000028</v>
      </c>
      <c r="R26" s="15">
        <v>0</v>
      </c>
      <c r="S26" s="20">
        <v>78.239999999999995</v>
      </c>
      <c r="T26" s="20">
        <v>1.8934288417795451</v>
      </c>
      <c r="U26" s="20">
        <v>5.93</v>
      </c>
      <c r="V26" s="20">
        <v>0.77305469336426258</v>
      </c>
      <c r="W26" s="27">
        <v>0</v>
      </c>
      <c r="X26" s="27">
        <v>1</v>
      </c>
      <c r="Y26" s="27">
        <v>0</v>
      </c>
      <c r="Z26" s="20">
        <v>0</v>
      </c>
      <c r="AA26" s="20">
        <v>39090</v>
      </c>
      <c r="AB26" s="20">
        <v>0</v>
      </c>
      <c r="AC26" s="20">
        <v>0</v>
      </c>
      <c r="AD26" s="20">
        <v>0</v>
      </c>
      <c r="AE26" s="20">
        <v>1</v>
      </c>
      <c r="AF26" s="20">
        <v>1</v>
      </c>
    </row>
    <row r="27" spans="1:32" x14ac:dyDescent="0.3">
      <c r="A27" s="20">
        <v>2012</v>
      </c>
      <c r="B27" s="10">
        <v>26</v>
      </c>
      <c r="C27" s="10">
        <v>26</v>
      </c>
      <c r="D27" s="26">
        <v>0</v>
      </c>
      <c r="E27" s="26">
        <v>0</v>
      </c>
      <c r="F27" s="26">
        <v>0</v>
      </c>
      <c r="G27" s="10">
        <v>0</v>
      </c>
      <c r="H27" s="10">
        <v>0</v>
      </c>
      <c r="I27" s="10">
        <v>1</v>
      </c>
      <c r="J27" s="10">
        <v>0</v>
      </c>
      <c r="K27" s="10">
        <v>1</v>
      </c>
      <c r="L27" s="10">
        <v>0</v>
      </c>
      <c r="M27" s="10">
        <v>0</v>
      </c>
      <c r="N27" s="10">
        <v>0</v>
      </c>
      <c r="O27" s="10">
        <v>1</v>
      </c>
      <c r="P27" s="10">
        <v>0</v>
      </c>
      <c r="Q27" s="20">
        <v>0.60999999999999943</v>
      </c>
      <c r="R27" s="15">
        <v>1.0000000000000009E-2</v>
      </c>
      <c r="S27" s="20">
        <v>52.84</v>
      </c>
      <c r="T27" s="20">
        <v>1.7229628089424895</v>
      </c>
      <c r="U27" s="20">
        <v>1.69</v>
      </c>
      <c r="V27" s="20">
        <v>0.22788670461367352</v>
      </c>
      <c r="W27" s="27">
        <v>0</v>
      </c>
      <c r="X27" s="27">
        <v>0</v>
      </c>
      <c r="Y27" s="27">
        <v>0</v>
      </c>
      <c r="Z27" s="20">
        <v>0</v>
      </c>
      <c r="AA27" s="20">
        <v>39090</v>
      </c>
      <c r="AB27" s="20">
        <v>0</v>
      </c>
      <c r="AC27" s="20">
        <v>0</v>
      </c>
      <c r="AD27" s="20">
        <v>2</v>
      </c>
      <c r="AE27" s="20">
        <v>7</v>
      </c>
      <c r="AF27" s="20">
        <v>9</v>
      </c>
    </row>
    <row r="28" spans="1:32" x14ac:dyDescent="0.3">
      <c r="A28" s="20">
        <v>2012</v>
      </c>
      <c r="B28" s="10">
        <v>27</v>
      </c>
      <c r="C28" s="10">
        <v>27</v>
      </c>
      <c r="D28" s="26">
        <v>1</v>
      </c>
      <c r="E28" s="26">
        <v>0</v>
      </c>
      <c r="F28" s="26">
        <v>0</v>
      </c>
      <c r="G28" s="10">
        <v>0</v>
      </c>
      <c r="H28" s="10">
        <v>0</v>
      </c>
      <c r="I28" s="10">
        <v>1</v>
      </c>
      <c r="J28" s="10">
        <v>0</v>
      </c>
      <c r="K28" s="10">
        <v>1</v>
      </c>
      <c r="L28" s="10">
        <v>0</v>
      </c>
      <c r="M28" s="10">
        <v>0</v>
      </c>
      <c r="N28" s="10">
        <v>0</v>
      </c>
      <c r="O28" s="10">
        <v>1</v>
      </c>
      <c r="P28" s="10">
        <v>0</v>
      </c>
      <c r="Q28" s="20">
        <v>0.71999999999999886</v>
      </c>
      <c r="R28" s="15">
        <v>2.0000000000000018E-2</v>
      </c>
      <c r="S28" s="20">
        <v>54.03</v>
      </c>
      <c r="T28" s="20">
        <v>1.7326349675391959</v>
      </c>
      <c r="U28" s="20">
        <v>3.3</v>
      </c>
      <c r="V28" s="20">
        <v>0.51851393987788741</v>
      </c>
      <c r="W28" s="27">
        <v>1</v>
      </c>
      <c r="X28" s="27">
        <v>0</v>
      </c>
      <c r="Y28" s="27">
        <v>0</v>
      </c>
      <c r="Z28" s="20">
        <v>1</v>
      </c>
      <c r="AA28" s="20">
        <v>39090</v>
      </c>
      <c r="AB28" s="20">
        <v>0</v>
      </c>
      <c r="AC28" s="20">
        <v>2</v>
      </c>
      <c r="AD28" s="20">
        <v>4</v>
      </c>
      <c r="AE28" s="20">
        <v>6</v>
      </c>
      <c r="AF28" s="20">
        <v>12</v>
      </c>
    </row>
    <row r="29" spans="1:32" x14ac:dyDescent="0.3">
      <c r="A29" s="20">
        <v>2012</v>
      </c>
      <c r="B29" s="10">
        <v>28</v>
      </c>
      <c r="C29" s="10">
        <v>28</v>
      </c>
      <c r="D29" s="26">
        <v>1</v>
      </c>
      <c r="E29" s="26">
        <v>0</v>
      </c>
      <c r="F29" s="26">
        <v>0</v>
      </c>
      <c r="G29" s="10">
        <v>0</v>
      </c>
      <c r="H29" s="10">
        <v>0</v>
      </c>
      <c r="I29" s="10">
        <v>1</v>
      </c>
      <c r="J29" s="10">
        <v>0</v>
      </c>
      <c r="K29" s="10">
        <v>1</v>
      </c>
      <c r="L29" s="10">
        <v>0</v>
      </c>
      <c r="M29" s="10">
        <v>0</v>
      </c>
      <c r="N29" s="10">
        <v>0</v>
      </c>
      <c r="O29" s="10">
        <v>1</v>
      </c>
      <c r="P29" s="10">
        <v>0</v>
      </c>
      <c r="Q29" s="20">
        <v>0.78000000000000114</v>
      </c>
      <c r="R29" s="15">
        <v>0</v>
      </c>
      <c r="S29" s="20">
        <v>33.68</v>
      </c>
      <c r="T29" s="20">
        <v>1.5273720828276118</v>
      </c>
      <c r="U29" s="20">
        <v>4.07</v>
      </c>
      <c r="V29" s="20">
        <v>0.60959440922522001</v>
      </c>
      <c r="W29" s="27">
        <v>0</v>
      </c>
      <c r="X29" s="27">
        <v>1</v>
      </c>
      <c r="Y29" s="27">
        <v>0</v>
      </c>
      <c r="Z29" s="20">
        <v>0</v>
      </c>
      <c r="AA29" s="20">
        <v>39090</v>
      </c>
      <c r="AB29" s="20">
        <v>0</v>
      </c>
      <c r="AC29" s="20">
        <v>0</v>
      </c>
      <c r="AD29" s="20">
        <v>2</v>
      </c>
      <c r="AE29" s="20">
        <v>8</v>
      </c>
      <c r="AF29" s="20">
        <v>10</v>
      </c>
    </row>
    <row r="30" spans="1:32" x14ac:dyDescent="0.3">
      <c r="A30" s="20">
        <v>2012</v>
      </c>
      <c r="B30" s="10">
        <v>29</v>
      </c>
      <c r="C30" s="10">
        <v>29</v>
      </c>
      <c r="D30" s="26">
        <v>1</v>
      </c>
      <c r="E30" s="26">
        <v>0</v>
      </c>
      <c r="F30" s="26">
        <v>0</v>
      </c>
      <c r="G30" s="10">
        <v>0</v>
      </c>
      <c r="H30" s="10">
        <v>0</v>
      </c>
      <c r="I30" s="10">
        <v>1</v>
      </c>
      <c r="J30" s="10">
        <v>0</v>
      </c>
      <c r="K30" s="10">
        <v>1</v>
      </c>
      <c r="L30" s="10">
        <v>0</v>
      </c>
      <c r="M30" s="10">
        <v>0</v>
      </c>
      <c r="N30" s="10">
        <v>0</v>
      </c>
      <c r="O30" s="10">
        <v>1</v>
      </c>
      <c r="P30" s="10">
        <v>0</v>
      </c>
      <c r="Q30" s="20">
        <v>0.64000000000000057</v>
      </c>
      <c r="R30" s="15">
        <v>0</v>
      </c>
      <c r="S30" s="20">
        <v>33.68</v>
      </c>
      <c r="T30" s="20">
        <v>1.5273720828276118</v>
      </c>
      <c r="U30" s="20">
        <v>4.97</v>
      </c>
      <c r="V30" s="20">
        <v>0.69635638873333205</v>
      </c>
      <c r="W30" s="27">
        <v>0</v>
      </c>
      <c r="X30" s="27">
        <v>1</v>
      </c>
      <c r="Y30" s="27">
        <v>0</v>
      </c>
      <c r="Z30" s="20">
        <v>0</v>
      </c>
      <c r="AA30" s="20">
        <v>39090</v>
      </c>
      <c r="AB30" s="20">
        <v>0</v>
      </c>
      <c r="AC30" s="20">
        <v>0</v>
      </c>
      <c r="AD30" s="20">
        <v>0</v>
      </c>
      <c r="AE30" s="20">
        <v>11</v>
      </c>
      <c r="AF30" s="20">
        <v>11</v>
      </c>
    </row>
    <row r="31" spans="1:32" x14ac:dyDescent="0.3">
      <c r="A31" s="20">
        <v>2012</v>
      </c>
      <c r="B31" s="10">
        <v>30</v>
      </c>
      <c r="C31" s="10">
        <v>30</v>
      </c>
      <c r="D31" s="26">
        <v>1</v>
      </c>
      <c r="E31" s="26">
        <v>0</v>
      </c>
      <c r="F31" s="26">
        <v>0</v>
      </c>
      <c r="G31" s="10">
        <v>0</v>
      </c>
      <c r="H31" s="10">
        <v>0</v>
      </c>
      <c r="I31" s="10">
        <v>1</v>
      </c>
      <c r="J31" s="10">
        <v>0</v>
      </c>
      <c r="K31" s="10">
        <v>1</v>
      </c>
      <c r="L31" s="10">
        <v>0</v>
      </c>
      <c r="M31" s="10">
        <v>0</v>
      </c>
      <c r="N31" s="10">
        <v>0</v>
      </c>
      <c r="O31" s="10">
        <v>1</v>
      </c>
      <c r="P31" s="10">
        <v>0</v>
      </c>
      <c r="Q31" s="20">
        <v>0.80300000000000082</v>
      </c>
      <c r="R31" s="15">
        <v>0</v>
      </c>
      <c r="S31" s="20">
        <v>13.34</v>
      </c>
      <c r="T31" s="20">
        <v>1.1251558295805302</v>
      </c>
      <c r="U31" s="20">
        <v>3.12</v>
      </c>
      <c r="V31" s="20">
        <v>0.49415459401844281</v>
      </c>
      <c r="W31" s="27">
        <v>1</v>
      </c>
      <c r="X31" s="27">
        <v>0</v>
      </c>
      <c r="Y31" s="27">
        <v>0</v>
      </c>
      <c r="Z31" s="20">
        <v>0</v>
      </c>
      <c r="AA31" s="20">
        <v>39090</v>
      </c>
      <c r="AB31" s="20">
        <v>0</v>
      </c>
      <c r="AC31" s="20">
        <v>1</v>
      </c>
      <c r="AD31" s="20">
        <v>3</v>
      </c>
      <c r="AE31" s="20">
        <v>13</v>
      </c>
      <c r="AF31" s="20">
        <v>17</v>
      </c>
    </row>
    <row r="32" spans="1:32" x14ac:dyDescent="0.3">
      <c r="A32" s="20">
        <v>2012</v>
      </c>
      <c r="B32" s="10">
        <v>31</v>
      </c>
      <c r="C32" s="10">
        <v>31</v>
      </c>
      <c r="D32" s="26">
        <v>1</v>
      </c>
      <c r="E32" s="26">
        <v>0</v>
      </c>
      <c r="F32" s="26">
        <v>0</v>
      </c>
      <c r="G32" s="10">
        <v>0</v>
      </c>
      <c r="H32" s="10">
        <v>0</v>
      </c>
      <c r="I32" s="10">
        <v>1</v>
      </c>
      <c r="J32" s="10">
        <v>0</v>
      </c>
      <c r="K32" s="10">
        <v>1</v>
      </c>
      <c r="L32" s="10">
        <v>0</v>
      </c>
      <c r="M32" s="10">
        <v>0</v>
      </c>
      <c r="N32" s="10">
        <v>0</v>
      </c>
      <c r="O32" s="10">
        <v>1</v>
      </c>
      <c r="P32" s="10">
        <v>0</v>
      </c>
      <c r="Q32" s="20">
        <v>0.76699999999999946</v>
      </c>
      <c r="R32" s="15">
        <v>1.0000000000000009E-2</v>
      </c>
      <c r="S32" s="20">
        <v>40.33</v>
      </c>
      <c r="T32" s="20">
        <v>1.6056282220076186</v>
      </c>
      <c r="U32" s="20">
        <v>2.48</v>
      </c>
      <c r="V32" s="20">
        <v>0.39445168082621629</v>
      </c>
      <c r="W32" s="27">
        <v>1</v>
      </c>
      <c r="X32" s="27">
        <v>0</v>
      </c>
      <c r="Y32" s="27">
        <v>0</v>
      </c>
      <c r="Z32" s="20">
        <v>0</v>
      </c>
      <c r="AA32" s="20">
        <v>39090</v>
      </c>
      <c r="AB32" s="20">
        <v>0</v>
      </c>
      <c r="AC32" s="20">
        <v>0</v>
      </c>
      <c r="AD32" s="20">
        <v>1</v>
      </c>
      <c r="AE32" s="20">
        <v>6</v>
      </c>
      <c r="AF32" s="20">
        <v>7</v>
      </c>
    </row>
    <row r="33" spans="1:32" x14ac:dyDescent="0.3">
      <c r="A33" s="20">
        <v>2012</v>
      </c>
      <c r="B33" s="10">
        <v>32</v>
      </c>
      <c r="C33" s="10">
        <v>32</v>
      </c>
      <c r="D33" s="26">
        <v>0</v>
      </c>
      <c r="E33" s="26">
        <v>0</v>
      </c>
      <c r="F33" s="26">
        <v>0</v>
      </c>
      <c r="G33" s="10">
        <v>0</v>
      </c>
      <c r="H33" s="10">
        <v>1</v>
      </c>
      <c r="I33" s="10">
        <v>0</v>
      </c>
      <c r="J33" s="10">
        <v>0</v>
      </c>
      <c r="K33" s="10">
        <v>1</v>
      </c>
      <c r="L33" s="10">
        <v>0</v>
      </c>
      <c r="M33" s="10">
        <v>0</v>
      </c>
      <c r="N33" s="10">
        <v>0</v>
      </c>
      <c r="O33" s="10">
        <v>1</v>
      </c>
      <c r="P33" s="10">
        <v>0</v>
      </c>
      <c r="Q33" s="20">
        <v>1.8599999999999997</v>
      </c>
      <c r="R33" s="15">
        <v>0</v>
      </c>
      <c r="S33" s="20">
        <v>40.33</v>
      </c>
      <c r="T33" s="20">
        <v>1.6056282220076186</v>
      </c>
      <c r="U33" s="20">
        <v>2.89</v>
      </c>
      <c r="V33" s="20">
        <v>0.46089784275654788</v>
      </c>
      <c r="W33" s="27">
        <v>1</v>
      </c>
      <c r="X33" s="27">
        <v>0</v>
      </c>
      <c r="Y33" s="27">
        <v>0</v>
      </c>
      <c r="Z33" s="20">
        <v>1</v>
      </c>
      <c r="AA33" s="20">
        <v>39090</v>
      </c>
      <c r="AB33" s="20">
        <v>0</v>
      </c>
      <c r="AC33" s="20">
        <v>5</v>
      </c>
      <c r="AD33" s="20">
        <v>10</v>
      </c>
      <c r="AE33" s="20">
        <v>17</v>
      </c>
      <c r="AF33" s="20">
        <v>32</v>
      </c>
    </row>
    <row r="34" spans="1:32" x14ac:dyDescent="0.3">
      <c r="A34" s="20">
        <v>2012</v>
      </c>
      <c r="B34" s="10">
        <v>33</v>
      </c>
      <c r="C34" s="10">
        <v>33</v>
      </c>
      <c r="D34" s="26">
        <v>1</v>
      </c>
      <c r="E34" s="26">
        <v>0</v>
      </c>
      <c r="F34" s="26">
        <v>0</v>
      </c>
      <c r="G34" s="10">
        <v>0</v>
      </c>
      <c r="H34" s="10">
        <v>1</v>
      </c>
      <c r="I34" s="10">
        <v>0</v>
      </c>
      <c r="J34" s="10">
        <v>0</v>
      </c>
      <c r="K34" s="10">
        <v>1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20">
        <v>0.73000000000000043</v>
      </c>
      <c r="R34" s="15">
        <v>0</v>
      </c>
      <c r="S34" s="20">
        <v>40.33</v>
      </c>
      <c r="T34" s="20">
        <v>1.6056282220076186</v>
      </c>
      <c r="U34" s="20">
        <v>2.27</v>
      </c>
      <c r="V34" s="20">
        <v>0.35602585719312274</v>
      </c>
      <c r="W34" s="27">
        <v>1</v>
      </c>
      <c r="X34" s="27">
        <v>0</v>
      </c>
      <c r="Y34" s="27">
        <v>0</v>
      </c>
      <c r="Z34" s="20">
        <v>6</v>
      </c>
      <c r="AA34" s="20">
        <v>38900</v>
      </c>
      <c r="AB34" s="20">
        <v>0</v>
      </c>
      <c r="AC34" s="20">
        <v>1</v>
      </c>
      <c r="AD34" s="20">
        <v>5</v>
      </c>
      <c r="AE34" s="20">
        <v>16</v>
      </c>
      <c r="AF34" s="20">
        <v>22</v>
      </c>
    </row>
    <row r="35" spans="1:32" x14ac:dyDescent="0.3">
      <c r="A35" s="20">
        <v>2012</v>
      </c>
      <c r="B35" s="10">
        <v>34</v>
      </c>
      <c r="C35" s="10">
        <v>34</v>
      </c>
      <c r="D35" s="26">
        <v>1</v>
      </c>
      <c r="E35" s="26">
        <v>0</v>
      </c>
      <c r="F35" s="26">
        <v>0</v>
      </c>
      <c r="G35" s="10">
        <v>0</v>
      </c>
      <c r="H35" s="10">
        <v>1</v>
      </c>
      <c r="I35" s="10">
        <v>0</v>
      </c>
      <c r="J35" s="10">
        <v>0</v>
      </c>
      <c r="K35" s="10">
        <v>1</v>
      </c>
      <c r="L35" s="10">
        <v>0</v>
      </c>
      <c r="M35" s="10">
        <v>0</v>
      </c>
      <c r="N35" s="10">
        <v>0</v>
      </c>
      <c r="O35" s="10">
        <v>1</v>
      </c>
      <c r="P35" s="10">
        <v>0</v>
      </c>
      <c r="Q35" s="20">
        <v>0.46999999999999886</v>
      </c>
      <c r="R35" s="15">
        <v>0</v>
      </c>
      <c r="S35" s="20">
        <v>40.33</v>
      </c>
      <c r="T35" s="20">
        <v>1.6056282220076186</v>
      </c>
      <c r="U35" s="20">
        <v>2.72</v>
      </c>
      <c r="V35" s="20">
        <v>0.43456890403419873</v>
      </c>
      <c r="W35" s="27">
        <v>1</v>
      </c>
      <c r="X35" s="27">
        <v>0</v>
      </c>
      <c r="Y35" s="27">
        <v>0</v>
      </c>
      <c r="Z35" s="20">
        <v>0</v>
      </c>
      <c r="AA35" s="20">
        <v>38900</v>
      </c>
      <c r="AB35" s="20">
        <v>0</v>
      </c>
      <c r="AC35" s="20">
        <v>0</v>
      </c>
      <c r="AD35" s="20">
        <v>0</v>
      </c>
      <c r="AE35" s="20">
        <v>9</v>
      </c>
      <c r="AF35" s="20">
        <v>9</v>
      </c>
    </row>
    <row r="36" spans="1:32" x14ac:dyDescent="0.3">
      <c r="A36" s="20">
        <v>2012</v>
      </c>
      <c r="B36" s="10">
        <v>35</v>
      </c>
      <c r="C36" s="10">
        <v>35</v>
      </c>
      <c r="D36" s="26">
        <v>1</v>
      </c>
      <c r="E36" s="26">
        <v>0</v>
      </c>
      <c r="F36" s="26">
        <v>0</v>
      </c>
      <c r="G36" s="10">
        <v>0</v>
      </c>
      <c r="H36" s="10">
        <v>1</v>
      </c>
      <c r="I36" s="10">
        <v>0</v>
      </c>
      <c r="J36" s="10">
        <v>0</v>
      </c>
      <c r="K36" s="10">
        <v>1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20">
        <v>1.3420000000000023</v>
      </c>
      <c r="R36" s="15">
        <v>0</v>
      </c>
      <c r="S36" s="20">
        <v>40.33</v>
      </c>
      <c r="T36" s="20">
        <v>1.6056282220076186</v>
      </c>
      <c r="U36" s="20">
        <v>2.5499999999999998</v>
      </c>
      <c r="V36" s="20">
        <v>0.40654018043395512</v>
      </c>
      <c r="W36" s="27">
        <v>1</v>
      </c>
      <c r="X36" s="27">
        <v>0</v>
      </c>
      <c r="Y36" s="27">
        <v>0</v>
      </c>
      <c r="Z36" s="20">
        <v>0</v>
      </c>
      <c r="AA36" s="20">
        <v>38900</v>
      </c>
      <c r="AB36" s="20">
        <v>0</v>
      </c>
      <c r="AC36" s="20">
        <v>1</v>
      </c>
      <c r="AD36" s="20">
        <v>2</v>
      </c>
      <c r="AE36" s="20">
        <v>4</v>
      </c>
      <c r="AF36" s="20">
        <v>7</v>
      </c>
    </row>
    <row r="37" spans="1:32" x14ac:dyDescent="0.3">
      <c r="A37" s="20">
        <v>2012</v>
      </c>
      <c r="B37" s="10">
        <v>36</v>
      </c>
      <c r="C37" s="10">
        <v>36</v>
      </c>
      <c r="D37" s="26">
        <v>1</v>
      </c>
      <c r="E37" s="26">
        <v>0</v>
      </c>
      <c r="F37" s="26">
        <v>0</v>
      </c>
      <c r="G37" s="10">
        <v>1</v>
      </c>
      <c r="H37" s="10">
        <v>0</v>
      </c>
      <c r="I37" s="10">
        <v>0</v>
      </c>
      <c r="J37" s="10">
        <v>0</v>
      </c>
      <c r="K37" s="10">
        <v>1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20">
        <v>0.6079999999999971</v>
      </c>
      <c r="R37" s="15">
        <v>0</v>
      </c>
      <c r="S37" s="20">
        <v>40.33</v>
      </c>
      <c r="T37" s="20">
        <v>1.6056282220076186</v>
      </c>
      <c r="U37" s="20">
        <v>4.1500000000000004</v>
      </c>
      <c r="V37" s="20">
        <v>0.61804809671209271</v>
      </c>
      <c r="W37" s="27">
        <v>0</v>
      </c>
      <c r="X37" s="27">
        <v>1</v>
      </c>
      <c r="Y37" s="27">
        <v>0</v>
      </c>
      <c r="Z37" s="20">
        <v>0</v>
      </c>
      <c r="AA37" s="20">
        <v>38900</v>
      </c>
      <c r="AB37" s="20">
        <v>0</v>
      </c>
      <c r="AC37" s="20">
        <v>0</v>
      </c>
      <c r="AD37" s="20">
        <v>0</v>
      </c>
      <c r="AE37" s="20">
        <v>4</v>
      </c>
      <c r="AF37" s="20">
        <v>4</v>
      </c>
    </row>
    <row r="38" spans="1:32" x14ac:dyDescent="0.3">
      <c r="A38" s="20">
        <v>2012</v>
      </c>
      <c r="B38" s="10">
        <v>37</v>
      </c>
      <c r="C38" s="10">
        <v>37</v>
      </c>
      <c r="D38" s="26">
        <v>1</v>
      </c>
      <c r="E38" s="26">
        <v>0</v>
      </c>
      <c r="F38" s="26">
        <v>0</v>
      </c>
      <c r="G38" s="10">
        <v>0</v>
      </c>
      <c r="H38" s="10">
        <v>1</v>
      </c>
      <c r="I38" s="10">
        <v>0</v>
      </c>
      <c r="J38" s="10">
        <v>1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</v>
      </c>
      <c r="Q38" s="20">
        <v>1.4500000000000026</v>
      </c>
      <c r="R38" s="15">
        <v>7.999999999999996E-2</v>
      </c>
      <c r="S38" s="20">
        <v>67.31</v>
      </c>
      <c r="T38" s="20">
        <v>1.828079590556746</v>
      </c>
      <c r="U38" s="20">
        <v>4.2300000000000004</v>
      </c>
      <c r="V38" s="20">
        <v>0.6263403673750424</v>
      </c>
      <c r="W38" s="27">
        <v>0</v>
      </c>
      <c r="X38" s="27">
        <v>1</v>
      </c>
      <c r="Y38" s="27">
        <v>0</v>
      </c>
      <c r="Z38" s="20">
        <v>3</v>
      </c>
      <c r="AA38" s="20">
        <v>38900</v>
      </c>
      <c r="AB38" s="20">
        <v>0</v>
      </c>
      <c r="AC38" s="20">
        <v>0</v>
      </c>
      <c r="AD38" s="20">
        <v>3</v>
      </c>
      <c r="AE38" s="20">
        <v>19</v>
      </c>
      <c r="AF38" s="20">
        <v>22</v>
      </c>
    </row>
    <row r="39" spans="1:32" x14ac:dyDescent="0.3">
      <c r="A39" s="20">
        <v>2012</v>
      </c>
      <c r="B39" s="10">
        <v>38</v>
      </c>
      <c r="C39" s="10">
        <v>38</v>
      </c>
      <c r="D39" s="26">
        <v>0</v>
      </c>
      <c r="E39" s="26">
        <v>0</v>
      </c>
      <c r="F39" s="26">
        <v>0</v>
      </c>
      <c r="G39" s="10">
        <v>0</v>
      </c>
      <c r="H39" s="10">
        <v>1</v>
      </c>
      <c r="I39" s="10">
        <v>0</v>
      </c>
      <c r="J39" s="10">
        <v>1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1</v>
      </c>
      <c r="Q39" s="20">
        <v>1.0599999999999987</v>
      </c>
      <c r="R39" s="15">
        <v>3.0000000000000027E-2</v>
      </c>
      <c r="S39" s="20">
        <v>58.16</v>
      </c>
      <c r="T39" s="20">
        <v>1.7646243978509815</v>
      </c>
      <c r="U39" s="20">
        <v>4.3099999999999996</v>
      </c>
      <c r="V39" s="20">
        <v>0.63447727016073152</v>
      </c>
      <c r="W39" s="27">
        <v>0</v>
      </c>
      <c r="X39" s="27">
        <v>1</v>
      </c>
      <c r="Y39" s="27">
        <v>0</v>
      </c>
      <c r="Z39" s="20">
        <v>0</v>
      </c>
      <c r="AA39" s="20">
        <v>26946</v>
      </c>
      <c r="AB39" s="20">
        <v>0</v>
      </c>
      <c r="AC39" s="20">
        <v>1</v>
      </c>
      <c r="AD39" s="20">
        <v>0</v>
      </c>
      <c r="AE39" s="20">
        <v>8</v>
      </c>
      <c r="AF39" s="20">
        <v>9</v>
      </c>
    </row>
    <row r="40" spans="1:32" x14ac:dyDescent="0.3">
      <c r="A40" s="20">
        <v>2012</v>
      </c>
      <c r="B40" s="10">
        <v>39</v>
      </c>
      <c r="C40" s="10">
        <v>39</v>
      </c>
      <c r="D40" s="26">
        <v>0</v>
      </c>
      <c r="E40" s="26">
        <v>0</v>
      </c>
      <c r="F40" s="26">
        <v>0</v>
      </c>
      <c r="G40" s="10">
        <v>0</v>
      </c>
      <c r="H40" s="10">
        <v>1</v>
      </c>
      <c r="I40" s="10">
        <v>0</v>
      </c>
      <c r="J40" s="10">
        <v>1</v>
      </c>
      <c r="K40" s="10">
        <v>0</v>
      </c>
      <c r="L40" s="10">
        <v>0</v>
      </c>
      <c r="M40" s="10">
        <v>0</v>
      </c>
      <c r="N40" s="10">
        <v>0</v>
      </c>
      <c r="O40" s="10">
        <v>1</v>
      </c>
      <c r="P40" s="10">
        <v>0</v>
      </c>
      <c r="Q40" s="20">
        <v>0.71699999999999875</v>
      </c>
      <c r="R40" s="15">
        <v>0.27</v>
      </c>
      <c r="S40" s="20">
        <v>81.61</v>
      </c>
      <c r="T40" s="20">
        <v>1.9117433778559316</v>
      </c>
      <c r="U40" s="20">
        <v>2.88</v>
      </c>
      <c r="V40" s="20">
        <v>0.45939248775923086</v>
      </c>
      <c r="W40" s="27">
        <v>1</v>
      </c>
      <c r="X40" s="27">
        <v>0</v>
      </c>
      <c r="Y40" s="27">
        <v>0</v>
      </c>
      <c r="Z40" s="20">
        <v>0</v>
      </c>
      <c r="AA40" s="20">
        <v>26946</v>
      </c>
      <c r="AB40" s="20">
        <v>0</v>
      </c>
      <c r="AC40" s="20">
        <v>0</v>
      </c>
      <c r="AD40" s="20">
        <v>0</v>
      </c>
      <c r="AE40" s="20">
        <v>5</v>
      </c>
      <c r="AF40" s="20">
        <v>5</v>
      </c>
    </row>
    <row r="41" spans="1:32" x14ac:dyDescent="0.3">
      <c r="A41" s="20">
        <v>2012</v>
      </c>
      <c r="B41" s="10">
        <v>40</v>
      </c>
      <c r="C41" s="10">
        <v>40</v>
      </c>
      <c r="D41" s="26">
        <v>0</v>
      </c>
      <c r="E41" s="26">
        <v>0</v>
      </c>
      <c r="F41" s="26">
        <v>0</v>
      </c>
      <c r="G41" s="10">
        <v>0</v>
      </c>
      <c r="H41" s="10">
        <v>1</v>
      </c>
      <c r="I41" s="10">
        <v>0</v>
      </c>
      <c r="J41" s="10">
        <v>1</v>
      </c>
      <c r="K41" s="10">
        <v>0</v>
      </c>
      <c r="L41" s="10">
        <v>0</v>
      </c>
      <c r="M41" s="10">
        <v>0</v>
      </c>
      <c r="N41" s="10">
        <v>0</v>
      </c>
      <c r="O41" s="10">
        <v>1</v>
      </c>
      <c r="P41" s="10">
        <v>0</v>
      </c>
      <c r="Q41" s="20">
        <v>0.42300000000000182</v>
      </c>
      <c r="R41" s="15">
        <v>4.0000000000000036E-2</v>
      </c>
      <c r="S41" s="20">
        <v>94.56</v>
      </c>
      <c r="T41" s="20">
        <v>1.9757074635371801</v>
      </c>
      <c r="U41" s="20">
        <v>6.66</v>
      </c>
      <c r="V41" s="20">
        <v>0.82347422917030111</v>
      </c>
      <c r="W41" s="27">
        <v>0</v>
      </c>
      <c r="X41" s="27">
        <v>0</v>
      </c>
      <c r="Y41" s="27">
        <v>1</v>
      </c>
      <c r="Z41" s="20">
        <v>0</v>
      </c>
      <c r="AA41" s="20">
        <v>26946</v>
      </c>
      <c r="AB41" s="20">
        <v>0</v>
      </c>
      <c r="AC41" s="20">
        <v>0</v>
      </c>
      <c r="AD41" s="20">
        <v>2</v>
      </c>
      <c r="AE41" s="20">
        <v>1</v>
      </c>
      <c r="AF41" s="20">
        <v>3</v>
      </c>
    </row>
    <row r="42" spans="1:32" x14ac:dyDescent="0.3">
      <c r="A42" s="20">
        <v>2012</v>
      </c>
      <c r="B42" s="10">
        <v>41</v>
      </c>
      <c r="C42" s="10">
        <v>41</v>
      </c>
      <c r="D42" s="26">
        <v>0</v>
      </c>
      <c r="E42" s="26">
        <v>0</v>
      </c>
      <c r="F42" s="26">
        <v>0</v>
      </c>
      <c r="G42" s="10">
        <v>0</v>
      </c>
      <c r="H42" s="10">
        <v>1</v>
      </c>
      <c r="I42" s="10">
        <v>0</v>
      </c>
      <c r="J42" s="10">
        <v>1</v>
      </c>
      <c r="K42" s="10">
        <v>0</v>
      </c>
      <c r="L42" s="10">
        <v>0</v>
      </c>
      <c r="M42" s="10">
        <v>0</v>
      </c>
      <c r="N42" s="10">
        <v>0</v>
      </c>
      <c r="O42" s="10">
        <v>1</v>
      </c>
      <c r="P42" s="10">
        <v>0</v>
      </c>
      <c r="Q42" s="20">
        <v>0.55300000000000082</v>
      </c>
      <c r="R42" s="15">
        <v>0</v>
      </c>
      <c r="S42" s="20">
        <v>83.29</v>
      </c>
      <c r="T42" s="20">
        <v>1.9205928620848085</v>
      </c>
      <c r="U42" s="20">
        <v>3.56</v>
      </c>
      <c r="V42" s="20">
        <v>0.55144999797287519</v>
      </c>
      <c r="W42" s="27">
        <v>1</v>
      </c>
      <c r="X42" s="27">
        <v>0</v>
      </c>
      <c r="Y42" s="27">
        <v>0</v>
      </c>
      <c r="Z42" s="20">
        <v>0</v>
      </c>
      <c r="AA42" s="20">
        <v>26946</v>
      </c>
      <c r="AB42" s="20">
        <v>1</v>
      </c>
      <c r="AC42" s="20">
        <v>0</v>
      </c>
      <c r="AD42" s="20">
        <v>0</v>
      </c>
      <c r="AE42" s="20">
        <v>1</v>
      </c>
      <c r="AF42" s="20">
        <v>2</v>
      </c>
    </row>
    <row r="43" spans="1:32" x14ac:dyDescent="0.3">
      <c r="A43" s="20">
        <v>2012</v>
      </c>
      <c r="B43" s="10">
        <v>42</v>
      </c>
      <c r="C43" s="10">
        <v>42</v>
      </c>
      <c r="D43" s="26">
        <v>1</v>
      </c>
      <c r="E43" s="26">
        <v>0</v>
      </c>
      <c r="F43" s="26">
        <v>0</v>
      </c>
      <c r="G43" s="10">
        <v>0</v>
      </c>
      <c r="H43" s="10">
        <v>1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1</v>
      </c>
      <c r="Q43" s="20">
        <v>0.3369999999999998</v>
      </c>
      <c r="R43" s="15">
        <v>3.0000000000000027E-2</v>
      </c>
      <c r="S43" s="20">
        <v>68.25</v>
      </c>
      <c r="T43" s="20">
        <v>1.8341026557127937</v>
      </c>
      <c r="U43" s="20">
        <v>2.85</v>
      </c>
      <c r="V43" s="20">
        <v>0.45484486000851021</v>
      </c>
      <c r="W43" s="27">
        <v>1</v>
      </c>
      <c r="X43" s="27">
        <v>0</v>
      </c>
      <c r="Y43" s="27">
        <v>0</v>
      </c>
      <c r="Z43" s="20">
        <v>0</v>
      </c>
      <c r="AA43" s="20">
        <v>26946</v>
      </c>
      <c r="AB43" s="20">
        <v>0</v>
      </c>
      <c r="AC43" s="20">
        <v>0</v>
      </c>
      <c r="AD43" s="20">
        <v>0</v>
      </c>
      <c r="AE43" s="20">
        <v>1</v>
      </c>
      <c r="AF43" s="20">
        <v>1</v>
      </c>
    </row>
    <row r="44" spans="1:32" x14ac:dyDescent="0.3">
      <c r="A44" s="20">
        <v>2012</v>
      </c>
      <c r="B44" s="10">
        <v>43</v>
      </c>
      <c r="C44" s="10">
        <v>43</v>
      </c>
      <c r="D44" s="26">
        <v>0</v>
      </c>
      <c r="E44" s="26">
        <v>1</v>
      </c>
      <c r="F44" s="26">
        <v>0</v>
      </c>
      <c r="G44" s="10">
        <v>0</v>
      </c>
      <c r="H44" s="10">
        <v>1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1</v>
      </c>
      <c r="Q44" s="20">
        <v>0.53599999999999781</v>
      </c>
      <c r="R44" s="15">
        <v>4.0000000000000036E-2</v>
      </c>
      <c r="S44" s="20">
        <v>66.180000000000007</v>
      </c>
      <c r="T44" s="20">
        <v>1.8207267628238342</v>
      </c>
      <c r="U44" s="20">
        <v>4.05</v>
      </c>
      <c r="V44" s="20">
        <v>0.60745502321466849</v>
      </c>
      <c r="W44" s="27">
        <v>0</v>
      </c>
      <c r="X44" s="27">
        <v>1</v>
      </c>
      <c r="Y44" s="27">
        <v>0</v>
      </c>
      <c r="Z44" s="20">
        <v>0</v>
      </c>
      <c r="AA44" s="20">
        <v>26946</v>
      </c>
      <c r="AB44" s="20">
        <v>0</v>
      </c>
      <c r="AC44" s="20">
        <v>0</v>
      </c>
      <c r="AD44" s="20">
        <v>0</v>
      </c>
      <c r="AE44" s="20">
        <v>7</v>
      </c>
      <c r="AF44" s="20">
        <v>7</v>
      </c>
    </row>
    <row r="45" spans="1:32" x14ac:dyDescent="0.3">
      <c r="A45" s="20">
        <v>2012</v>
      </c>
      <c r="B45" s="10">
        <v>44</v>
      </c>
      <c r="C45" s="10">
        <v>44</v>
      </c>
      <c r="D45" s="26">
        <v>1</v>
      </c>
      <c r="E45" s="26">
        <v>0</v>
      </c>
      <c r="F45" s="26">
        <v>0</v>
      </c>
      <c r="G45" s="10">
        <v>0</v>
      </c>
      <c r="H45" s="10">
        <v>1</v>
      </c>
      <c r="I45" s="10">
        <v>0</v>
      </c>
      <c r="J45" s="10">
        <v>1</v>
      </c>
      <c r="K45" s="10">
        <v>0</v>
      </c>
      <c r="L45" s="10">
        <v>0</v>
      </c>
      <c r="M45" s="10">
        <v>0</v>
      </c>
      <c r="N45" s="10">
        <v>0</v>
      </c>
      <c r="O45" s="10">
        <v>1</v>
      </c>
      <c r="P45" s="10">
        <v>0</v>
      </c>
      <c r="Q45" s="20">
        <v>0.32400000000000156</v>
      </c>
      <c r="R45" s="15">
        <v>0</v>
      </c>
      <c r="S45" s="20">
        <v>73.849999999999994</v>
      </c>
      <c r="T45" s="20">
        <v>1.8683504996479683</v>
      </c>
      <c r="U45" s="20">
        <v>4.12</v>
      </c>
      <c r="V45" s="20">
        <v>0.61489721603313463</v>
      </c>
      <c r="W45" s="27">
        <v>0</v>
      </c>
      <c r="X45" s="27">
        <v>1</v>
      </c>
      <c r="Y45" s="27">
        <v>0</v>
      </c>
      <c r="Z45" s="20">
        <v>0</v>
      </c>
      <c r="AA45" s="20">
        <v>26946</v>
      </c>
      <c r="AB45" s="20">
        <v>0</v>
      </c>
      <c r="AC45" s="20">
        <v>0</v>
      </c>
      <c r="AD45" s="20">
        <v>2</v>
      </c>
      <c r="AE45" s="20">
        <v>3</v>
      </c>
      <c r="AF45" s="20">
        <v>5</v>
      </c>
    </row>
    <row r="46" spans="1:32" x14ac:dyDescent="0.3">
      <c r="A46" s="20">
        <v>2012</v>
      </c>
      <c r="B46" s="10">
        <v>45</v>
      </c>
      <c r="C46" s="10">
        <v>45</v>
      </c>
      <c r="D46" s="26">
        <v>0</v>
      </c>
      <c r="E46" s="26">
        <v>1</v>
      </c>
      <c r="F46" s="26">
        <v>0</v>
      </c>
      <c r="G46" s="10">
        <v>0</v>
      </c>
      <c r="H46" s="10">
        <v>1</v>
      </c>
      <c r="I46" s="10">
        <v>0</v>
      </c>
      <c r="J46" s="10">
        <v>1</v>
      </c>
      <c r="K46" s="10">
        <v>0</v>
      </c>
      <c r="L46" s="10">
        <v>0</v>
      </c>
      <c r="M46" s="10">
        <v>0</v>
      </c>
      <c r="N46" s="10">
        <v>0</v>
      </c>
      <c r="O46" s="10">
        <v>1</v>
      </c>
      <c r="P46" s="10">
        <v>0</v>
      </c>
      <c r="Q46" s="20">
        <v>0.35999999999999943</v>
      </c>
      <c r="R46" s="15">
        <v>4.0000000000000036E-2</v>
      </c>
      <c r="S46" s="20">
        <v>63.25</v>
      </c>
      <c r="T46" s="20">
        <v>1.8010605298478555</v>
      </c>
      <c r="U46" s="20">
        <v>3.62</v>
      </c>
      <c r="V46" s="20">
        <v>0.55870857053316569</v>
      </c>
      <c r="W46" s="27">
        <v>0</v>
      </c>
      <c r="X46" s="27">
        <v>1</v>
      </c>
      <c r="Y46" s="27">
        <v>0</v>
      </c>
      <c r="Z46" s="20">
        <v>0</v>
      </c>
      <c r="AA46" s="20">
        <v>26946</v>
      </c>
      <c r="AB46" s="20">
        <v>0</v>
      </c>
      <c r="AC46" s="20">
        <v>0</v>
      </c>
      <c r="AD46" s="20">
        <v>0</v>
      </c>
      <c r="AE46" s="20">
        <v>2</v>
      </c>
      <c r="AF46" s="20">
        <v>2</v>
      </c>
    </row>
    <row r="47" spans="1:32" x14ac:dyDescent="0.3">
      <c r="A47" s="20">
        <v>2012</v>
      </c>
      <c r="B47" s="10">
        <v>46</v>
      </c>
      <c r="C47" s="10">
        <v>46</v>
      </c>
      <c r="D47" s="26">
        <v>0</v>
      </c>
      <c r="E47" s="26">
        <v>0</v>
      </c>
      <c r="F47" s="26">
        <v>0</v>
      </c>
      <c r="G47" s="10">
        <v>0</v>
      </c>
      <c r="H47" s="10">
        <v>1</v>
      </c>
      <c r="I47" s="10">
        <v>0</v>
      </c>
      <c r="J47" s="10">
        <v>1</v>
      </c>
      <c r="K47" s="10">
        <v>0</v>
      </c>
      <c r="L47" s="10">
        <v>0</v>
      </c>
      <c r="M47" s="10">
        <v>0</v>
      </c>
      <c r="N47" s="10">
        <v>0</v>
      </c>
      <c r="O47" s="10">
        <v>1</v>
      </c>
      <c r="P47" s="10">
        <v>0</v>
      </c>
      <c r="Q47" s="20">
        <v>0.28999999999999915</v>
      </c>
      <c r="R47" s="15">
        <v>2.0000000000000018E-2</v>
      </c>
      <c r="S47" s="20">
        <v>66.98</v>
      </c>
      <c r="T47" s="20">
        <v>1.825945143203848</v>
      </c>
      <c r="U47" s="20">
        <v>3.03</v>
      </c>
      <c r="V47" s="20">
        <v>0.48144262850230496</v>
      </c>
      <c r="W47" s="27">
        <v>1</v>
      </c>
      <c r="X47" s="27">
        <v>0</v>
      </c>
      <c r="Y47" s="27">
        <v>0</v>
      </c>
      <c r="Z47" s="20">
        <v>0</v>
      </c>
      <c r="AA47" s="20">
        <v>26946</v>
      </c>
      <c r="AB47" s="20">
        <v>0</v>
      </c>
      <c r="AC47" s="20">
        <v>0</v>
      </c>
      <c r="AD47" s="20">
        <v>0</v>
      </c>
      <c r="AE47" s="20">
        <v>5</v>
      </c>
      <c r="AF47" s="20">
        <v>5</v>
      </c>
    </row>
    <row r="48" spans="1:32" x14ac:dyDescent="0.3">
      <c r="A48" s="20">
        <v>2012</v>
      </c>
      <c r="B48" s="10">
        <v>47</v>
      </c>
      <c r="C48" s="10">
        <v>47</v>
      </c>
      <c r="D48" s="26">
        <v>1</v>
      </c>
      <c r="E48" s="26">
        <v>0</v>
      </c>
      <c r="F48" s="26">
        <v>0</v>
      </c>
      <c r="G48" s="10">
        <v>0</v>
      </c>
      <c r="H48" s="10">
        <v>1</v>
      </c>
      <c r="I48" s="10">
        <v>0</v>
      </c>
      <c r="J48" s="10">
        <v>1</v>
      </c>
      <c r="K48" s="10">
        <v>0</v>
      </c>
      <c r="L48" s="10">
        <v>0</v>
      </c>
      <c r="M48" s="10">
        <v>0</v>
      </c>
      <c r="N48" s="10">
        <v>1</v>
      </c>
      <c r="O48" s="10">
        <v>0</v>
      </c>
      <c r="P48" s="10">
        <v>0</v>
      </c>
      <c r="Q48" s="20">
        <v>0.35000000000000142</v>
      </c>
      <c r="R48" s="15">
        <v>3.0000000000000027E-2</v>
      </c>
      <c r="S48" s="20">
        <v>61.72</v>
      </c>
      <c r="T48" s="20">
        <v>1.7904259173911106</v>
      </c>
      <c r="U48" s="20">
        <v>4.0599999999999996</v>
      </c>
      <c r="V48" s="20">
        <v>0.60852603357719404</v>
      </c>
      <c r="W48" s="27">
        <v>0</v>
      </c>
      <c r="X48" s="27">
        <v>1</v>
      </c>
      <c r="Y48" s="27">
        <v>0</v>
      </c>
      <c r="Z48" s="20">
        <v>0</v>
      </c>
      <c r="AA48" s="20">
        <v>26946</v>
      </c>
      <c r="AB48" s="20">
        <v>0</v>
      </c>
      <c r="AC48" s="20">
        <v>0</v>
      </c>
      <c r="AD48" s="20">
        <v>0</v>
      </c>
      <c r="AE48" s="20">
        <v>1</v>
      </c>
      <c r="AF48" s="20">
        <v>1</v>
      </c>
    </row>
    <row r="49" spans="1:32" x14ac:dyDescent="0.3">
      <c r="A49" s="20">
        <v>2012</v>
      </c>
      <c r="B49" s="10">
        <v>48</v>
      </c>
      <c r="C49" s="10">
        <v>48</v>
      </c>
      <c r="D49" s="26">
        <v>1</v>
      </c>
      <c r="E49" s="26">
        <v>0</v>
      </c>
      <c r="F49" s="26">
        <v>0</v>
      </c>
      <c r="G49" s="10">
        <v>0</v>
      </c>
      <c r="H49" s="10">
        <v>1</v>
      </c>
      <c r="I49" s="10">
        <v>0</v>
      </c>
      <c r="J49" s="10">
        <v>1</v>
      </c>
      <c r="K49" s="10">
        <v>0</v>
      </c>
      <c r="L49" s="10">
        <v>0</v>
      </c>
      <c r="M49" s="10">
        <v>0</v>
      </c>
      <c r="N49" s="10">
        <v>1</v>
      </c>
      <c r="O49" s="10">
        <v>0</v>
      </c>
      <c r="P49" s="10">
        <v>0</v>
      </c>
      <c r="Q49" s="20">
        <v>0.60999999999999588</v>
      </c>
      <c r="R49" s="15">
        <v>3.0000000000000027E-2</v>
      </c>
      <c r="S49" s="20">
        <v>66.72</v>
      </c>
      <c r="T49" s="20">
        <v>1.8242560376296824</v>
      </c>
      <c r="U49" s="20">
        <v>2.87</v>
      </c>
      <c r="V49" s="20">
        <v>0.45788189673399232</v>
      </c>
      <c r="W49" s="27">
        <v>1</v>
      </c>
      <c r="X49" s="27">
        <v>0</v>
      </c>
      <c r="Y49" s="27">
        <v>0</v>
      </c>
      <c r="Z49" s="20">
        <v>2</v>
      </c>
      <c r="AA49" s="20">
        <v>26946</v>
      </c>
      <c r="AB49" s="20">
        <v>1</v>
      </c>
      <c r="AC49" s="20">
        <v>0</v>
      </c>
      <c r="AD49" s="20">
        <v>0</v>
      </c>
      <c r="AE49" s="20">
        <v>14</v>
      </c>
      <c r="AF49" s="20">
        <v>15</v>
      </c>
    </row>
    <row r="50" spans="1:32" x14ac:dyDescent="0.3">
      <c r="A50" s="20">
        <v>2012</v>
      </c>
      <c r="B50" s="10">
        <v>49</v>
      </c>
      <c r="C50" s="10">
        <v>49</v>
      </c>
      <c r="D50" s="26">
        <v>1</v>
      </c>
      <c r="E50" s="26">
        <v>0</v>
      </c>
      <c r="F50" s="26">
        <v>0</v>
      </c>
      <c r="G50" s="10">
        <v>0</v>
      </c>
      <c r="H50" s="10">
        <v>1</v>
      </c>
      <c r="I50" s="10">
        <v>0</v>
      </c>
      <c r="J50" s="10">
        <v>0</v>
      </c>
      <c r="K50" s="10">
        <v>1</v>
      </c>
      <c r="L50" s="10">
        <v>0</v>
      </c>
      <c r="M50" s="10">
        <v>0</v>
      </c>
      <c r="N50" s="10">
        <v>1</v>
      </c>
      <c r="O50" s="10">
        <v>0</v>
      </c>
      <c r="P50" s="10">
        <v>0</v>
      </c>
      <c r="Q50" s="20">
        <v>0.84000000000000341</v>
      </c>
      <c r="R50" s="15">
        <v>0</v>
      </c>
      <c r="S50" s="20">
        <v>79.42</v>
      </c>
      <c r="T50" s="20">
        <v>1.8999298827278641</v>
      </c>
      <c r="U50" s="20">
        <v>2.46</v>
      </c>
      <c r="V50" s="20">
        <v>0.39093510710337914</v>
      </c>
      <c r="W50" s="27">
        <v>1</v>
      </c>
      <c r="X50" s="27">
        <v>0</v>
      </c>
      <c r="Y50" s="27">
        <v>0</v>
      </c>
      <c r="Z50" s="20">
        <v>3</v>
      </c>
      <c r="AA50" s="20">
        <v>24634</v>
      </c>
      <c r="AB50" s="20">
        <v>0</v>
      </c>
      <c r="AC50" s="20">
        <v>2</v>
      </c>
      <c r="AD50" s="20">
        <v>1</v>
      </c>
      <c r="AE50" s="20">
        <v>3</v>
      </c>
      <c r="AF50" s="20">
        <v>6</v>
      </c>
    </row>
    <row r="51" spans="1:32" x14ac:dyDescent="0.3">
      <c r="A51" s="20">
        <v>2012</v>
      </c>
      <c r="B51" s="10">
        <v>50</v>
      </c>
      <c r="C51" s="10">
        <v>50</v>
      </c>
      <c r="D51" s="26">
        <v>1</v>
      </c>
      <c r="E51" s="26">
        <v>0</v>
      </c>
      <c r="F51" s="26">
        <v>0</v>
      </c>
      <c r="G51" s="10">
        <v>0</v>
      </c>
      <c r="H51" s="10">
        <v>1</v>
      </c>
      <c r="I51" s="10">
        <v>0</v>
      </c>
      <c r="J51" s="10">
        <v>1</v>
      </c>
      <c r="K51" s="10">
        <v>0</v>
      </c>
      <c r="L51" s="10">
        <v>0</v>
      </c>
      <c r="M51" s="10">
        <v>0</v>
      </c>
      <c r="N51" s="10">
        <v>1</v>
      </c>
      <c r="O51" s="10">
        <v>0</v>
      </c>
      <c r="P51" s="10">
        <v>0</v>
      </c>
      <c r="Q51" s="20">
        <v>0.24000000000000199</v>
      </c>
      <c r="R51" s="15">
        <v>0</v>
      </c>
      <c r="S51" s="20">
        <v>63.22</v>
      </c>
      <c r="T51" s="20">
        <v>1.8008544915035609</v>
      </c>
      <c r="U51" s="20">
        <v>2.33</v>
      </c>
      <c r="V51" s="20">
        <v>0.36735592102601899</v>
      </c>
      <c r="W51" s="27">
        <v>1</v>
      </c>
      <c r="X51" s="27">
        <v>0</v>
      </c>
      <c r="Y51" s="27">
        <v>0</v>
      </c>
      <c r="Z51" s="20">
        <v>0</v>
      </c>
      <c r="AA51" s="20">
        <v>24634</v>
      </c>
      <c r="AB51" s="20">
        <v>0</v>
      </c>
      <c r="AC51" s="20">
        <v>0</v>
      </c>
      <c r="AD51" s="20">
        <v>1</v>
      </c>
      <c r="AE51" s="20">
        <v>2</v>
      </c>
      <c r="AF51" s="20">
        <v>3</v>
      </c>
    </row>
    <row r="52" spans="1:32" x14ac:dyDescent="0.3">
      <c r="A52" s="20">
        <v>2012</v>
      </c>
      <c r="B52" s="10">
        <v>51</v>
      </c>
      <c r="C52" s="10">
        <v>51</v>
      </c>
      <c r="D52" s="26">
        <v>1</v>
      </c>
      <c r="E52" s="26">
        <v>0</v>
      </c>
      <c r="F52" s="26">
        <v>0</v>
      </c>
      <c r="G52" s="10">
        <v>1</v>
      </c>
      <c r="H52" s="10">
        <v>0</v>
      </c>
      <c r="I52" s="10">
        <v>0</v>
      </c>
      <c r="J52" s="10">
        <v>1</v>
      </c>
      <c r="K52" s="10">
        <v>0</v>
      </c>
      <c r="L52" s="10">
        <v>0</v>
      </c>
      <c r="M52" s="10">
        <v>0</v>
      </c>
      <c r="N52" s="10">
        <v>1</v>
      </c>
      <c r="O52" s="10">
        <v>0</v>
      </c>
      <c r="P52" s="10">
        <v>0</v>
      </c>
      <c r="Q52" s="20">
        <v>0.39000000000000057</v>
      </c>
      <c r="R52" s="15">
        <v>2.0000000000000018E-2</v>
      </c>
      <c r="S52" s="20">
        <v>52.08</v>
      </c>
      <c r="T52" s="20">
        <v>1.7166709755601355</v>
      </c>
      <c r="U52" s="20">
        <v>1.96</v>
      </c>
      <c r="V52" s="20">
        <v>0.29225607135647602</v>
      </c>
      <c r="W52" s="27">
        <v>1</v>
      </c>
      <c r="X52" s="27">
        <v>0</v>
      </c>
      <c r="Y52" s="27">
        <v>0</v>
      </c>
      <c r="Z52" s="20">
        <v>0</v>
      </c>
      <c r="AA52" s="20">
        <v>24634</v>
      </c>
      <c r="AB52" s="20">
        <v>0</v>
      </c>
      <c r="AC52" s="20">
        <v>0</v>
      </c>
      <c r="AD52" s="20">
        <v>0</v>
      </c>
      <c r="AE52" s="20">
        <v>1</v>
      </c>
      <c r="AF52" s="20">
        <v>1</v>
      </c>
    </row>
    <row r="53" spans="1:32" x14ac:dyDescent="0.3">
      <c r="A53" s="20">
        <v>2012</v>
      </c>
      <c r="B53" s="10">
        <v>52</v>
      </c>
      <c r="C53" s="10">
        <v>52</v>
      </c>
      <c r="D53" s="26">
        <v>1</v>
      </c>
      <c r="E53" s="26">
        <v>0</v>
      </c>
      <c r="F53" s="26">
        <v>0</v>
      </c>
      <c r="G53" s="10">
        <v>1</v>
      </c>
      <c r="H53" s="10">
        <v>0</v>
      </c>
      <c r="I53" s="10">
        <v>0</v>
      </c>
      <c r="J53" s="10">
        <v>1</v>
      </c>
      <c r="K53" s="10">
        <v>0</v>
      </c>
      <c r="L53" s="10">
        <v>0</v>
      </c>
      <c r="M53" s="10">
        <v>0</v>
      </c>
      <c r="N53" s="10">
        <v>1</v>
      </c>
      <c r="O53" s="10">
        <v>0</v>
      </c>
      <c r="P53" s="10">
        <v>0</v>
      </c>
      <c r="Q53" s="20">
        <v>0.36999999999999744</v>
      </c>
      <c r="R53" s="15">
        <v>0</v>
      </c>
      <c r="S53" s="20">
        <v>65.19</v>
      </c>
      <c r="T53" s="20">
        <v>1.814180981040187</v>
      </c>
      <c r="U53" s="20">
        <v>2.69</v>
      </c>
      <c r="V53" s="20">
        <v>0.42975228000240795</v>
      </c>
      <c r="W53" s="27">
        <v>1</v>
      </c>
      <c r="X53" s="27">
        <v>0</v>
      </c>
      <c r="Y53" s="27">
        <v>0</v>
      </c>
      <c r="Z53" s="20">
        <v>3</v>
      </c>
      <c r="AA53" s="20">
        <v>24634</v>
      </c>
      <c r="AB53" s="20">
        <v>0</v>
      </c>
      <c r="AC53" s="20">
        <v>0</v>
      </c>
      <c r="AD53" s="20">
        <v>1</v>
      </c>
      <c r="AE53" s="20">
        <v>4</v>
      </c>
      <c r="AF53" s="20">
        <v>5</v>
      </c>
    </row>
    <row r="54" spans="1:32" x14ac:dyDescent="0.3">
      <c r="A54" s="20">
        <v>2012</v>
      </c>
      <c r="B54" s="10">
        <v>53</v>
      </c>
      <c r="C54" s="10">
        <v>53</v>
      </c>
      <c r="D54" s="26">
        <v>1</v>
      </c>
      <c r="E54" s="26">
        <v>0</v>
      </c>
      <c r="F54" s="26">
        <v>0</v>
      </c>
      <c r="G54" s="10">
        <v>1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20">
        <v>0.53999999999999904</v>
      </c>
      <c r="R54" s="15">
        <v>0</v>
      </c>
      <c r="S54" s="20">
        <v>56.64</v>
      </c>
      <c r="T54" s="20">
        <v>1.7531232446817127</v>
      </c>
      <c r="U54" s="20">
        <v>2.98</v>
      </c>
      <c r="V54" s="20">
        <v>0.47421626407625522</v>
      </c>
      <c r="W54" s="27">
        <v>1</v>
      </c>
      <c r="X54" s="27">
        <v>0</v>
      </c>
      <c r="Y54" s="27">
        <v>0</v>
      </c>
      <c r="Z54" s="20">
        <v>0</v>
      </c>
      <c r="AA54" s="20">
        <v>24047</v>
      </c>
      <c r="AB54" s="20">
        <v>0</v>
      </c>
      <c r="AC54" s="20">
        <v>0</v>
      </c>
      <c r="AD54" s="20">
        <v>0</v>
      </c>
      <c r="AE54" s="20">
        <v>6</v>
      </c>
      <c r="AF54" s="20">
        <v>6</v>
      </c>
    </row>
    <row r="55" spans="1:32" x14ac:dyDescent="0.3">
      <c r="A55" s="20">
        <v>2012</v>
      </c>
      <c r="B55" s="10">
        <v>54</v>
      </c>
      <c r="C55" s="10">
        <v>54</v>
      </c>
      <c r="D55" s="26">
        <v>1</v>
      </c>
      <c r="E55" s="26">
        <v>0</v>
      </c>
      <c r="F55" s="26">
        <v>0</v>
      </c>
      <c r="G55" s="10">
        <v>0</v>
      </c>
      <c r="H55" s="10">
        <v>1</v>
      </c>
      <c r="I55" s="10">
        <v>0</v>
      </c>
      <c r="J55" s="10">
        <v>1</v>
      </c>
      <c r="K55" s="10">
        <v>0</v>
      </c>
      <c r="L55" s="10">
        <v>0</v>
      </c>
      <c r="M55" s="10">
        <v>0</v>
      </c>
      <c r="N55" s="10">
        <v>0</v>
      </c>
      <c r="O55" s="10">
        <v>1</v>
      </c>
      <c r="P55" s="10">
        <v>0</v>
      </c>
      <c r="Q55" s="20">
        <v>0.53500000000000358</v>
      </c>
      <c r="R55" s="15">
        <v>1.0000000000000009E-2</v>
      </c>
      <c r="S55" s="20">
        <v>83.25</v>
      </c>
      <c r="T55" s="20">
        <v>1.9203842421783575</v>
      </c>
      <c r="U55" s="20">
        <v>2.88</v>
      </c>
      <c r="V55" s="20">
        <v>0.45939248775923086</v>
      </c>
      <c r="W55" s="27">
        <v>1</v>
      </c>
      <c r="X55" s="27">
        <v>0</v>
      </c>
      <c r="Y55" s="27">
        <v>0</v>
      </c>
      <c r="Z55" s="20">
        <v>0</v>
      </c>
      <c r="AA55" s="20">
        <v>24047</v>
      </c>
      <c r="AB55" s="20">
        <v>0</v>
      </c>
      <c r="AC55" s="20">
        <v>1</v>
      </c>
      <c r="AD55" s="20">
        <v>0</v>
      </c>
      <c r="AE55" s="20">
        <v>0</v>
      </c>
      <c r="AF55" s="20">
        <v>1</v>
      </c>
    </row>
    <row r="56" spans="1:32" x14ac:dyDescent="0.3">
      <c r="A56" s="20">
        <v>2012</v>
      </c>
      <c r="B56" s="10">
        <v>55</v>
      </c>
      <c r="C56" s="10">
        <v>55</v>
      </c>
      <c r="D56" s="26">
        <v>1</v>
      </c>
      <c r="E56" s="26">
        <v>0</v>
      </c>
      <c r="F56" s="26">
        <v>0</v>
      </c>
      <c r="G56" s="10">
        <v>0</v>
      </c>
      <c r="H56" s="10">
        <v>1</v>
      </c>
      <c r="I56" s="10">
        <v>0</v>
      </c>
      <c r="J56" s="10">
        <v>1</v>
      </c>
      <c r="K56" s="10">
        <v>0</v>
      </c>
      <c r="L56" s="10">
        <v>0</v>
      </c>
      <c r="M56" s="10">
        <v>0</v>
      </c>
      <c r="N56" s="10">
        <v>0</v>
      </c>
      <c r="O56" s="10">
        <v>1</v>
      </c>
      <c r="P56" s="10">
        <v>0</v>
      </c>
      <c r="Q56" s="20">
        <v>0.33199999999999363</v>
      </c>
      <c r="R56" s="15">
        <v>4.0000000000000036E-2</v>
      </c>
      <c r="S56" s="20">
        <v>86.32</v>
      </c>
      <c r="T56" s="20">
        <v>1.9361114316748542</v>
      </c>
      <c r="U56" s="20">
        <v>2.21</v>
      </c>
      <c r="V56" s="20">
        <v>0.34439227368511072</v>
      </c>
      <c r="W56" s="27">
        <v>1</v>
      </c>
      <c r="X56" s="27">
        <v>0</v>
      </c>
      <c r="Y56" s="27">
        <v>0</v>
      </c>
      <c r="Z56" s="20">
        <v>0</v>
      </c>
      <c r="AA56" s="20">
        <v>24047</v>
      </c>
      <c r="AB56" s="20">
        <v>0</v>
      </c>
      <c r="AC56" s="20">
        <v>1</v>
      </c>
      <c r="AD56" s="20">
        <v>1</v>
      </c>
      <c r="AE56" s="20">
        <v>0</v>
      </c>
      <c r="AF56" s="20">
        <v>2</v>
      </c>
    </row>
    <row r="57" spans="1:32" x14ac:dyDescent="0.3">
      <c r="A57" s="20">
        <v>2012</v>
      </c>
      <c r="B57" s="10">
        <v>56</v>
      </c>
      <c r="C57" s="10">
        <v>56</v>
      </c>
      <c r="D57" s="26">
        <v>1</v>
      </c>
      <c r="E57" s="26">
        <v>0</v>
      </c>
      <c r="F57" s="26">
        <v>0</v>
      </c>
      <c r="G57" s="10">
        <v>0</v>
      </c>
      <c r="H57" s="10">
        <v>1</v>
      </c>
      <c r="I57" s="10">
        <v>0</v>
      </c>
      <c r="J57" s="10">
        <v>1</v>
      </c>
      <c r="K57" s="10">
        <v>0</v>
      </c>
      <c r="L57" s="10">
        <v>0</v>
      </c>
      <c r="M57" s="10">
        <v>0</v>
      </c>
      <c r="N57" s="10">
        <v>0</v>
      </c>
      <c r="O57" s="10">
        <v>1</v>
      </c>
      <c r="P57" s="10">
        <v>0</v>
      </c>
      <c r="Q57" s="20">
        <v>0.22000000000000597</v>
      </c>
      <c r="R57" s="15">
        <v>0</v>
      </c>
      <c r="S57" s="20">
        <v>78.34</v>
      </c>
      <c r="T57" s="20">
        <v>1.893983567211847</v>
      </c>
      <c r="U57" s="20">
        <v>2.02</v>
      </c>
      <c r="V57" s="20">
        <v>0.30535136944662378</v>
      </c>
      <c r="W57" s="27">
        <v>1</v>
      </c>
      <c r="X57" s="27">
        <v>0</v>
      </c>
      <c r="Y57" s="27">
        <v>0</v>
      </c>
      <c r="Z57" s="20">
        <v>1</v>
      </c>
      <c r="AA57" s="20">
        <v>24047</v>
      </c>
      <c r="AB57" s="20">
        <v>0</v>
      </c>
      <c r="AC57" s="20">
        <v>0</v>
      </c>
      <c r="AD57" s="20">
        <v>0</v>
      </c>
      <c r="AE57" s="20">
        <v>1</v>
      </c>
      <c r="AF57" s="20">
        <v>1</v>
      </c>
    </row>
    <row r="58" spans="1:32" x14ac:dyDescent="0.3">
      <c r="A58" s="20">
        <v>2012</v>
      </c>
      <c r="B58" s="10">
        <v>57</v>
      </c>
      <c r="C58" s="10">
        <v>57</v>
      </c>
      <c r="D58" s="26">
        <v>0</v>
      </c>
      <c r="E58" s="26">
        <v>1</v>
      </c>
      <c r="F58" s="26">
        <v>0</v>
      </c>
      <c r="G58" s="10">
        <v>0</v>
      </c>
      <c r="H58" s="10">
        <v>1</v>
      </c>
      <c r="I58" s="10">
        <v>0</v>
      </c>
      <c r="J58" s="10">
        <v>1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20">
        <v>0.45299999999999585</v>
      </c>
      <c r="R58" s="15">
        <v>3.0000000000000027E-2</v>
      </c>
      <c r="S58" s="20">
        <v>65.239999999999995</v>
      </c>
      <c r="T58" s="20">
        <v>1.8145139523682381</v>
      </c>
      <c r="U58" s="20">
        <v>1.96</v>
      </c>
      <c r="V58" s="20">
        <v>0.29225607135647602</v>
      </c>
      <c r="W58" s="27">
        <v>1</v>
      </c>
      <c r="X58" s="27">
        <v>0</v>
      </c>
      <c r="Y58" s="27">
        <v>0</v>
      </c>
      <c r="Z58" s="20">
        <v>0</v>
      </c>
      <c r="AA58" s="20">
        <v>24047</v>
      </c>
      <c r="AB58" s="20">
        <v>0</v>
      </c>
      <c r="AC58" s="20">
        <v>0</v>
      </c>
      <c r="AD58" s="20">
        <v>0</v>
      </c>
      <c r="AE58" s="20">
        <v>4</v>
      </c>
      <c r="AF58" s="20">
        <v>4</v>
      </c>
    </row>
    <row r="59" spans="1:32" x14ac:dyDescent="0.3">
      <c r="A59" s="20">
        <v>2012</v>
      </c>
      <c r="B59" s="10">
        <v>58</v>
      </c>
      <c r="C59" s="10">
        <v>58</v>
      </c>
      <c r="D59" s="26">
        <v>1</v>
      </c>
      <c r="E59" s="26">
        <v>0</v>
      </c>
      <c r="F59" s="26">
        <v>0</v>
      </c>
      <c r="G59" s="10">
        <v>0</v>
      </c>
      <c r="H59" s="10">
        <v>1</v>
      </c>
      <c r="I59" s="10">
        <v>0</v>
      </c>
      <c r="J59" s="10">
        <v>1</v>
      </c>
      <c r="K59" s="10">
        <v>0</v>
      </c>
      <c r="L59" s="10">
        <v>0</v>
      </c>
      <c r="M59" s="10">
        <v>0</v>
      </c>
      <c r="N59" s="10">
        <v>0</v>
      </c>
      <c r="O59" s="10">
        <v>1</v>
      </c>
      <c r="P59" s="10">
        <v>0</v>
      </c>
      <c r="Q59" s="20">
        <v>0.71999999999999886</v>
      </c>
      <c r="R59" s="15">
        <v>2.0000000000000018E-2</v>
      </c>
      <c r="S59" s="20">
        <v>63.97</v>
      </c>
      <c r="T59" s="20">
        <v>1.8059763507175626</v>
      </c>
      <c r="U59" s="20">
        <v>2.4900000000000002</v>
      </c>
      <c r="V59" s="20">
        <v>0.3961993470957364</v>
      </c>
      <c r="W59" s="27">
        <v>1</v>
      </c>
      <c r="X59" s="27">
        <v>0</v>
      </c>
      <c r="Y59" s="27">
        <v>0</v>
      </c>
      <c r="Z59" s="20">
        <v>0</v>
      </c>
      <c r="AA59" s="20">
        <v>24047</v>
      </c>
      <c r="AB59" s="20">
        <v>0</v>
      </c>
      <c r="AC59" s="20">
        <v>0</v>
      </c>
      <c r="AD59" s="20">
        <v>1</v>
      </c>
      <c r="AE59" s="20">
        <v>0</v>
      </c>
      <c r="AF59" s="20">
        <v>1</v>
      </c>
    </row>
    <row r="60" spans="1:32" x14ac:dyDescent="0.3">
      <c r="A60" s="20">
        <v>2012</v>
      </c>
      <c r="B60" s="10">
        <v>59</v>
      </c>
      <c r="C60" s="10">
        <v>59</v>
      </c>
      <c r="D60" s="26">
        <v>1</v>
      </c>
      <c r="E60" s="26">
        <v>0</v>
      </c>
      <c r="F60" s="26">
        <v>0</v>
      </c>
      <c r="G60" s="10">
        <v>1</v>
      </c>
      <c r="H60" s="10">
        <v>0</v>
      </c>
      <c r="I60" s="10">
        <v>0</v>
      </c>
      <c r="J60" s="10">
        <v>1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20">
        <v>0.86599999999999966</v>
      </c>
      <c r="R60" s="15">
        <v>0</v>
      </c>
      <c r="S60" s="20">
        <v>56.79</v>
      </c>
      <c r="T60" s="20">
        <v>1.7542718686834591</v>
      </c>
      <c r="U60" s="20">
        <v>2.69</v>
      </c>
      <c r="V60" s="20">
        <v>0.42975228000240795</v>
      </c>
      <c r="W60" s="27">
        <v>1</v>
      </c>
      <c r="X60" s="27">
        <v>0</v>
      </c>
      <c r="Y60" s="27">
        <v>0</v>
      </c>
      <c r="Z60" s="20">
        <v>0</v>
      </c>
      <c r="AA60" s="20">
        <v>24047</v>
      </c>
      <c r="AB60" s="20">
        <v>0</v>
      </c>
      <c r="AC60" s="20">
        <v>1</v>
      </c>
      <c r="AD60" s="20">
        <v>3</v>
      </c>
      <c r="AE60" s="20">
        <v>6</v>
      </c>
      <c r="AF60" s="20">
        <v>10</v>
      </c>
    </row>
    <row r="61" spans="1:32" x14ac:dyDescent="0.3">
      <c r="A61" s="20">
        <v>2012</v>
      </c>
      <c r="B61" s="10">
        <v>60</v>
      </c>
      <c r="C61" s="10">
        <v>60</v>
      </c>
      <c r="D61" s="26">
        <v>0</v>
      </c>
      <c r="E61" s="26">
        <v>0</v>
      </c>
      <c r="F61" s="26">
        <v>1</v>
      </c>
      <c r="G61" s="10">
        <v>1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1</v>
      </c>
      <c r="Q61" s="20">
        <v>0.58400000000000318</v>
      </c>
      <c r="R61" s="15">
        <v>0</v>
      </c>
      <c r="S61" s="20">
        <v>42.83</v>
      </c>
      <c r="T61" s="20">
        <v>1.6317480743965693</v>
      </c>
      <c r="U61" s="20">
        <v>4.4800000000000004</v>
      </c>
      <c r="V61" s="20">
        <v>0.651278013998144</v>
      </c>
      <c r="W61" s="27">
        <v>0</v>
      </c>
      <c r="X61" s="27">
        <v>1</v>
      </c>
      <c r="Y61" s="27">
        <v>0</v>
      </c>
      <c r="Z61" s="20">
        <v>0</v>
      </c>
      <c r="AA61" s="20">
        <v>24047</v>
      </c>
      <c r="AB61" s="20">
        <v>0</v>
      </c>
      <c r="AC61" s="20">
        <v>0</v>
      </c>
      <c r="AD61" s="20">
        <v>1</v>
      </c>
      <c r="AE61" s="20">
        <v>11</v>
      </c>
      <c r="AF61" s="20">
        <v>12</v>
      </c>
    </row>
    <row r="62" spans="1:32" x14ac:dyDescent="0.3">
      <c r="A62" s="20">
        <v>2012</v>
      </c>
      <c r="B62" s="10">
        <v>61</v>
      </c>
      <c r="C62" s="10">
        <v>61</v>
      </c>
      <c r="D62" s="26">
        <v>0</v>
      </c>
      <c r="E62" s="26">
        <v>1</v>
      </c>
      <c r="F62" s="26">
        <v>0</v>
      </c>
      <c r="G62" s="10">
        <v>0</v>
      </c>
      <c r="H62" s="10">
        <v>1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1</v>
      </c>
      <c r="Q62" s="20">
        <v>0.45000000000000284</v>
      </c>
      <c r="R62" s="15">
        <v>0</v>
      </c>
      <c r="S62" s="20">
        <v>65.08</v>
      </c>
      <c r="T62" s="20">
        <v>1.8134475442648212</v>
      </c>
      <c r="U62" s="20">
        <v>2.73</v>
      </c>
      <c r="V62" s="20">
        <v>0.43616264704075602</v>
      </c>
      <c r="W62" s="27">
        <v>1</v>
      </c>
      <c r="X62" s="27">
        <v>0</v>
      </c>
      <c r="Y62" s="27">
        <v>0</v>
      </c>
      <c r="Z62" s="20">
        <v>0</v>
      </c>
      <c r="AA62" s="20">
        <v>24047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</row>
    <row r="63" spans="1:32" x14ac:dyDescent="0.3">
      <c r="A63" s="20">
        <v>2012</v>
      </c>
      <c r="B63" s="10">
        <v>62</v>
      </c>
      <c r="C63" s="10">
        <v>62</v>
      </c>
      <c r="D63" s="26">
        <v>0</v>
      </c>
      <c r="E63" s="26">
        <v>1</v>
      </c>
      <c r="F63" s="26">
        <v>0</v>
      </c>
      <c r="G63" s="10">
        <v>0</v>
      </c>
      <c r="H63" s="10">
        <v>1</v>
      </c>
      <c r="I63" s="10">
        <v>0</v>
      </c>
      <c r="J63" s="10">
        <v>1</v>
      </c>
      <c r="K63" s="10">
        <v>0</v>
      </c>
      <c r="L63" s="10">
        <v>0</v>
      </c>
      <c r="M63" s="10">
        <v>0</v>
      </c>
      <c r="N63" s="10">
        <v>0</v>
      </c>
      <c r="O63" s="10">
        <v>1</v>
      </c>
      <c r="P63" s="10">
        <v>0</v>
      </c>
      <c r="Q63" s="20">
        <v>0.70999999999999375</v>
      </c>
      <c r="R63" s="15">
        <v>0.13</v>
      </c>
      <c r="S63" s="20">
        <v>67.27</v>
      </c>
      <c r="T63" s="20">
        <v>1.8278214276828022</v>
      </c>
      <c r="U63" s="20">
        <v>2.23</v>
      </c>
      <c r="V63" s="20">
        <v>0.34830486304816066</v>
      </c>
      <c r="W63" s="27">
        <v>1</v>
      </c>
      <c r="X63" s="27">
        <v>0</v>
      </c>
      <c r="Y63" s="27">
        <v>0</v>
      </c>
      <c r="Z63" s="20">
        <v>0</v>
      </c>
      <c r="AA63" s="20">
        <v>24047</v>
      </c>
      <c r="AB63" s="20">
        <v>0</v>
      </c>
      <c r="AC63" s="20">
        <v>0</v>
      </c>
      <c r="AD63" s="20">
        <v>0</v>
      </c>
      <c r="AE63" s="20">
        <v>1</v>
      </c>
      <c r="AF63" s="20">
        <v>1</v>
      </c>
    </row>
    <row r="64" spans="1:32" x14ac:dyDescent="0.3">
      <c r="A64" s="20">
        <v>2012</v>
      </c>
      <c r="B64" s="10">
        <v>63</v>
      </c>
      <c r="C64" s="10">
        <v>63</v>
      </c>
      <c r="D64" s="26">
        <v>0</v>
      </c>
      <c r="E64" s="26">
        <v>1</v>
      </c>
      <c r="F64" s="26">
        <v>0</v>
      </c>
      <c r="G64" s="10">
        <v>0</v>
      </c>
      <c r="H64" s="10">
        <v>1</v>
      </c>
      <c r="I64" s="10">
        <v>0</v>
      </c>
      <c r="J64" s="10">
        <v>1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20">
        <v>0.75100000000000477</v>
      </c>
      <c r="R64" s="15">
        <v>2.0000000000000018E-2</v>
      </c>
      <c r="S64" s="20">
        <v>54.51</v>
      </c>
      <c r="T64" s="20">
        <v>1.7364761820276968</v>
      </c>
      <c r="U64" s="20">
        <v>3.01</v>
      </c>
      <c r="V64" s="20">
        <v>0.47856649559384334</v>
      </c>
      <c r="W64" s="27">
        <v>1</v>
      </c>
      <c r="X64" s="27">
        <v>0</v>
      </c>
      <c r="Y64" s="27">
        <v>0</v>
      </c>
      <c r="Z64" s="20">
        <v>1</v>
      </c>
      <c r="AA64" s="20">
        <v>24047</v>
      </c>
      <c r="AB64" s="20">
        <v>0</v>
      </c>
      <c r="AC64" s="20">
        <v>0</v>
      </c>
      <c r="AD64" s="20">
        <v>0</v>
      </c>
      <c r="AE64" s="20">
        <v>3</v>
      </c>
      <c r="AF64" s="20">
        <v>3</v>
      </c>
    </row>
    <row r="65" spans="1:32" x14ac:dyDescent="0.3">
      <c r="A65" s="20">
        <v>2012</v>
      </c>
      <c r="B65" s="10">
        <v>64</v>
      </c>
      <c r="C65" s="10">
        <v>64</v>
      </c>
      <c r="D65" s="26">
        <v>1</v>
      </c>
      <c r="E65" s="26">
        <v>0</v>
      </c>
      <c r="F65" s="26">
        <v>0</v>
      </c>
      <c r="G65" s="10">
        <v>0</v>
      </c>
      <c r="H65" s="10">
        <v>1</v>
      </c>
      <c r="I65" s="10">
        <v>0</v>
      </c>
      <c r="J65" s="10">
        <v>1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20">
        <v>0.43900000000000006</v>
      </c>
      <c r="R65" s="15">
        <v>5.0000000000000044E-2</v>
      </c>
      <c r="S65" s="20">
        <v>66.83</v>
      </c>
      <c r="T65" s="20">
        <v>1.8249714611236934</v>
      </c>
      <c r="U65" s="20">
        <v>1.75</v>
      </c>
      <c r="V65" s="20">
        <v>0.24303804868629444</v>
      </c>
      <c r="W65" s="27">
        <v>0</v>
      </c>
      <c r="X65" s="27">
        <v>0</v>
      </c>
      <c r="Y65" s="27">
        <v>0</v>
      </c>
      <c r="Z65" s="20">
        <v>1</v>
      </c>
      <c r="AA65" s="20">
        <v>24047</v>
      </c>
      <c r="AB65" s="20">
        <v>0</v>
      </c>
      <c r="AC65" s="20">
        <v>0</v>
      </c>
      <c r="AD65" s="20">
        <v>0</v>
      </c>
      <c r="AE65" s="20">
        <v>2</v>
      </c>
      <c r="AF65" s="20">
        <v>2</v>
      </c>
    </row>
    <row r="66" spans="1:32" x14ac:dyDescent="0.3">
      <c r="A66" s="20">
        <v>2012</v>
      </c>
      <c r="B66" s="10">
        <v>65</v>
      </c>
      <c r="C66" s="10">
        <v>65</v>
      </c>
      <c r="D66" s="26">
        <v>1</v>
      </c>
      <c r="E66" s="26">
        <v>0</v>
      </c>
      <c r="F66" s="26">
        <v>0</v>
      </c>
      <c r="G66" s="10">
        <v>0</v>
      </c>
      <c r="H66" s="10">
        <v>1</v>
      </c>
      <c r="I66" s="10">
        <v>0</v>
      </c>
      <c r="J66" s="10">
        <v>1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20">
        <v>0.39999999999999858</v>
      </c>
      <c r="R66" s="15">
        <v>0.14000000000000001</v>
      </c>
      <c r="S66" s="20">
        <v>67.349999999999994</v>
      </c>
      <c r="T66" s="20">
        <v>1.8283376000590044</v>
      </c>
      <c r="U66" s="20">
        <v>1.89</v>
      </c>
      <c r="V66" s="20">
        <v>0.27646180417324412</v>
      </c>
      <c r="W66" s="27">
        <v>0</v>
      </c>
      <c r="X66" s="27">
        <v>0</v>
      </c>
      <c r="Y66" s="27">
        <v>0</v>
      </c>
      <c r="Z66" s="20">
        <v>1</v>
      </c>
      <c r="AA66" s="20">
        <v>24047</v>
      </c>
      <c r="AB66" s="20">
        <v>0</v>
      </c>
      <c r="AC66" s="20">
        <v>0</v>
      </c>
      <c r="AD66" s="20">
        <v>1</v>
      </c>
      <c r="AE66" s="20">
        <v>0</v>
      </c>
      <c r="AF66" s="20">
        <v>1</v>
      </c>
    </row>
    <row r="67" spans="1:32" x14ac:dyDescent="0.3">
      <c r="A67" s="20">
        <v>2012</v>
      </c>
      <c r="B67" s="10">
        <v>66</v>
      </c>
      <c r="C67" s="10">
        <v>66</v>
      </c>
      <c r="D67" s="26">
        <v>0</v>
      </c>
      <c r="E67" s="26">
        <v>0</v>
      </c>
      <c r="F67" s="26">
        <v>0</v>
      </c>
      <c r="G67" s="10">
        <v>0</v>
      </c>
      <c r="H67" s="10">
        <v>1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1</v>
      </c>
      <c r="O67" s="10">
        <v>0</v>
      </c>
      <c r="P67" s="10">
        <v>0</v>
      </c>
      <c r="Q67" s="20">
        <v>0.46500000000000341</v>
      </c>
      <c r="R67" s="15">
        <v>7.999999999999996E-2</v>
      </c>
      <c r="S67" s="20">
        <v>52.61</v>
      </c>
      <c r="T67" s="20">
        <v>1.7210683017971591</v>
      </c>
      <c r="U67" s="20">
        <v>1.85</v>
      </c>
      <c r="V67" s="20">
        <v>0.26717172840301384</v>
      </c>
      <c r="W67" s="27">
        <v>0</v>
      </c>
      <c r="X67" s="27">
        <v>0</v>
      </c>
      <c r="Y67" s="27">
        <v>0</v>
      </c>
      <c r="Z67" s="20">
        <v>0</v>
      </c>
      <c r="AA67" s="20">
        <v>24047</v>
      </c>
      <c r="AB67" s="20">
        <v>0</v>
      </c>
      <c r="AC67" s="20">
        <v>0</v>
      </c>
      <c r="AD67" s="20">
        <v>0</v>
      </c>
      <c r="AE67" s="20">
        <v>2</v>
      </c>
      <c r="AF67" s="20">
        <v>2</v>
      </c>
    </row>
    <row r="68" spans="1:32" x14ac:dyDescent="0.3">
      <c r="A68" s="20">
        <v>2012</v>
      </c>
      <c r="B68" s="10">
        <v>67</v>
      </c>
      <c r="C68" s="10">
        <v>67</v>
      </c>
      <c r="D68" s="26">
        <v>1</v>
      </c>
      <c r="E68" s="26">
        <v>0</v>
      </c>
      <c r="F68" s="26">
        <v>0</v>
      </c>
      <c r="G68" s="10">
        <v>1</v>
      </c>
      <c r="H68" s="10">
        <v>0</v>
      </c>
      <c r="I68" s="10">
        <v>0</v>
      </c>
      <c r="J68" s="10">
        <v>1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1</v>
      </c>
      <c r="Q68" s="20">
        <v>0.65999999999999659</v>
      </c>
      <c r="R68" s="15">
        <v>0</v>
      </c>
      <c r="S68" s="20">
        <v>82.77</v>
      </c>
      <c r="T68" s="20">
        <v>1.9178729551988478</v>
      </c>
      <c r="U68" s="20">
        <v>2.84</v>
      </c>
      <c r="V68" s="20">
        <v>0.45331834004703764</v>
      </c>
      <c r="W68" s="27">
        <v>1</v>
      </c>
      <c r="X68" s="27">
        <v>0</v>
      </c>
      <c r="Y68" s="27">
        <v>0</v>
      </c>
      <c r="Z68" s="20">
        <v>0</v>
      </c>
      <c r="AA68" s="20">
        <v>21682</v>
      </c>
      <c r="AB68" s="20">
        <v>0</v>
      </c>
      <c r="AC68" s="20">
        <v>0</v>
      </c>
      <c r="AD68" s="20">
        <v>0</v>
      </c>
      <c r="AE68" s="20">
        <v>2</v>
      </c>
      <c r="AF68" s="20">
        <v>2</v>
      </c>
    </row>
    <row r="69" spans="1:32" x14ac:dyDescent="0.3">
      <c r="A69" s="20">
        <v>2012</v>
      </c>
      <c r="B69" s="10">
        <v>68</v>
      </c>
      <c r="C69" s="10">
        <v>68</v>
      </c>
      <c r="D69" s="26">
        <v>1</v>
      </c>
      <c r="E69" s="26">
        <v>0</v>
      </c>
      <c r="F69" s="26">
        <v>0</v>
      </c>
      <c r="G69" s="10">
        <v>1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1</v>
      </c>
      <c r="Q69" s="20">
        <v>0.43999999999999773</v>
      </c>
      <c r="R69" s="15">
        <v>6.9999999999999951E-2</v>
      </c>
      <c r="S69" s="20">
        <v>68.97</v>
      </c>
      <c r="T69" s="20">
        <v>1.8386602259889415</v>
      </c>
      <c r="U69" s="20">
        <v>2.36</v>
      </c>
      <c r="V69" s="20">
        <v>0.37291200297010657</v>
      </c>
      <c r="W69" s="27">
        <v>1</v>
      </c>
      <c r="X69" s="27">
        <v>0</v>
      </c>
      <c r="Y69" s="27">
        <v>0</v>
      </c>
      <c r="Z69" s="20">
        <v>3</v>
      </c>
      <c r="AA69" s="20">
        <v>21682</v>
      </c>
      <c r="AB69" s="20">
        <v>0</v>
      </c>
      <c r="AC69" s="20">
        <v>2</v>
      </c>
      <c r="AD69" s="20">
        <v>5</v>
      </c>
      <c r="AE69" s="20">
        <v>19</v>
      </c>
      <c r="AF69" s="20">
        <v>26</v>
      </c>
    </row>
    <row r="70" spans="1:32" x14ac:dyDescent="0.3">
      <c r="A70" s="20">
        <v>2012</v>
      </c>
      <c r="B70" s="10">
        <v>69</v>
      </c>
      <c r="C70" s="10">
        <v>69</v>
      </c>
      <c r="D70" s="26">
        <v>0</v>
      </c>
      <c r="E70" s="26">
        <v>0</v>
      </c>
      <c r="F70" s="26">
        <v>0</v>
      </c>
      <c r="G70" s="10">
        <v>0</v>
      </c>
      <c r="H70" s="10">
        <v>1</v>
      </c>
      <c r="I70" s="10">
        <v>0</v>
      </c>
      <c r="J70" s="10">
        <v>1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1</v>
      </c>
      <c r="Q70" s="20">
        <v>0.43500000000000227</v>
      </c>
      <c r="R70" s="15">
        <v>1.0000000000000009E-2</v>
      </c>
      <c r="S70" s="20">
        <v>74.209999999999994</v>
      </c>
      <c r="T70" s="20">
        <v>1.87046243158892</v>
      </c>
      <c r="U70" s="20">
        <v>3.41</v>
      </c>
      <c r="V70" s="20">
        <v>0.53275437899249778</v>
      </c>
      <c r="W70" s="27">
        <v>1</v>
      </c>
      <c r="X70" s="27">
        <v>0</v>
      </c>
      <c r="Y70" s="27">
        <v>0</v>
      </c>
      <c r="Z70" s="20">
        <v>0</v>
      </c>
      <c r="AA70" s="20">
        <v>21682</v>
      </c>
      <c r="AB70" s="20">
        <v>0</v>
      </c>
      <c r="AC70" s="20">
        <v>0</v>
      </c>
      <c r="AD70" s="20">
        <v>1</v>
      </c>
      <c r="AE70" s="20">
        <v>1</v>
      </c>
      <c r="AF70" s="20">
        <v>2</v>
      </c>
    </row>
    <row r="71" spans="1:32" x14ac:dyDescent="0.3">
      <c r="A71" s="20">
        <v>2012</v>
      </c>
      <c r="B71" s="10">
        <v>70</v>
      </c>
      <c r="C71" s="10">
        <v>70</v>
      </c>
      <c r="D71" s="26">
        <v>1</v>
      </c>
      <c r="E71" s="26">
        <v>0</v>
      </c>
      <c r="F71" s="26">
        <v>0</v>
      </c>
      <c r="G71" s="10">
        <v>0</v>
      </c>
      <c r="H71" s="10">
        <v>1</v>
      </c>
      <c r="I71" s="10">
        <v>0</v>
      </c>
      <c r="J71" s="10">
        <v>1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20">
        <v>0.40299999999999869</v>
      </c>
      <c r="R71" s="15">
        <v>0</v>
      </c>
      <c r="S71" s="20">
        <v>58.17</v>
      </c>
      <c r="T71" s="20">
        <v>1.7646990637983679</v>
      </c>
      <c r="U71" s="20">
        <v>4.43</v>
      </c>
      <c r="V71" s="20">
        <v>0.64640372622306952</v>
      </c>
      <c r="W71" s="27">
        <v>0</v>
      </c>
      <c r="X71" s="27">
        <v>1</v>
      </c>
      <c r="Y71" s="27">
        <v>0</v>
      </c>
      <c r="Z71" s="20">
        <v>0</v>
      </c>
      <c r="AA71" s="20">
        <v>21682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</row>
    <row r="72" spans="1:32" x14ac:dyDescent="0.3">
      <c r="A72" s="20">
        <v>2012</v>
      </c>
      <c r="B72" s="10">
        <v>71</v>
      </c>
      <c r="C72" s="10">
        <v>71</v>
      </c>
      <c r="D72" s="26">
        <v>0</v>
      </c>
      <c r="E72" s="26">
        <v>0</v>
      </c>
      <c r="F72" s="26">
        <v>0</v>
      </c>
      <c r="G72" s="10">
        <v>0</v>
      </c>
      <c r="H72" s="10">
        <v>1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20">
        <v>0.59700000000000142</v>
      </c>
      <c r="R72" s="15">
        <v>6.0000000000000053E-2</v>
      </c>
      <c r="S72" s="20">
        <v>64.55</v>
      </c>
      <c r="T72" s="20">
        <v>1.8098962466024391</v>
      </c>
      <c r="U72" s="20">
        <v>3.11</v>
      </c>
      <c r="V72" s="20">
        <v>0.4927603890268375</v>
      </c>
      <c r="W72" s="27">
        <v>1</v>
      </c>
      <c r="X72" s="27">
        <v>0</v>
      </c>
      <c r="Y72" s="27">
        <v>0</v>
      </c>
      <c r="Z72" s="20">
        <v>0</v>
      </c>
      <c r="AA72" s="20">
        <v>21682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</row>
    <row r="73" spans="1:32" x14ac:dyDescent="0.3">
      <c r="A73" s="20">
        <v>2012</v>
      </c>
      <c r="B73" s="10">
        <v>72</v>
      </c>
      <c r="C73" s="10">
        <v>72</v>
      </c>
      <c r="D73" s="26">
        <v>0</v>
      </c>
      <c r="E73" s="26">
        <v>0</v>
      </c>
      <c r="F73" s="26">
        <v>0</v>
      </c>
      <c r="G73" s="10">
        <v>1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1</v>
      </c>
      <c r="Q73" s="20">
        <v>0.63000000000000245</v>
      </c>
      <c r="R73" s="15">
        <v>0</v>
      </c>
      <c r="S73" s="20">
        <v>72.83</v>
      </c>
      <c r="T73" s="20">
        <v>1.8623103099542704</v>
      </c>
      <c r="U73" s="20">
        <v>5.1100000000000003</v>
      </c>
      <c r="V73" s="20">
        <v>0.70842090013471271</v>
      </c>
      <c r="W73" s="27">
        <v>0</v>
      </c>
      <c r="X73" s="27">
        <v>1</v>
      </c>
      <c r="Y73" s="27">
        <v>0</v>
      </c>
      <c r="Z73" s="20">
        <v>2</v>
      </c>
      <c r="AA73" s="20">
        <v>21682</v>
      </c>
      <c r="AB73" s="20">
        <v>0</v>
      </c>
      <c r="AC73" s="20">
        <v>1</v>
      </c>
      <c r="AD73" s="20">
        <v>3</v>
      </c>
      <c r="AE73" s="20">
        <v>2</v>
      </c>
      <c r="AF73" s="20">
        <v>6</v>
      </c>
    </row>
    <row r="74" spans="1:32" x14ac:dyDescent="0.3">
      <c r="A74" s="20">
        <v>2012</v>
      </c>
      <c r="B74" s="10">
        <v>73</v>
      </c>
      <c r="C74" s="10">
        <v>73</v>
      </c>
      <c r="D74" s="26">
        <v>0</v>
      </c>
      <c r="E74" s="26">
        <v>1</v>
      </c>
      <c r="F74" s="26">
        <v>0</v>
      </c>
      <c r="G74" s="10">
        <v>0</v>
      </c>
      <c r="H74" s="10">
        <v>1</v>
      </c>
      <c r="I74" s="10">
        <v>0</v>
      </c>
      <c r="J74" s="10">
        <v>1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1</v>
      </c>
      <c r="Q74" s="20">
        <v>0.66999999999999449</v>
      </c>
      <c r="R74" s="15">
        <v>0.13</v>
      </c>
      <c r="S74" s="20">
        <v>79.11</v>
      </c>
      <c r="T74" s="20">
        <v>1.8982313845130967</v>
      </c>
      <c r="U74" s="20">
        <v>3.2</v>
      </c>
      <c r="V74" s="20">
        <v>0.50514997831990605</v>
      </c>
      <c r="W74" s="27">
        <v>1</v>
      </c>
      <c r="X74" s="27">
        <v>0</v>
      </c>
      <c r="Y74" s="27">
        <v>0</v>
      </c>
      <c r="Z74" s="20">
        <v>0</v>
      </c>
      <c r="AA74" s="20">
        <v>21682</v>
      </c>
      <c r="AB74" s="20">
        <v>0</v>
      </c>
      <c r="AC74" s="20">
        <v>0</v>
      </c>
      <c r="AD74" s="20">
        <v>0</v>
      </c>
      <c r="AE74" s="20">
        <v>5</v>
      </c>
      <c r="AF74" s="20">
        <v>5</v>
      </c>
    </row>
    <row r="75" spans="1:32" x14ac:dyDescent="0.3">
      <c r="A75" s="20">
        <v>2012</v>
      </c>
      <c r="B75" s="10">
        <v>74</v>
      </c>
      <c r="C75" s="10">
        <v>74</v>
      </c>
      <c r="D75" s="26">
        <v>0</v>
      </c>
      <c r="E75" s="26">
        <v>0</v>
      </c>
      <c r="F75" s="26">
        <v>0</v>
      </c>
      <c r="G75" s="10">
        <v>1</v>
      </c>
      <c r="H75" s="10">
        <v>0</v>
      </c>
      <c r="I75" s="10">
        <v>0</v>
      </c>
      <c r="J75" s="10">
        <v>1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20">
        <v>0.81500000000000472</v>
      </c>
      <c r="R75" s="15">
        <v>2.0000000000000018E-2</v>
      </c>
      <c r="S75" s="20">
        <v>89.28</v>
      </c>
      <c r="T75" s="20">
        <v>1.9507541815935034</v>
      </c>
      <c r="U75" s="20">
        <v>5.34</v>
      </c>
      <c r="V75" s="20">
        <v>0.72754125702855643</v>
      </c>
      <c r="W75" s="27">
        <v>0</v>
      </c>
      <c r="X75" s="27">
        <v>1</v>
      </c>
      <c r="Y75" s="27">
        <v>0</v>
      </c>
      <c r="Z75" s="20">
        <v>1</v>
      </c>
      <c r="AA75" s="20">
        <v>21682</v>
      </c>
      <c r="AB75" s="20">
        <v>0</v>
      </c>
      <c r="AC75" s="20">
        <v>0</v>
      </c>
      <c r="AD75" s="20">
        <v>0</v>
      </c>
      <c r="AE75" s="20">
        <v>8</v>
      </c>
      <c r="AF75" s="20">
        <v>8</v>
      </c>
    </row>
    <row r="76" spans="1:32" x14ac:dyDescent="0.3">
      <c r="A76" s="20">
        <v>2012</v>
      </c>
      <c r="B76" s="10">
        <v>75</v>
      </c>
      <c r="C76" s="10">
        <v>75</v>
      </c>
      <c r="D76" s="26">
        <v>0</v>
      </c>
      <c r="E76" s="26">
        <v>1</v>
      </c>
      <c r="F76" s="26">
        <v>0</v>
      </c>
      <c r="G76" s="10">
        <v>1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1</v>
      </c>
      <c r="Q76" s="20">
        <v>0.49699999999999989</v>
      </c>
      <c r="R76" s="15">
        <v>1.0000000000000009E-2</v>
      </c>
      <c r="S76" s="20">
        <v>92.01</v>
      </c>
      <c r="T76" s="20">
        <v>1.9638350307021479</v>
      </c>
      <c r="U76" s="20">
        <v>5.93</v>
      </c>
      <c r="V76" s="20">
        <v>0.77305469336426258</v>
      </c>
      <c r="W76" s="27">
        <v>0</v>
      </c>
      <c r="X76" s="27">
        <v>1</v>
      </c>
      <c r="Y76" s="27">
        <v>0</v>
      </c>
      <c r="Z76" s="20">
        <v>1</v>
      </c>
      <c r="AA76" s="20">
        <v>21682</v>
      </c>
      <c r="AB76" s="20">
        <v>1</v>
      </c>
      <c r="AC76" s="20">
        <v>0</v>
      </c>
      <c r="AD76" s="20">
        <v>0</v>
      </c>
      <c r="AE76" s="20">
        <v>1</v>
      </c>
      <c r="AF76" s="20">
        <v>2</v>
      </c>
    </row>
    <row r="77" spans="1:32" x14ac:dyDescent="0.3">
      <c r="A77" s="20">
        <v>2012</v>
      </c>
      <c r="B77" s="10">
        <v>76</v>
      </c>
      <c r="C77" s="10">
        <v>76</v>
      </c>
      <c r="D77" s="26">
        <v>1</v>
      </c>
      <c r="E77" s="26">
        <v>0</v>
      </c>
      <c r="F77" s="26">
        <v>0</v>
      </c>
      <c r="G77" s="10">
        <v>0</v>
      </c>
      <c r="H77" s="10">
        <v>1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1</v>
      </c>
      <c r="Q77" s="20">
        <v>0.2879999999999967</v>
      </c>
      <c r="R77" s="15">
        <v>0</v>
      </c>
      <c r="S77" s="20">
        <v>68.290000000000006</v>
      </c>
      <c r="T77" s="20">
        <v>1.8343571127184051</v>
      </c>
      <c r="U77" s="20">
        <v>5.87</v>
      </c>
      <c r="V77" s="20">
        <v>0.76863810124761445</v>
      </c>
      <c r="W77" s="27">
        <v>0</v>
      </c>
      <c r="X77" s="27">
        <v>1</v>
      </c>
      <c r="Y77" s="27">
        <v>0</v>
      </c>
      <c r="Z77" s="20">
        <v>1</v>
      </c>
      <c r="AA77" s="20">
        <v>21682</v>
      </c>
      <c r="AB77" s="20">
        <v>0</v>
      </c>
      <c r="AC77" s="20">
        <v>0</v>
      </c>
      <c r="AD77" s="20">
        <v>0</v>
      </c>
      <c r="AE77" s="20">
        <v>2</v>
      </c>
      <c r="AF77" s="20">
        <v>2</v>
      </c>
    </row>
    <row r="78" spans="1:32" x14ac:dyDescent="0.3">
      <c r="A78" s="20">
        <v>2012</v>
      </c>
      <c r="B78" s="10">
        <v>77</v>
      </c>
      <c r="C78" s="10">
        <v>77</v>
      </c>
      <c r="D78" s="26">
        <v>0</v>
      </c>
      <c r="E78" s="26">
        <v>0</v>
      </c>
      <c r="F78" s="26">
        <v>1</v>
      </c>
      <c r="G78" s="10">
        <v>0</v>
      </c>
      <c r="H78" s="10">
        <v>1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1</v>
      </c>
      <c r="Q78" s="20">
        <v>0.35000000000000142</v>
      </c>
      <c r="R78" s="15">
        <v>1.0000000000000009E-2</v>
      </c>
      <c r="S78" s="20">
        <v>100.57</v>
      </c>
      <c r="T78" s="20">
        <v>2.0024684501283323</v>
      </c>
      <c r="U78" s="20">
        <v>6.48</v>
      </c>
      <c r="V78" s="20">
        <v>0.81157500587059339</v>
      </c>
      <c r="W78" s="27">
        <v>0</v>
      </c>
      <c r="X78" s="27">
        <v>0</v>
      </c>
      <c r="Y78" s="27">
        <v>1</v>
      </c>
      <c r="Z78" s="20">
        <v>0</v>
      </c>
      <c r="AA78" s="20">
        <v>21682</v>
      </c>
      <c r="AB78" s="20">
        <v>0</v>
      </c>
      <c r="AC78" s="20">
        <v>0</v>
      </c>
      <c r="AD78" s="20">
        <v>0</v>
      </c>
      <c r="AE78" s="20">
        <v>1</v>
      </c>
      <c r="AF78" s="20">
        <v>1</v>
      </c>
    </row>
    <row r="79" spans="1:32" x14ac:dyDescent="0.3">
      <c r="A79" s="20">
        <v>2012</v>
      </c>
      <c r="B79" s="10">
        <v>78</v>
      </c>
      <c r="C79" s="10">
        <v>78</v>
      </c>
      <c r="D79" s="26">
        <v>0</v>
      </c>
      <c r="E79" s="26">
        <v>1</v>
      </c>
      <c r="F79" s="26">
        <v>0</v>
      </c>
      <c r="G79" s="10">
        <v>0</v>
      </c>
      <c r="H79" s="10">
        <v>1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1</v>
      </c>
      <c r="P79" s="10">
        <v>0</v>
      </c>
      <c r="Q79" s="20">
        <v>0.34000000000000341</v>
      </c>
      <c r="R79" s="15">
        <v>0</v>
      </c>
      <c r="S79" s="20">
        <v>60.32</v>
      </c>
      <c r="T79" s="20">
        <v>1.7804613328617176</v>
      </c>
      <c r="U79" s="20">
        <v>4.62</v>
      </c>
      <c r="V79" s="20">
        <v>0.66464197555612547</v>
      </c>
      <c r="W79" s="27">
        <v>0</v>
      </c>
      <c r="X79" s="27">
        <v>1</v>
      </c>
      <c r="Y79" s="27">
        <v>0</v>
      </c>
      <c r="Z79" s="20">
        <v>1</v>
      </c>
      <c r="AA79" s="20">
        <v>21682</v>
      </c>
      <c r="AB79" s="20">
        <v>1</v>
      </c>
      <c r="AC79" s="20">
        <v>1</v>
      </c>
      <c r="AD79" s="20">
        <v>0</v>
      </c>
      <c r="AE79" s="20">
        <v>0</v>
      </c>
      <c r="AF79" s="20">
        <v>2</v>
      </c>
    </row>
    <row r="80" spans="1:32" x14ac:dyDescent="0.3">
      <c r="A80" s="20">
        <v>2012</v>
      </c>
      <c r="B80" s="10">
        <v>79</v>
      </c>
      <c r="C80" s="10">
        <v>79</v>
      </c>
      <c r="D80" s="26">
        <v>0</v>
      </c>
      <c r="E80" s="26">
        <v>1</v>
      </c>
      <c r="F80" s="26">
        <v>0</v>
      </c>
      <c r="G80" s="10">
        <v>0</v>
      </c>
      <c r="H80" s="10">
        <v>1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1</v>
      </c>
      <c r="Q80" s="20">
        <v>0.40999999999999659</v>
      </c>
      <c r="R80" s="15">
        <v>6.0000000000000053E-2</v>
      </c>
      <c r="S80" s="20">
        <v>65.8</v>
      </c>
      <c r="T80" s="20">
        <v>1.8182258936139555</v>
      </c>
      <c r="U80" s="20">
        <v>4.43</v>
      </c>
      <c r="V80" s="20">
        <v>0.64640372622306952</v>
      </c>
      <c r="W80" s="27">
        <v>0</v>
      </c>
      <c r="X80" s="27">
        <v>1</v>
      </c>
      <c r="Y80" s="27">
        <v>0</v>
      </c>
      <c r="Z80" s="20">
        <v>0</v>
      </c>
      <c r="AA80" s="20">
        <v>21682</v>
      </c>
      <c r="AB80" s="20">
        <v>0</v>
      </c>
      <c r="AC80" s="20">
        <v>0</v>
      </c>
      <c r="AD80" s="20">
        <v>1</v>
      </c>
      <c r="AE80" s="20">
        <v>0</v>
      </c>
      <c r="AF80" s="20">
        <v>1</v>
      </c>
    </row>
    <row r="81" spans="1:32" x14ac:dyDescent="0.3">
      <c r="A81" s="20">
        <v>2012</v>
      </c>
      <c r="B81" s="10">
        <v>80</v>
      </c>
      <c r="C81" s="10">
        <v>80</v>
      </c>
      <c r="D81" s="26">
        <v>0</v>
      </c>
      <c r="E81" s="26">
        <v>1</v>
      </c>
      <c r="F81" s="26">
        <v>0</v>
      </c>
      <c r="G81" s="10">
        <v>0</v>
      </c>
      <c r="H81" s="10">
        <v>1</v>
      </c>
      <c r="I81" s="10">
        <v>0</v>
      </c>
      <c r="J81" s="10">
        <v>1</v>
      </c>
      <c r="K81" s="10">
        <v>0</v>
      </c>
      <c r="L81" s="10">
        <v>0</v>
      </c>
      <c r="M81" s="10">
        <v>0</v>
      </c>
      <c r="N81" s="10">
        <v>1</v>
      </c>
      <c r="O81" s="10">
        <v>0</v>
      </c>
      <c r="P81" s="10">
        <v>0</v>
      </c>
      <c r="Q81" s="20">
        <v>0.20000000000000284</v>
      </c>
      <c r="R81" s="15">
        <v>0</v>
      </c>
      <c r="S81" s="20">
        <v>51.62</v>
      </c>
      <c r="T81" s="20">
        <v>1.7128180002078501</v>
      </c>
      <c r="U81" s="20">
        <v>3.47</v>
      </c>
      <c r="V81" s="20">
        <v>0.54032947479087379</v>
      </c>
      <c r="W81" s="27">
        <v>1</v>
      </c>
      <c r="X81" s="27">
        <v>0</v>
      </c>
      <c r="Y81" s="27">
        <v>0</v>
      </c>
      <c r="Z81" s="20">
        <v>0</v>
      </c>
      <c r="AA81" s="20">
        <v>21682</v>
      </c>
      <c r="AB81" s="20">
        <v>0</v>
      </c>
      <c r="AC81" s="20">
        <v>0</v>
      </c>
      <c r="AD81" s="20">
        <v>0</v>
      </c>
      <c r="AE81" s="20">
        <v>0</v>
      </c>
      <c r="AF81" s="20">
        <v>0</v>
      </c>
    </row>
    <row r="82" spans="1:32" x14ac:dyDescent="0.3">
      <c r="A82" s="20">
        <v>2012</v>
      </c>
      <c r="B82" s="10">
        <v>81</v>
      </c>
      <c r="C82" s="10">
        <v>81</v>
      </c>
      <c r="D82" s="26">
        <v>1</v>
      </c>
      <c r="E82" s="26">
        <v>0</v>
      </c>
      <c r="F82" s="26">
        <v>0</v>
      </c>
      <c r="G82" s="10">
        <v>0</v>
      </c>
      <c r="H82" s="10">
        <v>1</v>
      </c>
      <c r="I82" s="10">
        <v>0</v>
      </c>
      <c r="J82" s="10">
        <v>1</v>
      </c>
      <c r="K82" s="10">
        <v>0</v>
      </c>
      <c r="L82" s="10">
        <v>0</v>
      </c>
      <c r="M82" s="10">
        <v>0</v>
      </c>
      <c r="N82" s="10">
        <v>1</v>
      </c>
      <c r="O82" s="10">
        <v>0</v>
      </c>
      <c r="P82" s="10">
        <v>0</v>
      </c>
      <c r="Q82" s="20">
        <v>0.23299999999999699</v>
      </c>
      <c r="R82" s="15">
        <v>0</v>
      </c>
      <c r="S82" s="20">
        <v>68.48</v>
      </c>
      <c r="T82" s="20">
        <v>1.8355637516690968</v>
      </c>
      <c r="U82" s="20">
        <v>2.63</v>
      </c>
      <c r="V82" s="20">
        <v>0.41995574848975786</v>
      </c>
      <c r="W82" s="27">
        <v>1</v>
      </c>
      <c r="X82" s="27">
        <v>0</v>
      </c>
      <c r="Y82" s="27">
        <v>0</v>
      </c>
      <c r="Z82" s="20">
        <v>0</v>
      </c>
      <c r="AA82" s="20">
        <v>21682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</row>
    <row r="83" spans="1:32" x14ac:dyDescent="0.3">
      <c r="A83" s="20">
        <v>2012</v>
      </c>
      <c r="B83" s="10">
        <v>82</v>
      </c>
      <c r="C83" s="10">
        <v>82</v>
      </c>
      <c r="D83" s="26">
        <v>0</v>
      </c>
      <c r="E83" s="26">
        <v>0</v>
      </c>
      <c r="F83" s="26">
        <v>0</v>
      </c>
      <c r="G83" s="10">
        <v>0</v>
      </c>
      <c r="H83" s="10">
        <v>1</v>
      </c>
      <c r="I83" s="10">
        <v>0</v>
      </c>
      <c r="J83" s="10">
        <v>1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20">
        <v>0.4269999999999996</v>
      </c>
      <c r="R83" s="15">
        <v>0</v>
      </c>
      <c r="S83" s="20">
        <v>55.67</v>
      </c>
      <c r="T83" s="20">
        <v>1.7456212213069384</v>
      </c>
      <c r="U83" s="20">
        <v>5.7</v>
      </c>
      <c r="V83" s="20">
        <v>0.75587485567249146</v>
      </c>
      <c r="W83" s="27">
        <v>0</v>
      </c>
      <c r="X83" s="27">
        <v>1</v>
      </c>
      <c r="Y83" s="27">
        <v>0</v>
      </c>
      <c r="Z83" s="20">
        <v>0</v>
      </c>
      <c r="AA83" s="20">
        <v>21682</v>
      </c>
      <c r="AB83" s="20">
        <v>0</v>
      </c>
      <c r="AC83" s="20">
        <v>2</v>
      </c>
      <c r="AD83" s="20">
        <v>3</v>
      </c>
      <c r="AE83" s="20">
        <v>0</v>
      </c>
      <c r="AF83" s="20">
        <v>5</v>
      </c>
    </row>
    <row r="84" spans="1:32" x14ac:dyDescent="0.3">
      <c r="A84" s="20">
        <v>2012</v>
      </c>
      <c r="B84" s="10">
        <v>83</v>
      </c>
      <c r="C84" s="10">
        <v>83</v>
      </c>
      <c r="D84" s="26">
        <v>1</v>
      </c>
      <c r="E84" s="26">
        <v>0</v>
      </c>
      <c r="F84" s="26">
        <v>0</v>
      </c>
      <c r="G84" s="10">
        <v>0</v>
      </c>
      <c r="H84" s="10">
        <v>1</v>
      </c>
      <c r="I84" s="10">
        <v>0</v>
      </c>
      <c r="J84" s="10">
        <v>1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20">
        <v>0.34000000000000341</v>
      </c>
      <c r="R84" s="15">
        <v>1.0000000000000009E-2</v>
      </c>
      <c r="S84" s="20">
        <v>63.45</v>
      </c>
      <c r="T84" s="20">
        <v>1.8024316264307236</v>
      </c>
      <c r="U84" s="20">
        <v>4</v>
      </c>
      <c r="V84" s="20">
        <v>0.6020599913279624</v>
      </c>
      <c r="W84" s="27">
        <v>0</v>
      </c>
      <c r="X84" s="27">
        <v>1</v>
      </c>
      <c r="Y84" s="27">
        <v>0</v>
      </c>
      <c r="Z84" s="20">
        <v>0</v>
      </c>
      <c r="AA84" s="20">
        <v>21682</v>
      </c>
      <c r="AB84" s="20">
        <v>0</v>
      </c>
      <c r="AC84" s="20">
        <v>1</v>
      </c>
      <c r="AD84" s="20">
        <v>0</v>
      </c>
      <c r="AE84" s="20">
        <v>1</v>
      </c>
      <c r="AF84" s="20">
        <v>2</v>
      </c>
    </row>
    <row r="85" spans="1:32" x14ac:dyDescent="0.3">
      <c r="A85" s="20">
        <v>2012</v>
      </c>
      <c r="B85" s="10">
        <v>84</v>
      </c>
      <c r="C85" s="10">
        <v>84</v>
      </c>
      <c r="D85" s="26">
        <v>1</v>
      </c>
      <c r="E85" s="26">
        <v>0</v>
      </c>
      <c r="F85" s="26">
        <v>0</v>
      </c>
      <c r="G85" s="10">
        <v>0</v>
      </c>
      <c r="H85" s="10">
        <v>1</v>
      </c>
      <c r="I85" s="10">
        <v>0</v>
      </c>
      <c r="J85" s="10">
        <v>1</v>
      </c>
      <c r="K85" s="10">
        <v>0</v>
      </c>
      <c r="L85" s="10">
        <v>0</v>
      </c>
      <c r="M85" s="10">
        <v>0</v>
      </c>
      <c r="N85" s="10">
        <v>0</v>
      </c>
      <c r="O85" s="10">
        <v>1</v>
      </c>
      <c r="P85" s="10">
        <v>0</v>
      </c>
      <c r="Q85" s="20">
        <v>0.44999999999999574</v>
      </c>
      <c r="R85" s="15">
        <v>1.0000000000000009E-2</v>
      </c>
      <c r="S85" s="20">
        <v>69.86</v>
      </c>
      <c r="T85" s="20">
        <v>1.8442285813016279</v>
      </c>
      <c r="U85" s="20">
        <v>1.96</v>
      </c>
      <c r="V85" s="20">
        <v>0.29225607135647602</v>
      </c>
      <c r="W85" s="27">
        <v>1</v>
      </c>
      <c r="X85" s="27">
        <v>0</v>
      </c>
      <c r="Y85" s="27">
        <v>0</v>
      </c>
      <c r="Z85" s="20">
        <v>3</v>
      </c>
      <c r="AA85" s="20">
        <v>21682</v>
      </c>
      <c r="AB85" s="20">
        <v>0</v>
      </c>
      <c r="AC85" s="20">
        <v>0</v>
      </c>
      <c r="AD85" s="20">
        <v>1</v>
      </c>
      <c r="AE85" s="20">
        <v>1</v>
      </c>
      <c r="AF85" s="20">
        <v>2</v>
      </c>
    </row>
    <row r="86" spans="1:32" x14ac:dyDescent="0.3">
      <c r="A86" s="20">
        <v>2012</v>
      </c>
      <c r="B86" s="10">
        <v>85</v>
      </c>
      <c r="C86" s="10">
        <v>85</v>
      </c>
      <c r="D86" s="26">
        <v>1</v>
      </c>
      <c r="E86" s="26">
        <v>0</v>
      </c>
      <c r="F86" s="26">
        <v>0</v>
      </c>
      <c r="G86" s="10">
        <v>1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1</v>
      </c>
      <c r="Q86" s="20">
        <v>0.70000000000000284</v>
      </c>
      <c r="R86" s="15">
        <v>0</v>
      </c>
      <c r="S86" s="20">
        <v>75.69</v>
      </c>
      <c r="T86" s="20">
        <v>1.8790385052372371</v>
      </c>
      <c r="U86" s="20">
        <v>2.63</v>
      </c>
      <c r="V86" s="20">
        <v>0.41995574848975786</v>
      </c>
      <c r="W86" s="27">
        <v>1</v>
      </c>
      <c r="X86" s="27">
        <v>0</v>
      </c>
      <c r="Y86" s="27">
        <v>0</v>
      </c>
      <c r="Z86" s="20">
        <v>1</v>
      </c>
      <c r="AA86" s="20">
        <v>21682</v>
      </c>
      <c r="AB86" s="20">
        <v>0</v>
      </c>
      <c r="AC86" s="20">
        <v>1</v>
      </c>
      <c r="AD86" s="20">
        <v>3</v>
      </c>
      <c r="AE86" s="20">
        <v>4</v>
      </c>
      <c r="AF86" s="20">
        <v>8</v>
      </c>
    </row>
    <row r="87" spans="1:32" x14ac:dyDescent="0.3">
      <c r="A87" s="20">
        <v>2012</v>
      </c>
      <c r="B87" s="10">
        <v>86</v>
      </c>
      <c r="C87" s="10">
        <v>86</v>
      </c>
      <c r="D87" s="26">
        <v>0</v>
      </c>
      <c r="E87" s="26">
        <v>1</v>
      </c>
      <c r="F87" s="26">
        <v>0</v>
      </c>
      <c r="G87" s="10">
        <v>1</v>
      </c>
      <c r="H87" s="10">
        <v>0</v>
      </c>
      <c r="I87" s="10">
        <v>0</v>
      </c>
      <c r="J87" s="10">
        <v>1</v>
      </c>
      <c r="K87" s="10">
        <v>0</v>
      </c>
      <c r="L87" s="10">
        <v>0</v>
      </c>
      <c r="M87" s="10">
        <v>0</v>
      </c>
      <c r="N87" s="10">
        <v>0</v>
      </c>
      <c r="O87" s="10">
        <v>1</v>
      </c>
      <c r="P87" s="10">
        <v>0</v>
      </c>
      <c r="Q87" s="20">
        <v>0.64999999999999869</v>
      </c>
      <c r="R87" s="15">
        <v>0.10999999999999999</v>
      </c>
      <c r="S87" s="20">
        <v>66.959999999999994</v>
      </c>
      <c r="T87" s="20">
        <v>1.8258154449852035</v>
      </c>
      <c r="U87" s="20">
        <v>3.42</v>
      </c>
      <c r="V87" s="20">
        <v>0.53402610605613499</v>
      </c>
      <c r="W87" s="27">
        <v>1</v>
      </c>
      <c r="X87" s="27">
        <v>0</v>
      </c>
      <c r="Y87" s="27">
        <v>0</v>
      </c>
      <c r="Z87" s="20">
        <v>0</v>
      </c>
      <c r="AA87" s="20">
        <v>21682</v>
      </c>
      <c r="AB87" s="20">
        <v>0</v>
      </c>
      <c r="AC87" s="20">
        <v>1</v>
      </c>
      <c r="AD87" s="20">
        <v>4</v>
      </c>
      <c r="AE87" s="20">
        <v>8</v>
      </c>
      <c r="AF87" s="20">
        <v>13</v>
      </c>
    </row>
    <row r="88" spans="1:32" x14ac:dyDescent="0.3">
      <c r="A88" s="20">
        <v>2012</v>
      </c>
      <c r="B88" s="10">
        <v>87</v>
      </c>
      <c r="C88" s="10">
        <v>87</v>
      </c>
      <c r="D88" s="26">
        <v>1</v>
      </c>
      <c r="E88" s="26">
        <v>0</v>
      </c>
      <c r="F88" s="26">
        <v>0</v>
      </c>
      <c r="G88" s="10">
        <v>1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20">
        <v>0.39000000000000057</v>
      </c>
      <c r="R88" s="15">
        <v>5.0000000000000044E-2</v>
      </c>
      <c r="S88" s="20">
        <v>59.68</v>
      </c>
      <c r="T88" s="20">
        <v>1.7758288144646124</v>
      </c>
      <c r="U88" s="20">
        <v>3.21</v>
      </c>
      <c r="V88" s="20">
        <v>0.5065050324048721</v>
      </c>
      <c r="W88" s="27">
        <v>1</v>
      </c>
      <c r="X88" s="27">
        <v>0</v>
      </c>
      <c r="Y88" s="27">
        <v>0</v>
      </c>
      <c r="Z88" s="20">
        <v>0</v>
      </c>
      <c r="AA88" s="20">
        <v>21682</v>
      </c>
      <c r="AB88" s="20">
        <v>0</v>
      </c>
      <c r="AC88" s="20">
        <v>0</v>
      </c>
      <c r="AD88" s="20">
        <v>1</v>
      </c>
      <c r="AE88" s="20">
        <v>4</v>
      </c>
      <c r="AF88" s="20">
        <v>5</v>
      </c>
    </row>
    <row r="89" spans="1:32" x14ac:dyDescent="0.3">
      <c r="A89" s="20">
        <v>2012</v>
      </c>
      <c r="B89" s="10">
        <v>88</v>
      </c>
      <c r="C89" s="10">
        <v>88</v>
      </c>
      <c r="D89" s="26">
        <v>1</v>
      </c>
      <c r="E89" s="26">
        <v>0</v>
      </c>
      <c r="F89" s="26">
        <v>0</v>
      </c>
      <c r="G89" s="10">
        <v>1</v>
      </c>
      <c r="H89" s="10">
        <v>0</v>
      </c>
      <c r="I89" s="10">
        <v>0</v>
      </c>
      <c r="J89" s="10">
        <v>1</v>
      </c>
      <c r="K89" s="10">
        <v>0</v>
      </c>
      <c r="L89" s="10">
        <v>0</v>
      </c>
      <c r="M89" s="10">
        <v>0</v>
      </c>
      <c r="N89" s="10">
        <v>0</v>
      </c>
      <c r="O89" s="10">
        <v>1</v>
      </c>
      <c r="P89" s="10">
        <v>0</v>
      </c>
      <c r="Q89" s="20">
        <v>0.60999999999999943</v>
      </c>
      <c r="R89" s="15">
        <v>0.28000000000000003</v>
      </c>
      <c r="S89" s="20">
        <v>61.8</v>
      </c>
      <c r="T89" s="20">
        <v>1.7909884750888159</v>
      </c>
      <c r="U89" s="20">
        <v>5.34</v>
      </c>
      <c r="V89" s="20">
        <v>0.72754125702855643</v>
      </c>
      <c r="W89" s="27">
        <v>0</v>
      </c>
      <c r="X89" s="27">
        <v>1</v>
      </c>
      <c r="Y89" s="27">
        <v>0</v>
      </c>
      <c r="Z89" s="20">
        <v>0</v>
      </c>
      <c r="AA89" s="20">
        <v>21682</v>
      </c>
      <c r="AB89" s="20">
        <v>0</v>
      </c>
      <c r="AC89" s="20">
        <v>1</v>
      </c>
      <c r="AD89" s="20">
        <v>0</v>
      </c>
      <c r="AE89" s="20">
        <v>1</v>
      </c>
      <c r="AF89" s="20">
        <v>2</v>
      </c>
    </row>
    <row r="90" spans="1:32" x14ac:dyDescent="0.3">
      <c r="A90" s="20">
        <v>2012</v>
      </c>
      <c r="B90" s="10">
        <v>89</v>
      </c>
      <c r="C90" s="10">
        <v>89</v>
      </c>
      <c r="D90" s="26">
        <v>0</v>
      </c>
      <c r="E90" s="26">
        <v>0</v>
      </c>
      <c r="F90" s="26">
        <v>0</v>
      </c>
      <c r="G90" s="10">
        <v>1</v>
      </c>
      <c r="H90" s="10">
        <v>0</v>
      </c>
      <c r="I90" s="10">
        <v>0</v>
      </c>
      <c r="J90" s="10">
        <v>1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1</v>
      </c>
      <c r="Q90" s="20">
        <v>0.45000000000000284</v>
      </c>
      <c r="R90" s="15">
        <v>6.0000000000000053E-2</v>
      </c>
      <c r="S90" s="20">
        <v>72.05</v>
      </c>
      <c r="T90" s="20">
        <v>1.8576339851500081</v>
      </c>
      <c r="U90" s="20">
        <v>2.79</v>
      </c>
      <c r="V90" s="20">
        <v>0.44560420327359757</v>
      </c>
      <c r="W90" s="27">
        <v>1</v>
      </c>
      <c r="X90" s="27">
        <v>0</v>
      </c>
      <c r="Y90" s="27">
        <v>0</v>
      </c>
      <c r="Z90" s="20">
        <v>0</v>
      </c>
      <c r="AA90" s="20">
        <v>21682</v>
      </c>
      <c r="AB90" s="20">
        <v>0</v>
      </c>
      <c r="AC90" s="20">
        <v>0</v>
      </c>
      <c r="AD90" s="20">
        <v>1</v>
      </c>
      <c r="AE90" s="20">
        <v>3</v>
      </c>
      <c r="AF90" s="20">
        <v>4</v>
      </c>
    </row>
    <row r="91" spans="1:32" x14ac:dyDescent="0.3">
      <c r="A91" s="20">
        <v>2012</v>
      </c>
      <c r="B91" s="10">
        <v>90</v>
      </c>
      <c r="C91" s="10">
        <v>90</v>
      </c>
      <c r="D91" s="26">
        <v>0</v>
      </c>
      <c r="E91" s="26">
        <v>0</v>
      </c>
      <c r="F91" s="26">
        <v>0</v>
      </c>
      <c r="G91" s="10">
        <v>0</v>
      </c>
      <c r="H91" s="10">
        <v>1</v>
      </c>
      <c r="I91" s="10">
        <v>0</v>
      </c>
      <c r="J91" s="10">
        <v>1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1</v>
      </c>
      <c r="Q91" s="20">
        <v>0.61999999999999755</v>
      </c>
      <c r="R91" s="15">
        <v>0</v>
      </c>
      <c r="S91" s="20">
        <v>53.43</v>
      </c>
      <c r="T91" s="20">
        <v>1.727785174182906</v>
      </c>
      <c r="U91" s="20">
        <v>2.78</v>
      </c>
      <c r="V91" s="20">
        <v>0.44404479591807622</v>
      </c>
      <c r="W91" s="27">
        <v>1</v>
      </c>
      <c r="X91" s="27">
        <v>0</v>
      </c>
      <c r="Y91" s="27">
        <v>0</v>
      </c>
      <c r="Z91" s="20">
        <v>3</v>
      </c>
      <c r="AA91" s="20">
        <v>21682</v>
      </c>
      <c r="AB91" s="20">
        <v>0</v>
      </c>
      <c r="AC91" s="20">
        <v>1</v>
      </c>
      <c r="AD91" s="20">
        <v>1</v>
      </c>
      <c r="AE91" s="20">
        <v>2</v>
      </c>
      <c r="AF91" s="20">
        <v>4</v>
      </c>
    </row>
    <row r="92" spans="1:32" x14ac:dyDescent="0.3">
      <c r="A92" s="20">
        <v>2012</v>
      </c>
      <c r="B92" s="10">
        <v>91</v>
      </c>
      <c r="C92" s="10">
        <v>91</v>
      </c>
      <c r="D92" s="26">
        <v>0</v>
      </c>
      <c r="E92" s="26">
        <v>0</v>
      </c>
      <c r="F92" s="26">
        <v>0</v>
      </c>
      <c r="G92" s="10">
        <v>0</v>
      </c>
      <c r="H92" s="10">
        <v>1</v>
      </c>
      <c r="I92" s="10">
        <v>0</v>
      </c>
      <c r="J92" s="10">
        <v>1</v>
      </c>
      <c r="K92" s="10">
        <v>0</v>
      </c>
      <c r="L92" s="10">
        <v>0</v>
      </c>
      <c r="M92" s="10">
        <v>0</v>
      </c>
      <c r="N92" s="10">
        <v>0</v>
      </c>
      <c r="O92" s="10">
        <v>1</v>
      </c>
      <c r="P92" s="10">
        <v>0</v>
      </c>
      <c r="Q92" s="20">
        <v>0.42999999999999972</v>
      </c>
      <c r="R92" s="15">
        <v>5.0000000000000044E-2</v>
      </c>
      <c r="S92" s="20">
        <v>50.54</v>
      </c>
      <c r="T92" s="20">
        <v>1.7036352375838959</v>
      </c>
      <c r="U92" s="20">
        <v>3.08</v>
      </c>
      <c r="V92" s="20">
        <v>0.48855071650044429</v>
      </c>
      <c r="W92" s="27">
        <v>1</v>
      </c>
      <c r="X92" s="27">
        <v>0</v>
      </c>
      <c r="Y92" s="27">
        <v>0</v>
      </c>
      <c r="Z92" s="20">
        <v>0</v>
      </c>
      <c r="AA92" s="20">
        <v>21682</v>
      </c>
      <c r="AB92" s="20">
        <v>0</v>
      </c>
      <c r="AC92" s="20">
        <v>0</v>
      </c>
      <c r="AD92" s="20">
        <v>0</v>
      </c>
      <c r="AE92" s="20">
        <v>0</v>
      </c>
      <c r="AF92" s="20">
        <v>0</v>
      </c>
    </row>
    <row r="93" spans="1:32" x14ac:dyDescent="0.3">
      <c r="A93" s="20">
        <v>2012</v>
      </c>
      <c r="B93" s="10">
        <v>92</v>
      </c>
      <c r="C93" s="10">
        <v>92</v>
      </c>
      <c r="D93" s="26">
        <v>0</v>
      </c>
      <c r="E93" s="26">
        <v>0</v>
      </c>
      <c r="F93" s="26">
        <v>0</v>
      </c>
      <c r="G93" s="10">
        <v>0</v>
      </c>
      <c r="H93" s="10">
        <v>1</v>
      </c>
      <c r="I93" s="10">
        <v>0</v>
      </c>
      <c r="J93" s="10">
        <v>1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1</v>
      </c>
      <c r="Q93" s="20">
        <v>0.67000000000000171</v>
      </c>
      <c r="R93" s="15">
        <v>0.18999999999999995</v>
      </c>
      <c r="S93" s="20">
        <v>56.98</v>
      </c>
      <c r="T93" s="20">
        <v>1.7557224449034581</v>
      </c>
      <c r="U93" s="20">
        <v>4.08</v>
      </c>
      <c r="V93" s="20">
        <v>0.61066016308987991</v>
      </c>
      <c r="W93" s="27">
        <v>0</v>
      </c>
      <c r="X93" s="27">
        <v>1</v>
      </c>
      <c r="Y93" s="27">
        <v>0</v>
      </c>
      <c r="Z93" s="20">
        <v>0</v>
      </c>
      <c r="AA93" s="20">
        <v>21682</v>
      </c>
      <c r="AB93" s="20">
        <v>0</v>
      </c>
      <c r="AC93" s="20">
        <v>0</v>
      </c>
      <c r="AD93" s="20">
        <v>0</v>
      </c>
      <c r="AE93" s="20">
        <v>4</v>
      </c>
      <c r="AF93" s="20">
        <v>4</v>
      </c>
    </row>
    <row r="94" spans="1:32" x14ac:dyDescent="0.3">
      <c r="A94" s="20">
        <v>2012</v>
      </c>
      <c r="B94" s="10">
        <v>93</v>
      </c>
      <c r="C94" s="10">
        <v>93</v>
      </c>
      <c r="D94" s="26">
        <v>1</v>
      </c>
      <c r="E94" s="26">
        <v>0</v>
      </c>
      <c r="F94" s="26">
        <v>0</v>
      </c>
      <c r="G94" s="10">
        <v>0</v>
      </c>
      <c r="H94" s="10">
        <v>1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1</v>
      </c>
      <c r="Q94" s="20">
        <v>0.67999999999999983</v>
      </c>
      <c r="R94" s="15">
        <v>5.0000000000000044E-2</v>
      </c>
      <c r="S94" s="20">
        <v>43.3</v>
      </c>
      <c r="T94" s="20">
        <v>1.6364878963533653</v>
      </c>
      <c r="U94" s="20">
        <v>2.6</v>
      </c>
      <c r="V94" s="20">
        <v>0.41497334797081797</v>
      </c>
      <c r="W94" s="27">
        <v>1</v>
      </c>
      <c r="X94" s="27">
        <v>0</v>
      </c>
      <c r="Y94" s="27">
        <v>0</v>
      </c>
      <c r="Z94" s="20">
        <v>0</v>
      </c>
      <c r="AA94" s="20">
        <v>21682</v>
      </c>
      <c r="AB94" s="20">
        <v>0</v>
      </c>
      <c r="AC94" s="20">
        <v>0</v>
      </c>
      <c r="AD94" s="20">
        <v>1</v>
      </c>
      <c r="AE94" s="20">
        <v>0</v>
      </c>
      <c r="AF94" s="20">
        <v>1</v>
      </c>
    </row>
    <row r="95" spans="1:32" x14ac:dyDescent="0.3">
      <c r="A95" s="20">
        <v>2012</v>
      </c>
      <c r="B95" s="10">
        <v>94</v>
      </c>
      <c r="C95" s="10">
        <v>94</v>
      </c>
      <c r="D95" s="26">
        <v>1</v>
      </c>
      <c r="E95" s="26">
        <v>0</v>
      </c>
      <c r="F95" s="26">
        <v>0</v>
      </c>
      <c r="G95" s="10">
        <v>1</v>
      </c>
      <c r="H95" s="10">
        <v>0</v>
      </c>
      <c r="I95" s="10">
        <v>0</v>
      </c>
      <c r="J95" s="10">
        <v>1</v>
      </c>
      <c r="K95" s="10">
        <v>0</v>
      </c>
      <c r="L95" s="10">
        <v>0</v>
      </c>
      <c r="M95" s="10">
        <v>0</v>
      </c>
      <c r="N95" s="10">
        <v>1</v>
      </c>
      <c r="O95" s="10">
        <v>0</v>
      </c>
      <c r="P95" s="10">
        <v>0</v>
      </c>
      <c r="Q95" s="20">
        <v>0.26999999999999602</v>
      </c>
      <c r="R95" s="15">
        <v>2.0000000000000018E-2</v>
      </c>
      <c r="S95" s="20">
        <v>65.34</v>
      </c>
      <c r="T95" s="20">
        <v>1.8151791301394187</v>
      </c>
      <c r="U95" s="20">
        <v>2.34</v>
      </c>
      <c r="V95" s="20">
        <v>0.36921585741014279</v>
      </c>
      <c r="W95" s="27">
        <v>1</v>
      </c>
      <c r="X95" s="27">
        <v>0</v>
      </c>
      <c r="Y95" s="27">
        <v>0</v>
      </c>
      <c r="Z95" s="20">
        <v>0</v>
      </c>
      <c r="AA95" s="20">
        <v>21682</v>
      </c>
      <c r="AB95" s="20">
        <v>0</v>
      </c>
      <c r="AC95" s="20">
        <v>0</v>
      </c>
      <c r="AD95" s="20">
        <v>1</v>
      </c>
      <c r="AE95" s="20">
        <v>0</v>
      </c>
      <c r="AF95" s="20">
        <v>1</v>
      </c>
    </row>
    <row r="96" spans="1:32" x14ac:dyDescent="0.3">
      <c r="A96" s="20">
        <v>2012</v>
      </c>
      <c r="B96" s="10">
        <v>95</v>
      </c>
      <c r="C96" s="10">
        <v>95</v>
      </c>
      <c r="D96" s="26">
        <v>1</v>
      </c>
      <c r="E96" s="26">
        <v>0</v>
      </c>
      <c r="F96" s="26">
        <v>0</v>
      </c>
      <c r="G96" s="10">
        <v>1</v>
      </c>
      <c r="H96" s="10">
        <v>0</v>
      </c>
      <c r="I96" s="10">
        <v>0</v>
      </c>
      <c r="J96" s="10">
        <v>0</v>
      </c>
      <c r="K96" s="10">
        <v>1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20">
        <v>0.58000000000000551</v>
      </c>
      <c r="R96" s="15">
        <v>0</v>
      </c>
      <c r="S96" s="20">
        <v>64.47</v>
      </c>
      <c r="T96" s="20">
        <v>1.8093576702111058</v>
      </c>
      <c r="U96" s="20">
        <v>2.09</v>
      </c>
      <c r="V96" s="20">
        <v>0.32014628611105395</v>
      </c>
      <c r="W96" s="27">
        <v>1</v>
      </c>
      <c r="X96" s="27">
        <v>0</v>
      </c>
      <c r="Y96" s="27">
        <v>0</v>
      </c>
      <c r="Z96" s="20">
        <v>3</v>
      </c>
      <c r="AA96" s="20">
        <v>24779</v>
      </c>
      <c r="AB96" s="20">
        <v>0</v>
      </c>
      <c r="AC96" s="20">
        <v>0</v>
      </c>
      <c r="AD96" s="20">
        <v>1</v>
      </c>
      <c r="AE96" s="20">
        <v>6</v>
      </c>
      <c r="AF96" s="20">
        <v>7</v>
      </c>
    </row>
    <row r="97" spans="1:32" x14ac:dyDescent="0.3">
      <c r="A97" s="20">
        <v>2012</v>
      </c>
      <c r="B97" s="10">
        <v>96</v>
      </c>
      <c r="C97" s="10">
        <v>96</v>
      </c>
      <c r="D97" s="26">
        <v>1</v>
      </c>
      <c r="E97" s="26">
        <v>0</v>
      </c>
      <c r="F97" s="26">
        <v>0</v>
      </c>
      <c r="G97" s="10">
        <v>1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1</v>
      </c>
      <c r="Q97" s="20">
        <v>0.39999999999999858</v>
      </c>
      <c r="R97" s="15">
        <v>0</v>
      </c>
      <c r="S97" s="20">
        <v>46.76</v>
      </c>
      <c r="T97" s="20">
        <v>1.6698745024898025</v>
      </c>
      <c r="U97" s="20">
        <v>2.34</v>
      </c>
      <c r="V97" s="20">
        <v>0.36921585741014279</v>
      </c>
      <c r="W97" s="27">
        <v>1</v>
      </c>
      <c r="X97" s="27">
        <v>0</v>
      </c>
      <c r="Y97" s="27">
        <v>0</v>
      </c>
      <c r="Z97" s="20">
        <v>0</v>
      </c>
      <c r="AA97" s="20">
        <v>24779</v>
      </c>
      <c r="AB97" s="20">
        <v>0</v>
      </c>
      <c r="AC97" s="20">
        <v>0</v>
      </c>
      <c r="AD97" s="20">
        <v>0</v>
      </c>
      <c r="AE97" s="20">
        <v>3</v>
      </c>
      <c r="AF97" s="20">
        <v>3</v>
      </c>
    </row>
    <row r="98" spans="1:32" x14ac:dyDescent="0.3">
      <c r="A98" s="20">
        <v>2012</v>
      </c>
      <c r="B98" s="10">
        <v>97</v>
      </c>
      <c r="C98" s="10">
        <v>97</v>
      </c>
      <c r="D98" s="26">
        <v>1</v>
      </c>
      <c r="E98" s="26">
        <v>0</v>
      </c>
      <c r="F98" s="26">
        <v>0</v>
      </c>
      <c r="G98" s="10">
        <v>1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1</v>
      </c>
      <c r="Q98" s="20">
        <v>0.60000000000000131</v>
      </c>
      <c r="R98" s="15">
        <v>3.0000000000000027E-2</v>
      </c>
      <c r="S98" s="20">
        <v>51.49</v>
      </c>
      <c r="T98" s="20">
        <v>1.7117228918272347</v>
      </c>
      <c r="U98" s="20">
        <v>3.85</v>
      </c>
      <c r="V98" s="20">
        <v>0.5854607295085007</v>
      </c>
      <c r="W98" s="27">
        <v>0</v>
      </c>
      <c r="X98" s="27">
        <v>1</v>
      </c>
      <c r="Y98" s="27">
        <v>0</v>
      </c>
      <c r="Z98" s="20">
        <v>3</v>
      </c>
      <c r="AA98" s="20">
        <v>24779</v>
      </c>
      <c r="AB98" s="20">
        <v>0</v>
      </c>
      <c r="AC98" s="20">
        <v>1</v>
      </c>
      <c r="AD98" s="20">
        <v>0</v>
      </c>
      <c r="AE98" s="20">
        <v>0</v>
      </c>
      <c r="AF98" s="20">
        <v>1</v>
      </c>
    </row>
    <row r="99" spans="1:32" x14ac:dyDescent="0.3">
      <c r="A99" s="20">
        <v>2012</v>
      </c>
      <c r="B99" s="10">
        <v>98</v>
      </c>
      <c r="C99" s="10">
        <v>98</v>
      </c>
      <c r="D99" s="26">
        <v>1</v>
      </c>
      <c r="E99" s="26">
        <v>0</v>
      </c>
      <c r="F99" s="26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20">
        <v>0.29999999999999716</v>
      </c>
      <c r="R99" s="15">
        <v>1.0000000000000009E-2</v>
      </c>
      <c r="S99" s="20">
        <v>56.79</v>
      </c>
      <c r="T99" s="20">
        <v>1.7542718686834591</v>
      </c>
      <c r="U99" s="20">
        <v>6.39</v>
      </c>
      <c r="V99" s="20">
        <v>0.80550085815840011</v>
      </c>
      <c r="W99" s="27">
        <v>0</v>
      </c>
      <c r="X99" s="27">
        <v>1</v>
      </c>
      <c r="Y99" s="27">
        <v>0</v>
      </c>
      <c r="Z99" s="20">
        <v>1</v>
      </c>
      <c r="AA99" s="20">
        <v>24779</v>
      </c>
      <c r="AB99" s="20">
        <v>0</v>
      </c>
      <c r="AC99" s="20">
        <v>0</v>
      </c>
      <c r="AD99" s="20">
        <v>0</v>
      </c>
      <c r="AE99" s="20">
        <v>4</v>
      </c>
      <c r="AF99" s="20">
        <v>4</v>
      </c>
    </row>
    <row r="100" spans="1:32" x14ac:dyDescent="0.3">
      <c r="A100" s="20">
        <v>2012</v>
      </c>
      <c r="B100" s="10">
        <v>99</v>
      </c>
      <c r="C100" s="10">
        <v>99</v>
      </c>
      <c r="D100" s="26">
        <v>0</v>
      </c>
      <c r="E100" s="26">
        <v>1</v>
      </c>
      <c r="F100" s="26">
        <v>0</v>
      </c>
      <c r="G100" s="10">
        <v>1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1</v>
      </c>
      <c r="O100" s="10">
        <v>0</v>
      </c>
      <c r="P100" s="10">
        <v>0</v>
      </c>
      <c r="Q100" s="20">
        <v>0.67000000000000171</v>
      </c>
      <c r="R100" s="15">
        <v>0</v>
      </c>
      <c r="S100" s="20">
        <v>27.14</v>
      </c>
      <c r="T100" s="20">
        <v>1.4336098433237183</v>
      </c>
      <c r="U100" s="20">
        <v>4.25</v>
      </c>
      <c r="V100" s="20">
        <v>0.62838893005031149</v>
      </c>
      <c r="W100" s="27">
        <v>0</v>
      </c>
      <c r="X100" s="27">
        <v>1</v>
      </c>
      <c r="Y100" s="27">
        <v>0</v>
      </c>
      <c r="Z100" s="20">
        <v>1</v>
      </c>
      <c r="AA100" s="20">
        <v>24779</v>
      </c>
      <c r="AB100" s="20">
        <v>0</v>
      </c>
      <c r="AC100" s="20">
        <v>0</v>
      </c>
      <c r="AD100" s="20">
        <v>1</v>
      </c>
      <c r="AE100" s="20">
        <v>3</v>
      </c>
      <c r="AF100" s="20">
        <v>4</v>
      </c>
    </row>
    <row r="101" spans="1:32" x14ac:dyDescent="0.3">
      <c r="A101" s="20">
        <v>2012</v>
      </c>
      <c r="B101" s="10">
        <v>100</v>
      </c>
      <c r="C101" s="10">
        <v>100</v>
      </c>
      <c r="D101" s="26">
        <v>0</v>
      </c>
      <c r="E101" s="26">
        <v>1</v>
      </c>
      <c r="F101" s="26">
        <v>0</v>
      </c>
      <c r="G101" s="10">
        <v>1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1</v>
      </c>
      <c r="O101" s="10">
        <v>0</v>
      </c>
      <c r="P101" s="10">
        <v>0</v>
      </c>
      <c r="Q101" s="20">
        <v>0.25999999999999801</v>
      </c>
      <c r="R101" s="15">
        <v>1.0000000000000009E-2</v>
      </c>
      <c r="S101" s="20">
        <v>21.05</v>
      </c>
      <c r="T101" s="20">
        <v>1.323252100171687</v>
      </c>
      <c r="U101" s="20">
        <v>2.66</v>
      </c>
      <c r="V101" s="20">
        <v>0.42488163663106698</v>
      </c>
      <c r="W101" s="27">
        <v>1</v>
      </c>
      <c r="X101" s="27">
        <v>0</v>
      </c>
      <c r="Y101" s="27">
        <v>0</v>
      </c>
      <c r="Z101" s="20">
        <v>1</v>
      </c>
      <c r="AA101" s="20">
        <v>24779</v>
      </c>
      <c r="AB101" s="20">
        <v>0</v>
      </c>
      <c r="AC101" s="20">
        <v>0</v>
      </c>
      <c r="AD101" s="20">
        <v>1</v>
      </c>
      <c r="AE101" s="20">
        <v>1</v>
      </c>
      <c r="AF101" s="20">
        <v>2</v>
      </c>
    </row>
    <row r="102" spans="1:32" x14ac:dyDescent="0.3">
      <c r="A102" s="20">
        <v>2012</v>
      </c>
      <c r="B102" s="10">
        <v>101</v>
      </c>
      <c r="C102" s="10">
        <v>101</v>
      </c>
      <c r="D102" s="26">
        <v>1</v>
      </c>
      <c r="E102" s="26">
        <v>0</v>
      </c>
      <c r="F102" s="26">
        <v>0</v>
      </c>
      <c r="G102" s="10">
        <v>1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1</v>
      </c>
      <c r="O102" s="10">
        <v>0</v>
      </c>
      <c r="P102" s="10">
        <v>0</v>
      </c>
      <c r="Q102" s="20">
        <v>0.17000000000000171</v>
      </c>
      <c r="R102" s="15">
        <v>4.0000000000000036E-2</v>
      </c>
      <c r="S102" s="20">
        <v>24.17</v>
      </c>
      <c r="T102" s="20">
        <v>1.3832766504076504</v>
      </c>
      <c r="U102" s="20">
        <v>3</v>
      </c>
      <c r="V102" s="20">
        <v>0.47712125471966244</v>
      </c>
      <c r="W102" s="27">
        <v>1</v>
      </c>
      <c r="X102" s="27">
        <v>0</v>
      </c>
      <c r="Y102" s="27">
        <v>0</v>
      </c>
      <c r="Z102" s="20">
        <v>1</v>
      </c>
      <c r="AA102" s="20">
        <v>24779</v>
      </c>
      <c r="AB102" s="20">
        <v>0</v>
      </c>
      <c r="AC102" s="20">
        <v>0</v>
      </c>
      <c r="AD102" s="20">
        <v>1</v>
      </c>
      <c r="AE102" s="20">
        <v>0</v>
      </c>
      <c r="AF102" s="20">
        <v>1</v>
      </c>
    </row>
    <row r="103" spans="1:32" x14ac:dyDescent="0.3">
      <c r="A103" s="20">
        <v>2012</v>
      </c>
      <c r="B103" s="10">
        <v>102</v>
      </c>
      <c r="C103" s="10">
        <v>102</v>
      </c>
      <c r="D103" s="26">
        <v>1</v>
      </c>
      <c r="E103" s="26">
        <v>0</v>
      </c>
      <c r="F103" s="26">
        <v>0</v>
      </c>
      <c r="G103" s="10">
        <v>1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20">
        <v>0.39999999999999858</v>
      </c>
      <c r="R103" s="15">
        <v>3.0000000000000027E-2</v>
      </c>
      <c r="S103" s="20">
        <v>33.06</v>
      </c>
      <c r="T103" s="20">
        <v>1.5193028492354288</v>
      </c>
      <c r="U103" s="20">
        <v>2.9</v>
      </c>
      <c r="V103" s="20">
        <v>0.46239799789895608</v>
      </c>
      <c r="W103" s="27">
        <v>1</v>
      </c>
      <c r="X103" s="27">
        <v>0</v>
      </c>
      <c r="Y103" s="27">
        <v>0</v>
      </c>
      <c r="Z103" s="20">
        <v>0</v>
      </c>
      <c r="AA103" s="20">
        <v>24779</v>
      </c>
      <c r="AB103" s="20">
        <v>0</v>
      </c>
      <c r="AC103" s="20">
        <v>0</v>
      </c>
      <c r="AD103" s="20">
        <v>0</v>
      </c>
      <c r="AE103" s="20">
        <v>1</v>
      </c>
      <c r="AF103" s="20">
        <v>1</v>
      </c>
    </row>
    <row r="104" spans="1:32" x14ac:dyDescent="0.3">
      <c r="A104" s="20">
        <v>2012</v>
      </c>
      <c r="B104" s="10">
        <v>103</v>
      </c>
      <c r="C104" s="10">
        <v>103</v>
      </c>
      <c r="D104" s="26">
        <v>1</v>
      </c>
      <c r="E104" s="26">
        <v>0</v>
      </c>
      <c r="F104" s="26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20">
        <v>0.29999999999999716</v>
      </c>
      <c r="R104" s="15">
        <v>6.0000000000000053E-2</v>
      </c>
      <c r="S104" s="20">
        <v>42.68</v>
      </c>
      <c r="T104" s="20">
        <v>1.6302244107524322</v>
      </c>
      <c r="U104" s="20">
        <v>3.19</v>
      </c>
      <c r="V104" s="20">
        <v>0.50379068305718111</v>
      </c>
      <c r="W104" s="27">
        <v>1</v>
      </c>
      <c r="X104" s="27">
        <v>0</v>
      </c>
      <c r="Y104" s="27">
        <v>0</v>
      </c>
      <c r="Z104" s="20">
        <v>1</v>
      </c>
      <c r="AA104" s="20">
        <v>24779</v>
      </c>
      <c r="AB104" s="20">
        <v>0</v>
      </c>
      <c r="AC104" s="20">
        <v>0</v>
      </c>
      <c r="AD104" s="20">
        <v>1</v>
      </c>
      <c r="AE104" s="20">
        <v>0</v>
      </c>
      <c r="AF104" s="20">
        <v>1</v>
      </c>
    </row>
    <row r="105" spans="1:32" x14ac:dyDescent="0.3">
      <c r="A105" s="20">
        <v>2012</v>
      </c>
      <c r="B105" s="10">
        <v>104</v>
      </c>
      <c r="C105" s="10">
        <v>104</v>
      </c>
      <c r="D105" s="26">
        <v>1</v>
      </c>
      <c r="E105" s="26">
        <v>0</v>
      </c>
      <c r="F105" s="26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1</v>
      </c>
      <c r="P105" s="10">
        <v>0</v>
      </c>
      <c r="Q105" s="20">
        <v>0.20000000000000284</v>
      </c>
      <c r="R105" s="15">
        <v>4.0000000000000036E-2</v>
      </c>
      <c r="S105" s="20">
        <v>28.8</v>
      </c>
      <c r="T105" s="20">
        <v>1.4593924877592308</v>
      </c>
      <c r="U105" s="20">
        <v>8.24</v>
      </c>
      <c r="V105" s="20">
        <v>0.91592721169711577</v>
      </c>
      <c r="W105" s="27">
        <v>0</v>
      </c>
      <c r="X105" s="27">
        <v>0</v>
      </c>
      <c r="Y105" s="27">
        <v>1</v>
      </c>
      <c r="Z105" s="20">
        <v>2</v>
      </c>
      <c r="AA105" s="20">
        <v>24779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</row>
    <row r="106" spans="1:32" x14ac:dyDescent="0.3">
      <c r="A106" s="20">
        <v>2012</v>
      </c>
      <c r="B106" s="10">
        <v>105</v>
      </c>
      <c r="C106" s="10">
        <v>105</v>
      </c>
      <c r="D106" s="26">
        <v>1</v>
      </c>
      <c r="E106" s="26">
        <v>0</v>
      </c>
      <c r="F106" s="26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1</v>
      </c>
      <c r="O106" s="10">
        <v>0</v>
      </c>
      <c r="P106" s="10">
        <v>0</v>
      </c>
      <c r="Q106" s="20">
        <v>0.32500000000000284</v>
      </c>
      <c r="R106" s="15">
        <v>1.0000000000000009E-2</v>
      </c>
      <c r="S106" s="20">
        <v>20.85</v>
      </c>
      <c r="T106" s="20">
        <v>1.3191060593097763</v>
      </c>
      <c r="U106" s="20">
        <v>4.5199999999999996</v>
      </c>
      <c r="V106" s="20">
        <v>0.65513843481138212</v>
      </c>
      <c r="W106" s="27">
        <v>0</v>
      </c>
      <c r="X106" s="27">
        <v>1</v>
      </c>
      <c r="Y106" s="27">
        <v>0</v>
      </c>
      <c r="Z106" s="20">
        <v>0</v>
      </c>
      <c r="AA106" s="20">
        <v>24779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</row>
    <row r="107" spans="1:32" x14ac:dyDescent="0.3">
      <c r="A107" s="20">
        <v>2012</v>
      </c>
      <c r="B107" s="10">
        <v>106</v>
      </c>
      <c r="C107" s="10">
        <v>106</v>
      </c>
      <c r="D107" s="26">
        <v>0</v>
      </c>
      <c r="E107" s="26">
        <v>1</v>
      </c>
      <c r="F107" s="26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1</v>
      </c>
      <c r="N107" s="10">
        <v>0</v>
      </c>
      <c r="O107" s="10">
        <v>0</v>
      </c>
      <c r="P107" s="10">
        <v>0</v>
      </c>
      <c r="Q107" s="20">
        <v>0.44999999999999574</v>
      </c>
      <c r="R107" s="15">
        <v>0.14000000000000001</v>
      </c>
      <c r="S107" s="20">
        <v>16.82</v>
      </c>
      <c r="T107" s="20">
        <v>1.2258259914618934</v>
      </c>
      <c r="U107" s="20">
        <v>3.02</v>
      </c>
      <c r="V107" s="20">
        <v>0.48000694295715063</v>
      </c>
      <c r="W107" s="27">
        <v>1</v>
      </c>
      <c r="X107" s="27">
        <v>0</v>
      </c>
      <c r="Y107" s="27">
        <v>0</v>
      </c>
      <c r="Z107" s="20">
        <v>3</v>
      </c>
      <c r="AA107" s="20">
        <v>24779</v>
      </c>
      <c r="AB107" s="20">
        <v>0</v>
      </c>
      <c r="AC107" s="20">
        <v>0</v>
      </c>
      <c r="AD107" s="20">
        <v>1</v>
      </c>
      <c r="AE107" s="20">
        <v>2</v>
      </c>
      <c r="AF107" s="20">
        <v>3</v>
      </c>
    </row>
    <row r="108" spans="1:32" x14ac:dyDescent="0.3">
      <c r="A108" s="20">
        <v>2012</v>
      </c>
      <c r="B108" s="10">
        <v>107</v>
      </c>
      <c r="C108" s="10">
        <v>107</v>
      </c>
      <c r="D108" s="26">
        <v>0</v>
      </c>
      <c r="E108" s="26">
        <v>0</v>
      </c>
      <c r="F108" s="26">
        <v>1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1</v>
      </c>
      <c r="O108" s="10">
        <v>0</v>
      </c>
      <c r="P108" s="10">
        <v>0</v>
      </c>
      <c r="Q108" s="20">
        <v>0.47500000000000142</v>
      </c>
      <c r="R108" s="15">
        <v>0.27</v>
      </c>
      <c r="S108" s="20">
        <v>21.28</v>
      </c>
      <c r="T108" s="20">
        <v>1.3279716236230106</v>
      </c>
      <c r="U108" s="20">
        <v>3.63</v>
      </c>
      <c r="V108" s="20">
        <v>0.55990662503611255</v>
      </c>
      <c r="W108" s="27">
        <v>0</v>
      </c>
      <c r="X108" s="27">
        <v>1</v>
      </c>
      <c r="Y108" s="27">
        <v>0</v>
      </c>
      <c r="Z108" s="20">
        <v>1</v>
      </c>
      <c r="AA108" s="20">
        <v>24779</v>
      </c>
      <c r="AB108" s="20">
        <v>0</v>
      </c>
      <c r="AC108" s="20">
        <v>0</v>
      </c>
      <c r="AD108" s="20">
        <v>0</v>
      </c>
      <c r="AE108" s="20">
        <v>0</v>
      </c>
      <c r="AF108" s="20">
        <v>0</v>
      </c>
    </row>
    <row r="109" spans="1:32" x14ac:dyDescent="0.3">
      <c r="A109" s="20">
        <v>2012</v>
      </c>
      <c r="B109" s="10">
        <v>108</v>
      </c>
      <c r="C109" s="10">
        <v>108</v>
      </c>
      <c r="D109" s="26">
        <v>1</v>
      </c>
      <c r="E109" s="26">
        <v>0</v>
      </c>
      <c r="F109" s="26">
        <v>0</v>
      </c>
      <c r="G109" s="10">
        <v>1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1</v>
      </c>
      <c r="O109" s="10">
        <v>0</v>
      </c>
      <c r="P109" s="10">
        <v>0</v>
      </c>
      <c r="Q109" s="20">
        <v>0.28300000000000125</v>
      </c>
      <c r="R109" s="15">
        <v>0</v>
      </c>
      <c r="S109" s="20">
        <v>27.4</v>
      </c>
      <c r="T109" s="20">
        <v>1.4377505628203879</v>
      </c>
      <c r="U109" s="20">
        <v>3.21</v>
      </c>
      <c r="V109" s="20">
        <v>0.5065050324048721</v>
      </c>
      <c r="W109" s="27">
        <v>1</v>
      </c>
      <c r="X109" s="27">
        <v>0</v>
      </c>
      <c r="Y109" s="27">
        <v>0</v>
      </c>
      <c r="Z109" s="20">
        <v>0</v>
      </c>
      <c r="AA109" s="20">
        <v>24779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</row>
    <row r="110" spans="1:32" x14ac:dyDescent="0.3">
      <c r="A110" s="20">
        <v>2012</v>
      </c>
      <c r="B110" s="10">
        <v>109</v>
      </c>
      <c r="C110" s="10">
        <v>109</v>
      </c>
      <c r="D110" s="26">
        <v>0</v>
      </c>
      <c r="E110" s="26">
        <v>1</v>
      </c>
      <c r="F110" s="26">
        <v>0</v>
      </c>
      <c r="G110" s="10">
        <v>1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1</v>
      </c>
      <c r="O110" s="10">
        <v>0</v>
      </c>
      <c r="P110" s="10">
        <v>0</v>
      </c>
      <c r="Q110" s="20">
        <v>0.43699999999999761</v>
      </c>
      <c r="R110" s="15">
        <v>1.0000000000000009E-2</v>
      </c>
      <c r="S110" s="20">
        <v>16.04</v>
      </c>
      <c r="T110" s="20">
        <v>1.2052043639481447</v>
      </c>
      <c r="U110" s="20">
        <v>4.37</v>
      </c>
      <c r="V110" s="20">
        <v>0.64048143697042181</v>
      </c>
      <c r="W110" s="27">
        <v>0</v>
      </c>
      <c r="X110" s="27">
        <v>1</v>
      </c>
      <c r="Y110" s="27">
        <v>0</v>
      </c>
      <c r="Z110" s="20">
        <v>4</v>
      </c>
      <c r="AA110" s="20">
        <v>24779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</row>
    <row r="111" spans="1:32" x14ac:dyDescent="0.3">
      <c r="A111" s="20">
        <v>2012</v>
      </c>
      <c r="B111" s="10">
        <v>110</v>
      </c>
      <c r="C111" s="10">
        <v>110</v>
      </c>
      <c r="D111" s="26">
        <v>0</v>
      </c>
      <c r="E111" s="26">
        <v>1</v>
      </c>
      <c r="F111" s="26">
        <v>0</v>
      </c>
      <c r="G111" s="10">
        <v>1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1</v>
      </c>
      <c r="O111" s="10">
        <v>0</v>
      </c>
      <c r="P111" s="10">
        <v>0</v>
      </c>
      <c r="Q111" s="20">
        <v>0.14999999999999858</v>
      </c>
      <c r="R111" s="15">
        <v>5.0000000000000044E-2</v>
      </c>
      <c r="S111" s="20">
        <v>21.24</v>
      </c>
      <c r="T111" s="20">
        <v>1.3271545124094315</v>
      </c>
      <c r="U111" s="20">
        <v>4.4000000000000004</v>
      </c>
      <c r="V111" s="20">
        <v>0.64345267648618742</v>
      </c>
      <c r="W111" s="27">
        <v>0</v>
      </c>
      <c r="X111" s="27">
        <v>1</v>
      </c>
      <c r="Y111" s="27">
        <v>0</v>
      </c>
      <c r="Z111" s="20">
        <v>0</v>
      </c>
      <c r="AA111" s="20">
        <v>24779</v>
      </c>
      <c r="AB111" s="20">
        <v>0</v>
      </c>
      <c r="AC111" s="20">
        <v>0</v>
      </c>
      <c r="AD111" s="20">
        <v>0</v>
      </c>
      <c r="AE111" s="20">
        <v>0</v>
      </c>
      <c r="AF111" s="20">
        <v>0</v>
      </c>
    </row>
    <row r="112" spans="1:32" x14ac:dyDescent="0.3">
      <c r="A112" s="20">
        <v>2012</v>
      </c>
      <c r="B112" s="10">
        <v>111</v>
      </c>
      <c r="C112" s="10">
        <v>111</v>
      </c>
      <c r="D112" s="26">
        <v>0</v>
      </c>
      <c r="E112" s="26">
        <v>1</v>
      </c>
      <c r="F112" s="26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1</v>
      </c>
      <c r="P112" s="10">
        <v>0</v>
      </c>
      <c r="Q112" s="20">
        <v>0.24000000000000199</v>
      </c>
      <c r="R112" s="15">
        <v>0.16000000000000003</v>
      </c>
      <c r="S112" s="20">
        <v>11.54</v>
      </c>
      <c r="T112" s="20">
        <v>1.0622058088197126</v>
      </c>
      <c r="U112" s="20">
        <v>4.05</v>
      </c>
      <c r="V112" s="20">
        <v>0.60745502321466849</v>
      </c>
      <c r="W112" s="27">
        <v>0</v>
      </c>
      <c r="X112" s="27">
        <v>1</v>
      </c>
      <c r="Y112" s="27">
        <v>0</v>
      </c>
      <c r="Z112" s="20">
        <v>0</v>
      </c>
      <c r="AA112" s="20">
        <v>24779</v>
      </c>
      <c r="AB112" s="20">
        <v>0</v>
      </c>
      <c r="AC112" s="20">
        <v>0</v>
      </c>
      <c r="AD112" s="20">
        <v>0</v>
      </c>
      <c r="AE112" s="20">
        <v>0</v>
      </c>
      <c r="AF112" s="20">
        <v>0</v>
      </c>
    </row>
    <row r="113" spans="1:32" x14ac:dyDescent="0.3">
      <c r="A113" s="20">
        <v>2012</v>
      </c>
      <c r="B113" s="10">
        <v>112</v>
      </c>
      <c r="C113" s="10">
        <v>112</v>
      </c>
      <c r="D113" s="26">
        <v>0</v>
      </c>
      <c r="E113" s="26">
        <v>1</v>
      </c>
      <c r="F113" s="26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20">
        <v>0.50500000000000256</v>
      </c>
      <c r="R113" s="15">
        <v>0</v>
      </c>
      <c r="S113" s="20">
        <v>9.5399999999999991</v>
      </c>
      <c r="T113" s="20">
        <v>0.97954837470409506</v>
      </c>
      <c r="U113" s="20">
        <v>4.4000000000000004</v>
      </c>
      <c r="V113" s="20">
        <v>0.64345267648618742</v>
      </c>
      <c r="W113" s="27">
        <v>0</v>
      </c>
      <c r="X113" s="27">
        <v>1</v>
      </c>
      <c r="Y113" s="27">
        <v>0</v>
      </c>
      <c r="Z113" s="20">
        <v>3</v>
      </c>
      <c r="AA113" s="20">
        <v>24779</v>
      </c>
      <c r="AB113" s="20">
        <v>0</v>
      </c>
      <c r="AC113" s="20">
        <v>0</v>
      </c>
      <c r="AD113" s="20">
        <v>0</v>
      </c>
      <c r="AE113" s="20">
        <v>1</v>
      </c>
      <c r="AF113" s="20">
        <v>1</v>
      </c>
    </row>
    <row r="114" spans="1:32" x14ac:dyDescent="0.3">
      <c r="A114" s="20">
        <v>2012</v>
      </c>
      <c r="B114" s="10">
        <v>113</v>
      </c>
      <c r="C114" s="10">
        <v>113</v>
      </c>
      <c r="D114" s="26">
        <v>1</v>
      </c>
      <c r="E114" s="26">
        <v>0</v>
      </c>
      <c r="F114" s="26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1</v>
      </c>
      <c r="Q114" s="20">
        <v>0.18499999999999517</v>
      </c>
      <c r="R114" s="15">
        <v>3.0000000000000027E-2</v>
      </c>
      <c r="S114" s="20">
        <v>30.62</v>
      </c>
      <c r="T114" s="20">
        <v>1.4860051863622423</v>
      </c>
      <c r="U114" s="20">
        <v>4.38</v>
      </c>
      <c r="V114" s="20">
        <v>0.64147411050409953</v>
      </c>
      <c r="W114" s="27">
        <v>0</v>
      </c>
      <c r="X114" s="27">
        <v>1</v>
      </c>
      <c r="Y114" s="27">
        <v>0</v>
      </c>
      <c r="Z114" s="20">
        <v>0</v>
      </c>
      <c r="AA114" s="20">
        <v>24779</v>
      </c>
      <c r="AB114" s="20">
        <v>0</v>
      </c>
      <c r="AC114" s="20">
        <v>0</v>
      </c>
      <c r="AD114" s="20">
        <v>0</v>
      </c>
      <c r="AE114" s="20">
        <v>0</v>
      </c>
      <c r="AF114" s="20">
        <v>0</v>
      </c>
    </row>
    <row r="115" spans="1:32" x14ac:dyDescent="0.3">
      <c r="A115" s="20">
        <v>2012</v>
      </c>
      <c r="B115" s="10">
        <v>114</v>
      </c>
      <c r="C115" s="10">
        <v>114</v>
      </c>
      <c r="D115" s="26">
        <v>1</v>
      </c>
      <c r="E115" s="26">
        <v>0</v>
      </c>
      <c r="F115" s="26">
        <v>0</v>
      </c>
      <c r="G115" s="10">
        <v>1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1</v>
      </c>
      <c r="P115" s="10">
        <v>0</v>
      </c>
      <c r="Q115" s="20">
        <v>0.60000000000000131</v>
      </c>
      <c r="R115" s="15">
        <v>7.999999999999996E-2</v>
      </c>
      <c r="S115" s="20">
        <v>36.08</v>
      </c>
      <c r="T115" s="20">
        <v>1.5572665288699041</v>
      </c>
      <c r="U115" s="20">
        <v>4.96</v>
      </c>
      <c r="V115" s="20">
        <v>0.69548167649019743</v>
      </c>
      <c r="W115" s="27">
        <v>0</v>
      </c>
      <c r="X115" s="27">
        <v>1</v>
      </c>
      <c r="Y115" s="27">
        <v>0</v>
      </c>
      <c r="Z115" s="20">
        <v>1</v>
      </c>
      <c r="AA115" s="20">
        <v>24779</v>
      </c>
      <c r="AB115" s="20">
        <v>0</v>
      </c>
      <c r="AC115" s="20">
        <v>0</v>
      </c>
      <c r="AD115" s="20">
        <v>0</v>
      </c>
      <c r="AE115" s="20">
        <v>0</v>
      </c>
      <c r="AF115" s="20">
        <v>0</v>
      </c>
    </row>
    <row r="116" spans="1:32" x14ac:dyDescent="0.3">
      <c r="A116" s="20">
        <v>2012</v>
      </c>
      <c r="B116" s="10">
        <v>115</v>
      </c>
      <c r="C116" s="10">
        <v>115</v>
      </c>
      <c r="D116" s="26">
        <v>1</v>
      </c>
      <c r="E116" s="26">
        <v>0</v>
      </c>
      <c r="F116" s="26">
        <v>0</v>
      </c>
      <c r="G116" s="10">
        <v>1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1</v>
      </c>
      <c r="Q116" s="20">
        <v>0.35000000000000142</v>
      </c>
      <c r="R116" s="15">
        <v>0.32999999999999996</v>
      </c>
      <c r="S116" s="20">
        <v>27.16</v>
      </c>
      <c r="T116" s="20">
        <v>1.433929765608464</v>
      </c>
      <c r="U116" s="20">
        <v>3.03</v>
      </c>
      <c r="V116" s="20">
        <v>0.48144262850230496</v>
      </c>
      <c r="W116" s="27">
        <v>1</v>
      </c>
      <c r="X116" s="27">
        <v>0</v>
      </c>
      <c r="Y116" s="27">
        <v>0</v>
      </c>
      <c r="Z116" s="20">
        <v>1</v>
      </c>
      <c r="AA116" s="20">
        <v>24779</v>
      </c>
      <c r="AB116" s="20">
        <v>0</v>
      </c>
      <c r="AC116" s="20">
        <v>0</v>
      </c>
      <c r="AD116" s="20">
        <v>0</v>
      </c>
      <c r="AE116" s="20">
        <v>0</v>
      </c>
      <c r="AF116" s="20">
        <v>0</v>
      </c>
    </row>
    <row r="117" spans="1:32" x14ac:dyDescent="0.3">
      <c r="A117" s="20">
        <v>2012</v>
      </c>
      <c r="B117" s="10">
        <v>116</v>
      </c>
      <c r="C117" s="10">
        <v>116</v>
      </c>
      <c r="D117" s="26">
        <v>1</v>
      </c>
      <c r="E117" s="26">
        <v>0</v>
      </c>
      <c r="F117" s="26">
        <v>0</v>
      </c>
      <c r="G117" s="10">
        <v>1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1</v>
      </c>
      <c r="Q117" s="20">
        <v>0.17000000000000171</v>
      </c>
      <c r="R117" s="15">
        <v>8.9999999999999969E-2</v>
      </c>
      <c r="S117" s="20">
        <v>23.63</v>
      </c>
      <c r="T117" s="20">
        <v>1.3734637216323691</v>
      </c>
      <c r="U117" s="20">
        <v>3.82</v>
      </c>
      <c r="V117" s="20">
        <v>0.58206336291170868</v>
      </c>
      <c r="W117" s="27">
        <v>0</v>
      </c>
      <c r="X117" s="27">
        <v>1</v>
      </c>
      <c r="Y117" s="27">
        <v>0</v>
      </c>
      <c r="Z117" s="20">
        <v>0</v>
      </c>
      <c r="AA117" s="20">
        <v>24779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</row>
    <row r="118" spans="1:32" x14ac:dyDescent="0.3">
      <c r="A118" s="20">
        <v>2012</v>
      </c>
      <c r="B118" s="10">
        <v>117</v>
      </c>
      <c r="C118" s="10">
        <v>117</v>
      </c>
      <c r="D118" s="26">
        <v>0</v>
      </c>
      <c r="E118" s="26">
        <v>1</v>
      </c>
      <c r="F118" s="26">
        <v>0</v>
      </c>
      <c r="G118" s="10">
        <v>1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1</v>
      </c>
      <c r="Q118" s="20">
        <v>0.39499999999999602</v>
      </c>
      <c r="R118" s="15">
        <v>0</v>
      </c>
      <c r="S118" s="20">
        <v>20.57</v>
      </c>
      <c r="T118" s="20">
        <v>1.3132342916947239</v>
      </c>
      <c r="U118" s="20">
        <v>2.82</v>
      </c>
      <c r="V118" s="20">
        <v>0.45024910831936105</v>
      </c>
      <c r="W118" s="27">
        <v>1</v>
      </c>
      <c r="X118" s="27">
        <v>0</v>
      </c>
      <c r="Y118" s="27">
        <v>0</v>
      </c>
      <c r="Z118" s="20">
        <v>0</v>
      </c>
      <c r="AA118" s="20">
        <v>24779</v>
      </c>
      <c r="AB118" s="20">
        <v>0</v>
      </c>
      <c r="AC118" s="20">
        <v>1</v>
      </c>
      <c r="AD118" s="20">
        <v>0</v>
      </c>
      <c r="AE118" s="20">
        <v>0</v>
      </c>
      <c r="AF118" s="20">
        <v>1</v>
      </c>
    </row>
    <row r="119" spans="1:32" x14ac:dyDescent="0.3">
      <c r="A119" s="20">
        <v>2012</v>
      </c>
      <c r="B119" s="10">
        <v>118</v>
      </c>
      <c r="C119" s="10">
        <v>118</v>
      </c>
      <c r="D119" s="26">
        <v>1</v>
      </c>
      <c r="E119" s="26">
        <v>0</v>
      </c>
      <c r="F119" s="26">
        <v>0</v>
      </c>
      <c r="G119" s="10">
        <v>1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1</v>
      </c>
      <c r="Q119" s="20">
        <v>0.60500000000000398</v>
      </c>
      <c r="R119" s="15">
        <v>0.52</v>
      </c>
      <c r="S119" s="20">
        <v>14.26</v>
      </c>
      <c r="T119" s="20">
        <v>1.1541195255158467</v>
      </c>
      <c r="U119" s="20">
        <v>4.55</v>
      </c>
      <c r="V119" s="20">
        <v>0.65801139665711239</v>
      </c>
      <c r="W119" s="27">
        <v>0</v>
      </c>
      <c r="X119" s="27">
        <v>1</v>
      </c>
      <c r="Y119" s="27">
        <v>0</v>
      </c>
      <c r="Z119" s="20">
        <v>1</v>
      </c>
      <c r="AA119" s="20">
        <v>24779</v>
      </c>
      <c r="AB119" s="20">
        <v>0</v>
      </c>
      <c r="AC119" s="20">
        <v>0</v>
      </c>
      <c r="AD119" s="20">
        <v>1</v>
      </c>
      <c r="AE119" s="20">
        <v>0</v>
      </c>
      <c r="AF119" s="20">
        <v>1</v>
      </c>
    </row>
    <row r="120" spans="1:32" x14ac:dyDescent="0.3">
      <c r="A120" s="20">
        <v>2012</v>
      </c>
      <c r="B120" s="10">
        <v>119</v>
      </c>
      <c r="C120" s="10">
        <v>119</v>
      </c>
      <c r="D120" s="26">
        <v>1</v>
      </c>
      <c r="E120" s="26">
        <v>0</v>
      </c>
      <c r="F120" s="26">
        <v>0</v>
      </c>
      <c r="G120" s="10">
        <v>1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1</v>
      </c>
      <c r="P120" s="10">
        <v>0</v>
      </c>
      <c r="Q120" s="20">
        <v>0.18299999999999272</v>
      </c>
      <c r="R120" s="15">
        <v>1.0000000000000009E-2</v>
      </c>
      <c r="S120" s="20">
        <v>19.43</v>
      </c>
      <c r="T120" s="20">
        <v>1.2884728005997825</v>
      </c>
      <c r="U120" s="20">
        <v>2.66</v>
      </c>
      <c r="V120" s="20">
        <v>0.42488163663106698</v>
      </c>
      <c r="W120" s="27">
        <v>1</v>
      </c>
      <c r="X120" s="27">
        <v>0</v>
      </c>
      <c r="Y120" s="27">
        <v>0</v>
      </c>
      <c r="Z120" s="20">
        <v>1</v>
      </c>
      <c r="AA120" s="20">
        <v>24779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</row>
    <row r="121" spans="1:32" x14ac:dyDescent="0.3">
      <c r="A121" s="20">
        <v>2012</v>
      </c>
      <c r="B121" s="10">
        <v>120</v>
      </c>
      <c r="C121" s="10">
        <v>120</v>
      </c>
      <c r="D121" s="26">
        <v>1</v>
      </c>
      <c r="E121" s="26">
        <v>0</v>
      </c>
      <c r="F121" s="26">
        <v>0</v>
      </c>
      <c r="G121" s="10">
        <v>1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1</v>
      </c>
      <c r="Q121" s="20">
        <v>0.44700000000000273</v>
      </c>
      <c r="R121" s="15">
        <v>0.41000000000000003</v>
      </c>
      <c r="S121" s="20">
        <v>5.81</v>
      </c>
      <c r="T121" s="20">
        <v>0.76417613239033066</v>
      </c>
      <c r="U121" s="20">
        <v>2.98</v>
      </c>
      <c r="V121" s="20">
        <v>0.47421626407625522</v>
      </c>
      <c r="W121" s="27">
        <v>1</v>
      </c>
      <c r="X121" s="27">
        <v>0</v>
      </c>
      <c r="Y121" s="27">
        <v>0</v>
      </c>
      <c r="Z121" s="20">
        <v>2</v>
      </c>
      <c r="AA121" s="20">
        <v>24779</v>
      </c>
      <c r="AB121" s="20">
        <v>0</v>
      </c>
      <c r="AC121" s="20">
        <v>0</v>
      </c>
      <c r="AD121" s="20">
        <v>1</v>
      </c>
      <c r="AE121" s="20">
        <v>1</v>
      </c>
      <c r="AF121" s="20">
        <v>2</v>
      </c>
    </row>
    <row r="122" spans="1:32" x14ac:dyDescent="0.3">
      <c r="A122" s="20">
        <v>2012</v>
      </c>
      <c r="B122" s="10">
        <v>121</v>
      </c>
      <c r="C122" s="10">
        <v>121</v>
      </c>
      <c r="D122" s="26">
        <v>1</v>
      </c>
      <c r="E122" s="26">
        <v>0</v>
      </c>
      <c r="F122" s="26">
        <v>0</v>
      </c>
      <c r="G122" s="10">
        <v>1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1</v>
      </c>
      <c r="P122" s="10">
        <v>0</v>
      </c>
      <c r="Q122" s="20">
        <v>0.46000000000000796</v>
      </c>
      <c r="R122" s="15">
        <v>1.0000000000000009E-2</v>
      </c>
      <c r="S122" s="20">
        <v>12.7</v>
      </c>
      <c r="T122" s="20">
        <v>1.1038037209559568</v>
      </c>
      <c r="U122" s="20">
        <v>3.23</v>
      </c>
      <c r="V122" s="20">
        <v>0.50920252233110286</v>
      </c>
      <c r="W122" s="27">
        <v>1</v>
      </c>
      <c r="X122" s="27">
        <v>0</v>
      </c>
      <c r="Y122" s="27">
        <v>0</v>
      </c>
      <c r="Z122" s="20">
        <v>2</v>
      </c>
      <c r="AA122" s="20">
        <v>24779</v>
      </c>
      <c r="AB122" s="20">
        <v>0</v>
      </c>
      <c r="AC122" s="20">
        <v>0</v>
      </c>
      <c r="AD122" s="20">
        <v>0</v>
      </c>
      <c r="AE122" s="20">
        <v>1</v>
      </c>
      <c r="AF122" s="20">
        <v>1</v>
      </c>
    </row>
    <row r="123" spans="1:32" x14ac:dyDescent="0.3">
      <c r="A123" s="20">
        <v>2012</v>
      </c>
      <c r="B123" s="10">
        <v>122</v>
      </c>
      <c r="C123" s="10">
        <v>122</v>
      </c>
      <c r="D123" s="26">
        <v>0</v>
      </c>
      <c r="E123" s="26">
        <v>1</v>
      </c>
      <c r="F123" s="26">
        <v>0</v>
      </c>
      <c r="G123" s="10">
        <v>1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1</v>
      </c>
      <c r="P123" s="10">
        <v>0</v>
      </c>
      <c r="Q123" s="20">
        <v>0.5899999999999892</v>
      </c>
      <c r="R123" s="15">
        <v>4.0000000000000036E-2</v>
      </c>
      <c r="S123" s="20">
        <v>11.86</v>
      </c>
      <c r="T123" s="20">
        <v>1.0740846890282438</v>
      </c>
      <c r="U123" s="20">
        <v>2.61</v>
      </c>
      <c r="V123" s="20">
        <v>0.41664050733828095</v>
      </c>
      <c r="W123" s="27">
        <v>1</v>
      </c>
      <c r="X123" s="27">
        <v>0</v>
      </c>
      <c r="Y123" s="27">
        <v>0</v>
      </c>
      <c r="Z123" s="20">
        <v>1</v>
      </c>
      <c r="AA123" s="20">
        <v>24779</v>
      </c>
      <c r="AB123" s="20">
        <v>0</v>
      </c>
      <c r="AC123" s="20">
        <v>0</v>
      </c>
      <c r="AD123" s="20">
        <v>0</v>
      </c>
      <c r="AE123" s="20">
        <v>3</v>
      </c>
      <c r="AF123" s="20">
        <v>3</v>
      </c>
    </row>
    <row r="124" spans="1:32" x14ac:dyDescent="0.3">
      <c r="A124" s="20">
        <v>2012</v>
      </c>
      <c r="B124" s="10">
        <v>123</v>
      </c>
      <c r="C124" s="10">
        <v>123</v>
      </c>
      <c r="D124" s="26">
        <v>0</v>
      </c>
      <c r="E124" s="26">
        <v>1</v>
      </c>
      <c r="F124" s="26">
        <v>0</v>
      </c>
      <c r="G124" s="10">
        <v>1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1</v>
      </c>
      <c r="P124" s="10">
        <v>0</v>
      </c>
      <c r="Q124" s="20">
        <v>0.35000000000000853</v>
      </c>
      <c r="R124" s="15">
        <v>0</v>
      </c>
      <c r="S124" s="20">
        <v>16.53</v>
      </c>
      <c r="T124" s="20">
        <v>1.2182728535714475</v>
      </c>
      <c r="U124" s="20">
        <v>2.68</v>
      </c>
      <c r="V124" s="20">
        <v>0.42813479402878885</v>
      </c>
      <c r="W124" s="27">
        <v>1</v>
      </c>
      <c r="X124" s="27">
        <v>0</v>
      </c>
      <c r="Y124" s="27">
        <v>0</v>
      </c>
      <c r="Z124" s="20">
        <v>0</v>
      </c>
      <c r="AA124" s="20">
        <v>15790</v>
      </c>
      <c r="AB124" s="20">
        <v>0</v>
      </c>
      <c r="AC124" s="20">
        <v>1</v>
      </c>
      <c r="AD124" s="20">
        <v>0</v>
      </c>
      <c r="AE124" s="20">
        <v>3</v>
      </c>
      <c r="AF124" s="20">
        <v>4</v>
      </c>
    </row>
    <row r="125" spans="1:32" x14ac:dyDescent="0.3">
      <c r="A125" s="20">
        <v>2012</v>
      </c>
      <c r="B125" s="10">
        <v>124</v>
      </c>
      <c r="C125" s="10">
        <v>124</v>
      </c>
      <c r="D125" s="26">
        <v>1</v>
      </c>
      <c r="E125" s="26">
        <v>0</v>
      </c>
      <c r="F125" s="26">
        <v>0</v>
      </c>
      <c r="G125" s="10">
        <v>1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1</v>
      </c>
      <c r="P125" s="10">
        <v>0</v>
      </c>
      <c r="Q125" s="20">
        <v>0.54999999999999716</v>
      </c>
      <c r="R125" s="15">
        <v>8.9999999999999969E-2</v>
      </c>
      <c r="S125" s="20">
        <v>33.92</v>
      </c>
      <c r="T125" s="20">
        <v>1.5304558435846762</v>
      </c>
      <c r="U125" s="20">
        <v>5.25</v>
      </c>
      <c r="V125" s="20">
        <v>0.72015930340595691</v>
      </c>
      <c r="W125" s="27">
        <v>0</v>
      </c>
      <c r="X125" s="27">
        <v>1</v>
      </c>
      <c r="Y125" s="27">
        <v>0</v>
      </c>
      <c r="Z125" s="20">
        <v>0</v>
      </c>
      <c r="AA125" s="20">
        <v>15790</v>
      </c>
      <c r="AB125" s="20">
        <v>0</v>
      </c>
      <c r="AC125" s="20">
        <v>0</v>
      </c>
      <c r="AD125" s="20">
        <v>0</v>
      </c>
      <c r="AE125" s="20">
        <v>1</v>
      </c>
      <c r="AF125" s="20">
        <v>1</v>
      </c>
    </row>
    <row r="126" spans="1:32" x14ac:dyDescent="0.3">
      <c r="A126" s="20">
        <v>2012</v>
      </c>
      <c r="B126" s="10">
        <v>125</v>
      </c>
      <c r="C126" s="10">
        <v>125</v>
      </c>
      <c r="D126" s="26">
        <v>1</v>
      </c>
      <c r="E126" s="26">
        <v>0</v>
      </c>
      <c r="F126" s="26">
        <v>0</v>
      </c>
      <c r="G126" s="10">
        <v>1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1</v>
      </c>
      <c r="Q126" s="20">
        <v>0.35999999999999943</v>
      </c>
      <c r="R126" s="15">
        <v>2.0000000000000018E-2</v>
      </c>
      <c r="S126" s="20">
        <v>24.19</v>
      </c>
      <c r="T126" s="20">
        <v>1.3836358683618797</v>
      </c>
      <c r="U126" s="20">
        <v>7.7</v>
      </c>
      <c r="V126" s="20">
        <v>0.88649072517248184</v>
      </c>
      <c r="W126" s="27">
        <v>0</v>
      </c>
      <c r="X126" s="27">
        <v>0</v>
      </c>
      <c r="Y126" s="27">
        <v>1</v>
      </c>
      <c r="Z126" s="20">
        <v>0</v>
      </c>
      <c r="AA126" s="20">
        <v>15790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</row>
    <row r="127" spans="1:32" x14ac:dyDescent="0.3">
      <c r="A127" s="20">
        <v>2012</v>
      </c>
      <c r="B127" s="10">
        <v>126</v>
      </c>
      <c r="C127" s="10">
        <v>126</v>
      </c>
      <c r="D127" s="26">
        <v>1</v>
      </c>
      <c r="E127" s="26">
        <v>0</v>
      </c>
      <c r="F127" s="26">
        <v>0</v>
      </c>
      <c r="G127" s="10">
        <v>1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1</v>
      </c>
      <c r="P127" s="10">
        <v>0</v>
      </c>
      <c r="Q127" s="20">
        <v>0.53499999999999659</v>
      </c>
      <c r="R127" s="15">
        <v>5.0000000000000044E-2</v>
      </c>
      <c r="S127" s="20">
        <v>49.81</v>
      </c>
      <c r="T127" s="20">
        <v>1.6973165417323834</v>
      </c>
      <c r="U127" s="20">
        <v>6.11</v>
      </c>
      <c r="V127" s="20">
        <v>0.78604121024255424</v>
      </c>
      <c r="W127" s="27">
        <v>0</v>
      </c>
      <c r="X127" s="27">
        <v>1</v>
      </c>
      <c r="Y127" s="27">
        <v>0</v>
      </c>
      <c r="Z127" s="20">
        <v>0</v>
      </c>
      <c r="AA127" s="20">
        <v>15790</v>
      </c>
      <c r="AB127" s="20">
        <v>0</v>
      </c>
      <c r="AC127" s="20">
        <v>0</v>
      </c>
      <c r="AD127" s="20">
        <v>1</v>
      </c>
      <c r="AE127" s="20">
        <v>2</v>
      </c>
      <c r="AF127" s="20">
        <v>3</v>
      </c>
    </row>
    <row r="128" spans="1:32" x14ac:dyDescent="0.3">
      <c r="A128" s="20">
        <v>2012</v>
      </c>
      <c r="B128" s="10">
        <v>127</v>
      </c>
      <c r="C128" s="10">
        <v>127</v>
      </c>
      <c r="D128" s="26">
        <v>1</v>
      </c>
      <c r="E128" s="26">
        <v>0</v>
      </c>
      <c r="F128" s="26">
        <v>0</v>
      </c>
      <c r="G128" s="10">
        <v>1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1</v>
      </c>
      <c r="Q128" s="20">
        <v>0.35500000000000398</v>
      </c>
      <c r="R128" s="15">
        <v>5.0000000000000044E-2</v>
      </c>
      <c r="S128" s="20">
        <v>29.03</v>
      </c>
      <c r="T128" s="20">
        <v>1.4628470358316736</v>
      </c>
      <c r="U128" s="20">
        <v>6.96</v>
      </c>
      <c r="V128" s="20">
        <v>0.84260923961056211</v>
      </c>
      <c r="W128" s="27">
        <v>0</v>
      </c>
      <c r="X128" s="27">
        <v>0</v>
      </c>
      <c r="Y128" s="27">
        <v>1</v>
      </c>
      <c r="Z128" s="20">
        <v>0</v>
      </c>
      <c r="AA128" s="20">
        <v>15790</v>
      </c>
      <c r="AB128" s="20">
        <v>0</v>
      </c>
      <c r="AC128" s="20">
        <v>0</v>
      </c>
      <c r="AD128" s="20">
        <v>0</v>
      </c>
      <c r="AE128" s="20">
        <v>1</v>
      </c>
      <c r="AF128" s="20">
        <v>1</v>
      </c>
    </row>
    <row r="129" spans="1:32" x14ac:dyDescent="0.3">
      <c r="A129" s="20">
        <v>2012</v>
      </c>
      <c r="B129" s="10">
        <v>128</v>
      </c>
      <c r="C129" s="10">
        <v>128</v>
      </c>
      <c r="D129" s="26">
        <v>0</v>
      </c>
      <c r="E129" s="26">
        <v>1</v>
      </c>
      <c r="F129" s="26">
        <v>0</v>
      </c>
      <c r="G129" s="10">
        <v>1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1</v>
      </c>
      <c r="P129" s="10">
        <v>0</v>
      </c>
      <c r="Q129" s="20">
        <v>0.51500000000000057</v>
      </c>
      <c r="R129" s="15">
        <v>8.9999999999999969E-2</v>
      </c>
      <c r="S129" s="20">
        <v>10.88</v>
      </c>
      <c r="T129" s="20">
        <v>1.0366288953621612</v>
      </c>
      <c r="U129" s="20">
        <v>2.95</v>
      </c>
      <c r="V129" s="20">
        <v>0.46982201597816303</v>
      </c>
      <c r="W129" s="27">
        <v>1</v>
      </c>
      <c r="X129" s="27">
        <v>0</v>
      </c>
      <c r="Y129" s="27">
        <v>0</v>
      </c>
      <c r="Z129" s="20">
        <v>0</v>
      </c>
      <c r="AA129" s="20">
        <v>15790</v>
      </c>
      <c r="AB129" s="20">
        <v>0</v>
      </c>
      <c r="AC129" s="20">
        <v>0</v>
      </c>
      <c r="AD129" s="20">
        <v>0</v>
      </c>
      <c r="AE129" s="20">
        <v>1</v>
      </c>
      <c r="AF129" s="20">
        <v>1</v>
      </c>
    </row>
    <row r="130" spans="1:32" x14ac:dyDescent="0.3">
      <c r="A130" s="20">
        <v>2012</v>
      </c>
      <c r="B130" s="10">
        <v>129</v>
      </c>
      <c r="C130" s="10">
        <v>129</v>
      </c>
      <c r="D130" s="26">
        <v>0</v>
      </c>
      <c r="E130" s="26">
        <v>1</v>
      </c>
      <c r="F130" s="26">
        <v>0</v>
      </c>
      <c r="G130" s="10">
        <v>1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1</v>
      </c>
      <c r="P130" s="10">
        <v>0</v>
      </c>
      <c r="Q130" s="20">
        <v>0.92999999999999261</v>
      </c>
      <c r="R130" s="15">
        <v>0.21999999999999997</v>
      </c>
      <c r="S130" s="20">
        <v>15.61</v>
      </c>
      <c r="T130" s="20">
        <v>1.1934029030624176</v>
      </c>
      <c r="U130" s="20">
        <v>3.09</v>
      </c>
      <c r="V130" s="20">
        <v>0.48995847942483461</v>
      </c>
      <c r="W130" s="27">
        <v>1</v>
      </c>
      <c r="X130" s="27">
        <v>0</v>
      </c>
      <c r="Y130" s="27">
        <v>0</v>
      </c>
      <c r="Z130" s="20">
        <v>0</v>
      </c>
      <c r="AA130" s="20">
        <v>15790</v>
      </c>
      <c r="AB130" s="20">
        <v>0</v>
      </c>
      <c r="AC130" s="20">
        <v>0</v>
      </c>
      <c r="AD130" s="20">
        <v>0</v>
      </c>
      <c r="AE130" s="20">
        <v>2</v>
      </c>
      <c r="AF130" s="20">
        <v>2</v>
      </c>
    </row>
    <row r="131" spans="1:32" x14ac:dyDescent="0.3">
      <c r="A131" s="20">
        <v>2012</v>
      </c>
      <c r="B131" s="10">
        <v>130</v>
      </c>
      <c r="C131" s="10">
        <v>130</v>
      </c>
      <c r="D131" s="26">
        <v>0</v>
      </c>
      <c r="E131" s="26">
        <v>1</v>
      </c>
      <c r="F131" s="26">
        <v>0</v>
      </c>
      <c r="G131" s="10">
        <v>1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1</v>
      </c>
      <c r="O131" s="10">
        <v>0</v>
      </c>
      <c r="P131" s="10">
        <v>0</v>
      </c>
      <c r="Q131" s="20">
        <v>0.31700000000000728</v>
      </c>
      <c r="R131" s="15">
        <v>6.0000000000000053E-2</v>
      </c>
      <c r="S131" s="20">
        <v>14.74</v>
      </c>
      <c r="T131" s="20">
        <v>1.1684974835230326</v>
      </c>
      <c r="U131" s="20">
        <v>3.19</v>
      </c>
      <c r="V131" s="20">
        <v>0.50379068305718111</v>
      </c>
      <c r="W131" s="27">
        <v>1</v>
      </c>
      <c r="X131" s="27">
        <v>0</v>
      </c>
      <c r="Y131" s="27">
        <v>0</v>
      </c>
      <c r="Z131" s="20">
        <v>1</v>
      </c>
      <c r="AA131" s="20">
        <v>15790</v>
      </c>
      <c r="AB131" s="20">
        <v>0</v>
      </c>
      <c r="AC131" s="20">
        <v>0</v>
      </c>
      <c r="AD131" s="20">
        <v>0</v>
      </c>
      <c r="AE131" s="20">
        <v>1</v>
      </c>
      <c r="AF131" s="20">
        <v>1</v>
      </c>
    </row>
    <row r="132" spans="1:32" x14ac:dyDescent="0.3">
      <c r="A132" s="20">
        <v>2012</v>
      </c>
      <c r="B132" s="10">
        <v>131</v>
      </c>
      <c r="C132" s="10">
        <v>131</v>
      </c>
      <c r="D132" s="26">
        <v>0</v>
      </c>
      <c r="E132" s="26">
        <v>1</v>
      </c>
      <c r="F132" s="26">
        <v>0</v>
      </c>
      <c r="G132" s="10">
        <v>1</v>
      </c>
      <c r="H132" s="10">
        <v>0</v>
      </c>
      <c r="I132" s="10">
        <v>0</v>
      </c>
      <c r="J132" s="10">
        <v>1</v>
      </c>
      <c r="K132" s="10">
        <v>0</v>
      </c>
      <c r="L132" s="10">
        <v>0</v>
      </c>
      <c r="M132" s="10">
        <v>0</v>
      </c>
      <c r="N132" s="10">
        <v>1</v>
      </c>
      <c r="O132" s="10">
        <v>0</v>
      </c>
      <c r="P132" s="10">
        <v>0</v>
      </c>
      <c r="Q132" s="20">
        <v>0.23799999999999955</v>
      </c>
      <c r="R132" s="15">
        <v>0</v>
      </c>
      <c r="S132" s="20">
        <v>35.75</v>
      </c>
      <c r="T132" s="20">
        <v>1.5532760461370994</v>
      </c>
      <c r="U132" s="20">
        <v>2.89</v>
      </c>
      <c r="V132" s="20">
        <v>0.46089784275654788</v>
      </c>
      <c r="W132" s="27">
        <v>1</v>
      </c>
      <c r="X132" s="27">
        <v>0</v>
      </c>
      <c r="Y132" s="27">
        <v>0</v>
      </c>
      <c r="Z132" s="20">
        <v>0</v>
      </c>
      <c r="AA132" s="20">
        <v>15790</v>
      </c>
      <c r="AB132" s="20">
        <v>0</v>
      </c>
      <c r="AC132" s="20">
        <v>0</v>
      </c>
      <c r="AD132" s="20">
        <v>1</v>
      </c>
      <c r="AE132" s="20">
        <v>0</v>
      </c>
      <c r="AF132" s="20">
        <v>1</v>
      </c>
    </row>
    <row r="133" spans="1:32" x14ac:dyDescent="0.3">
      <c r="A133" s="20">
        <v>2012</v>
      </c>
      <c r="B133" s="10">
        <v>132</v>
      </c>
      <c r="C133" s="10">
        <v>132</v>
      </c>
      <c r="D133" s="26">
        <v>0</v>
      </c>
      <c r="E133" s="26">
        <v>1</v>
      </c>
      <c r="F133" s="26">
        <v>0</v>
      </c>
      <c r="G133" s="10">
        <v>1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1</v>
      </c>
      <c r="O133" s="10">
        <v>0</v>
      </c>
      <c r="P133" s="10">
        <v>0</v>
      </c>
      <c r="Q133" s="20">
        <v>0.40999999999999659</v>
      </c>
      <c r="R133" s="15">
        <v>6.0000000000000053E-2</v>
      </c>
      <c r="S133" s="20">
        <v>34.93</v>
      </c>
      <c r="T133" s="20">
        <v>1.5431985856376467</v>
      </c>
      <c r="U133" s="20">
        <v>3.54</v>
      </c>
      <c r="V133" s="20">
        <v>0.54900326202578786</v>
      </c>
      <c r="W133" s="27">
        <v>1</v>
      </c>
      <c r="X133" s="27">
        <v>0</v>
      </c>
      <c r="Y133" s="27">
        <v>0</v>
      </c>
      <c r="Z133" s="20">
        <v>0</v>
      </c>
      <c r="AA133" s="20">
        <v>15790</v>
      </c>
      <c r="AB133" s="20">
        <v>0</v>
      </c>
      <c r="AC133" s="20">
        <v>0</v>
      </c>
      <c r="AD133" s="20">
        <v>0</v>
      </c>
      <c r="AE133" s="20">
        <v>1</v>
      </c>
      <c r="AF133" s="20">
        <v>1</v>
      </c>
    </row>
    <row r="134" spans="1:32" x14ac:dyDescent="0.3">
      <c r="A134" s="20">
        <v>2012</v>
      </c>
      <c r="B134" s="10">
        <v>133</v>
      </c>
      <c r="C134" s="10">
        <v>133</v>
      </c>
      <c r="D134" s="26">
        <v>0</v>
      </c>
      <c r="E134" s="26">
        <v>1</v>
      </c>
      <c r="F134" s="26">
        <v>0</v>
      </c>
      <c r="G134" s="10">
        <v>1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1</v>
      </c>
      <c r="O134" s="10">
        <v>0</v>
      </c>
      <c r="P134" s="10">
        <v>0</v>
      </c>
      <c r="Q134" s="20">
        <v>0.59000000000000341</v>
      </c>
      <c r="R134" s="15">
        <v>0.16000000000000003</v>
      </c>
      <c r="S134" s="20">
        <v>29.9</v>
      </c>
      <c r="T134" s="20">
        <v>1.4756711883244296</v>
      </c>
      <c r="U134" s="20">
        <v>3.26</v>
      </c>
      <c r="V134" s="20">
        <v>0.51321760006793893</v>
      </c>
      <c r="W134" s="27">
        <v>1</v>
      </c>
      <c r="X134" s="27">
        <v>0</v>
      </c>
      <c r="Y134" s="27">
        <v>0</v>
      </c>
      <c r="Z134" s="20">
        <v>0</v>
      </c>
      <c r="AA134" s="20">
        <v>15790</v>
      </c>
      <c r="AB134" s="20">
        <v>0</v>
      </c>
      <c r="AC134" s="20">
        <v>0</v>
      </c>
      <c r="AD134" s="20">
        <v>4</v>
      </c>
      <c r="AE134" s="20">
        <v>1</v>
      </c>
      <c r="AF134" s="20">
        <v>5</v>
      </c>
    </row>
    <row r="135" spans="1:32" x14ac:dyDescent="0.3">
      <c r="A135" s="20">
        <v>2012</v>
      </c>
      <c r="B135" s="10">
        <v>134</v>
      </c>
      <c r="C135" s="10">
        <v>134</v>
      </c>
      <c r="D135" s="26">
        <v>0</v>
      </c>
      <c r="E135" s="26">
        <v>1</v>
      </c>
      <c r="F135" s="26">
        <v>0</v>
      </c>
      <c r="G135" s="10">
        <v>1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1</v>
      </c>
      <c r="O135" s="10">
        <v>0</v>
      </c>
      <c r="P135" s="10">
        <v>0</v>
      </c>
      <c r="Q135" s="20">
        <v>1</v>
      </c>
      <c r="R135" s="15">
        <v>0.18999999999999995</v>
      </c>
      <c r="S135" s="20">
        <v>26.09</v>
      </c>
      <c r="T135" s="20">
        <v>1.4164740791002208</v>
      </c>
      <c r="U135" s="20">
        <v>3.39</v>
      </c>
      <c r="V135" s="20">
        <v>0.53019969820308221</v>
      </c>
      <c r="W135" s="27">
        <v>1</v>
      </c>
      <c r="X135" s="27">
        <v>0</v>
      </c>
      <c r="Y135" s="27">
        <v>0</v>
      </c>
      <c r="Z135" s="20">
        <v>0</v>
      </c>
      <c r="AA135" s="20">
        <v>15790</v>
      </c>
      <c r="AB135" s="20">
        <v>0</v>
      </c>
      <c r="AC135" s="20">
        <v>0</v>
      </c>
      <c r="AD135" s="20">
        <v>0</v>
      </c>
      <c r="AE135" s="20">
        <v>4</v>
      </c>
      <c r="AF135" s="20">
        <v>4</v>
      </c>
    </row>
    <row r="136" spans="1:32" x14ac:dyDescent="0.3">
      <c r="A136" s="20">
        <v>2012</v>
      </c>
      <c r="B136" s="10">
        <v>135</v>
      </c>
      <c r="C136" s="10">
        <v>135</v>
      </c>
      <c r="D136" s="26">
        <v>0</v>
      </c>
      <c r="E136" s="26">
        <v>1</v>
      </c>
      <c r="F136" s="26">
        <v>0</v>
      </c>
      <c r="G136" s="10">
        <v>1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1</v>
      </c>
      <c r="O136" s="10">
        <v>0</v>
      </c>
      <c r="P136" s="10">
        <v>0</v>
      </c>
      <c r="Q136" s="20">
        <v>0.23000000000000398</v>
      </c>
      <c r="R136" s="15">
        <v>0</v>
      </c>
      <c r="S136" s="20">
        <v>15.39</v>
      </c>
      <c r="T136" s="20">
        <v>1.1872386198314788</v>
      </c>
      <c r="U136" s="20">
        <v>3.43</v>
      </c>
      <c r="V136" s="20">
        <v>0.53529412004277055</v>
      </c>
      <c r="W136" s="27">
        <v>1</v>
      </c>
      <c r="X136" s="27">
        <v>0</v>
      </c>
      <c r="Y136" s="27">
        <v>0</v>
      </c>
      <c r="Z136" s="20">
        <v>1</v>
      </c>
      <c r="AA136" s="20">
        <v>15790</v>
      </c>
      <c r="AB136" s="20">
        <v>0</v>
      </c>
      <c r="AC136" s="20">
        <v>0</v>
      </c>
      <c r="AD136" s="20">
        <v>0</v>
      </c>
      <c r="AE136" s="20">
        <v>0</v>
      </c>
      <c r="AF136" s="20">
        <v>0</v>
      </c>
    </row>
    <row r="137" spans="1:32" x14ac:dyDescent="0.3">
      <c r="A137" s="20">
        <v>2012</v>
      </c>
      <c r="B137" s="10">
        <v>136</v>
      </c>
      <c r="C137" s="10">
        <v>136</v>
      </c>
      <c r="D137" s="26">
        <v>0</v>
      </c>
      <c r="E137" s="26">
        <v>1</v>
      </c>
      <c r="F137" s="26">
        <v>0</v>
      </c>
      <c r="G137" s="10">
        <v>1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1</v>
      </c>
      <c r="O137" s="10">
        <v>0</v>
      </c>
      <c r="P137" s="10">
        <v>0</v>
      </c>
      <c r="Q137" s="20">
        <v>0.28000000000000114</v>
      </c>
      <c r="R137" s="15">
        <v>6.9999999999999951E-2</v>
      </c>
      <c r="S137" s="20">
        <v>28.64</v>
      </c>
      <c r="T137" s="20">
        <v>1.4569730136358179</v>
      </c>
      <c r="U137" s="20">
        <v>4.09</v>
      </c>
      <c r="V137" s="20">
        <v>0.61172330800734176</v>
      </c>
      <c r="W137" s="27">
        <v>0</v>
      </c>
      <c r="X137" s="27">
        <v>1</v>
      </c>
      <c r="Y137" s="27">
        <v>0</v>
      </c>
      <c r="Z137" s="20">
        <v>0</v>
      </c>
      <c r="AA137" s="20">
        <v>15790</v>
      </c>
      <c r="AB137" s="20">
        <v>0</v>
      </c>
      <c r="AC137" s="20">
        <v>0</v>
      </c>
      <c r="AD137" s="20">
        <v>0</v>
      </c>
      <c r="AE137" s="20">
        <v>1</v>
      </c>
      <c r="AF137" s="20">
        <v>1</v>
      </c>
    </row>
    <row r="138" spans="1:32" x14ac:dyDescent="0.3">
      <c r="A138" s="20">
        <v>2012</v>
      </c>
      <c r="B138" s="10">
        <v>137</v>
      </c>
      <c r="C138" s="10">
        <v>137</v>
      </c>
      <c r="D138" s="26">
        <v>1</v>
      </c>
      <c r="E138" s="26">
        <v>0</v>
      </c>
      <c r="F138" s="26">
        <v>0</v>
      </c>
      <c r="G138" s="10">
        <v>1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1</v>
      </c>
      <c r="N138" s="10">
        <v>0</v>
      </c>
      <c r="O138" s="10">
        <v>0</v>
      </c>
      <c r="P138" s="10">
        <v>0</v>
      </c>
      <c r="Q138" s="20">
        <v>0.40999999999999659</v>
      </c>
      <c r="R138" s="15">
        <v>0</v>
      </c>
      <c r="S138" s="20">
        <v>25.16</v>
      </c>
      <c r="T138" s="20">
        <v>1.4007106367732314</v>
      </c>
      <c r="U138" s="20">
        <v>3.5</v>
      </c>
      <c r="V138" s="20">
        <v>0.54406804435027567</v>
      </c>
      <c r="W138" s="27">
        <v>1</v>
      </c>
      <c r="X138" s="27">
        <v>0</v>
      </c>
      <c r="Y138" s="27">
        <v>0</v>
      </c>
      <c r="Z138" s="20">
        <v>0</v>
      </c>
      <c r="AA138" s="20">
        <v>15790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</row>
    <row r="139" spans="1:32" x14ac:dyDescent="0.3">
      <c r="A139" s="20">
        <v>2012</v>
      </c>
      <c r="B139" s="10">
        <v>138</v>
      </c>
      <c r="C139" s="10">
        <v>138</v>
      </c>
      <c r="D139" s="26">
        <v>0</v>
      </c>
      <c r="E139" s="26">
        <v>1</v>
      </c>
      <c r="F139" s="26">
        <v>0</v>
      </c>
      <c r="G139" s="10">
        <v>1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1</v>
      </c>
      <c r="O139" s="10">
        <v>0</v>
      </c>
      <c r="P139" s="10">
        <v>0</v>
      </c>
      <c r="Q139" s="20">
        <v>0.63500000000000512</v>
      </c>
      <c r="R139" s="15">
        <v>0.25</v>
      </c>
      <c r="S139" s="20">
        <v>20.38</v>
      </c>
      <c r="T139" s="20">
        <v>1.3092041796704075</v>
      </c>
      <c r="U139" s="20">
        <v>4.0599999999999996</v>
      </c>
      <c r="V139" s="20">
        <v>0.60852603357719404</v>
      </c>
      <c r="W139" s="27">
        <v>0</v>
      </c>
      <c r="X139" s="27">
        <v>1</v>
      </c>
      <c r="Y139" s="27">
        <v>0</v>
      </c>
      <c r="Z139" s="20">
        <v>1</v>
      </c>
      <c r="AA139" s="20">
        <v>15790</v>
      </c>
      <c r="AB139" s="20">
        <v>0</v>
      </c>
      <c r="AC139" s="20">
        <v>0</v>
      </c>
      <c r="AD139" s="20">
        <v>0</v>
      </c>
      <c r="AE139" s="20">
        <v>1</v>
      </c>
      <c r="AF139" s="20">
        <v>1</v>
      </c>
    </row>
    <row r="140" spans="1:32" x14ac:dyDescent="0.3">
      <c r="A140" s="20">
        <v>2012</v>
      </c>
      <c r="B140" s="10">
        <v>139</v>
      </c>
      <c r="C140" s="10">
        <v>139</v>
      </c>
      <c r="D140" s="26">
        <v>1</v>
      </c>
      <c r="E140" s="26">
        <v>0</v>
      </c>
      <c r="F140" s="26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20">
        <v>0.27299999999999613</v>
      </c>
      <c r="R140" s="15">
        <v>5.0000000000000044E-2</v>
      </c>
      <c r="S140" s="20">
        <v>21.13</v>
      </c>
      <c r="T140" s="20">
        <v>1.3248994970523134</v>
      </c>
      <c r="U140" s="20">
        <v>3.35</v>
      </c>
      <c r="V140" s="20">
        <v>0.5250448070368452</v>
      </c>
      <c r="W140" s="27">
        <v>1</v>
      </c>
      <c r="X140" s="27">
        <v>0</v>
      </c>
      <c r="Y140" s="27">
        <v>0</v>
      </c>
      <c r="Z140" s="20">
        <v>0</v>
      </c>
      <c r="AA140" s="20">
        <v>15790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</row>
    <row r="141" spans="1:32" x14ac:dyDescent="0.3">
      <c r="A141" s="20">
        <v>2012</v>
      </c>
      <c r="B141" s="10">
        <v>140</v>
      </c>
      <c r="C141" s="10">
        <v>140</v>
      </c>
      <c r="D141" s="26">
        <v>1</v>
      </c>
      <c r="E141" s="26">
        <v>0</v>
      </c>
      <c r="F141" s="26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1</v>
      </c>
      <c r="N141" s="10">
        <v>0</v>
      </c>
      <c r="O141" s="10">
        <v>0</v>
      </c>
      <c r="P141" s="10">
        <v>0</v>
      </c>
      <c r="Q141" s="20">
        <v>0.25199999999999534</v>
      </c>
      <c r="R141" s="15">
        <v>0</v>
      </c>
      <c r="S141" s="20">
        <v>12.2</v>
      </c>
      <c r="T141" s="20">
        <v>1.0863598306747482</v>
      </c>
      <c r="U141" s="20">
        <v>2.86</v>
      </c>
      <c r="V141" s="20">
        <v>0.456366033129043</v>
      </c>
      <c r="W141" s="27">
        <v>1</v>
      </c>
      <c r="X141" s="27">
        <v>0</v>
      </c>
      <c r="Y141" s="27">
        <v>0</v>
      </c>
      <c r="Z141" s="20">
        <v>0</v>
      </c>
      <c r="AA141" s="20">
        <v>15790</v>
      </c>
      <c r="AB141" s="20">
        <v>0</v>
      </c>
      <c r="AC141" s="20">
        <v>0</v>
      </c>
      <c r="AD141" s="20">
        <v>1</v>
      </c>
      <c r="AE141" s="20">
        <v>1</v>
      </c>
      <c r="AF141" s="20">
        <v>2</v>
      </c>
    </row>
    <row r="142" spans="1:32" x14ac:dyDescent="0.3">
      <c r="A142" s="20">
        <v>2012</v>
      </c>
      <c r="B142" s="10">
        <v>141</v>
      </c>
      <c r="C142" s="10">
        <v>141</v>
      </c>
      <c r="D142" s="26">
        <v>0</v>
      </c>
      <c r="E142" s="26">
        <v>1</v>
      </c>
      <c r="F142" s="26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1</v>
      </c>
      <c r="O142" s="10">
        <v>0</v>
      </c>
      <c r="P142" s="10">
        <v>0</v>
      </c>
      <c r="Q142" s="20">
        <v>0.66500000000000625</v>
      </c>
      <c r="R142" s="15">
        <v>0.4</v>
      </c>
      <c r="S142" s="20">
        <v>18.03</v>
      </c>
      <c r="T142" s="20">
        <v>1.255995726722402</v>
      </c>
      <c r="U142" s="20">
        <v>3.53</v>
      </c>
      <c r="V142" s="20">
        <v>0.54777470538782258</v>
      </c>
      <c r="W142" s="27">
        <v>1</v>
      </c>
      <c r="X142" s="27">
        <v>0</v>
      </c>
      <c r="Y142" s="27">
        <v>0</v>
      </c>
      <c r="Z142" s="20">
        <v>2</v>
      </c>
      <c r="AA142" s="20">
        <v>15790</v>
      </c>
      <c r="AB142" s="20">
        <v>0</v>
      </c>
      <c r="AC142" s="20">
        <v>0</v>
      </c>
      <c r="AD142" s="20">
        <v>0</v>
      </c>
      <c r="AE142" s="20">
        <v>1</v>
      </c>
      <c r="AF142" s="20">
        <v>1</v>
      </c>
    </row>
    <row r="143" spans="1:32" x14ac:dyDescent="0.3">
      <c r="A143" s="20">
        <v>2012</v>
      </c>
      <c r="B143" s="10">
        <v>142</v>
      </c>
      <c r="C143" s="10">
        <v>142</v>
      </c>
      <c r="D143" s="26">
        <v>0</v>
      </c>
      <c r="E143" s="26">
        <v>1</v>
      </c>
      <c r="F143" s="26">
        <v>0</v>
      </c>
      <c r="G143" s="10">
        <v>1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1</v>
      </c>
      <c r="O143" s="10">
        <v>0</v>
      </c>
      <c r="P143" s="10">
        <v>0</v>
      </c>
      <c r="Q143" s="20">
        <v>0.60199999999998965</v>
      </c>
      <c r="R143" s="15">
        <v>0.17000000000000004</v>
      </c>
      <c r="S143" s="20">
        <v>16.54</v>
      </c>
      <c r="T143" s="20">
        <v>1.2185355052165279</v>
      </c>
      <c r="U143" s="20">
        <v>2.71</v>
      </c>
      <c r="V143" s="20">
        <v>0.43296929087440572</v>
      </c>
      <c r="W143" s="27">
        <v>1</v>
      </c>
      <c r="X143" s="27">
        <v>0</v>
      </c>
      <c r="Y143" s="27">
        <v>0</v>
      </c>
      <c r="Z143" s="20">
        <v>2</v>
      </c>
      <c r="AA143" s="20">
        <v>15790</v>
      </c>
      <c r="AB143" s="20">
        <v>0</v>
      </c>
      <c r="AC143" s="20">
        <v>0</v>
      </c>
      <c r="AD143" s="20">
        <v>0</v>
      </c>
      <c r="AE143" s="20">
        <v>1</v>
      </c>
      <c r="AF143" s="20">
        <v>1</v>
      </c>
    </row>
    <row r="144" spans="1:32" x14ac:dyDescent="0.3">
      <c r="A144" s="20">
        <v>2012</v>
      </c>
      <c r="B144" s="10">
        <v>143</v>
      </c>
      <c r="C144" s="10">
        <v>143</v>
      </c>
      <c r="D144" s="26">
        <v>0</v>
      </c>
      <c r="E144" s="26">
        <v>1</v>
      </c>
      <c r="F144" s="26">
        <v>0</v>
      </c>
      <c r="G144" s="10">
        <v>1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1</v>
      </c>
      <c r="P144" s="10">
        <v>0</v>
      </c>
      <c r="Q144" s="20">
        <v>0.21300000000000807</v>
      </c>
      <c r="R144" s="15">
        <v>0</v>
      </c>
      <c r="S144" s="20">
        <v>24.98</v>
      </c>
      <c r="T144" s="20">
        <v>1.3975924340381167</v>
      </c>
      <c r="U144" s="20">
        <v>2.91</v>
      </c>
      <c r="V144" s="20">
        <v>0.46389298898590731</v>
      </c>
      <c r="W144" s="27">
        <v>1</v>
      </c>
      <c r="X144" s="27">
        <v>0</v>
      </c>
      <c r="Y144" s="27">
        <v>0</v>
      </c>
      <c r="Z144" s="20">
        <v>1</v>
      </c>
      <c r="AA144" s="20">
        <v>15790</v>
      </c>
      <c r="AB144" s="20">
        <v>0</v>
      </c>
      <c r="AC144" s="20">
        <v>0</v>
      </c>
      <c r="AD144" s="20">
        <v>1</v>
      </c>
      <c r="AE144" s="20">
        <v>1</v>
      </c>
      <c r="AF144" s="20">
        <v>2</v>
      </c>
    </row>
    <row r="145" spans="1:32" x14ac:dyDescent="0.3">
      <c r="A145" s="20">
        <v>2012</v>
      </c>
      <c r="B145" s="10">
        <v>144</v>
      </c>
      <c r="C145" s="10">
        <v>144</v>
      </c>
      <c r="D145" s="26">
        <v>0</v>
      </c>
      <c r="E145" s="26">
        <v>0</v>
      </c>
      <c r="F145" s="26">
        <v>1</v>
      </c>
      <c r="G145" s="10">
        <v>1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20">
        <v>0.28999999999999204</v>
      </c>
      <c r="R145" s="15">
        <v>6.0000000000000053E-2</v>
      </c>
      <c r="S145" s="20">
        <v>33.29</v>
      </c>
      <c r="T145" s="20">
        <v>1.5223137951566674</v>
      </c>
      <c r="U145" s="20">
        <v>3.47</v>
      </c>
      <c r="V145" s="20">
        <v>0.54032947479087379</v>
      </c>
      <c r="W145" s="27">
        <v>1</v>
      </c>
      <c r="X145" s="27">
        <v>0</v>
      </c>
      <c r="Y145" s="27">
        <v>0</v>
      </c>
      <c r="Z145" s="20">
        <v>0</v>
      </c>
      <c r="AA145" s="20">
        <v>15790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</row>
    <row r="146" spans="1:32" x14ac:dyDescent="0.3">
      <c r="A146" s="20">
        <v>2012</v>
      </c>
      <c r="B146" s="10">
        <v>145</v>
      </c>
      <c r="C146" s="10">
        <v>145</v>
      </c>
      <c r="D146" s="26">
        <v>0</v>
      </c>
      <c r="E146" s="26">
        <v>1</v>
      </c>
      <c r="F146" s="26">
        <v>0</v>
      </c>
      <c r="G146" s="10">
        <v>1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1</v>
      </c>
      <c r="O146" s="10">
        <v>0</v>
      </c>
      <c r="P146" s="10">
        <v>0</v>
      </c>
      <c r="Q146" s="20">
        <v>0.35500000000000398</v>
      </c>
      <c r="R146" s="15">
        <v>0</v>
      </c>
      <c r="S146" s="20">
        <v>15.84</v>
      </c>
      <c r="T146" s="20">
        <v>1.1997551772534747</v>
      </c>
      <c r="U146" s="20">
        <v>2.91</v>
      </c>
      <c r="V146" s="20">
        <v>0.46389298898590731</v>
      </c>
      <c r="W146" s="27">
        <v>1</v>
      </c>
      <c r="X146" s="27">
        <v>0</v>
      </c>
      <c r="Y146" s="27">
        <v>0</v>
      </c>
      <c r="Z146" s="20">
        <v>0</v>
      </c>
      <c r="AA146" s="20">
        <v>15790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</row>
    <row r="147" spans="1:32" x14ac:dyDescent="0.3">
      <c r="A147" s="20">
        <v>2012</v>
      </c>
      <c r="B147" s="10">
        <v>146</v>
      </c>
      <c r="C147" s="10">
        <v>146</v>
      </c>
      <c r="D147" s="26">
        <v>1</v>
      </c>
      <c r="E147" s="26">
        <v>0</v>
      </c>
      <c r="F147" s="26">
        <v>0</v>
      </c>
      <c r="G147" s="10">
        <v>1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20">
        <v>0.32000000000000739</v>
      </c>
      <c r="R147" s="15">
        <v>9.9999999999999978E-2</v>
      </c>
      <c r="S147" s="20">
        <v>10.97</v>
      </c>
      <c r="T147" s="20">
        <v>1.0402066275747111</v>
      </c>
      <c r="U147" s="20">
        <v>2.88</v>
      </c>
      <c r="V147" s="20">
        <v>0.45939248775923086</v>
      </c>
      <c r="W147" s="27">
        <v>1</v>
      </c>
      <c r="X147" s="27">
        <v>0</v>
      </c>
      <c r="Y147" s="27">
        <v>0</v>
      </c>
      <c r="Z147" s="20">
        <v>1</v>
      </c>
      <c r="AA147" s="20">
        <v>15790</v>
      </c>
      <c r="AB147" s="20">
        <v>0</v>
      </c>
      <c r="AC147" s="20">
        <v>0</v>
      </c>
      <c r="AD147" s="20">
        <v>1</v>
      </c>
      <c r="AE147" s="20">
        <v>1</v>
      </c>
      <c r="AF147" s="20">
        <v>2</v>
      </c>
    </row>
    <row r="148" spans="1:32" x14ac:dyDescent="0.3">
      <c r="A148" s="20">
        <v>2012</v>
      </c>
      <c r="B148" s="10">
        <v>147</v>
      </c>
      <c r="C148" s="10">
        <v>147</v>
      </c>
      <c r="D148" s="26">
        <v>0</v>
      </c>
      <c r="E148" s="26">
        <v>1</v>
      </c>
      <c r="F148" s="26">
        <v>0</v>
      </c>
      <c r="G148" s="10">
        <v>1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20">
        <v>0.36999999999999034</v>
      </c>
      <c r="R148" s="15">
        <v>0.18999999999999995</v>
      </c>
      <c r="S148" s="20">
        <v>10.49</v>
      </c>
      <c r="T148" s="20">
        <v>1.0207754881935578</v>
      </c>
      <c r="U148" s="20">
        <v>3.89</v>
      </c>
      <c r="V148" s="20">
        <v>0.58994960132570773</v>
      </c>
      <c r="W148" s="27">
        <v>0</v>
      </c>
      <c r="X148" s="27">
        <v>1</v>
      </c>
      <c r="Y148" s="27">
        <v>0</v>
      </c>
      <c r="Z148" s="20">
        <v>0</v>
      </c>
      <c r="AA148" s="20">
        <v>15790</v>
      </c>
      <c r="AB148" s="20">
        <v>0</v>
      </c>
      <c r="AC148" s="20">
        <v>0</v>
      </c>
      <c r="AD148" s="20">
        <v>0</v>
      </c>
      <c r="AE148" s="20">
        <v>1</v>
      </c>
      <c r="AF148" s="20">
        <v>1</v>
      </c>
    </row>
    <row r="149" spans="1:32" x14ac:dyDescent="0.3">
      <c r="A149" s="20">
        <v>2012</v>
      </c>
      <c r="B149" s="10">
        <v>148</v>
      </c>
      <c r="C149" s="10">
        <v>148</v>
      </c>
      <c r="D149" s="26">
        <v>0</v>
      </c>
      <c r="E149" s="26">
        <v>1</v>
      </c>
      <c r="F149" s="26">
        <v>0</v>
      </c>
      <c r="G149" s="10">
        <v>1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20">
        <v>0.54100000000001103</v>
      </c>
      <c r="R149" s="15">
        <v>8.9999999999999969E-2</v>
      </c>
      <c r="S149" s="20">
        <v>7.97</v>
      </c>
      <c r="T149" s="20">
        <v>0.90145832139611237</v>
      </c>
      <c r="U149" s="20">
        <v>3.06</v>
      </c>
      <c r="V149" s="20">
        <v>0.48572142648158001</v>
      </c>
      <c r="W149" s="27">
        <v>1</v>
      </c>
      <c r="X149" s="27">
        <v>0</v>
      </c>
      <c r="Y149" s="27">
        <v>0</v>
      </c>
      <c r="Z149" s="20">
        <v>1</v>
      </c>
      <c r="AA149" s="20">
        <v>15790</v>
      </c>
      <c r="AB149" s="20">
        <v>0</v>
      </c>
      <c r="AC149" s="20">
        <v>0</v>
      </c>
      <c r="AD149" s="20">
        <v>0</v>
      </c>
      <c r="AE149" s="20">
        <v>1</v>
      </c>
      <c r="AF149" s="20">
        <v>1</v>
      </c>
    </row>
    <row r="150" spans="1:32" x14ac:dyDescent="0.3">
      <c r="A150" s="20">
        <v>2012</v>
      </c>
      <c r="B150" s="10">
        <v>149</v>
      </c>
      <c r="C150" s="10">
        <v>149</v>
      </c>
      <c r="D150" s="26">
        <v>0</v>
      </c>
      <c r="E150" s="26">
        <v>1</v>
      </c>
      <c r="F150" s="26">
        <v>0</v>
      </c>
      <c r="G150" s="10">
        <v>1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1</v>
      </c>
      <c r="N150" s="10">
        <v>0</v>
      </c>
      <c r="O150" s="10">
        <v>0</v>
      </c>
      <c r="P150" s="10">
        <v>0</v>
      </c>
      <c r="Q150" s="20">
        <v>0.19199999999999307</v>
      </c>
      <c r="R150" s="15">
        <v>1.0000000000000009E-2</v>
      </c>
      <c r="S150" s="20">
        <v>6.97</v>
      </c>
      <c r="T150" s="20">
        <v>0.84323277809800945</v>
      </c>
      <c r="U150" s="20">
        <v>2.9</v>
      </c>
      <c r="V150" s="20">
        <v>0.46239799789895608</v>
      </c>
      <c r="W150" s="27">
        <v>1</v>
      </c>
      <c r="X150" s="27">
        <v>0</v>
      </c>
      <c r="Y150" s="27">
        <v>0</v>
      </c>
      <c r="Z150" s="20">
        <v>0</v>
      </c>
      <c r="AA150" s="20">
        <v>15790</v>
      </c>
      <c r="AB150" s="20">
        <v>0</v>
      </c>
      <c r="AC150" s="20">
        <v>0</v>
      </c>
      <c r="AD150" s="20">
        <v>1</v>
      </c>
      <c r="AE150" s="20">
        <v>2</v>
      </c>
      <c r="AF150" s="20">
        <v>3</v>
      </c>
    </row>
    <row r="151" spans="1:32" x14ac:dyDescent="0.3">
      <c r="A151" s="20">
        <v>2012</v>
      </c>
      <c r="B151" s="10">
        <v>150</v>
      </c>
      <c r="C151" s="10">
        <v>150</v>
      </c>
      <c r="D151" s="26">
        <v>0</v>
      </c>
      <c r="E151" s="26">
        <v>1</v>
      </c>
      <c r="F151" s="26">
        <v>0</v>
      </c>
      <c r="G151" s="10">
        <v>1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1</v>
      </c>
      <c r="P151" s="10">
        <v>0</v>
      </c>
      <c r="Q151" s="20">
        <v>0.37199999999999989</v>
      </c>
      <c r="R151" s="15">
        <v>0.14000000000000001</v>
      </c>
      <c r="S151" s="20">
        <v>11.37</v>
      </c>
      <c r="T151" s="20">
        <v>1.0557604646877348</v>
      </c>
      <c r="U151" s="20">
        <v>3.32</v>
      </c>
      <c r="V151" s="20">
        <v>0.52113808370403625</v>
      </c>
      <c r="W151" s="27">
        <v>1</v>
      </c>
      <c r="X151" s="27">
        <v>0</v>
      </c>
      <c r="Y151" s="27">
        <v>0</v>
      </c>
      <c r="Z151" s="20">
        <v>1</v>
      </c>
      <c r="AA151" s="20">
        <v>15790</v>
      </c>
      <c r="AB151" s="20">
        <v>0</v>
      </c>
      <c r="AC151" s="20">
        <v>0</v>
      </c>
      <c r="AD151" s="20">
        <v>1</v>
      </c>
      <c r="AE151" s="20">
        <v>0</v>
      </c>
      <c r="AF151" s="20">
        <v>1</v>
      </c>
    </row>
    <row r="152" spans="1:32" x14ac:dyDescent="0.3">
      <c r="A152" s="20">
        <v>2012</v>
      </c>
      <c r="B152" s="10">
        <v>151</v>
      </c>
      <c r="C152" s="10">
        <v>151</v>
      </c>
      <c r="D152" s="26">
        <v>0</v>
      </c>
      <c r="E152" s="26">
        <v>1</v>
      </c>
      <c r="F152" s="26">
        <v>0</v>
      </c>
      <c r="G152" s="10">
        <v>1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1</v>
      </c>
      <c r="O152" s="10">
        <v>0</v>
      </c>
      <c r="P152" s="10">
        <v>0</v>
      </c>
      <c r="Q152" s="20">
        <v>0.60699999999999932</v>
      </c>
      <c r="R152" s="15">
        <v>0.31000000000000005</v>
      </c>
      <c r="S152" s="20">
        <v>8.7899999999999991</v>
      </c>
      <c r="T152" s="20">
        <v>0.94398887507377183</v>
      </c>
      <c r="U152" s="20">
        <v>4.05</v>
      </c>
      <c r="V152" s="20">
        <v>0.60745502321466849</v>
      </c>
      <c r="W152" s="27">
        <v>0</v>
      </c>
      <c r="X152" s="27">
        <v>1</v>
      </c>
      <c r="Y152" s="27">
        <v>0</v>
      </c>
      <c r="Z152" s="20">
        <v>0</v>
      </c>
      <c r="AA152" s="20">
        <v>15790</v>
      </c>
      <c r="AB152" s="20">
        <v>0</v>
      </c>
      <c r="AC152" s="20">
        <v>0</v>
      </c>
      <c r="AD152" s="20">
        <v>0</v>
      </c>
      <c r="AE152" s="20">
        <v>0</v>
      </c>
      <c r="AF152" s="20">
        <v>0</v>
      </c>
    </row>
    <row r="153" spans="1:32" x14ac:dyDescent="0.3">
      <c r="A153" s="20">
        <v>2012</v>
      </c>
      <c r="B153" s="10">
        <v>152</v>
      </c>
      <c r="C153" s="10">
        <v>152</v>
      </c>
      <c r="D153" s="26">
        <v>0</v>
      </c>
      <c r="E153" s="26">
        <v>1</v>
      </c>
      <c r="F153" s="26">
        <v>0</v>
      </c>
      <c r="G153" s="10">
        <v>1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1</v>
      </c>
      <c r="O153" s="10">
        <v>0</v>
      </c>
      <c r="P153" s="10">
        <v>0</v>
      </c>
      <c r="Q153" s="20">
        <v>0.39300000000000068</v>
      </c>
      <c r="R153" s="15">
        <v>2.0000000000000018E-2</v>
      </c>
      <c r="S153" s="20">
        <v>19.03</v>
      </c>
      <c r="T153" s="20">
        <v>1.2794387882870204</v>
      </c>
      <c r="U153" s="20">
        <v>3.38</v>
      </c>
      <c r="V153" s="20">
        <v>0.52891670027765469</v>
      </c>
      <c r="W153" s="27">
        <v>1</v>
      </c>
      <c r="X153" s="27">
        <v>0</v>
      </c>
      <c r="Y153" s="27">
        <v>0</v>
      </c>
      <c r="Z153" s="20">
        <v>0</v>
      </c>
      <c r="AA153" s="20">
        <v>15790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</row>
    <row r="154" spans="1:32" x14ac:dyDescent="0.3">
      <c r="A154" s="20">
        <v>2012</v>
      </c>
      <c r="B154" s="10">
        <v>153</v>
      </c>
      <c r="C154" s="10">
        <v>153</v>
      </c>
      <c r="D154" s="26">
        <v>0</v>
      </c>
      <c r="E154" s="26">
        <v>1</v>
      </c>
      <c r="F154" s="26">
        <v>0</v>
      </c>
      <c r="G154" s="10">
        <v>1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1</v>
      </c>
      <c r="N154" s="10">
        <v>0</v>
      </c>
      <c r="O154" s="10">
        <v>0</v>
      </c>
      <c r="P154" s="10">
        <v>0</v>
      </c>
      <c r="Q154" s="20">
        <v>0.40000000000000568</v>
      </c>
      <c r="R154" s="15">
        <v>6.0000000000000053E-2</v>
      </c>
      <c r="S154" s="20">
        <v>27.22</v>
      </c>
      <c r="T154" s="20">
        <v>1.4348881208673159</v>
      </c>
      <c r="U154" s="20">
        <v>3.21</v>
      </c>
      <c r="V154" s="20">
        <v>0.5065050324048721</v>
      </c>
      <c r="W154" s="27">
        <v>1</v>
      </c>
      <c r="X154" s="27">
        <v>0</v>
      </c>
      <c r="Y154" s="27">
        <v>0</v>
      </c>
      <c r="Z154" s="20">
        <v>0</v>
      </c>
      <c r="AA154" s="20">
        <v>15790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</row>
    <row r="155" spans="1:32" x14ac:dyDescent="0.3">
      <c r="A155" s="20">
        <v>2012</v>
      </c>
      <c r="B155" s="10">
        <v>154</v>
      </c>
      <c r="C155" s="10">
        <v>154</v>
      </c>
      <c r="D155" s="26">
        <v>0</v>
      </c>
      <c r="E155" s="26">
        <v>1</v>
      </c>
      <c r="F155" s="26">
        <v>0</v>
      </c>
      <c r="G155" s="10">
        <v>1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1</v>
      </c>
      <c r="O155" s="10">
        <v>0</v>
      </c>
      <c r="P155" s="10">
        <v>0</v>
      </c>
      <c r="Q155" s="20">
        <v>0.75099999999999056</v>
      </c>
      <c r="R155" s="15">
        <v>0.17000000000000004</v>
      </c>
      <c r="S155" s="20">
        <v>34.799999999999997</v>
      </c>
      <c r="T155" s="20">
        <v>1.541579243946581</v>
      </c>
      <c r="U155" s="20">
        <v>4.91</v>
      </c>
      <c r="V155" s="20">
        <v>0.69108149212296843</v>
      </c>
      <c r="W155" s="27">
        <v>0</v>
      </c>
      <c r="X155" s="27">
        <v>1</v>
      </c>
      <c r="Y155" s="27">
        <v>0</v>
      </c>
      <c r="Z155" s="20">
        <v>2</v>
      </c>
      <c r="AA155" s="20">
        <v>15790</v>
      </c>
      <c r="AB155" s="20">
        <v>0</v>
      </c>
      <c r="AC155" s="20">
        <v>0</v>
      </c>
      <c r="AD155" s="20">
        <v>2</v>
      </c>
      <c r="AE155" s="20">
        <v>0</v>
      </c>
      <c r="AF155" s="20">
        <v>2</v>
      </c>
    </row>
    <row r="156" spans="1:32" x14ac:dyDescent="0.3">
      <c r="A156" s="20">
        <v>2012</v>
      </c>
      <c r="B156" s="10">
        <v>155</v>
      </c>
      <c r="C156" s="10">
        <v>155</v>
      </c>
      <c r="D156" s="26">
        <v>0</v>
      </c>
      <c r="E156" s="26">
        <v>1</v>
      </c>
      <c r="F156" s="26">
        <v>0</v>
      </c>
      <c r="G156" s="10">
        <v>1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1</v>
      </c>
      <c r="N156" s="10">
        <v>0</v>
      </c>
      <c r="O156" s="10">
        <v>0</v>
      </c>
      <c r="P156" s="10">
        <v>0</v>
      </c>
      <c r="Q156" s="20">
        <v>1</v>
      </c>
      <c r="R156" s="15">
        <v>0.13</v>
      </c>
      <c r="S156" s="20">
        <v>28.27</v>
      </c>
      <c r="T156" s="20">
        <v>1.4513258084895195</v>
      </c>
      <c r="U156" s="20">
        <v>4.58</v>
      </c>
      <c r="V156" s="20">
        <v>0.66086547800386919</v>
      </c>
      <c r="W156" s="27">
        <v>0</v>
      </c>
      <c r="X156" s="27">
        <v>1</v>
      </c>
      <c r="Y156" s="27">
        <v>0</v>
      </c>
      <c r="Z156" s="20">
        <v>2</v>
      </c>
      <c r="AA156" s="20">
        <v>15790</v>
      </c>
      <c r="AB156" s="20">
        <v>0</v>
      </c>
      <c r="AC156" s="20">
        <v>1</v>
      </c>
      <c r="AD156" s="20">
        <v>0</v>
      </c>
      <c r="AE156" s="20">
        <v>1</v>
      </c>
      <c r="AF156" s="20">
        <v>2</v>
      </c>
    </row>
    <row r="157" spans="1:32" x14ac:dyDescent="0.3">
      <c r="A157" s="20">
        <v>2012</v>
      </c>
      <c r="B157" s="10">
        <v>156</v>
      </c>
      <c r="C157" s="10">
        <v>156</v>
      </c>
      <c r="D157" s="26">
        <v>0</v>
      </c>
      <c r="E157" s="26">
        <v>1</v>
      </c>
      <c r="F157" s="26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1</v>
      </c>
      <c r="O157" s="10">
        <v>0</v>
      </c>
      <c r="P157" s="10">
        <v>0</v>
      </c>
      <c r="Q157" s="20">
        <v>0.44899999999999807</v>
      </c>
      <c r="R157" s="15">
        <v>0</v>
      </c>
      <c r="S157" s="20">
        <v>19.12</v>
      </c>
      <c r="T157" s="20">
        <v>1.2814878879400813</v>
      </c>
      <c r="U157" s="20">
        <v>4.4400000000000004</v>
      </c>
      <c r="V157" s="20">
        <v>0.64738297011461987</v>
      </c>
      <c r="W157" s="27">
        <v>0</v>
      </c>
      <c r="X157" s="27">
        <v>1</v>
      </c>
      <c r="Y157" s="27">
        <v>0</v>
      </c>
      <c r="Z157" s="20">
        <v>1</v>
      </c>
      <c r="AA157" s="20">
        <v>15790</v>
      </c>
      <c r="AB157" s="20">
        <v>0</v>
      </c>
      <c r="AC157" s="20">
        <v>0</v>
      </c>
      <c r="AD157" s="20">
        <v>0</v>
      </c>
      <c r="AE157" s="20">
        <v>1</v>
      </c>
      <c r="AF157" s="20">
        <v>1</v>
      </c>
    </row>
    <row r="158" spans="1:32" x14ac:dyDescent="0.3">
      <c r="A158" s="20">
        <v>2012</v>
      </c>
      <c r="B158" s="10">
        <v>157</v>
      </c>
      <c r="C158" s="10">
        <v>157</v>
      </c>
      <c r="D158" s="26">
        <v>1</v>
      </c>
      <c r="E158" s="26">
        <v>0</v>
      </c>
      <c r="F158" s="26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1</v>
      </c>
      <c r="O158" s="10">
        <v>0</v>
      </c>
      <c r="P158" s="10">
        <v>0</v>
      </c>
      <c r="Q158" s="20">
        <v>0.72800000000000864</v>
      </c>
      <c r="R158" s="15">
        <v>0.22999999999999998</v>
      </c>
      <c r="S158" s="20">
        <v>27.66</v>
      </c>
      <c r="T158" s="20">
        <v>1.4418521757732918</v>
      </c>
      <c r="U158" s="20">
        <v>3.6</v>
      </c>
      <c r="V158" s="20">
        <v>0.55630250076728727</v>
      </c>
      <c r="W158" s="27">
        <v>0</v>
      </c>
      <c r="X158" s="27">
        <v>1</v>
      </c>
      <c r="Y158" s="27">
        <v>0</v>
      </c>
      <c r="Z158" s="20">
        <v>1</v>
      </c>
      <c r="AA158" s="20">
        <v>15790</v>
      </c>
      <c r="AB158" s="20">
        <v>0</v>
      </c>
      <c r="AC158" s="20">
        <v>0</v>
      </c>
      <c r="AD158" s="20">
        <v>0</v>
      </c>
      <c r="AE158" s="20">
        <v>2</v>
      </c>
      <c r="AF158" s="20">
        <v>2</v>
      </c>
    </row>
    <row r="159" spans="1:32" x14ac:dyDescent="0.3">
      <c r="A159" s="20">
        <v>2012</v>
      </c>
      <c r="B159" s="10">
        <v>158</v>
      </c>
      <c r="C159" s="10">
        <v>158</v>
      </c>
      <c r="D159" s="26">
        <v>0</v>
      </c>
      <c r="E159" s="26">
        <v>0</v>
      </c>
      <c r="F159" s="26">
        <v>1</v>
      </c>
      <c r="G159" s="10">
        <v>1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1</v>
      </c>
      <c r="N159" s="10">
        <v>0</v>
      </c>
      <c r="O159" s="10">
        <v>0</v>
      </c>
      <c r="P159" s="10">
        <v>0</v>
      </c>
      <c r="Q159" s="20">
        <v>0.57200000000000273</v>
      </c>
      <c r="R159" s="15">
        <v>0</v>
      </c>
      <c r="S159" s="20">
        <v>33.090000000000003</v>
      </c>
      <c r="T159" s="20">
        <v>1.5196967671598531</v>
      </c>
      <c r="U159" s="20">
        <v>4.0199999999999996</v>
      </c>
      <c r="V159" s="20">
        <v>0.60422605308446997</v>
      </c>
      <c r="W159" s="27">
        <v>0</v>
      </c>
      <c r="X159" s="27">
        <v>1</v>
      </c>
      <c r="Y159" s="27">
        <v>0</v>
      </c>
      <c r="Z159" s="20">
        <v>0</v>
      </c>
      <c r="AA159" s="20">
        <v>15790</v>
      </c>
      <c r="AB159" s="20">
        <v>0</v>
      </c>
      <c r="AC159" s="20">
        <v>0</v>
      </c>
      <c r="AD159" s="20">
        <v>0</v>
      </c>
      <c r="AE159" s="20">
        <v>1</v>
      </c>
      <c r="AF159" s="20">
        <v>1</v>
      </c>
    </row>
    <row r="160" spans="1:32" x14ac:dyDescent="0.3">
      <c r="A160" s="20">
        <v>2012</v>
      </c>
      <c r="B160" s="10">
        <v>159</v>
      </c>
      <c r="C160" s="10">
        <v>159</v>
      </c>
      <c r="D160" s="26">
        <v>0</v>
      </c>
      <c r="E160" s="26">
        <v>1</v>
      </c>
      <c r="F160" s="26">
        <v>0</v>
      </c>
      <c r="G160" s="10">
        <v>1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1</v>
      </c>
      <c r="N160" s="10">
        <v>0</v>
      </c>
      <c r="O160" s="10">
        <v>0</v>
      </c>
      <c r="P160" s="10">
        <v>0</v>
      </c>
      <c r="Q160" s="20">
        <v>0.39999999999999147</v>
      </c>
      <c r="R160" s="15">
        <v>4.0000000000000036E-2</v>
      </c>
      <c r="S160" s="20">
        <v>31.16</v>
      </c>
      <c r="T160" s="20">
        <v>1.4935974490005268</v>
      </c>
      <c r="U160" s="20">
        <v>3.88</v>
      </c>
      <c r="V160" s="20">
        <v>0.58883172559420727</v>
      </c>
      <c r="W160" s="27">
        <v>0</v>
      </c>
      <c r="X160" s="27">
        <v>1</v>
      </c>
      <c r="Y160" s="27">
        <v>0</v>
      </c>
      <c r="Z160" s="20">
        <v>0</v>
      </c>
      <c r="AA160" s="20">
        <v>15790</v>
      </c>
      <c r="AB160" s="20">
        <v>0</v>
      </c>
      <c r="AC160" s="20">
        <v>1</v>
      </c>
      <c r="AD160" s="20">
        <v>0</v>
      </c>
      <c r="AE160" s="20">
        <v>0</v>
      </c>
      <c r="AF160" s="20">
        <v>1</v>
      </c>
    </row>
    <row r="161" spans="1:32" x14ac:dyDescent="0.3">
      <c r="A161" s="20">
        <v>2012</v>
      </c>
      <c r="B161" s="10">
        <v>160</v>
      </c>
      <c r="C161" s="10">
        <v>160</v>
      </c>
      <c r="D161" s="26">
        <v>0</v>
      </c>
      <c r="E161" s="26">
        <v>1</v>
      </c>
      <c r="F161" s="26">
        <v>0</v>
      </c>
      <c r="G161" s="10">
        <v>1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1</v>
      </c>
      <c r="N161" s="10">
        <v>0</v>
      </c>
      <c r="O161" s="10">
        <v>0</v>
      </c>
      <c r="P161" s="10">
        <v>0</v>
      </c>
      <c r="Q161" s="20">
        <v>1</v>
      </c>
      <c r="R161" s="15">
        <v>0</v>
      </c>
      <c r="S161" s="20">
        <v>24.62</v>
      </c>
      <c r="T161" s="20">
        <v>1.3912880485952974</v>
      </c>
      <c r="U161" s="20">
        <v>5.17</v>
      </c>
      <c r="V161" s="20">
        <v>0.71349054309394255</v>
      </c>
      <c r="W161" s="27">
        <v>0</v>
      </c>
      <c r="X161" s="27">
        <v>1</v>
      </c>
      <c r="Y161" s="27">
        <v>0</v>
      </c>
      <c r="Z161" s="20">
        <v>1</v>
      </c>
      <c r="AA161" s="20">
        <v>15790</v>
      </c>
      <c r="AB161" s="20">
        <v>0</v>
      </c>
      <c r="AC161" s="20">
        <v>0</v>
      </c>
      <c r="AD161" s="20">
        <v>2</v>
      </c>
      <c r="AE161" s="20">
        <v>3</v>
      </c>
      <c r="AF161" s="20">
        <v>5</v>
      </c>
    </row>
    <row r="162" spans="1:32" x14ac:dyDescent="0.3">
      <c r="A162" s="20">
        <v>2012</v>
      </c>
      <c r="B162" s="10">
        <v>161</v>
      </c>
      <c r="C162" s="10">
        <v>161</v>
      </c>
      <c r="D162" s="26">
        <v>0</v>
      </c>
      <c r="E162" s="26">
        <v>1</v>
      </c>
      <c r="F162" s="26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1</v>
      </c>
      <c r="N162" s="10">
        <v>0</v>
      </c>
      <c r="O162" s="10">
        <v>0</v>
      </c>
      <c r="P162" s="10">
        <v>0</v>
      </c>
      <c r="Q162" s="20">
        <v>1</v>
      </c>
      <c r="R162" s="15">
        <v>0</v>
      </c>
      <c r="S162" s="20">
        <v>23.77</v>
      </c>
      <c r="T162" s="20">
        <v>1.3760291817281802</v>
      </c>
      <c r="U162" s="20">
        <v>5.0199999999999996</v>
      </c>
      <c r="V162" s="20">
        <v>0.70070371714501933</v>
      </c>
      <c r="W162" s="27">
        <v>0</v>
      </c>
      <c r="X162" s="27">
        <v>1</v>
      </c>
      <c r="Y162" s="27">
        <v>0</v>
      </c>
      <c r="Z162" s="20">
        <v>7</v>
      </c>
      <c r="AA162" s="20">
        <v>15790</v>
      </c>
      <c r="AB162" s="20">
        <v>0</v>
      </c>
      <c r="AC162" s="20">
        <v>0</v>
      </c>
      <c r="AD162" s="20">
        <v>2</v>
      </c>
      <c r="AE162" s="20">
        <v>12</v>
      </c>
      <c r="AF162" s="20">
        <v>14</v>
      </c>
    </row>
    <row r="163" spans="1:32" x14ac:dyDescent="0.3">
      <c r="A163" s="20">
        <v>2012</v>
      </c>
      <c r="B163" s="10">
        <v>162</v>
      </c>
      <c r="C163" s="10">
        <v>162</v>
      </c>
      <c r="D163" s="26">
        <v>0</v>
      </c>
      <c r="E163" s="26">
        <v>1</v>
      </c>
      <c r="F163" s="26">
        <v>0</v>
      </c>
      <c r="G163" s="10">
        <v>1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1</v>
      </c>
      <c r="N163" s="10">
        <v>0</v>
      </c>
      <c r="O163" s="10">
        <v>0</v>
      </c>
      <c r="P163" s="10">
        <v>0</v>
      </c>
      <c r="Q163" s="20">
        <v>0.70000000000000284</v>
      </c>
      <c r="R163" s="15">
        <v>0</v>
      </c>
      <c r="S163" s="20">
        <v>19.45</v>
      </c>
      <c r="T163" s="20">
        <v>1.2889196056617265</v>
      </c>
      <c r="U163" s="20">
        <v>4.37</v>
      </c>
      <c r="V163" s="20">
        <v>0.64048143697042181</v>
      </c>
      <c r="W163" s="27">
        <v>0</v>
      </c>
      <c r="X163" s="27">
        <v>1</v>
      </c>
      <c r="Y163" s="27">
        <v>0</v>
      </c>
      <c r="Z163" s="20">
        <v>3</v>
      </c>
      <c r="AA163" s="20">
        <v>15790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</row>
    <row r="164" spans="1:32" x14ac:dyDescent="0.3">
      <c r="A164" s="20">
        <v>2012</v>
      </c>
      <c r="B164" s="10">
        <v>163</v>
      </c>
      <c r="C164" s="10">
        <v>163</v>
      </c>
      <c r="D164" s="26">
        <v>0</v>
      </c>
      <c r="E164" s="26">
        <v>0</v>
      </c>
      <c r="F164" s="26">
        <v>1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1</v>
      </c>
      <c r="N164" s="10">
        <v>0</v>
      </c>
      <c r="O164" s="10">
        <v>0</v>
      </c>
      <c r="P164" s="10">
        <v>0</v>
      </c>
      <c r="Q164" s="20">
        <v>0.84999999999999432</v>
      </c>
      <c r="R164" s="15">
        <v>0</v>
      </c>
      <c r="S164" s="20">
        <v>26.84</v>
      </c>
      <c r="T164" s="20">
        <v>1.4287825114969546</v>
      </c>
      <c r="U164" s="20">
        <v>3.07</v>
      </c>
      <c r="V164" s="20">
        <v>0.48713837547718647</v>
      </c>
      <c r="W164" s="27">
        <v>1</v>
      </c>
      <c r="X164" s="27">
        <v>0</v>
      </c>
      <c r="Y164" s="27">
        <v>0</v>
      </c>
      <c r="Z164" s="20">
        <v>8</v>
      </c>
      <c r="AA164" s="20">
        <v>10497</v>
      </c>
      <c r="AB164" s="20">
        <v>0</v>
      </c>
      <c r="AC164" s="20">
        <v>0</v>
      </c>
      <c r="AD164" s="20">
        <v>14</v>
      </c>
      <c r="AE164" s="20">
        <v>20</v>
      </c>
      <c r="AF164" s="20">
        <v>34</v>
      </c>
    </row>
    <row r="165" spans="1:32" x14ac:dyDescent="0.3">
      <c r="A165" s="20">
        <v>2012</v>
      </c>
      <c r="B165" s="10">
        <v>164</v>
      </c>
      <c r="C165" s="10">
        <v>164</v>
      </c>
      <c r="D165" s="26">
        <v>0</v>
      </c>
      <c r="E165" s="26">
        <v>0</v>
      </c>
      <c r="F165" s="26">
        <v>1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1</v>
      </c>
      <c r="O165" s="10">
        <v>0</v>
      </c>
      <c r="P165" s="10">
        <v>0</v>
      </c>
      <c r="Q165" s="20">
        <v>1</v>
      </c>
      <c r="R165" s="15">
        <v>1.0000000000000009E-2</v>
      </c>
      <c r="S165" s="20">
        <v>25.13</v>
      </c>
      <c r="T165" s="20">
        <v>1.4001924885925761</v>
      </c>
      <c r="U165" s="20">
        <v>2.8</v>
      </c>
      <c r="V165" s="20">
        <v>0.44715803134221921</v>
      </c>
      <c r="W165" s="27">
        <v>1</v>
      </c>
      <c r="X165" s="27">
        <v>0</v>
      </c>
      <c r="Y165" s="27">
        <v>0</v>
      </c>
      <c r="Z165" s="20">
        <v>6</v>
      </c>
      <c r="AA165" s="20">
        <v>10497</v>
      </c>
      <c r="AB165" s="20">
        <v>0</v>
      </c>
      <c r="AC165" s="20">
        <v>0</v>
      </c>
      <c r="AD165" s="20">
        <v>11</v>
      </c>
      <c r="AE165" s="20">
        <v>28</v>
      </c>
      <c r="AF165" s="20">
        <v>39</v>
      </c>
    </row>
    <row r="166" spans="1:32" x14ac:dyDescent="0.3">
      <c r="A166" s="20">
        <v>2012</v>
      </c>
      <c r="B166" s="10">
        <v>165</v>
      </c>
      <c r="C166" s="10">
        <v>165</v>
      </c>
      <c r="D166" s="26">
        <v>0</v>
      </c>
      <c r="E166" s="26">
        <v>1</v>
      </c>
      <c r="F166" s="26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20">
        <v>0.45000000000000284</v>
      </c>
      <c r="R166" s="15">
        <v>7.999999999999996E-2</v>
      </c>
      <c r="S166" s="20">
        <v>24.16</v>
      </c>
      <c r="T166" s="20">
        <v>1.3830969299490943</v>
      </c>
      <c r="U166" s="20">
        <v>2.14</v>
      </c>
      <c r="V166" s="20">
        <v>0.33041377334919086</v>
      </c>
      <c r="W166" s="27">
        <v>1</v>
      </c>
      <c r="X166" s="27">
        <v>0</v>
      </c>
      <c r="Y166" s="27">
        <v>0</v>
      </c>
      <c r="Z166" s="20">
        <v>3</v>
      </c>
      <c r="AA166" s="20">
        <v>10497</v>
      </c>
      <c r="AB166" s="20">
        <v>0</v>
      </c>
      <c r="AC166" s="20">
        <v>0</v>
      </c>
      <c r="AD166" s="20">
        <v>1</v>
      </c>
      <c r="AE166" s="20">
        <v>6</v>
      </c>
      <c r="AF166" s="20">
        <v>7</v>
      </c>
    </row>
    <row r="167" spans="1:32" x14ac:dyDescent="0.3">
      <c r="A167" s="20">
        <v>2012</v>
      </c>
      <c r="B167" s="10">
        <v>166</v>
      </c>
      <c r="C167" s="10">
        <v>166</v>
      </c>
      <c r="D167" s="26">
        <v>0</v>
      </c>
      <c r="E167" s="26">
        <v>1</v>
      </c>
      <c r="F167" s="26">
        <v>0</v>
      </c>
      <c r="G167" s="10">
        <v>1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20">
        <v>0.33899999999999864</v>
      </c>
      <c r="R167" s="15">
        <v>1.0000000000000009E-2</v>
      </c>
      <c r="S167" s="20">
        <v>25.03</v>
      </c>
      <c r="T167" s="20">
        <v>1.3984608496082234</v>
      </c>
      <c r="U167" s="20">
        <v>2.99</v>
      </c>
      <c r="V167" s="20">
        <v>0.47567118832442967</v>
      </c>
      <c r="W167" s="27">
        <v>1</v>
      </c>
      <c r="X167" s="27">
        <v>0</v>
      </c>
      <c r="Y167" s="27">
        <v>0</v>
      </c>
      <c r="Z167" s="20">
        <v>1</v>
      </c>
      <c r="AA167" s="20">
        <v>10497</v>
      </c>
      <c r="AB167" s="20">
        <v>0</v>
      </c>
      <c r="AC167" s="20">
        <v>0</v>
      </c>
      <c r="AD167" s="20">
        <v>1</v>
      </c>
      <c r="AE167" s="20">
        <v>2</v>
      </c>
      <c r="AF167" s="20">
        <v>3</v>
      </c>
    </row>
    <row r="168" spans="1:32" x14ac:dyDescent="0.3">
      <c r="A168" s="20">
        <v>2012</v>
      </c>
      <c r="B168" s="10">
        <v>167</v>
      </c>
      <c r="C168" s="10">
        <v>167</v>
      </c>
      <c r="D168" s="26">
        <v>1</v>
      </c>
      <c r="E168" s="26">
        <v>0</v>
      </c>
      <c r="F168" s="26">
        <v>0</v>
      </c>
      <c r="G168" s="10">
        <v>1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20">
        <v>0.56100000000000705</v>
      </c>
      <c r="R168" s="15">
        <v>0.19999999999999996</v>
      </c>
      <c r="S168" s="20">
        <v>22.14</v>
      </c>
      <c r="T168" s="20">
        <v>1.3451776165427041</v>
      </c>
      <c r="U168" s="20">
        <v>3.32</v>
      </c>
      <c r="V168" s="20">
        <v>0.52113808370403625</v>
      </c>
      <c r="W168" s="27">
        <v>1</v>
      </c>
      <c r="X168" s="27">
        <v>0</v>
      </c>
      <c r="Y168" s="27">
        <v>0</v>
      </c>
      <c r="Z168" s="20">
        <v>0</v>
      </c>
      <c r="AA168" s="20">
        <v>10497</v>
      </c>
      <c r="AB168" s="20">
        <v>0</v>
      </c>
      <c r="AC168" s="20">
        <v>0</v>
      </c>
      <c r="AD168" s="20">
        <v>3</v>
      </c>
      <c r="AE168" s="20">
        <v>2</v>
      </c>
      <c r="AF168" s="20">
        <v>5</v>
      </c>
    </row>
    <row r="169" spans="1:32" x14ac:dyDescent="0.3">
      <c r="A169" s="20">
        <v>2012</v>
      </c>
      <c r="B169" s="10">
        <v>168</v>
      </c>
      <c r="C169" s="10">
        <v>168</v>
      </c>
      <c r="D169" s="26">
        <v>1</v>
      </c>
      <c r="E169" s="26">
        <v>0</v>
      </c>
      <c r="F169" s="26">
        <v>0</v>
      </c>
      <c r="G169" s="10">
        <v>1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20">
        <v>0.34199999999999875</v>
      </c>
      <c r="R169" s="15">
        <v>0</v>
      </c>
      <c r="S169" s="20">
        <v>35.159999999999997</v>
      </c>
      <c r="T169" s="20">
        <v>1.5460488664017342</v>
      </c>
      <c r="U169" s="20">
        <v>3.69</v>
      </c>
      <c r="V169" s="20">
        <v>0.56702636615906032</v>
      </c>
      <c r="W169" s="27">
        <v>0</v>
      </c>
      <c r="X169" s="27">
        <v>1</v>
      </c>
      <c r="Y169" s="27">
        <v>0</v>
      </c>
      <c r="Z169" s="20">
        <v>0</v>
      </c>
      <c r="AA169" s="20">
        <v>10497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</row>
    <row r="170" spans="1:32" x14ac:dyDescent="0.3">
      <c r="A170" s="20">
        <v>2012</v>
      </c>
      <c r="B170" s="10">
        <v>169</v>
      </c>
      <c r="C170" s="10">
        <v>169</v>
      </c>
      <c r="D170" s="26">
        <v>1</v>
      </c>
      <c r="E170" s="26">
        <v>0</v>
      </c>
      <c r="F170" s="26">
        <v>0</v>
      </c>
      <c r="G170" s="10">
        <v>1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20">
        <v>0.37999999999999545</v>
      </c>
      <c r="R170" s="15">
        <v>4.0000000000000036E-2</v>
      </c>
      <c r="S170" s="20">
        <v>22.45</v>
      </c>
      <c r="T170" s="20">
        <v>1.351216345339342</v>
      </c>
      <c r="U170" s="20">
        <v>2.89</v>
      </c>
      <c r="V170" s="20">
        <v>0.46089784275654788</v>
      </c>
      <c r="W170" s="27">
        <v>1</v>
      </c>
      <c r="X170" s="27">
        <v>0</v>
      </c>
      <c r="Y170" s="27">
        <v>0</v>
      </c>
      <c r="Z170" s="20">
        <v>0</v>
      </c>
      <c r="AA170" s="20">
        <v>10497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</row>
    <row r="171" spans="1:32" x14ac:dyDescent="0.3">
      <c r="A171" s="20">
        <v>2012</v>
      </c>
      <c r="B171" s="10">
        <v>170</v>
      </c>
      <c r="C171" s="10">
        <v>170</v>
      </c>
      <c r="D171" s="26">
        <v>0</v>
      </c>
      <c r="E171" s="26">
        <v>1</v>
      </c>
      <c r="F171" s="26">
        <v>0</v>
      </c>
      <c r="G171" s="10">
        <v>1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1</v>
      </c>
      <c r="O171" s="10">
        <v>0</v>
      </c>
      <c r="P171" s="10">
        <v>0</v>
      </c>
      <c r="Q171" s="20">
        <v>0.42799999999999727</v>
      </c>
      <c r="R171" s="15">
        <v>2.0000000000000018E-2</v>
      </c>
      <c r="S171" s="20">
        <v>27.94</v>
      </c>
      <c r="T171" s="20">
        <v>1.4462264017781632</v>
      </c>
      <c r="U171" s="20">
        <v>4.62</v>
      </c>
      <c r="V171" s="20">
        <v>0.66464197555612547</v>
      </c>
      <c r="W171" s="27">
        <v>0</v>
      </c>
      <c r="X171" s="27">
        <v>1</v>
      </c>
      <c r="Y171" s="27">
        <v>0</v>
      </c>
      <c r="Z171" s="20">
        <v>0</v>
      </c>
      <c r="AA171" s="20">
        <v>10497</v>
      </c>
      <c r="AB171" s="20">
        <v>0</v>
      </c>
      <c r="AC171" s="20">
        <v>0</v>
      </c>
      <c r="AD171" s="20">
        <v>0</v>
      </c>
      <c r="AE171" s="20">
        <v>1</v>
      </c>
      <c r="AF171" s="20">
        <v>1</v>
      </c>
    </row>
    <row r="172" spans="1:32" x14ac:dyDescent="0.3">
      <c r="A172" s="20">
        <v>2012</v>
      </c>
      <c r="B172" s="10">
        <v>171</v>
      </c>
      <c r="C172" s="10">
        <v>171</v>
      </c>
      <c r="D172" s="26">
        <v>1</v>
      </c>
      <c r="E172" s="26">
        <v>0</v>
      </c>
      <c r="F172" s="26">
        <v>0</v>
      </c>
      <c r="G172" s="10">
        <v>1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1</v>
      </c>
      <c r="N172" s="10">
        <v>0</v>
      </c>
      <c r="O172" s="10">
        <v>0</v>
      </c>
      <c r="P172" s="10">
        <v>0</v>
      </c>
      <c r="Q172" s="20">
        <v>0.32200000000000273</v>
      </c>
      <c r="R172" s="15">
        <v>5.0000000000000044E-2</v>
      </c>
      <c r="S172" s="20">
        <v>13.01</v>
      </c>
      <c r="T172" s="20">
        <v>1.1142772965615861</v>
      </c>
      <c r="U172" s="20">
        <v>5.18</v>
      </c>
      <c r="V172" s="20">
        <v>0.71432975974523305</v>
      </c>
      <c r="W172" s="27">
        <v>0</v>
      </c>
      <c r="X172" s="27">
        <v>1</v>
      </c>
      <c r="Y172" s="27">
        <v>0</v>
      </c>
      <c r="Z172" s="20">
        <v>0</v>
      </c>
      <c r="AA172" s="20">
        <v>10497</v>
      </c>
      <c r="AB172" s="20">
        <v>0</v>
      </c>
      <c r="AC172" s="20">
        <v>0</v>
      </c>
      <c r="AD172" s="20">
        <v>1</v>
      </c>
      <c r="AE172" s="20">
        <v>2</v>
      </c>
      <c r="AF172" s="20">
        <v>3</v>
      </c>
    </row>
    <row r="173" spans="1:32" x14ac:dyDescent="0.3">
      <c r="A173" s="20">
        <v>2012</v>
      </c>
      <c r="B173" s="10">
        <v>172</v>
      </c>
      <c r="C173" s="10">
        <v>172</v>
      </c>
      <c r="D173" s="26">
        <v>0</v>
      </c>
      <c r="E173" s="26">
        <v>1</v>
      </c>
      <c r="F173" s="26">
        <v>0</v>
      </c>
      <c r="G173" s="10">
        <v>1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1</v>
      </c>
      <c r="O173" s="10">
        <v>0</v>
      </c>
      <c r="P173" s="10">
        <v>0</v>
      </c>
      <c r="Q173" s="20">
        <v>0.70799999999999841</v>
      </c>
      <c r="R173" s="15">
        <v>0</v>
      </c>
      <c r="S173" s="20">
        <v>13.75</v>
      </c>
      <c r="T173" s="20">
        <v>1.1383026981662814</v>
      </c>
      <c r="U173" s="20">
        <v>3.98</v>
      </c>
      <c r="V173" s="20">
        <v>0.59988307207368785</v>
      </c>
      <c r="W173" s="27">
        <v>0</v>
      </c>
      <c r="X173" s="27">
        <v>1</v>
      </c>
      <c r="Y173" s="27">
        <v>0</v>
      </c>
      <c r="Z173" s="20">
        <v>1</v>
      </c>
      <c r="AA173" s="20">
        <v>10497</v>
      </c>
      <c r="AB173" s="20">
        <v>0</v>
      </c>
      <c r="AC173" s="20">
        <v>0</v>
      </c>
      <c r="AD173" s="20">
        <v>4</v>
      </c>
      <c r="AE173" s="20">
        <v>6</v>
      </c>
      <c r="AF173" s="20">
        <v>10</v>
      </c>
    </row>
    <row r="174" spans="1:32" x14ac:dyDescent="0.3">
      <c r="A174" s="20">
        <v>2012</v>
      </c>
      <c r="B174" s="10">
        <v>173</v>
      </c>
      <c r="C174" s="10">
        <v>173</v>
      </c>
      <c r="D174" s="26">
        <v>0</v>
      </c>
      <c r="E174" s="26">
        <v>1</v>
      </c>
      <c r="F174" s="26">
        <v>0</v>
      </c>
      <c r="G174" s="10">
        <v>1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1</v>
      </c>
      <c r="N174" s="10">
        <v>0</v>
      </c>
      <c r="O174" s="10">
        <v>0</v>
      </c>
      <c r="P174" s="10">
        <v>0</v>
      </c>
      <c r="Q174" s="20">
        <v>0.62000000000000455</v>
      </c>
      <c r="R174" s="15">
        <v>1.0000000000000009E-2</v>
      </c>
      <c r="S174" s="20">
        <v>11.12</v>
      </c>
      <c r="T174" s="20">
        <v>1.0461047872460387</v>
      </c>
      <c r="U174" s="20">
        <v>3.39</v>
      </c>
      <c r="V174" s="20">
        <v>0.53019969820308221</v>
      </c>
      <c r="W174" s="27">
        <v>1</v>
      </c>
      <c r="X174" s="27">
        <v>0</v>
      </c>
      <c r="Y174" s="27">
        <v>0</v>
      </c>
      <c r="Z174" s="20">
        <v>1</v>
      </c>
      <c r="AA174" s="20">
        <v>14772</v>
      </c>
      <c r="AB174" s="20">
        <v>0</v>
      </c>
      <c r="AC174" s="20">
        <v>0</v>
      </c>
      <c r="AD174" s="20">
        <v>1</v>
      </c>
      <c r="AE174" s="20">
        <v>0</v>
      </c>
      <c r="AF174" s="20">
        <v>1</v>
      </c>
    </row>
    <row r="175" spans="1:32" x14ac:dyDescent="0.3">
      <c r="A175" s="20">
        <v>2012</v>
      </c>
      <c r="B175" s="10">
        <v>174</v>
      </c>
      <c r="C175" s="10">
        <v>174</v>
      </c>
      <c r="D175" s="26">
        <v>0</v>
      </c>
      <c r="E175" s="26">
        <v>1</v>
      </c>
      <c r="F175" s="26">
        <v>0</v>
      </c>
      <c r="G175" s="10">
        <v>1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20">
        <v>1</v>
      </c>
      <c r="R175" s="15">
        <v>9.9999999999999978E-2</v>
      </c>
      <c r="S175" s="20">
        <v>11.75</v>
      </c>
      <c r="T175" s="20">
        <v>1.070037866607755</v>
      </c>
      <c r="U175" s="20">
        <v>3.67</v>
      </c>
      <c r="V175" s="20">
        <v>0.56466606425208932</v>
      </c>
      <c r="W175" s="27">
        <v>0</v>
      </c>
      <c r="X175" s="27">
        <v>1</v>
      </c>
      <c r="Y175" s="27">
        <v>0</v>
      </c>
      <c r="Z175" s="20">
        <v>5</v>
      </c>
      <c r="AA175" s="20">
        <v>14772</v>
      </c>
      <c r="AB175" s="20">
        <v>0</v>
      </c>
      <c r="AC175" s="20">
        <v>0</v>
      </c>
      <c r="AD175" s="20">
        <v>8</v>
      </c>
      <c r="AE175" s="20">
        <v>10</v>
      </c>
      <c r="AF175" s="20">
        <v>18</v>
      </c>
    </row>
    <row r="176" spans="1:32" x14ac:dyDescent="0.3">
      <c r="A176" s="20">
        <v>2012</v>
      </c>
      <c r="B176" s="10">
        <v>175</v>
      </c>
      <c r="C176" s="10">
        <v>175</v>
      </c>
      <c r="D176" s="26">
        <v>0</v>
      </c>
      <c r="E176" s="26">
        <v>1</v>
      </c>
      <c r="F176" s="26">
        <v>0</v>
      </c>
      <c r="G176" s="10">
        <v>1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1</v>
      </c>
      <c r="O176" s="10">
        <v>0</v>
      </c>
      <c r="P176" s="10">
        <v>0</v>
      </c>
      <c r="Q176" s="20">
        <v>0.76999999999999602</v>
      </c>
      <c r="R176" s="15">
        <v>0</v>
      </c>
      <c r="S176" s="20">
        <v>19.89</v>
      </c>
      <c r="T176" s="20">
        <v>1.2986347831244356</v>
      </c>
      <c r="U176" s="20">
        <v>2.65</v>
      </c>
      <c r="V176" s="20">
        <v>0.42324587393680785</v>
      </c>
      <c r="W176" s="27">
        <v>1</v>
      </c>
      <c r="X176" s="27">
        <v>0</v>
      </c>
      <c r="Y176" s="27">
        <v>0</v>
      </c>
      <c r="Z176" s="20">
        <v>3</v>
      </c>
      <c r="AA176" s="20">
        <v>14059</v>
      </c>
      <c r="AB176" s="20">
        <v>0</v>
      </c>
      <c r="AC176" s="20">
        <v>1</v>
      </c>
      <c r="AD176" s="20">
        <v>3</v>
      </c>
      <c r="AE176" s="20">
        <v>3</v>
      </c>
      <c r="AF176" s="20">
        <v>7</v>
      </c>
    </row>
    <row r="177" spans="1:32" x14ac:dyDescent="0.3">
      <c r="A177" s="20">
        <v>2012</v>
      </c>
      <c r="B177" s="10">
        <v>176</v>
      </c>
      <c r="C177" s="10">
        <v>176</v>
      </c>
      <c r="D177" s="26">
        <v>0</v>
      </c>
      <c r="E177" s="26">
        <v>1</v>
      </c>
      <c r="F177" s="26">
        <v>0</v>
      </c>
      <c r="G177" s="10">
        <v>1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1</v>
      </c>
      <c r="O177" s="10">
        <v>0</v>
      </c>
      <c r="P177" s="10">
        <v>0</v>
      </c>
      <c r="Q177" s="20">
        <v>1</v>
      </c>
      <c r="R177" s="15">
        <v>8.9999999999999969E-2</v>
      </c>
      <c r="S177" s="20">
        <v>25.83</v>
      </c>
      <c r="T177" s="20">
        <v>1.4121244061733171</v>
      </c>
      <c r="U177" s="20">
        <v>4.0599999999999996</v>
      </c>
      <c r="V177" s="20">
        <v>0.60852603357719404</v>
      </c>
      <c r="W177" s="27">
        <v>0</v>
      </c>
      <c r="X177" s="27">
        <v>1</v>
      </c>
      <c r="Y177" s="27">
        <v>0</v>
      </c>
      <c r="Z177" s="20">
        <v>0</v>
      </c>
      <c r="AA177" s="20">
        <v>11376</v>
      </c>
      <c r="AB177" s="20">
        <v>0</v>
      </c>
      <c r="AC177" s="20">
        <v>0</v>
      </c>
      <c r="AD177" s="20">
        <v>1</v>
      </c>
      <c r="AE177" s="20">
        <v>0</v>
      </c>
      <c r="AF177" s="20">
        <v>1</v>
      </c>
    </row>
    <row r="178" spans="1:32" x14ac:dyDescent="0.3">
      <c r="A178" s="20">
        <v>2012</v>
      </c>
      <c r="B178" s="10">
        <v>177</v>
      </c>
      <c r="C178" s="10">
        <v>177</v>
      </c>
      <c r="D178" s="26">
        <v>0</v>
      </c>
      <c r="E178" s="26">
        <v>1</v>
      </c>
      <c r="F178" s="26">
        <v>0</v>
      </c>
      <c r="G178" s="10">
        <v>1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1</v>
      </c>
      <c r="O178" s="10">
        <v>0</v>
      </c>
      <c r="P178" s="10">
        <v>0</v>
      </c>
      <c r="Q178" s="20">
        <v>1</v>
      </c>
      <c r="R178" s="15">
        <v>0</v>
      </c>
      <c r="S178" s="20">
        <v>23.53</v>
      </c>
      <c r="T178" s="20">
        <v>1.3716219271760213</v>
      </c>
      <c r="U178" s="20">
        <v>3.9</v>
      </c>
      <c r="V178" s="20">
        <v>0.59106460702649921</v>
      </c>
      <c r="W178" s="27">
        <v>0</v>
      </c>
      <c r="X178" s="27">
        <v>1</v>
      </c>
      <c r="Y178" s="27">
        <v>0</v>
      </c>
      <c r="Z178" s="20">
        <v>5</v>
      </c>
      <c r="AA178" s="20">
        <v>11376</v>
      </c>
      <c r="AB178" s="20">
        <v>0</v>
      </c>
      <c r="AC178" s="20">
        <v>0</v>
      </c>
      <c r="AD178" s="20">
        <v>2</v>
      </c>
      <c r="AE178" s="20">
        <v>11</v>
      </c>
      <c r="AF178" s="20">
        <v>13</v>
      </c>
    </row>
    <row r="179" spans="1:32" x14ac:dyDescent="0.3">
      <c r="A179" s="20">
        <v>2012</v>
      </c>
      <c r="B179" s="10">
        <v>178</v>
      </c>
      <c r="C179" s="10">
        <v>178</v>
      </c>
      <c r="D179" s="26">
        <v>0</v>
      </c>
      <c r="E179" s="26">
        <v>1</v>
      </c>
      <c r="F179" s="26">
        <v>0</v>
      </c>
      <c r="G179" s="10">
        <v>0</v>
      </c>
      <c r="H179" s="10">
        <v>1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</v>
      </c>
      <c r="O179" s="10">
        <v>0</v>
      </c>
      <c r="P179" s="10">
        <v>0</v>
      </c>
      <c r="Q179" s="20">
        <v>1</v>
      </c>
      <c r="R179" s="15">
        <v>0</v>
      </c>
      <c r="S179" s="20">
        <v>22.96</v>
      </c>
      <c r="T179" s="20">
        <v>1.3609718837259359</v>
      </c>
      <c r="U179" s="20">
        <v>3.68</v>
      </c>
      <c r="V179" s="20">
        <v>0.56584781867351763</v>
      </c>
      <c r="W179" s="27">
        <v>0</v>
      </c>
      <c r="X179" s="27">
        <v>1</v>
      </c>
      <c r="Y179" s="27">
        <v>0</v>
      </c>
      <c r="Z179" s="20">
        <v>0</v>
      </c>
      <c r="AA179" s="20">
        <v>11376</v>
      </c>
      <c r="AB179" s="20">
        <v>0</v>
      </c>
      <c r="AC179" s="20">
        <v>0</v>
      </c>
      <c r="AD179" s="20">
        <v>1</v>
      </c>
      <c r="AE179" s="20">
        <v>2</v>
      </c>
      <c r="AF179" s="20">
        <v>3</v>
      </c>
    </row>
    <row r="180" spans="1:32" x14ac:dyDescent="0.3">
      <c r="A180" s="20">
        <v>2012</v>
      </c>
      <c r="B180" s="10">
        <v>179</v>
      </c>
      <c r="C180" s="10">
        <v>179</v>
      </c>
      <c r="D180" s="26">
        <v>0</v>
      </c>
      <c r="E180" s="26">
        <v>1</v>
      </c>
      <c r="F180" s="26">
        <v>0</v>
      </c>
      <c r="G180" s="10">
        <v>0</v>
      </c>
      <c r="H180" s="10">
        <v>1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1</v>
      </c>
      <c r="O180" s="10">
        <v>0</v>
      </c>
      <c r="P180" s="10">
        <v>0</v>
      </c>
      <c r="Q180" s="20">
        <v>1</v>
      </c>
      <c r="R180" s="15">
        <v>0</v>
      </c>
      <c r="S180" s="20">
        <v>18.48</v>
      </c>
      <c r="T180" s="20">
        <v>1.266701966884088</v>
      </c>
      <c r="U180" s="20">
        <v>4.04</v>
      </c>
      <c r="V180" s="20">
        <v>0.60638136511060492</v>
      </c>
      <c r="W180" s="27">
        <v>0</v>
      </c>
      <c r="X180" s="27">
        <v>1</v>
      </c>
      <c r="Y180" s="27">
        <v>0</v>
      </c>
      <c r="Z180" s="20">
        <v>0</v>
      </c>
      <c r="AA180" s="20">
        <v>11376</v>
      </c>
      <c r="AB180" s="20">
        <v>0</v>
      </c>
      <c r="AC180" s="20">
        <v>0</v>
      </c>
      <c r="AD180" s="20">
        <v>2</v>
      </c>
      <c r="AE180" s="20">
        <v>4</v>
      </c>
      <c r="AF180" s="20">
        <v>6</v>
      </c>
    </row>
    <row r="181" spans="1:32" x14ac:dyDescent="0.3">
      <c r="A181" s="20">
        <v>2012</v>
      </c>
      <c r="B181" s="10">
        <v>180</v>
      </c>
      <c r="C181" s="10">
        <v>180</v>
      </c>
      <c r="D181" s="26">
        <v>0</v>
      </c>
      <c r="E181" s="26">
        <v>1</v>
      </c>
      <c r="F181" s="26">
        <v>0</v>
      </c>
      <c r="G181" s="10">
        <v>0</v>
      </c>
      <c r="H181" s="10">
        <v>1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1</v>
      </c>
      <c r="O181" s="10">
        <v>0</v>
      </c>
      <c r="P181" s="10">
        <v>0</v>
      </c>
      <c r="Q181" s="20">
        <v>0.90000000000000568</v>
      </c>
      <c r="R181" s="15">
        <v>0</v>
      </c>
      <c r="S181" s="20">
        <v>19.13</v>
      </c>
      <c r="T181" s="20">
        <v>1.2817149700272958</v>
      </c>
      <c r="U181" s="20">
        <v>4.41</v>
      </c>
      <c r="V181" s="20">
        <v>0.6444385894678385</v>
      </c>
      <c r="W181" s="27">
        <v>0</v>
      </c>
      <c r="X181" s="27">
        <v>1</v>
      </c>
      <c r="Y181" s="27">
        <v>0</v>
      </c>
      <c r="Z181" s="20">
        <v>0</v>
      </c>
      <c r="AA181" s="20">
        <v>11376</v>
      </c>
      <c r="AB181" s="20">
        <v>0</v>
      </c>
      <c r="AC181" s="20">
        <v>0</v>
      </c>
      <c r="AD181" s="20">
        <v>2</v>
      </c>
      <c r="AE181" s="20">
        <v>7</v>
      </c>
      <c r="AF181" s="20">
        <v>9</v>
      </c>
    </row>
    <row r="182" spans="1:32" x14ac:dyDescent="0.3">
      <c r="A182" s="20">
        <v>2012</v>
      </c>
      <c r="B182" s="10">
        <v>181</v>
      </c>
      <c r="C182" s="10">
        <v>181</v>
      </c>
      <c r="D182" s="26">
        <v>1</v>
      </c>
      <c r="E182" s="26">
        <v>0</v>
      </c>
      <c r="F182" s="26">
        <v>0</v>
      </c>
      <c r="G182" s="10">
        <v>1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1</v>
      </c>
      <c r="O182" s="10">
        <v>0</v>
      </c>
      <c r="P182" s="10">
        <v>0</v>
      </c>
      <c r="Q182" s="20">
        <v>0.32999999999999829</v>
      </c>
      <c r="R182" s="15">
        <v>0</v>
      </c>
      <c r="S182" s="20">
        <v>15.81</v>
      </c>
      <c r="T182" s="20">
        <v>1.1989318699322091</v>
      </c>
      <c r="U182" s="20">
        <v>6.56</v>
      </c>
      <c r="V182" s="20">
        <v>0.81690383937566025</v>
      </c>
      <c r="W182" s="27">
        <v>0</v>
      </c>
      <c r="X182" s="27">
        <v>0</v>
      </c>
      <c r="Y182" s="27">
        <v>1</v>
      </c>
      <c r="Z182" s="20">
        <v>2</v>
      </c>
      <c r="AA182" s="20">
        <v>11376</v>
      </c>
      <c r="AB182" s="20">
        <v>0</v>
      </c>
      <c r="AC182" s="20">
        <v>0</v>
      </c>
      <c r="AD182" s="20">
        <v>1</v>
      </c>
      <c r="AE182" s="20">
        <v>7</v>
      </c>
      <c r="AF182" s="20">
        <v>8</v>
      </c>
    </row>
    <row r="183" spans="1:32" x14ac:dyDescent="0.3">
      <c r="A183" s="20">
        <v>2012</v>
      </c>
      <c r="B183" s="10">
        <v>182</v>
      </c>
      <c r="C183" s="10">
        <v>182</v>
      </c>
      <c r="D183" s="26">
        <v>0</v>
      </c>
      <c r="E183" s="26">
        <v>1</v>
      </c>
      <c r="F183" s="26">
        <v>0</v>
      </c>
      <c r="G183" s="10">
        <v>0</v>
      </c>
      <c r="H183" s="10">
        <v>1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1</v>
      </c>
      <c r="O183" s="10">
        <v>0</v>
      </c>
      <c r="P183" s="10">
        <v>0</v>
      </c>
      <c r="Q183" s="20">
        <v>1</v>
      </c>
      <c r="R183" s="15">
        <v>0</v>
      </c>
      <c r="S183" s="20">
        <v>22.34</v>
      </c>
      <c r="T183" s="20">
        <v>1.3490831687795903</v>
      </c>
      <c r="U183" s="20">
        <v>6.18</v>
      </c>
      <c r="V183" s="20">
        <v>0.79098847508881587</v>
      </c>
      <c r="W183" s="27">
        <v>0</v>
      </c>
      <c r="X183" s="27">
        <v>1</v>
      </c>
      <c r="Y183" s="27">
        <v>0</v>
      </c>
      <c r="Z183" s="20">
        <v>0</v>
      </c>
      <c r="AA183" s="20">
        <v>10064</v>
      </c>
      <c r="AB183" s="20">
        <v>0</v>
      </c>
      <c r="AC183" s="20">
        <v>0</v>
      </c>
      <c r="AD183" s="20">
        <v>1</v>
      </c>
      <c r="AE183" s="20">
        <v>4</v>
      </c>
      <c r="AF183" s="20">
        <v>5</v>
      </c>
    </row>
    <row r="184" spans="1:32" x14ac:dyDescent="0.3">
      <c r="A184" s="20">
        <v>2012</v>
      </c>
      <c r="B184" s="10">
        <v>183</v>
      </c>
      <c r="C184" s="10">
        <v>183</v>
      </c>
      <c r="D184" s="26">
        <v>1</v>
      </c>
      <c r="E184" s="26">
        <v>0</v>
      </c>
      <c r="F184" s="26">
        <v>0</v>
      </c>
      <c r="G184" s="10">
        <v>0</v>
      </c>
      <c r="H184" s="10">
        <v>1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20">
        <v>1</v>
      </c>
      <c r="R184" s="15">
        <v>1.0000000000000009E-2</v>
      </c>
      <c r="S184" s="20">
        <v>22.93</v>
      </c>
      <c r="T184" s="20">
        <v>1.3604040547299387</v>
      </c>
      <c r="U184" s="20">
        <v>4.5</v>
      </c>
      <c r="V184" s="20">
        <v>0.65321251377534373</v>
      </c>
      <c r="W184" s="27">
        <v>0</v>
      </c>
      <c r="X184" s="27">
        <v>1</v>
      </c>
      <c r="Y184" s="27">
        <v>0</v>
      </c>
      <c r="Z184" s="20">
        <v>0</v>
      </c>
      <c r="AA184" s="20">
        <v>10064</v>
      </c>
      <c r="AB184" s="20">
        <v>0</v>
      </c>
      <c r="AC184" s="20">
        <v>0</v>
      </c>
      <c r="AD184" s="20">
        <v>0</v>
      </c>
      <c r="AE184" s="20">
        <v>2</v>
      </c>
      <c r="AF184" s="20">
        <v>2</v>
      </c>
    </row>
    <row r="185" spans="1:32" x14ac:dyDescent="0.3">
      <c r="A185" s="20">
        <v>2012</v>
      </c>
      <c r="B185" s="10">
        <v>184</v>
      </c>
      <c r="C185" s="10">
        <v>184</v>
      </c>
      <c r="D185" s="26">
        <v>0</v>
      </c>
      <c r="E185" s="26">
        <v>1</v>
      </c>
      <c r="F185" s="26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1</v>
      </c>
      <c r="O185" s="10">
        <v>0</v>
      </c>
      <c r="P185" s="10">
        <v>0</v>
      </c>
      <c r="Q185" s="20">
        <v>2</v>
      </c>
      <c r="R185" s="15">
        <v>2.0000000000000018E-2</v>
      </c>
      <c r="S185" s="20">
        <v>14.25</v>
      </c>
      <c r="T185" s="20">
        <v>1.153814864344529</v>
      </c>
      <c r="U185" s="20">
        <v>4.3499999999999996</v>
      </c>
      <c r="V185" s="20">
        <v>0.63848925695463732</v>
      </c>
      <c r="W185" s="27">
        <v>0</v>
      </c>
      <c r="X185" s="27">
        <v>1</v>
      </c>
      <c r="Y185" s="27">
        <v>0</v>
      </c>
      <c r="Z185" s="20">
        <v>4</v>
      </c>
      <c r="AA185" s="20">
        <v>10064</v>
      </c>
      <c r="AB185" s="20">
        <v>0</v>
      </c>
      <c r="AC185" s="20">
        <v>0</v>
      </c>
      <c r="AD185" s="20">
        <v>3</v>
      </c>
      <c r="AE185" s="20">
        <v>8</v>
      </c>
      <c r="AF185" s="20">
        <v>11</v>
      </c>
    </row>
    <row r="186" spans="1:32" x14ac:dyDescent="0.3">
      <c r="A186" s="20">
        <v>2012</v>
      </c>
      <c r="B186" s="10">
        <v>185</v>
      </c>
      <c r="C186" s="10">
        <v>185</v>
      </c>
      <c r="D186" s="26">
        <v>0</v>
      </c>
      <c r="E186" s="26">
        <v>1</v>
      </c>
      <c r="F186" s="26">
        <v>0</v>
      </c>
      <c r="G186" s="10">
        <v>1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1</v>
      </c>
      <c r="O186" s="10">
        <v>0</v>
      </c>
      <c r="P186" s="10">
        <v>0</v>
      </c>
      <c r="Q186" s="20">
        <v>1</v>
      </c>
      <c r="R186" s="15">
        <v>0</v>
      </c>
      <c r="S186" s="20">
        <v>36.81</v>
      </c>
      <c r="T186" s="20">
        <v>1.5659658174466666</v>
      </c>
      <c r="U186" s="20">
        <v>3.84</v>
      </c>
      <c r="V186" s="20">
        <v>0.58433122436753082</v>
      </c>
      <c r="W186" s="27">
        <v>0</v>
      </c>
      <c r="X186" s="27">
        <v>1</v>
      </c>
      <c r="Y186" s="27">
        <v>0</v>
      </c>
      <c r="Z186" s="20">
        <v>1</v>
      </c>
      <c r="AA186" s="20">
        <v>10064</v>
      </c>
      <c r="AB186" s="20">
        <v>0</v>
      </c>
      <c r="AC186" s="20">
        <v>0</v>
      </c>
      <c r="AD186" s="20">
        <v>0</v>
      </c>
      <c r="AE186" s="20">
        <v>4</v>
      </c>
      <c r="AF186" s="20">
        <v>4</v>
      </c>
    </row>
    <row r="187" spans="1:32" x14ac:dyDescent="0.3">
      <c r="A187" s="20">
        <v>2012</v>
      </c>
      <c r="B187" s="10">
        <v>186</v>
      </c>
      <c r="C187" s="10">
        <v>186</v>
      </c>
      <c r="D187" s="26">
        <v>1</v>
      </c>
      <c r="E187" s="26">
        <v>0</v>
      </c>
      <c r="F187" s="26">
        <v>0</v>
      </c>
      <c r="G187" s="10">
        <v>1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1</v>
      </c>
      <c r="O187" s="10">
        <v>0</v>
      </c>
      <c r="P187" s="10">
        <v>0</v>
      </c>
      <c r="Q187" s="20">
        <v>1</v>
      </c>
      <c r="R187" s="15">
        <v>1.0000000000000009E-2</v>
      </c>
      <c r="S187" s="20">
        <v>30.23</v>
      </c>
      <c r="T187" s="20">
        <v>1.4804381471778172</v>
      </c>
      <c r="U187" s="20">
        <v>4.0599999999999996</v>
      </c>
      <c r="V187" s="20">
        <v>0.60852603357719404</v>
      </c>
      <c r="W187" s="27">
        <v>0</v>
      </c>
      <c r="X187" s="27">
        <v>1</v>
      </c>
      <c r="Y187" s="27">
        <v>0</v>
      </c>
      <c r="Z187" s="20">
        <v>1</v>
      </c>
      <c r="AA187" s="20">
        <v>10064</v>
      </c>
      <c r="AB187" s="20">
        <v>0</v>
      </c>
      <c r="AC187" s="20">
        <v>0</v>
      </c>
      <c r="AD187" s="20">
        <v>1</v>
      </c>
      <c r="AE187" s="20">
        <v>2</v>
      </c>
      <c r="AF187" s="20">
        <v>3</v>
      </c>
    </row>
    <row r="188" spans="1:32" x14ac:dyDescent="0.3">
      <c r="A188" s="20">
        <v>2012</v>
      </c>
      <c r="B188" s="10">
        <v>187</v>
      </c>
      <c r="C188" s="10">
        <v>187</v>
      </c>
      <c r="D188" s="26">
        <v>0</v>
      </c>
      <c r="E188" s="26">
        <v>1</v>
      </c>
      <c r="F188" s="26">
        <v>0</v>
      </c>
      <c r="G188" s="10">
        <v>1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1</v>
      </c>
      <c r="O188" s="10">
        <v>0</v>
      </c>
      <c r="P188" s="10">
        <v>0</v>
      </c>
      <c r="Q188" s="20">
        <v>1</v>
      </c>
      <c r="R188" s="15">
        <v>0</v>
      </c>
      <c r="S188" s="20">
        <v>31.35</v>
      </c>
      <c r="T188" s="20">
        <v>1.4962375451667353</v>
      </c>
      <c r="U188" s="20">
        <v>4.57</v>
      </c>
      <c r="V188" s="20">
        <v>0.6599162000698503</v>
      </c>
      <c r="W188" s="27">
        <v>0</v>
      </c>
      <c r="X188" s="27">
        <v>1</v>
      </c>
      <c r="Y188" s="27">
        <v>0</v>
      </c>
      <c r="Z188" s="20">
        <v>0</v>
      </c>
      <c r="AA188" s="20">
        <v>10064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</row>
    <row r="189" spans="1:32" x14ac:dyDescent="0.3">
      <c r="A189" s="20">
        <v>2012</v>
      </c>
      <c r="B189" s="10">
        <v>188</v>
      </c>
      <c r="C189" s="10">
        <v>188</v>
      </c>
      <c r="D189" s="26">
        <v>0</v>
      </c>
      <c r="E189" s="26">
        <v>1</v>
      </c>
      <c r="F189" s="26">
        <v>0</v>
      </c>
      <c r="G189" s="10">
        <v>1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1</v>
      </c>
      <c r="N189" s="10">
        <v>0</v>
      </c>
      <c r="O189" s="10">
        <v>0</v>
      </c>
      <c r="P189" s="10">
        <v>0</v>
      </c>
      <c r="Q189" s="20">
        <v>0.37800000000000011</v>
      </c>
      <c r="R189" s="15">
        <v>0</v>
      </c>
      <c r="S189" s="20">
        <v>33.72</v>
      </c>
      <c r="T189" s="20">
        <v>1.5278875659527047</v>
      </c>
      <c r="U189" s="20">
        <v>2.91</v>
      </c>
      <c r="V189" s="20">
        <v>0.46389298898590731</v>
      </c>
      <c r="W189" s="27">
        <v>1</v>
      </c>
      <c r="X189" s="27">
        <v>0</v>
      </c>
      <c r="Y189" s="27">
        <v>0</v>
      </c>
      <c r="Z189" s="20">
        <v>0</v>
      </c>
      <c r="AA189" s="20">
        <v>10064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</row>
    <row r="190" spans="1:32" x14ac:dyDescent="0.3">
      <c r="A190" s="20">
        <v>2012</v>
      </c>
      <c r="B190" s="10">
        <v>189</v>
      </c>
      <c r="C190" s="10">
        <v>189</v>
      </c>
      <c r="D190" s="26">
        <v>0</v>
      </c>
      <c r="E190" s="26">
        <v>1</v>
      </c>
      <c r="F190" s="26">
        <v>0</v>
      </c>
      <c r="G190" s="10">
        <v>1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1</v>
      </c>
      <c r="O190" s="10">
        <v>0</v>
      </c>
      <c r="P190" s="10">
        <v>0</v>
      </c>
      <c r="Q190" s="20">
        <v>0.35200000000000387</v>
      </c>
      <c r="R190" s="15">
        <v>3.0000000000000027E-2</v>
      </c>
      <c r="S190" s="20">
        <v>37.869999999999997</v>
      </c>
      <c r="T190" s="20">
        <v>1.5782953051208262</v>
      </c>
      <c r="U190" s="20">
        <v>3.35</v>
      </c>
      <c r="V190" s="20">
        <v>0.5250448070368452</v>
      </c>
      <c r="W190" s="27">
        <v>1</v>
      </c>
      <c r="X190" s="27">
        <v>0</v>
      </c>
      <c r="Y190" s="27">
        <v>0</v>
      </c>
      <c r="Z190" s="20">
        <v>0</v>
      </c>
      <c r="AA190" s="20">
        <v>10064</v>
      </c>
      <c r="AB190" s="20">
        <v>0</v>
      </c>
      <c r="AC190" s="20">
        <v>1</v>
      </c>
      <c r="AD190" s="20">
        <v>0</v>
      </c>
      <c r="AE190" s="20">
        <v>1</v>
      </c>
      <c r="AF190" s="20">
        <v>2</v>
      </c>
    </row>
    <row r="191" spans="1:32" x14ac:dyDescent="0.3">
      <c r="A191" s="20">
        <v>2012</v>
      </c>
      <c r="B191" s="10">
        <v>190</v>
      </c>
      <c r="C191" s="10">
        <v>190</v>
      </c>
      <c r="D191" s="26">
        <v>0</v>
      </c>
      <c r="E191" s="26">
        <v>1</v>
      </c>
      <c r="F191" s="26">
        <v>0</v>
      </c>
      <c r="G191" s="10">
        <v>1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1</v>
      </c>
      <c r="O191" s="10">
        <v>0</v>
      </c>
      <c r="P191" s="10">
        <v>0</v>
      </c>
      <c r="Q191" s="20">
        <v>0.92999999999999261</v>
      </c>
      <c r="R191" s="15">
        <v>0</v>
      </c>
      <c r="S191" s="20">
        <v>23.72</v>
      </c>
      <c r="T191" s="20">
        <v>1.3751146846922251</v>
      </c>
      <c r="U191" s="20">
        <v>3.84</v>
      </c>
      <c r="V191" s="20">
        <v>0.58433122436753082</v>
      </c>
      <c r="W191" s="27">
        <v>0</v>
      </c>
      <c r="X191" s="27">
        <v>1</v>
      </c>
      <c r="Y191" s="27">
        <v>0</v>
      </c>
      <c r="Z191" s="20">
        <v>1</v>
      </c>
      <c r="AA191" s="20">
        <v>10064</v>
      </c>
      <c r="AB191" s="20">
        <v>0</v>
      </c>
      <c r="AC191" s="20">
        <v>0</v>
      </c>
      <c r="AD191" s="20">
        <v>1</v>
      </c>
      <c r="AE191" s="20">
        <v>4</v>
      </c>
      <c r="AF191" s="20">
        <v>5</v>
      </c>
    </row>
    <row r="192" spans="1:32" x14ac:dyDescent="0.3">
      <c r="A192" s="20">
        <v>2012</v>
      </c>
      <c r="B192" s="10">
        <v>191</v>
      </c>
      <c r="C192" s="10">
        <v>191</v>
      </c>
      <c r="D192" s="26">
        <v>1</v>
      </c>
      <c r="E192" s="26">
        <v>0</v>
      </c>
      <c r="F192" s="26">
        <v>0</v>
      </c>
      <c r="G192" s="10">
        <v>1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1</v>
      </c>
      <c r="O192" s="10">
        <v>0</v>
      </c>
      <c r="P192" s="10">
        <v>0</v>
      </c>
      <c r="Q192" s="20">
        <v>0.34000000000000341</v>
      </c>
      <c r="R192" s="15">
        <v>1.0000000000000009E-2</v>
      </c>
      <c r="S192" s="20">
        <v>25.15</v>
      </c>
      <c r="T192" s="20">
        <v>1.4005379893919461</v>
      </c>
      <c r="U192" s="20">
        <v>4.0599999999999996</v>
      </c>
      <c r="V192" s="20">
        <v>0.60852603357719404</v>
      </c>
      <c r="W192" s="27">
        <v>0</v>
      </c>
      <c r="X192" s="27">
        <v>1</v>
      </c>
      <c r="Y192" s="27">
        <v>0</v>
      </c>
      <c r="Z192" s="20">
        <v>0</v>
      </c>
      <c r="AA192" s="20">
        <v>10064</v>
      </c>
      <c r="AB192" s="20">
        <v>0</v>
      </c>
      <c r="AC192" s="20">
        <v>0</v>
      </c>
      <c r="AD192" s="20">
        <v>0</v>
      </c>
      <c r="AE192" s="20">
        <v>2</v>
      </c>
      <c r="AF192" s="20">
        <v>2</v>
      </c>
    </row>
    <row r="193" spans="1:32" x14ac:dyDescent="0.3">
      <c r="A193" s="20">
        <v>2012</v>
      </c>
      <c r="B193" s="10">
        <v>192</v>
      </c>
      <c r="C193" s="10">
        <v>192</v>
      </c>
      <c r="D193" s="26">
        <v>1</v>
      </c>
      <c r="E193" s="26">
        <v>0</v>
      </c>
      <c r="F193" s="26">
        <v>0</v>
      </c>
      <c r="G193" s="10">
        <v>0</v>
      </c>
      <c r="H193" s="10">
        <v>1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1</v>
      </c>
      <c r="O193" s="10">
        <v>0</v>
      </c>
      <c r="P193" s="10">
        <v>0</v>
      </c>
      <c r="Q193" s="20">
        <v>1</v>
      </c>
      <c r="R193" s="15">
        <v>0</v>
      </c>
      <c r="S193" s="20">
        <v>45.28</v>
      </c>
      <c r="T193" s="20">
        <v>1.655906418180215</v>
      </c>
      <c r="U193" s="20">
        <v>3.85</v>
      </c>
      <c r="V193" s="20">
        <v>0.5854607295085007</v>
      </c>
      <c r="W193" s="27">
        <v>0</v>
      </c>
      <c r="X193" s="27">
        <v>1</v>
      </c>
      <c r="Y193" s="27">
        <v>0</v>
      </c>
      <c r="Z193" s="20">
        <v>1</v>
      </c>
      <c r="AA193" s="20">
        <v>10064</v>
      </c>
      <c r="AB193" s="20">
        <v>0</v>
      </c>
      <c r="AC193" s="20">
        <v>0</v>
      </c>
      <c r="AD193" s="20">
        <v>2</v>
      </c>
      <c r="AE193" s="20">
        <v>3</v>
      </c>
      <c r="AF193" s="20">
        <v>5</v>
      </c>
    </row>
    <row r="194" spans="1:32" x14ac:dyDescent="0.3">
      <c r="A194" s="20">
        <v>2012</v>
      </c>
      <c r="B194" s="10">
        <v>193</v>
      </c>
      <c r="C194" s="10">
        <v>193</v>
      </c>
      <c r="D194" s="26">
        <v>0</v>
      </c>
      <c r="E194" s="26">
        <v>1</v>
      </c>
      <c r="F194" s="26">
        <v>0</v>
      </c>
      <c r="G194" s="10">
        <v>0</v>
      </c>
      <c r="H194" s="10">
        <v>1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1</v>
      </c>
      <c r="O194" s="10">
        <v>0</v>
      </c>
      <c r="P194" s="10">
        <v>0</v>
      </c>
      <c r="Q194" s="20">
        <v>0.70999999999999375</v>
      </c>
      <c r="R194" s="15">
        <v>0.15000000000000002</v>
      </c>
      <c r="S194" s="20">
        <v>27.71</v>
      </c>
      <c r="T194" s="20">
        <v>1.4426365257822318</v>
      </c>
      <c r="U194" s="20">
        <v>3.08</v>
      </c>
      <c r="V194" s="20">
        <v>0.48855071650044429</v>
      </c>
      <c r="W194" s="27">
        <v>1</v>
      </c>
      <c r="X194" s="27">
        <v>0</v>
      </c>
      <c r="Y194" s="27">
        <v>0</v>
      </c>
      <c r="Z194" s="20">
        <v>1</v>
      </c>
      <c r="AA194" s="20">
        <v>10064</v>
      </c>
      <c r="AB194" s="20">
        <v>0</v>
      </c>
      <c r="AC194" s="20">
        <v>0</v>
      </c>
      <c r="AD194" s="20">
        <v>0</v>
      </c>
      <c r="AE194" s="20">
        <v>4</v>
      </c>
      <c r="AF194" s="20">
        <v>4</v>
      </c>
    </row>
    <row r="195" spans="1:32" x14ac:dyDescent="0.3">
      <c r="A195" s="20">
        <v>2012</v>
      </c>
      <c r="B195" s="10">
        <v>194</v>
      </c>
      <c r="C195" s="10">
        <v>194</v>
      </c>
      <c r="D195" s="26">
        <v>0</v>
      </c>
      <c r="E195" s="26">
        <v>1</v>
      </c>
      <c r="F195" s="26">
        <v>0</v>
      </c>
      <c r="G195" s="10">
        <v>0</v>
      </c>
      <c r="H195" s="10">
        <v>1</v>
      </c>
      <c r="I195" s="10">
        <v>0</v>
      </c>
      <c r="J195" s="10">
        <v>0</v>
      </c>
      <c r="K195" s="10">
        <v>0</v>
      </c>
      <c r="L195" s="10">
        <v>0</v>
      </c>
      <c r="M195" s="10">
        <v>1</v>
      </c>
      <c r="N195" s="10">
        <v>0</v>
      </c>
      <c r="O195" s="10">
        <v>0</v>
      </c>
      <c r="P195" s="10">
        <v>0</v>
      </c>
      <c r="Q195" s="20">
        <v>1</v>
      </c>
      <c r="R195" s="15">
        <v>0</v>
      </c>
      <c r="S195" s="20">
        <v>25.6</v>
      </c>
      <c r="T195" s="20">
        <v>1.4082399653118496</v>
      </c>
      <c r="U195" s="20">
        <v>4.0599999999999996</v>
      </c>
      <c r="V195" s="20">
        <v>0.60852603357719404</v>
      </c>
      <c r="W195" s="27">
        <v>0</v>
      </c>
      <c r="X195" s="27">
        <v>1</v>
      </c>
      <c r="Y195" s="27">
        <v>0</v>
      </c>
      <c r="Z195" s="20">
        <v>1</v>
      </c>
      <c r="AA195" s="20">
        <v>10064</v>
      </c>
      <c r="AB195" s="20">
        <v>0</v>
      </c>
      <c r="AC195" s="20">
        <v>0</v>
      </c>
      <c r="AD195" s="20">
        <v>1</v>
      </c>
      <c r="AE195" s="20">
        <v>1</v>
      </c>
      <c r="AF195" s="20">
        <v>2</v>
      </c>
    </row>
    <row r="196" spans="1:32" x14ac:dyDescent="0.3">
      <c r="A196" s="20">
        <v>2012</v>
      </c>
      <c r="B196" s="10">
        <v>195</v>
      </c>
      <c r="C196" s="10">
        <v>195</v>
      </c>
      <c r="D196" s="26">
        <v>1</v>
      </c>
      <c r="E196" s="26">
        <v>0</v>
      </c>
      <c r="F196" s="26">
        <v>0</v>
      </c>
      <c r="G196" s="10">
        <v>1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1</v>
      </c>
      <c r="O196" s="10">
        <v>0</v>
      </c>
      <c r="P196" s="10">
        <v>0</v>
      </c>
      <c r="Q196" s="20">
        <v>0.39000000000000057</v>
      </c>
      <c r="R196" s="15">
        <v>0</v>
      </c>
      <c r="S196" s="20">
        <v>24.44</v>
      </c>
      <c r="T196" s="20">
        <v>1.3881012015705168</v>
      </c>
      <c r="U196" s="20">
        <v>6.46</v>
      </c>
      <c r="V196" s="20">
        <v>0.81023251799508411</v>
      </c>
      <c r="W196" s="27">
        <v>0</v>
      </c>
      <c r="X196" s="27">
        <v>0</v>
      </c>
      <c r="Y196" s="27">
        <v>1</v>
      </c>
      <c r="Z196" s="20">
        <v>1</v>
      </c>
      <c r="AA196" s="20">
        <v>10064</v>
      </c>
      <c r="AB196" s="20">
        <v>0</v>
      </c>
      <c r="AC196" s="20">
        <v>0</v>
      </c>
      <c r="AD196" s="20">
        <v>3</v>
      </c>
      <c r="AE196" s="20">
        <v>2</v>
      </c>
      <c r="AF196" s="20">
        <v>5</v>
      </c>
    </row>
    <row r="197" spans="1:32" x14ac:dyDescent="0.3">
      <c r="A197" s="20">
        <v>2012</v>
      </c>
      <c r="B197" s="10">
        <v>196</v>
      </c>
      <c r="C197" s="10">
        <v>196</v>
      </c>
      <c r="D197" s="26">
        <v>1</v>
      </c>
      <c r="E197" s="26">
        <v>0</v>
      </c>
      <c r="F197" s="26">
        <v>0</v>
      </c>
      <c r="G197" s="10">
        <v>0</v>
      </c>
      <c r="H197" s="10">
        <v>1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1</v>
      </c>
      <c r="O197" s="10">
        <v>0</v>
      </c>
      <c r="P197" s="10">
        <v>0</v>
      </c>
      <c r="Q197" s="20">
        <v>1</v>
      </c>
      <c r="R197" s="15">
        <v>0</v>
      </c>
      <c r="S197" s="20">
        <v>34.99</v>
      </c>
      <c r="T197" s="20">
        <v>1.5439439424829065</v>
      </c>
      <c r="U197" s="20">
        <v>4.78</v>
      </c>
      <c r="V197" s="20">
        <v>0.67942789661211889</v>
      </c>
      <c r="W197" s="27">
        <v>0</v>
      </c>
      <c r="X197" s="27">
        <v>1</v>
      </c>
      <c r="Y197" s="27">
        <v>0</v>
      </c>
      <c r="Z197" s="20">
        <v>2</v>
      </c>
      <c r="AA197" s="20">
        <v>10064</v>
      </c>
      <c r="AB197" s="20">
        <v>1</v>
      </c>
      <c r="AC197" s="20">
        <v>0</v>
      </c>
      <c r="AD197" s="20">
        <v>2</v>
      </c>
      <c r="AE197" s="20">
        <v>4</v>
      </c>
      <c r="AF197" s="20">
        <v>7</v>
      </c>
    </row>
    <row r="198" spans="1:32" x14ac:dyDescent="0.3">
      <c r="A198" s="20">
        <v>2012</v>
      </c>
      <c r="B198" s="10">
        <v>197</v>
      </c>
      <c r="C198" s="10">
        <v>197</v>
      </c>
      <c r="D198" s="26">
        <v>0</v>
      </c>
      <c r="E198" s="26">
        <v>1</v>
      </c>
      <c r="F198" s="26">
        <v>0</v>
      </c>
      <c r="G198" s="10">
        <v>0</v>
      </c>
      <c r="H198" s="10">
        <v>1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1</v>
      </c>
      <c r="O198" s="10">
        <v>0</v>
      </c>
      <c r="P198" s="10">
        <v>0</v>
      </c>
      <c r="Q198" s="20">
        <v>0.53700000000000614</v>
      </c>
      <c r="R198" s="15">
        <v>0</v>
      </c>
      <c r="S198" s="20">
        <v>41</v>
      </c>
      <c r="T198" s="20">
        <v>1.6127838567197355</v>
      </c>
      <c r="U198" s="20">
        <v>3.17</v>
      </c>
      <c r="V198" s="20">
        <v>0.50105926221775143</v>
      </c>
      <c r="W198" s="27">
        <v>1</v>
      </c>
      <c r="X198" s="27">
        <v>0</v>
      </c>
      <c r="Y198" s="27">
        <v>0</v>
      </c>
      <c r="Z198" s="20">
        <v>0</v>
      </c>
      <c r="AA198" s="20">
        <v>10064</v>
      </c>
      <c r="AB198" s="20">
        <v>0</v>
      </c>
      <c r="AC198" s="20">
        <v>0</v>
      </c>
      <c r="AD198" s="20">
        <v>1</v>
      </c>
      <c r="AE198" s="20">
        <v>1</v>
      </c>
      <c r="AF198" s="20">
        <v>2</v>
      </c>
    </row>
    <row r="199" spans="1:32" x14ac:dyDescent="0.3">
      <c r="A199" s="20">
        <v>2012</v>
      </c>
      <c r="B199" s="10">
        <v>198</v>
      </c>
      <c r="C199" s="10">
        <v>198</v>
      </c>
      <c r="D199" s="26">
        <v>0</v>
      </c>
      <c r="E199" s="26">
        <v>0</v>
      </c>
      <c r="F199" s="26">
        <v>1</v>
      </c>
      <c r="G199" s="10">
        <v>0</v>
      </c>
      <c r="H199" s="10">
        <v>1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1</v>
      </c>
      <c r="O199" s="10">
        <v>0</v>
      </c>
      <c r="P199" s="10">
        <v>0</v>
      </c>
      <c r="Q199" s="20">
        <v>0.36299999999999955</v>
      </c>
      <c r="R199" s="15">
        <v>1.0000000000000009E-2</v>
      </c>
      <c r="S199" s="20">
        <v>39.36</v>
      </c>
      <c r="T199" s="20">
        <v>1.5950550897593039</v>
      </c>
      <c r="U199" s="20">
        <v>2.58</v>
      </c>
      <c r="V199" s="20">
        <v>0.41161970596323016</v>
      </c>
      <c r="W199" s="27">
        <v>1</v>
      </c>
      <c r="X199" s="27">
        <v>0</v>
      </c>
      <c r="Y199" s="27">
        <v>0</v>
      </c>
      <c r="Z199" s="20">
        <v>0</v>
      </c>
      <c r="AA199" s="20">
        <v>10064</v>
      </c>
      <c r="AB199" s="20">
        <v>0</v>
      </c>
      <c r="AC199" s="20">
        <v>1</v>
      </c>
      <c r="AD199" s="20">
        <v>1</v>
      </c>
      <c r="AE199" s="20">
        <v>1</v>
      </c>
      <c r="AF199" s="20">
        <v>3</v>
      </c>
    </row>
    <row r="200" spans="1:32" x14ac:dyDescent="0.3">
      <c r="A200" s="20">
        <v>2012</v>
      </c>
      <c r="B200" s="10">
        <v>199</v>
      </c>
      <c r="C200" s="10">
        <v>199</v>
      </c>
      <c r="D200" s="26">
        <v>0</v>
      </c>
      <c r="E200" s="26">
        <v>1</v>
      </c>
      <c r="F200" s="26">
        <v>0</v>
      </c>
      <c r="G200" s="10">
        <v>0</v>
      </c>
      <c r="H200" s="10">
        <v>1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1</v>
      </c>
      <c r="O200" s="10">
        <v>0</v>
      </c>
      <c r="P200" s="10">
        <v>0</v>
      </c>
      <c r="Q200" s="20">
        <v>1</v>
      </c>
      <c r="R200" s="15">
        <v>0</v>
      </c>
      <c r="S200" s="20">
        <v>37.72</v>
      </c>
      <c r="T200" s="20">
        <v>1.5765716840652908</v>
      </c>
      <c r="U200" s="20">
        <v>3.17</v>
      </c>
      <c r="V200" s="20">
        <v>0.50105926221775143</v>
      </c>
      <c r="W200" s="27">
        <v>1</v>
      </c>
      <c r="X200" s="27">
        <v>0</v>
      </c>
      <c r="Y200" s="27">
        <v>0</v>
      </c>
      <c r="Z200" s="20">
        <v>0</v>
      </c>
      <c r="AA200" s="20">
        <v>10064</v>
      </c>
      <c r="AB200" s="20">
        <v>0</v>
      </c>
      <c r="AC200" s="20">
        <v>0</v>
      </c>
      <c r="AD200" s="20">
        <v>1</v>
      </c>
      <c r="AE200" s="20">
        <v>4</v>
      </c>
      <c r="AF200" s="20">
        <v>5</v>
      </c>
    </row>
    <row r="201" spans="1:32" x14ac:dyDescent="0.3">
      <c r="A201" s="20">
        <v>2012</v>
      </c>
      <c r="B201" s="10">
        <v>200</v>
      </c>
      <c r="C201" s="10">
        <v>200</v>
      </c>
      <c r="D201" s="26">
        <v>0</v>
      </c>
      <c r="E201" s="26">
        <v>1</v>
      </c>
      <c r="F201" s="26">
        <v>0</v>
      </c>
      <c r="G201" s="10">
        <v>0</v>
      </c>
      <c r="H201" s="10">
        <v>1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1</v>
      </c>
      <c r="O201" s="10">
        <v>0</v>
      </c>
      <c r="P201" s="10">
        <v>0</v>
      </c>
      <c r="Q201" s="20">
        <v>1</v>
      </c>
      <c r="R201" s="15">
        <v>6.0000000000000053E-2</v>
      </c>
      <c r="S201" s="20">
        <v>35.14</v>
      </c>
      <c r="T201" s="20">
        <v>1.5458017571592761</v>
      </c>
      <c r="U201" s="20">
        <v>3.09</v>
      </c>
      <c r="V201" s="20">
        <v>0.48995847942483461</v>
      </c>
      <c r="W201" s="27">
        <v>1</v>
      </c>
      <c r="X201" s="27">
        <v>0</v>
      </c>
      <c r="Y201" s="27">
        <v>0</v>
      </c>
      <c r="Z201" s="20">
        <v>0</v>
      </c>
      <c r="AA201" s="20">
        <v>10064</v>
      </c>
      <c r="AB201" s="20">
        <v>0</v>
      </c>
      <c r="AC201" s="20">
        <v>0</v>
      </c>
      <c r="AD201" s="20">
        <v>0</v>
      </c>
      <c r="AE201" s="20">
        <v>2</v>
      </c>
      <c r="AF201" s="20">
        <v>2</v>
      </c>
    </row>
    <row r="202" spans="1:32" x14ac:dyDescent="0.3">
      <c r="A202" s="20">
        <v>2012</v>
      </c>
      <c r="B202" s="10">
        <v>201</v>
      </c>
      <c r="C202" s="10">
        <v>201</v>
      </c>
      <c r="D202" s="26">
        <v>0</v>
      </c>
      <c r="E202" s="26">
        <v>0</v>
      </c>
      <c r="F202" s="26">
        <v>0</v>
      </c>
      <c r="G202" s="10">
        <v>0</v>
      </c>
      <c r="H202" s="10">
        <v>1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1</v>
      </c>
      <c r="O202" s="10">
        <v>0</v>
      </c>
      <c r="P202" s="10">
        <v>0</v>
      </c>
      <c r="Q202" s="20">
        <v>1</v>
      </c>
      <c r="R202" s="15">
        <v>4.0000000000000036E-2</v>
      </c>
      <c r="S202" s="20">
        <v>37.03</v>
      </c>
      <c r="T202" s="20">
        <v>1.5685537120494426</v>
      </c>
      <c r="U202" s="20">
        <v>4.42</v>
      </c>
      <c r="V202" s="20">
        <v>0.64542226934909186</v>
      </c>
      <c r="W202" s="27">
        <v>0</v>
      </c>
      <c r="X202" s="27">
        <v>1</v>
      </c>
      <c r="Y202" s="27">
        <v>0</v>
      </c>
      <c r="Z202" s="20">
        <v>2</v>
      </c>
      <c r="AA202" s="20">
        <v>10064</v>
      </c>
      <c r="AB202" s="20">
        <v>0</v>
      </c>
      <c r="AC202" s="20">
        <v>0</v>
      </c>
      <c r="AD202" s="20">
        <v>1</v>
      </c>
      <c r="AE202" s="20">
        <v>1</v>
      </c>
      <c r="AF202" s="20">
        <v>2</v>
      </c>
    </row>
    <row r="203" spans="1:32" x14ac:dyDescent="0.3">
      <c r="A203" s="20">
        <v>2012</v>
      </c>
      <c r="B203" s="10">
        <v>202</v>
      </c>
      <c r="C203" s="10">
        <v>202</v>
      </c>
      <c r="D203" s="26">
        <v>0</v>
      </c>
      <c r="E203" s="26">
        <v>1</v>
      </c>
      <c r="F203" s="26">
        <v>0</v>
      </c>
      <c r="G203" s="10">
        <v>1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1</v>
      </c>
      <c r="O203" s="10">
        <v>0</v>
      </c>
      <c r="P203" s="10">
        <v>0</v>
      </c>
      <c r="Q203" s="20">
        <v>1</v>
      </c>
      <c r="R203" s="15">
        <v>0</v>
      </c>
      <c r="S203" s="20">
        <v>54.33</v>
      </c>
      <c r="T203" s="20">
        <v>1.7350397050337207</v>
      </c>
      <c r="U203" s="20">
        <v>3.26</v>
      </c>
      <c r="V203" s="20">
        <v>0.51321760006793893</v>
      </c>
      <c r="W203" s="27">
        <v>1</v>
      </c>
      <c r="X203" s="27">
        <v>0</v>
      </c>
      <c r="Y203" s="27">
        <v>0</v>
      </c>
      <c r="Z203" s="20">
        <v>0</v>
      </c>
      <c r="AA203" s="20">
        <v>10064</v>
      </c>
      <c r="AB203" s="20">
        <v>0</v>
      </c>
      <c r="AC203" s="20">
        <v>0</v>
      </c>
      <c r="AD203" s="20">
        <v>3</v>
      </c>
      <c r="AE203" s="20">
        <v>5</v>
      </c>
      <c r="AF203" s="20">
        <v>8</v>
      </c>
    </row>
    <row r="204" spans="1:32" x14ac:dyDescent="0.3">
      <c r="A204" s="20">
        <v>2012</v>
      </c>
      <c r="B204" s="10">
        <v>203</v>
      </c>
      <c r="C204" s="10">
        <v>203</v>
      </c>
      <c r="D204" s="26">
        <v>0</v>
      </c>
      <c r="E204" s="26">
        <v>1</v>
      </c>
      <c r="F204" s="26">
        <v>0</v>
      </c>
      <c r="G204" s="10">
        <v>1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1</v>
      </c>
      <c r="O204" s="10">
        <v>0</v>
      </c>
      <c r="P204" s="10">
        <v>0</v>
      </c>
      <c r="Q204" s="20">
        <v>1</v>
      </c>
      <c r="R204" s="15">
        <v>0</v>
      </c>
      <c r="S204" s="20">
        <v>40.94</v>
      </c>
      <c r="T204" s="20">
        <v>1.6121478383264869</v>
      </c>
      <c r="U204" s="20">
        <v>4.54</v>
      </c>
      <c r="V204" s="20">
        <v>0.65705585285710388</v>
      </c>
      <c r="W204" s="27">
        <v>0</v>
      </c>
      <c r="X204" s="27">
        <v>1</v>
      </c>
      <c r="Y204" s="27">
        <v>0</v>
      </c>
      <c r="Z204" s="20">
        <v>0</v>
      </c>
      <c r="AA204" s="20">
        <v>10064</v>
      </c>
      <c r="AB204" s="20">
        <v>0</v>
      </c>
      <c r="AC204" s="20">
        <v>0</v>
      </c>
      <c r="AD204" s="20">
        <v>4</v>
      </c>
      <c r="AE204" s="20">
        <v>4</v>
      </c>
      <c r="AF204" s="20">
        <v>8</v>
      </c>
    </row>
    <row r="205" spans="1:32" x14ac:dyDescent="0.3">
      <c r="A205" s="20">
        <v>2012</v>
      </c>
      <c r="B205" s="10">
        <v>204</v>
      </c>
      <c r="C205" s="10">
        <v>204</v>
      </c>
      <c r="D205" s="26">
        <v>1</v>
      </c>
      <c r="E205" s="26">
        <v>0</v>
      </c>
      <c r="F205" s="26">
        <v>0</v>
      </c>
      <c r="G205" s="10">
        <v>1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1</v>
      </c>
      <c r="O205" s="10">
        <v>0</v>
      </c>
      <c r="P205" s="10">
        <v>0</v>
      </c>
      <c r="Q205" s="20">
        <v>1</v>
      </c>
      <c r="R205" s="15">
        <v>0</v>
      </c>
      <c r="S205" s="20">
        <v>26.28</v>
      </c>
      <c r="T205" s="20">
        <v>1.4196253608877432</v>
      </c>
      <c r="U205" s="20">
        <v>3.82</v>
      </c>
      <c r="V205" s="20">
        <v>0.58206336291170868</v>
      </c>
      <c r="W205" s="27">
        <v>0</v>
      </c>
      <c r="X205" s="27">
        <v>1</v>
      </c>
      <c r="Y205" s="27">
        <v>0</v>
      </c>
      <c r="Z205" s="20">
        <v>0</v>
      </c>
      <c r="AA205" s="20">
        <v>8109</v>
      </c>
      <c r="AB205" s="20">
        <v>0</v>
      </c>
      <c r="AC205" s="20">
        <v>0</v>
      </c>
      <c r="AD205" s="20">
        <v>1</v>
      </c>
      <c r="AE205" s="20">
        <v>3</v>
      </c>
      <c r="AF205" s="20">
        <v>4</v>
      </c>
    </row>
    <row r="206" spans="1:32" x14ac:dyDescent="0.3">
      <c r="A206" s="20">
        <v>2012</v>
      </c>
      <c r="B206" s="10">
        <v>205</v>
      </c>
      <c r="C206" s="10">
        <v>205</v>
      </c>
      <c r="D206" s="26">
        <v>0</v>
      </c>
      <c r="E206" s="26">
        <v>1</v>
      </c>
      <c r="F206" s="26">
        <v>0</v>
      </c>
      <c r="G206" s="10">
        <v>1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1</v>
      </c>
      <c r="O206" s="10">
        <v>0</v>
      </c>
      <c r="P206" s="10">
        <v>0</v>
      </c>
      <c r="Q206" s="20">
        <v>0.42600000000000193</v>
      </c>
      <c r="R206" s="15">
        <v>0</v>
      </c>
      <c r="S206" s="20">
        <v>24.48</v>
      </c>
      <c r="T206" s="20">
        <v>1.3888114134735237</v>
      </c>
      <c r="U206" s="20">
        <v>4.6100000000000003</v>
      </c>
      <c r="V206" s="20">
        <v>0.6637009253896482</v>
      </c>
      <c r="W206" s="27">
        <v>0</v>
      </c>
      <c r="X206" s="27">
        <v>1</v>
      </c>
      <c r="Y206" s="27">
        <v>0</v>
      </c>
      <c r="Z206" s="20">
        <v>0</v>
      </c>
      <c r="AA206" s="20">
        <v>8109</v>
      </c>
      <c r="AB206" s="20">
        <v>0</v>
      </c>
      <c r="AC206" s="20">
        <v>0</v>
      </c>
      <c r="AD206" s="20">
        <v>0</v>
      </c>
      <c r="AE206" s="20">
        <v>1</v>
      </c>
      <c r="AF206" s="20">
        <v>1</v>
      </c>
    </row>
    <row r="207" spans="1:32" x14ac:dyDescent="0.3">
      <c r="A207" s="20">
        <v>2012</v>
      </c>
      <c r="B207" s="10">
        <v>206</v>
      </c>
      <c r="C207" s="10">
        <v>206</v>
      </c>
      <c r="D207" s="26">
        <v>0</v>
      </c>
      <c r="E207" s="26">
        <v>1</v>
      </c>
      <c r="F207" s="26">
        <v>0</v>
      </c>
      <c r="G207" s="10">
        <v>1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1</v>
      </c>
      <c r="O207" s="10">
        <v>0</v>
      </c>
      <c r="P207" s="10">
        <v>0</v>
      </c>
      <c r="Q207" s="20">
        <v>0.67399999999999238</v>
      </c>
      <c r="R207" s="15">
        <v>1.0000000000000009E-2</v>
      </c>
      <c r="S207" s="20">
        <v>50.91</v>
      </c>
      <c r="T207" s="20">
        <v>1.7068030970373382</v>
      </c>
      <c r="U207" s="20">
        <v>3.82</v>
      </c>
      <c r="V207" s="20">
        <v>0.58206336291170868</v>
      </c>
      <c r="W207" s="27">
        <v>0</v>
      </c>
      <c r="X207" s="27">
        <v>1</v>
      </c>
      <c r="Y207" s="27">
        <v>0</v>
      </c>
      <c r="Z207" s="20">
        <v>5</v>
      </c>
      <c r="AA207" s="20">
        <v>8109</v>
      </c>
      <c r="AB207" s="20">
        <v>0</v>
      </c>
      <c r="AC207" s="20">
        <v>0</v>
      </c>
      <c r="AD207" s="20">
        <v>2</v>
      </c>
      <c r="AE207" s="20">
        <v>17</v>
      </c>
      <c r="AF207" s="20">
        <v>19</v>
      </c>
    </row>
    <row r="208" spans="1:32" x14ac:dyDescent="0.3">
      <c r="A208" s="20">
        <v>2012</v>
      </c>
      <c r="B208" s="10">
        <v>207</v>
      </c>
      <c r="C208" s="10">
        <v>207</v>
      </c>
      <c r="D208" s="26">
        <v>1</v>
      </c>
      <c r="E208" s="26">
        <v>0</v>
      </c>
      <c r="F208" s="26">
        <v>0</v>
      </c>
      <c r="G208" s="10">
        <v>0</v>
      </c>
      <c r="H208" s="10">
        <v>1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1</v>
      </c>
      <c r="O208" s="10">
        <v>0</v>
      </c>
      <c r="P208" s="10">
        <v>0</v>
      </c>
      <c r="Q208" s="20">
        <v>0.90000000000000568</v>
      </c>
      <c r="R208" s="15">
        <v>0</v>
      </c>
      <c r="S208" s="20">
        <v>18.440000000000001</v>
      </c>
      <c r="T208" s="20">
        <v>1.2657609167176105</v>
      </c>
      <c r="U208" s="20">
        <v>3.17</v>
      </c>
      <c r="V208" s="20">
        <v>0.50105926221775143</v>
      </c>
      <c r="W208" s="27">
        <v>1</v>
      </c>
      <c r="X208" s="27">
        <v>0</v>
      </c>
      <c r="Y208" s="27">
        <v>0</v>
      </c>
      <c r="Z208" s="20">
        <v>0</v>
      </c>
      <c r="AA208" s="20">
        <v>8109</v>
      </c>
      <c r="AB208" s="20">
        <v>0</v>
      </c>
      <c r="AC208" s="20">
        <v>0</v>
      </c>
      <c r="AD208" s="20">
        <v>0</v>
      </c>
      <c r="AE208" s="20">
        <v>1</v>
      </c>
      <c r="AF208" s="20">
        <v>1</v>
      </c>
    </row>
    <row r="209" spans="1:32" x14ac:dyDescent="0.3">
      <c r="A209" s="20">
        <v>2012</v>
      </c>
      <c r="B209" s="10">
        <v>208</v>
      </c>
      <c r="C209" s="10">
        <v>208</v>
      </c>
      <c r="D209" s="26">
        <v>0</v>
      </c>
      <c r="E209" s="26">
        <v>1</v>
      </c>
      <c r="F209" s="26">
        <v>0</v>
      </c>
      <c r="G209" s="10">
        <v>0</v>
      </c>
      <c r="H209" s="10">
        <v>1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1</v>
      </c>
      <c r="O209" s="10">
        <v>0</v>
      </c>
      <c r="P209" s="10">
        <v>0</v>
      </c>
      <c r="Q209" s="20">
        <v>1</v>
      </c>
      <c r="R209" s="15">
        <v>1.0000000000000009E-2</v>
      </c>
      <c r="S209" s="20">
        <v>10.69</v>
      </c>
      <c r="T209" s="20">
        <v>1.0289777052087781</v>
      </c>
      <c r="U209" s="20">
        <v>3.31</v>
      </c>
      <c r="V209" s="20">
        <v>0.51982799377571876</v>
      </c>
      <c r="W209" s="27">
        <v>1</v>
      </c>
      <c r="X209" s="27">
        <v>0</v>
      </c>
      <c r="Y209" s="27">
        <v>0</v>
      </c>
      <c r="Z209" s="20">
        <v>0</v>
      </c>
      <c r="AA209" s="20">
        <v>8109</v>
      </c>
      <c r="AB209" s="20">
        <v>0</v>
      </c>
      <c r="AC209" s="20">
        <v>0</v>
      </c>
      <c r="AD209" s="20">
        <v>0</v>
      </c>
      <c r="AE209" s="20">
        <v>1</v>
      </c>
      <c r="AF209" s="20">
        <v>1</v>
      </c>
    </row>
    <row r="210" spans="1:32" x14ac:dyDescent="0.3">
      <c r="A210" s="20">
        <v>2012</v>
      </c>
      <c r="B210" s="10">
        <v>209</v>
      </c>
      <c r="C210" s="10">
        <v>209</v>
      </c>
      <c r="D210" s="26">
        <v>0</v>
      </c>
      <c r="E210" s="26">
        <v>1</v>
      </c>
      <c r="F210" s="26">
        <v>0</v>
      </c>
      <c r="G210" s="10">
        <v>1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1</v>
      </c>
      <c r="N210" s="10">
        <v>0</v>
      </c>
      <c r="O210" s="10">
        <v>0</v>
      </c>
      <c r="P210" s="10">
        <v>0</v>
      </c>
      <c r="Q210" s="20">
        <v>1</v>
      </c>
      <c r="R210" s="15">
        <v>0</v>
      </c>
      <c r="S210" s="20">
        <v>32.979999999999997</v>
      </c>
      <c r="T210" s="20">
        <v>1.5182506513084999</v>
      </c>
      <c r="U210" s="20">
        <v>5.49</v>
      </c>
      <c r="V210" s="20">
        <v>0.7395723444500919</v>
      </c>
      <c r="W210" s="27">
        <v>0</v>
      </c>
      <c r="X210" s="27">
        <v>1</v>
      </c>
      <c r="Y210" s="27">
        <v>0</v>
      </c>
      <c r="Z210" s="20">
        <v>0</v>
      </c>
      <c r="AA210" s="20">
        <v>8109</v>
      </c>
      <c r="AB210" s="20">
        <v>0</v>
      </c>
      <c r="AC210" s="20">
        <v>0</v>
      </c>
      <c r="AD210" s="20">
        <v>3</v>
      </c>
      <c r="AE210" s="20">
        <v>6</v>
      </c>
      <c r="AF210" s="20">
        <v>9</v>
      </c>
    </row>
    <row r="211" spans="1:32" x14ac:dyDescent="0.3">
      <c r="A211" s="20">
        <v>2012</v>
      </c>
      <c r="B211" s="10">
        <v>210</v>
      </c>
      <c r="C211" s="10">
        <v>210</v>
      </c>
      <c r="D211" s="26">
        <v>0</v>
      </c>
      <c r="E211" s="26">
        <v>1</v>
      </c>
      <c r="F211" s="26">
        <v>0</v>
      </c>
      <c r="G211" s="10">
        <v>0</v>
      </c>
      <c r="H211" s="10">
        <v>1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1</v>
      </c>
      <c r="O211" s="10">
        <v>0</v>
      </c>
      <c r="P211" s="10">
        <v>0</v>
      </c>
      <c r="Q211" s="20">
        <v>1</v>
      </c>
      <c r="R211" s="15">
        <v>0</v>
      </c>
      <c r="S211" s="20">
        <v>34.89</v>
      </c>
      <c r="T211" s="20">
        <v>1.5427009694481109</v>
      </c>
      <c r="U211" s="20">
        <v>5.12</v>
      </c>
      <c r="V211" s="20">
        <v>0.70926996097583073</v>
      </c>
      <c r="W211" s="27">
        <v>0</v>
      </c>
      <c r="X211" s="27">
        <v>1</v>
      </c>
      <c r="Y211" s="27">
        <v>0</v>
      </c>
      <c r="Z211" s="20">
        <v>4</v>
      </c>
      <c r="AA211" s="20">
        <v>8109</v>
      </c>
      <c r="AB211" s="20">
        <v>0</v>
      </c>
      <c r="AC211" s="20">
        <v>0</v>
      </c>
      <c r="AD211" s="20">
        <v>0</v>
      </c>
      <c r="AE211" s="20">
        <v>5</v>
      </c>
      <c r="AF211" s="20">
        <v>5</v>
      </c>
    </row>
    <row r="212" spans="1:32" x14ac:dyDescent="0.3">
      <c r="A212" s="20">
        <v>2012</v>
      </c>
      <c r="B212" s="10">
        <v>211</v>
      </c>
      <c r="C212" s="10">
        <v>211</v>
      </c>
      <c r="D212" s="26">
        <v>0</v>
      </c>
      <c r="E212" s="26">
        <v>1</v>
      </c>
      <c r="F212" s="26">
        <v>0</v>
      </c>
      <c r="G212" s="10">
        <v>0</v>
      </c>
      <c r="H212" s="10">
        <v>1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1</v>
      </c>
      <c r="O212" s="10">
        <v>0</v>
      </c>
      <c r="P212" s="10">
        <v>0</v>
      </c>
      <c r="Q212" s="20">
        <v>1</v>
      </c>
      <c r="R212" s="15">
        <v>0</v>
      </c>
      <c r="S212" s="20">
        <v>23.5</v>
      </c>
      <c r="T212" s="20">
        <v>1.3710678622717363</v>
      </c>
      <c r="U212" s="20">
        <v>4.2</v>
      </c>
      <c r="V212" s="20">
        <v>0.62324929039790045</v>
      </c>
      <c r="W212" s="27">
        <v>0</v>
      </c>
      <c r="X212" s="27">
        <v>1</v>
      </c>
      <c r="Y212" s="27">
        <v>0</v>
      </c>
      <c r="Z212" s="20">
        <v>0</v>
      </c>
      <c r="AA212" s="20">
        <v>8109</v>
      </c>
      <c r="AB212" s="20">
        <v>0</v>
      </c>
      <c r="AC212" s="20">
        <v>0</v>
      </c>
      <c r="AD212" s="20">
        <v>1</v>
      </c>
      <c r="AE212" s="20">
        <v>1</v>
      </c>
      <c r="AF212" s="20">
        <v>2</v>
      </c>
    </row>
    <row r="213" spans="1:32" x14ac:dyDescent="0.3">
      <c r="A213" s="20">
        <v>2012</v>
      </c>
      <c r="B213" s="10">
        <v>212</v>
      </c>
      <c r="C213" s="10">
        <v>212</v>
      </c>
      <c r="D213" s="26">
        <v>0</v>
      </c>
      <c r="E213" s="26">
        <v>1</v>
      </c>
      <c r="F213" s="26">
        <v>0</v>
      </c>
      <c r="G213" s="10">
        <v>0</v>
      </c>
      <c r="H213" s="10">
        <v>1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1</v>
      </c>
      <c r="O213" s="10">
        <v>0</v>
      </c>
      <c r="P213" s="10">
        <v>0</v>
      </c>
      <c r="Q213" s="20">
        <v>1</v>
      </c>
      <c r="R213" s="15">
        <v>0</v>
      </c>
      <c r="S213" s="20">
        <v>18.86</v>
      </c>
      <c r="T213" s="20">
        <v>1.2755416884013095</v>
      </c>
      <c r="U213" s="20">
        <v>4.72</v>
      </c>
      <c r="V213" s="20">
        <v>0.67394199863408777</v>
      </c>
      <c r="W213" s="27">
        <v>0</v>
      </c>
      <c r="X213" s="27">
        <v>1</v>
      </c>
      <c r="Y213" s="27">
        <v>0</v>
      </c>
      <c r="Z213" s="20">
        <v>1</v>
      </c>
      <c r="AA213" s="20">
        <v>8109</v>
      </c>
      <c r="AB213" s="20">
        <v>0</v>
      </c>
      <c r="AC213" s="20">
        <v>0</v>
      </c>
      <c r="AD213" s="20">
        <v>1</v>
      </c>
      <c r="AE213" s="20">
        <v>3</v>
      </c>
      <c r="AF213" s="20">
        <v>4</v>
      </c>
    </row>
    <row r="214" spans="1:32" x14ac:dyDescent="0.3">
      <c r="A214" s="20">
        <v>2012</v>
      </c>
      <c r="B214" s="10">
        <v>213</v>
      </c>
      <c r="C214" s="10">
        <v>213</v>
      </c>
      <c r="D214" s="26">
        <v>1</v>
      </c>
      <c r="E214" s="26">
        <v>0</v>
      </c>
      <c r="F214" s="26">
        <v>0</v>
      </c>
      <c r="G214" s="10">
        <v>1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1</v>
      </c>
      <c r="O214" s="10">
        <v>0</v>
      </c>
      <c r="P214" s="10">
        <v>0</v>
      </c>
      <c r="Q214" s="20">
        <v>0.79200000000000159</v>
      </c>
      <c r="R214" s="15">
        <v>0</v>
      </c>
      <c r="S214" s="20">
        <v>47.87</v>
      </c>
      <c r="T214" s="20">
        <v>1.6800634274819486</v>
      </c>
      <c r="U214" s="20">
        <v>3.95</v>
      </c>
      <c r="V214" s="20">
        <v>0.59659709562646024</v>
      </c>
      <c r="W214" s="27">
        <v>0</v>
      </c>
      <c r="X214" s="27">
        <v>1</v>
      </c>
      <c r="Y214" s="27">
        <v>0</v>
      </c>
      <c r="Z214" s="20">
        <v>1</v>
      </c>
      <c r="AA214" s="20">
        <v>8109</v>
      </c>
      <c r="AB214" s="20">
        <v>1</v>
      </c>
      <c r="AC214" s="20">
        <v>0</v>
      </c>
      <c r="AD214" s="20">
        <v>2</v>
      </c>
      <c r="AE214" s="20">
        <v>4</v>
      </c>
      <c r="AF214" s="20">
        <v>7</v>
      </c>
    </row>
    <row r="215" spans="1:32" x14ac:dyDescent="0.3">
      <c r="A215" s="20">
        <v>2012</v>
      </c>
      <c r="B215" s="10">
        <v>214</v>
      </c>
      <c r="C215" s="10">
        <v>214</v>
      </c>
      <c r="D215" s="26">
        <v>0</v>
      </c>
      <c r="E215" s="26">
        <v>1</v>
      </c>
      <c r="F215" s="26">
        <v>0</v>
      </c>
      <c r="G215" s="10">
        <v>0</v>
      </c>
      <c r="H215" s="10">
        <v>1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1</v>
      </c>
      <c r="O215" s="10">
        <v>0</v>
      </c>
      <c r="P215" s="10">
        <v>0</v>
      </c>
      <c r="Q215" s="20">
        <v>0.70799999999999841</v>
      </c>
      <c r="R215" s="15">
        <v>1.0000000000000009E-2</v>
      </c>
      <c r="S215" s="20">
        <v>20.53</v>
      </c>
      <c r="T215" s="20">
        <v>1.3123889493705918</v>
      </c>
      <c r="U215" s="20">
        <v>3.94</v>
      </c>
      <c r="V215" s="20">
        <v>0.59549622182557416</v>
      </c>
      <c r="W215" s="27">
        <v>0</v>
      </c>
      <c r="X215" s="27">
        <v>1</v>
      </c>
      <c r="Y215" s="27">
        <v>0</v>
      </c>
      <c r="Z215" s="20">
        <v>2</v>
      </c>
      <c r="AA215" s="20">
        <v>8109</v>
      </c>
      <c r="AB215" s="20">
        <v>0</v>
      </c>
      <c r="AC215" s="20">
        <v>1</v>
      </c>
      <c r="AD215" s="20">
        <v>0</v>
      </c>
      <c r="AE215" s="20">
        <v>0</v>
      </c>
      <c r="AF215" s="20">
        <v>1</v>
      </c>
    </row>
    <row r="216" spans="1:32" x14ac:dyDescent="0.3">
      <c r="A216" s="20">
        <v>2012</v>
      </c>
      <c r="B216" s="10">
        <v>215</v>
      </c>
      <c r="C216" s="10">
        <v>215</v>
      </c>
      <c r="D216" s="26">
        <v>0</v>
      </c>
      <c r="E216" s="26">
        <v>1</v>
      </c>
      <c r="F216" s="26">
        <v>0</v>
      </c>
      <c r="G216" s="10">
        <v>1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1</v>
      </c>
      <c r="N216" s="10">
        <v>0</v>
      </c>
      <c r="O216" s="10">
        <v>0</v>
      </c>
      <c r="P216" s="10">
        <v>0</v>
      </c>
      <c r="Q216" s="20">
        <v>1</v>
      </c>
      <c r="R216" s="15">
        <v>0</v>
      </c>
      <c r="S216" s="20">
        <v>39.020000000000003</v>
      </c>
      <c r="T216" s="20">
        <v>1.5912872650584993</v>
      </c>
      <c r="U216" s="20">
        <v>3.79</v>
      </c>
      <c r="V216" s="20">
        <v>0.57863920996807239</v>
      </c>
      <c r="W216" s="27">
        <v>0</v>
      </c>
      <c r="X216" s="27">
        <v>1</v>
      </c>
      <c r="Y216" s="27">
        <v>0</v>
      </c>
      <c r="Z216" s="20">
        <v>1</v>
      </c>
      <c r="AA216" s="20">
        <v>8109</v>
      </c>
      <c r="AB216" s="20">
        <v>0</v>
      </c>
      <c r="AC216" s="20">
        <v>0</v>
      </c>
      <c r="AD216" s="20">
        <v>0</v>
      </c>
      <c r="AE216" s="20">
        <v>2</v>
      </c>
      <c r="AF216" s="20">
        <v>2</v>
      </c>
    </row>
    <row r="217" spans="1:32" x14ac:dyDescent="0.3">
      <c r="A217" s="20">
        <v>2012</v>
      </c>
      <c r="B217" s="10">
        <v>216</v>
      </c>
      <c r="C217" s="10">
        <v>216</v>
      </c>
      <c r="D217" s="26">
        <v>0</v>
      </c>
      <c r="E217" s="26">
        <v>1</v>
      </c>
      <c r="F217" s="26">
        <v>0</v>
      </c>
      <c r="G217" s="10">
        <v>1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1</v>
      </c>
      <c r="O217" s="10">
        <v>0</v>
      </c>
      <c r="P217" s="10">
        <v>0</v>
      </c>
      <c r="Q217" s="20">
        <v>1</v>
      </c>
      <c r="R217" s="15">
        <v>0</v>
      </c>
      <c r="S217" s="20">
        <v>25.79</v>
      </c>
      <c r="T217" s="20">
        <v>1.4114513421379375</v>
      </c>
      <c r="U217" s="20">
        <v>3.98</v>
      </c>
      <c r="V217" s="20">
        <v>0.59988307207368785</v>
      </c>
      <c r="W217" s="27">
        <v>0</v>
      </c>
      <c r="X217" s="27">
        <v>1</v>
      </c>
      <c r="Y217" s="27">
        <v>0</v>
      </c>
      <c r="Z217" s="20">
        <v>2</v>
      </c>
      <c r="AA217" s="20">
        <v>8109</v>
      </c>
      <c r="AB217" s="20">
        <v>0</v>
      </c>
      <c r="AC217" s="20">
        <v>0</v>
      </c>
      <c r="AD217" s="20">
        <v>0</v>
      </c>
      <c r="AE217" s="20">
        <v>4</v>
      </c>
      <c r="AF217" s="20">
        <v>4</v>
      </c>
    </row>
    <row r="218" spans="1:32" x14ac:dyDescent="0.3">
      <c r="A218" s="20">
        <v>2012</v>
      </c>
      <c r="B218" s="10">
        <v>217</v>
      </c>
      <c r="C218" s="10">
        <v>217</v>
      </c>
      <c r="D218" s="26">
        <v>1</v>
      </c>
      <c r="E218" s="26">
        <v>0</v>
      </c>
      <c r="F218" s="26">
        <v>0</v>
      </c>
      <c r="G218" s="10">
        <v>0</v>
      </c>
      <c r="H218" s="10">
        <v>1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1</v>
      </c>
      <c r="O218" s="10">
        <v>0</v>
      </c>
      <c r="P218" s="10">
        <v>0</v>
      </c>
      <c r="Q218" s="20">
        <v>1.5</v>
      </c>
      <c r="R218" s="15">
        <v>0.18000000000000005</v>
      </c>
      <c r="S218" s="20">
        <v>37.1</v>
      </c>
      <c r="T218" s="20">
        <v>1.5693739096150459</v>
      </c>
      <c r="U218" s="20">
        <v>4.7300000000000004</v>
      </c>
      <c r="V218" s="20">
        <v>0.67486114073781156</v>
      </c>
      <c r="W218" s="27">
        <v>0</v>
      </c>
      <c r="X218" s="27">
        <v>1</v>
      </c>
      <c r="Y218" s="27">
        <v>0</v>
      </c>
      <c r="Z218" s="20">
        <v>1</v>
      </c>
      <c r="AA218" s="20">
        <v>8109</v>
      </c>
      <c r="AB218" s="20">
        <v>0</v>
      </c>
      <c r="AC218" s="20">
        <v>0</v>
      </c>
      <c r="AD218" s="20">
        <v>0</v>
      </c>
      <c r="AE218" s="20">
        <v>7</v>
      </c>
      <c r="AF218" s="20">
        <v>7</v>
      </c>
    </row>
    <row r="219" spans="1:32" x14ac:dyDescent="0.3">
      <c r="A219" s="20">
        <v>2012</v>
      </c>
      <c r="B219" s="10">
        <v>218</v>
      </c>
      <c r="C219" s="10">
        <v>218</v>
      </c>
      <c r="D219" s="26">
        <v>0</v>
      </c>
      <c r="E219" s="26">
        <v>1</v>
      </c>
      <c r="F219" s="26">
        <v>0</v>
      </c>
      <c r="G219" s="10">
        <v>1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1</v>
      </c>
      <c r="O219" s="10">
        <v>0</v>
      </c>
      <c r="P219" s="10">
        <v>0</v>
      </c>
      <c r="Q219" s="20">
        <v>1</v>
      </c>
      <c r="R219" s="15">
        <v>1.0000000000000009E-2</v>
      </c>
      <c r="S219" s="20">
        <v>54.38</v>
      </c>
      <c r="T219" s="20">
        <v>1.7354392032514814</v>
      </c>
      <c r="U219" s="20">
        <v>4.08</v>
      </c>
      <c r="V219" s="20">
        <v>0.61066016308987991</v>
      </c>
      <c r="W219" s="27">
        <v>0</v>
      </c>
      <c r="X219" s="27">
        <v>1</v>
      </c>
      <c r="Y219" s="27">
        <v>0</v>
      </c>
      <c r="Z219" s="20">
        <v>1</v>
      </c>
      <c r="AA219" s="20">
        <v>8109</v>
      </c>
      <c r="AB219" s="20">
        <v>0</v>
      </c>
      <c r="AC219" s="20">
        <v>0</v>
      </c>
      <c r="AD219" s="20">
        <v>1</v>
      </c>
      <c r="AE219" s="20">
        <v>0</v>
      </c>
      <c r="AF219" s="20">
        <v>1</v>
      </c>
    </row>
    <row r="220" spans="1:32" x14ac:dyDescent="0.3">
      <c r="A220" s="20">
        <v>2012</v>
      </c>
      <c r="B220" s="10">
        <v>219</v>
      </c>
      <c r="C220" s="10">
        <v>219</v>
      </c>
      <c r="D220" s="26">
        <v>0</v>
      </c>
      <c r="E220" s="26">
        <v>1</v>
      </c>
      <c r="F220" s="26">
        <v>0</v>
      </c>
      <c r="G220" s="10">
        <v>0</v>
      </c>
      <c r="H220" s="10">
        <v>1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1</v>
      </c>
      <c r="O220" s="10">
        <v>0</v>
      </c>
      <c r="P220" s="10">
        <v>0</v>
      </c>
      <c r="Q220" s="20">
        <v>1</v>
      </c>
      <c r="R220" s="15">
        <v>2.0000000000000018E-2</v>
      </c>
      <c r="S220" s="20">
        <v>61.79</v>
      </c>
      <c r="T220" s="20">
        <v>1.7909181952145783</v>
      </c>
      <c r="U220" s="20">
        <v>4.1900000000000004</v>
      </c>
      <c r="V220" s="20">
        <v>0.62221402296629535</v>
      </c>
      <c r="W220" s="27">
        <v>0</v>
      </c>
      <c r="X220" s="27">
        <v>1</v>
      </c>
      <c r="Y220" s="27">
        <v>0</v>
      </c>
      <c r="Z220" s="20">
        <v>0</v>
      </c>
      <c r="AA220" s="20">
        <v>8109</v>
      </c>
      <c r="AB220" s="20">
        <v>0</v>
      </c>
      <c r="AC220" s="20">
        <v>0</v>
      </c>
      <c r="AD220" s="20">
        <v>0</v>
      </c>
      <c r="AE220" s="20">
        <v>0</v>
      </c>
      <c r="AF220" s="20">
        <v>0</v>
      </c>
    </row>
    <row r="221" spans="1:32" x14ac:dyDescent="0.3">
      <c r="A221" s="20">
        <v>2012</v>
      </c>
      <c r="B221" s="10">
        <v>220</v>
      </c>
      <c r="C221" s="10">
        <v>220</v>
      </c>
      <c r="D221" s="26">
        <v>0</v>
      </c>
      <c r="E221" s="26">
        <v>1</v>
      </c>
      <c r="F221" s="26">
        <v>0</v>
      </c>
      <c r="G221" s="10">
        <v>0</v>
      </c>
      <c r="H221" s="10">
        <v>1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1</v>
      </c>
      <c r="O221" s="10">
        <v>0</v>
      </c>
      <c r="P221" s="10">
        <v>0</v>
      </c>
      <c r="Q221" s="20">
        <v>1</v>
      </c>
      <c r="R221" s="15">
        <v>0</v>
      </c>
      <c r="S221" s="20">
        <v>36.5</v>
      </c>
      <c r="T221" s="20">
        <v>1.5622928644564746</v>
      </c>
      <c r="U221" s="20">
        <v>4.2699999999999996</v>
      </c>
      <c r="V221" s="20">
        <v>0.63042787502502384</v>
      </c>
      <c r="W221" s="27">
        <v>0</v>
      </c>
      <c r="X221" s="27">
        <v>1</v>
      </c>
      <c r="Y221" s="27">
        <v>0</v>
      </c>
      <c r="Z221" s="20">
        <v>1</v>
      </c>
      <c r="AA221" s="20">
        <v>8109</v>
      </c>
      <c r="AB221" s="20">
        <v>1</v>
      </c>
      <c r="AC221" s="20">
        <v>0</v>
      </c>
      <c r="AD221" s="20">
        <v>0</v>
      </c>
      <c r="AE221" s="20">
        <v>1</v>
      </c>
      <c r="AF221" s="20">
        <v>2</v>
      </c>
    </row>
    <row r="222" spans="1:32" x14ac:dyDescent="0.3">
      <c r="A222" s="20">
        <v>2012</v>
      </c>
      <c r="B222" s="10">
        <v>221</v>
      </c>
      <c r="C222" s="10">
        <v>221</v>
      </c>
      <c r="D222" s="26">
        <v>1</v>
      </c>
      <c r="E222" s="26">
        <v>0</v>
      </c>
      <c r="F222" s="26">
        <v>0</v>
      </c>
      <c r="G222" s="10">
        <v>0</v>
      </c>
      <c r="H222" s="10">
        <v>1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1</v>
      </c>
      <c r="O222" s="10">
        <v>0</v>
      </c>
      <c r="P222" s="10">
        <v>0</v>
      </c>
      <c r="Q222" s="20">
        <v>1</v>
      </c>
      <c r="R222" s="15">
        <v>0</v>
      </c>
      <c r="S222" s="20">
        <v>49.06</v>
      </c>
      <c r="T222" s="20">
        <v>1.6907275438703668</v>
      </c>
      <c r="U222" s="20">
        <v>4</v>
      </c>
      <c r="V222" s="20">
        <v>0.6020599913279624</v>
      </c>
      <c r="W222" s="27">
        <v>0</v>
      </c>
      <c r="X222" s="27">
        <v>1</v>
      </c>
      <c r="Y222" s="27">
        <v>0</v>
      </c>
      <c r="Z222" s="20">
        <v>1</v>
      </c>
      <c r="AA222" s="20">
        <v>8109</v>
      </c>
      <c r="AB222" s="20">
        <v>0</v>
      </c>
      <c r="AC222" s="20">
        <v>0</v>
      </c>
      <c r="AD222" s="20">
        <v>0</v>
      </c>
      <c r="AE222" s="20">
        <v>1</v>
      </c>
      <c r="AF222" s="20">
        <v>1</v>
      </c>
    </row>
    <row r="223" spans="1:32" x14ac:dyDescent="0.3">
      <c r="A223" s="20">
        <v>2012</v>
      </c>
      <c r="B223" s="10">
        <v>222</v>
      </c>
      <c r="C223" s="10">
        <v>222</v>
      </c>
      <c r="D223" s="26">
        <v>0</v>
      </c>
      <c r="E223" s="26">
        <v>1</v>
      </c>
      <c r="F223" s="26">
        <v>0</v>
      </c>
      <c r="G223" s="10">
        <v>0</v>
      </c>
      <c r="H223" s="10">
        <v>1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1</v>
      </c>
      <c r="O223" s="10">
        <v>0</v>
      </c>
      <c r="P223" s="10">
        <v>0</v>
      </c>
      <c r="Q223" s="20">
        <v>1</v>
      </c>
      <c r="R223" s="15">
        <v>1.0000000000000009E-2</v>
      </c>
      <c r="S223" s="20">
        <v>56.19</v>
      </c>
      <c r="T223" s="20">
        <v>1.7496590320948997</v>
      </c>
      <c r="U223" s="20">
        <v>4.32</v>
      </c>
      <c r="V223" s="20">
        <v>0.63548374681491215</v>
      </c>
      <c r="W223" s="27">
        <v>0</v>
      </c>
      <c r="X223" s="27">
        <v>1</v>
      </c>
      <c r="Y223" s="27">
        <v>0</v>
      </c>
      <c r="Z223" s="20">
        <v>1</v>
      </c>
      <c r="AA223" s="20">
        <v>8109</v>
      </c>
      <c r="AB223" s="20">
        <v>0</v>
      </c>
      <c r="AC223" s="20">
        <v>1</v>
      </c>
      <c r="AD223" s="20">
        <v>0</v>
      </c>
      <c r="AE223" s="20">
        <v>2</v>
      </c>
      <c r="AF223" s="20">
        <v>3</v>
      </c>
    </row>
    <row r="224" spans="1:32" x14ac:dyDescent="0.3">
      <c r="A224" s="20">
        <v>2012</v>
      </c>
      <c r="B224" s="10">
        <v>223</v>
      </c>
      <c r="C224" s="10">
        <v>223</v>
      </c>
      <c r="D224" s="26">
        <v>1</v>
      </c>
      <c r="E224" s="26">
        <v>0</v>
      </c>
      <c r="F224" s="26">
        <v>0</v>
      </c>
      <c r="G224" s="10">
        <v>0</v>
      </c>
      <c r="H224" s="10">
        <v>1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1</v>
      </c>
      <c r="O224" s="10">
        <v>0</v>
      </c>
      <c r="P224" s="10">
        <v>0</v>
      </c>
      <c r="Q224" s="20">
        <v>1</v>
      </c>
      <c r="R224" s="15">
        <v>0</v>
      </c>
      <c r="S224" s="20">
        <v>52.25</v>
      </c>
      <c r="T224" s="20">
        <v>1.7180862947830917</v>
      </c>
      <c r="U224" s="20">
        <v>3.99</v>
      </c>
      <c r="V224" s="20">
        <v>0.60097289568674828</v>
      </c>
      <c r="W224" s="27">
        <v>0</v>
      </c>
      <c r="X224" s="27">
        <v>1</v>
      </c>
      <c r="Y224" s="27">
        <v>0</v>
      </c>
      <c r="Z224" s="20">
        <v>0</v>
      </c>
      <c r="AA224" s="20">
        <v>8109</v>
      </c>
      <c r="AB224" s="20">
        <v>0</v>
      </c>
      <c r="AC224" s="20">
        <v>0</v>
      </c>
      <c r="AD224" s="20">
        <v>0</v>
      </c>
      <c r="AE224" s="20">
        <v>1</v>
      </c>
      <c r="AF224" s="20">
        <v>1</v>
      </c>
    </row>
    <row r="225" spans="1:32" x14ac:dyDescent="0.3">
      <c r="A225" s="20">
        <v>2012</v>
      </c>
      <c r="B225" s="10">
        <v>224</v>
      </c>
      <c r="C225" s="10">
        <v>224</v>
      </c>
      <c r="D225" s="26">
        <v>0</v>
      </c>
      <c r="E225" s="26">
        <v>1</v>
      </c>
      <c r="F225" s="26">
        <v>0</v>
      </c>
      <c r="G225" s="10">
        <v>0</v>
      </c>
      <c r="H225" s="10">
        <v>1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1</v>
      </c>
      <c r="O225" s="10">
        <v>0</v>
      </c>
      <c r="P225" s="10">
        <v>0</v>
      </c>
      <c r="Q225" s="20">
        <v>1</v>
      </c>
      <c r="R225" s="15">
        <v>3.0000000000000027E-2</v>
      </c>
      <c r="S225" s="20">
        <v>69.48</v>
      </c>
      <c r="T225" s="20">
        <v>1.8418598097750611</v>
      </c>
      <c r="U225" s="20">
        <v>3.69</v>
      </c>
      <c r="V225" s="20">
        <v>0.56702636615906032</v>
      </c>
      <c r="W225" s="27">
        <v>0</v>
      </c>
      <c r="X225" s="27">
        <v>1</v>
      </c>
      <c r="Y225" s="27">
        <v>0</v>
      </c>
      <c r="Z225" s="20">
        <v>0</v>
      </c>
      <c r="AA225" s="20">
        <v>8109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</row>
    <row r="226" spans="1:32" x14ac:dyDescent="0.3">
      <c r="A226" s="20">
        <v>2012</v>
      </c>
      <c r="B226" s="10">
        <v>225</v>
      </c>
      <c r="C226" s="10">
        <v>225</v>
      </c>
      <c r="D226" s="26">
        <v>0</v>
      </c>
      <c r="E226" s="26">
        <v>1</v>
      </c>
      <c r="F226" s="26">
        <v>0</v>
      </c>
      <c r="G226" s="10">
        <v>0</v>
      </c>
      <c r="H226" s="10">
        <v>1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1</v>
      </c>
      <c r="O226" s="10">
        <v>0</v>
      </c>
      <c r="P226" s="10">
        <v>0</v>
      </c>
      <c r="Q226" s="20">
        <v>1</v>
      </c>
      <c r="R226" s="15">
        <v>1.0000000000000009E-2</v>
      </c>
      <c r="S226" s="20">
        <v>30.81</v>
      </c>
      <c r="T226" s="20">
        <v>1.4886916983169407</v>
      </c>
      <c r="U226" s="20">
        <v>3.6</v>
      </c>
      <c r="V226" s="20">
        <v>0.55630250076728727</v>
      </c>
      <c r="W226" s="27">
        <v>0</v>
      </c>
      <c r="X226" s="27">
        <v>1</v>
      </c>
      <c r="Y226" s="27">
        <v>0</v>
      </c>
      <c r="Z226" s="20">
        <v>1</v>
      </c>
      <c r="AA226" s="20">
        <v>8795</v>
      </c>
      <c r="AB226" s="20">
        <v>0</v>
      </c>
      <c r="AC226" s="20">
        <v>0</v>
      </c>
      <c r="AD226" s="20">
        <v>2</v>
      </c>
      <c r="AE226" s="20">
        <v>8</v>
      </c>
      <c r="AF226" s="20">
        <v>10</v>
      </c>
    </row>
    <row r="227" spans="1:32" x14ac:dyDescent="0.3">
      <c r="A227" s="20">
        <v>2012</v>
      </c>
      <c r="B227" s="10">
        <v>226</v>
      </c>
      <c r="C227" s="10">
        <v>226</v>
      </c>
      <c r="D227" s="26">
        <v>0</v>
      </c>
      <c r="E227" s="26">
        <v>1</v>
      </c>
      <c r="F227" s="26">
        <v>0</v>
      </c>
      <c r="G227" s="10">
        <v>1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20">
        <v>1.3000000000000114</v>
      </c>
      <c r="R227" s="15">
        <v>2.0000000000000018E-2</v>
      </c>
      <c r="S227" s="20">
        <v>41.92</v>
      </c>
      <c r="T227" s="20">
        <v>1.6224212739756703</v>
      </c>
      <c r="U227" s="20">
        <v>2.68</v>
      </c>
      <c r="V227" s="20">
        <v>0.42813479402878885</v>
      </c>
      <c r="W227" s="27">
        <v>1</v>
      </c>
      <c r="X227" s="27">
        <v>0</v>
      </c>
      <c r="Y227" s="27">
        <v>0</v>
      </c>
      <c r="Z227" s="20">
        <v>1</v>
      </c>
      <c r="AA227" s="20">
        <v>8795</v>
      </c>
      <c r="AB227" s="20">
        <v>0</v>
      </c>
      <c r="AC227" s="20">
        <v>0</v>
      </c>
      <c r="AD227" s="20">
        <v>0</v>
      </c>
      <c r="AE227" s="20">
        <v>4</v>
      </c>
      <c r="AF227" s="20">
        <v>4</v>
      </c>
    </row>
    <row r="228" spans="1:32" x14ac:dyDescent="0.3">
      <c r="A228" s="20">
        <v>2012</v>
      </c>
      <c r="B228" s="10">
        <v>227</v>
      </c>
      <c r="C228" s="10">
        <v>227</v>
      </c>
      <c r="D228" s="26">
        <v>0</v>
      </c>
      <c r="E228" s="26">
        <v>1</v>
      </c>
      <c r="F228" s="26">
        <v>0</v>
      </c>
      <c r="G228" s="10">
        <v>1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1</v>
      </c>
      <c r="O228" s="10">
        <v>0</v>
      </c>
      <c r="P228" s="10">
        <v>0</v>
      </c>
      <c r="Q228" s="20">
        <v>1</v>
      </c>
      <c r="R228" s="15">
        <v>0.10999999999999999</v>
      </c>
      <c r="S228" s="20">
        <v>35.4</v>
      </c>
      <c r="T228" s="20">
        <v>1.5490032620257879</v>
      </c>
      <c r="U228" s="20">
        <v>2.87</v>
      </c>
      <c r="V228" s="20">
        <v>0.45788189673399232</v>
      </c>
      <c r="W228" s="27">
        <v>1</v>
      </c>
      <c r="X228" s="27">
        <v>0</v>
      </c>
      <c r="Y228" s="27">
        <v>0</v>
      </c>
      <c r="Z228" s="20">
        <v>5</v>
      </c>
      <c r="AA228" s="20">
        <v>8795</v>
      </c>
      <c r="AB228" s="20">
        <v>0</v>
      </c>
      <c r="AC228" s="20">
        <v>1</v>
      </c>
      <c r="AD228" s="20">
        <v>1</v>
      </c>
      <c r="AE228" s="20">
        <v>4</v>
      </c>
      <c r="AF228" s="20">
        <v>6</v>
      </c>
    </row>
    <row r="229" spans="1:32" x14ac:dyDescent="0.3">
      <c r="A229" s="20">
        <v>2012</v>
      </c>
      <c r="B229" s="10">
        <v>228</v>
      </c>
      <c r="C229" s="10">
        <v>228</v>
      </c>
      <c r="D229" s="26">
        <v>0</v>
      </c>
      <c r="E229" s="26">
        <v>1</v>
      </c>
      <c r="F229" s="26">
        <v>0</v>
      </c>
      <c r="G229" s="10">
        <v>1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1</v>
      </c>
      <c r="O229" s="10">
        <v>0</v>
      </c>
      <c r="P229" s="10">
        <v>0</v>
      </c>
      <c r="Q229" s="20">
        <v>0.29999999999998295</v>
      </c>
      <c r="R229" s="15">
        <v>0</v>
      </c>
      <c r="S229" s="20">
        <v>33.21</v>
      </c>
      <c r="T229" s="20">
        <v>1.5212688755983852</v>
      </c>
      <c r="U229" s="20">
        <v>3.73</v>
      </c>
      <c r="V229" s="20">
        <v>0.57170883180868759</v>
      </c>
      <c r="W229" s="27">
        <v>0</v>
      </c>
      <c r="X229" s="27">
        <v>1</v>
      </c>
      <c r="Y229" s="27">
        <v>0</v>
      </c>
      <c r="Z229" s="20">
        <v>0</v>
      </c>
      <c r="AA229" s="20">
        <v>8795</v>
      </c>
      <c r="AB229" s="20">
        <v>0</v>
      </c>
      <c r="AC229" s="20">
        <v>0</v>
      </c>
      <c r="AD229" s="20">
        <v>0</v>
      </c>
      <c r="AE229" s="20">
        <v>4</v>
      </c>
      <c r="AF229" s="20">
        <v>4</v>
      </c>
    </row>
    <row r="230" spans="1:32" x14ac:dyDescent="0.3">
      <c r="A230" s="20">
        <v>2012</v>
      </c>
      <c r="B230" s="10">
        <v>229</v>
      </c>
      <c r="C230" s="10">
        <v>229</v>
      </c>
      <c r="D230" s="26">
        <v>1</v>
      </c>
      <c r="E230" s="26">
        <v>0</v>
      </c>
      <c r="F230" s="26">
        <v>0</v>
      </c>
      <c r="G230" s="10">
        <v>1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20">
        <v>0.90000000000000568</v>
      </c>
      <c r="R230" s="15">
        <v>3.0000000000000027E-2</v>
      </c>
      <c r="S230" s="20">
        <v>31.02</v>
      </c>
      <c r="T230" s="20">
        <v>1.4916417934775861</v>
      </c>
      <c r="U230" s="20">
        <v>3.16</v>
      </c>
      <c r="V230" s="20">
        <v>0.49968708261840383</v>
      </c>
      <c r="W230" s="27">
        <v>1</v>
      </c>
      <c r="X230" s="27">
        <v>0</v>
      </c>
      <c r="Y230" s="27">
        <v>0</v>
      </c>
      <c r="Z230" s="20">
        <v>7</v>
      </c>
      <c r="AA230" s="20">
        <v>8795</v>
      </c>
      <c r="AB230" s="20">
        <v>0</v>
      </c>
      <c r="AC230" s="20">
        <v>0</v>
      </c>
      <c r="AD230" s="20">
        <v>1</v>
      </c>
      <c r="AE230" s="20">
        <v>6</v>
      </c>
      <c r="AF230" s="20">
        <v>7</v>
      </c>
    </row>
    <row r="231" spans="1:32" x14ac:dyDescent="0.3">
      <c r="A231" s="20">
        <v>2012</v>
      </c>
      <c r="B231" s="10">
        <v>230</v>
      </c>
      <c r="C231" s="10">
        <v>230</v>
      </c>
      <c r="D231" s="26">
        <v>0</v>
      </c>
      <c r="E231" s="26">
        <v>0</v>
      </c>
      <c r="F231" s="26">
        <v>1</v>
      </c>
      <c r="G231" s="10">
        <v>1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20">
        <v>1.5</v>
      </c>
      <c r="R231" s="15">
        <v>0</v>
      </c>
      <c r="S231" s="20">
        <v>43.92</v>
      </c>
      <c r="T231" s="20">
        <v>1.6426623314420354</v>
      </c>
      <c r="U231" s="20">
        <v>1.92</v>
      </c>
      <c r="V231" s="20">
        <v>0.28330122870354957</v>
      </c>
      <c r="W231" s="27">
        <v>1</v>
      </c>
      <c r="X231" s="27">
        <v>0</v>
      </c>
      <c r="Y231" s="27">
        <v>0</v>
      </c>
      <c r="Z231" s="20">
        <v>4</v>
      </c>
      <c r="AA231" s="20">
        <v>8795</v>
      </c>
      <c r="AB231" s="20">
        <v>0</v>
      </c>
      <c r="AC231" s="20">
        <v>1</v>
      </c>
      <c r="AD231" s="20">
        <v>2</v>
      </c>
      <c r="AE231" s="20">
        <v>13</v>
      </c>
      <c r="AF231" s="20">
        <v>16</v>
      </c>
    </row>
    <row r="232" spans="1:32" x14ac:dyDescent="0.3">
      <c r="A232" s="20">
        <v>2012</v>
      </c>
      <c r="B232" s="10">
        <v>231</v>
      </c>
      <c r="C232" s="10">
        <v>231</v>
      </c>
      <c r="D232" s="26">
        <v>0</v>
      </c>
      <c r="E232" s="26">
        <v>1</v>
      </c>
      <c r="F232" s="26">
        <v>0</v>
      </c>
      <c r="G232" s="10">
        <v>1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1</v>
      </c>
      <c r="P232" s="10">
        <v>0</v>
      </c>
      <c r="Q232" s="20">
        <v>1</v>
      </c>
      <c r="R232" s="15">
        <v>0</v>
      </c>
      <c r="S232" s="20">
        <v>56.78</v>
      </c>
      <c r="T232" s="20">
        <v>1.7541953881898384</v>
      </c>
      <c r="U232" s="20">
        <v>1.92</v>
      </c>
      <c r="V232" s="20">
        <v>0.28330122870354957</v>
      </c>
      <c r="W232" s="27">
        <v>1</v>
      </c>
      <c r="X232" s="27">
        <v>0</v>
      </c>
      <c r="Y232" s="27">
        <v>0</v>
      </c>
      <c r="Z232" s="20">
        <v>0</v>
      </c>
      <c r="AA232" s="20">
        <v>8795</v>
      </c>
      <c r="AB232" s="20">
        <v>0</v>
      </c>
      <c r="AC232" s="20">
        <v>0</v>
      </c>
      <c r="AD232" s="20">
        <v>0</v>
      </c>
      <c r="AE232" s="20">
        <v>2</v>
      </c>
      <c r="AF232" s="20">
        <v>2</v>
      </c>
    </row>
    <row r="233" spans="1:32" x14ac:dyDescent="0.3">
      <c r="A233" s="20">
        <v>2012</v>
      </c>
      <c r="B233" s="10">
        <v>232</v>
      </c>
      <c r="C233" s="10">
        <v>232</v>
      </c>
      <c r="D233" s="26">
        <v>0</v>
      </c>
      <c r="E233" s="26">
        <v>1</v>
      </c>
      <c r="F233" s="26">
        <v>0</v>
      </c>
      <c r="G233" s="10">
        <v>1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20">
        <v>1</v>
      </c>
      <c r="R233" s="15">
        <v>3.0000000000000027E-2</v>
      </c>
      <c r="S233" s="20">
        <v>57.83</v>
      </c>
      <c r="T233" s="20">
        <v>1.7621531923035947</v>
      </c>
      <c r="U233" s="20">
        <v>2.44</v>
      </c>
      <c r="V233" s="20">
        <v>0.38738982633872943</v>
      </c>
      <c r="W233" s="27">
        <v>1</v>
      </c>
      <c r="X233" s="27">
        <v>0</v>
      </c>
      <c r="Y233" s="27">
        <v>0</v>
      </c>
      <c r="Z233" s="20">
        <v>0</v>
      </c>
      <c r="AA233" s="20">
        <v>8795</v>
      </c>
      <c r="AB233" s="20">
        <v>0</v>
      </c>
      <c r="AC233" s="20">
        <v>0</v>
      </c>
      <c r="AD233" s="20">
        <v>0</v>
      </c>
      <c r="AE233" s="20">
        <v>1</v>
      </c>
      <c r="AF233" s="20">
        <v>1</v>
      </c>
    </row>
    <row r="234" spans="1:32" x14ac:dyDescent="0.3">
      <c r="A234" s="20">
        <v>2012</v>
      </c>
      <c r="B234" s="10">
        <v>233</v>
      </c>
      <c r="C234" s="10">
        <v>233</v>
      </c>
      <c r="D234" s="26">
        <v>1</v>
      </c>
      <c r="E234" s="26">
        <v>0</v>
      </c>
      <c r="F234" s="26">
        <v>0</v>
      </c>
      <c r="G234" s="10">
        <v>1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1</v>
      </c>
      <c r="O234" s="10">
        <v>0</v>
      </c>
      <c r="P234" s="10">
        <v>0</v>
      </c>
      <c r="Q234" s="20">
        <v>1.5</v>
      </c>
      <c r="R234" s="15">
        <v>1.0000000000000009E-2</v>
      </c>
      <c r="S234" s="20">
        <v>63.29</v>
      </c>
      <c r="T234" s="20">
        <v>1.8013350956745466</v>
      </c>
      <c r="U234" s="20">
        <v>3.12</v>
      </c>
      <c r="V234" s="20">
        <v>0.49415459401844281</v>
      </c>
      <c r="W234" s="27">
        <v>1</v>
      </c>
      <c r="X234" s="27">
        <v>0</v>
      </c>
      <c r="Y234" s="27">
        <v>0</v>
      </c>
      <c r="Z234" s="20">
        <v>0</v>
      </c>
      <c r="AA234" s="20">
        <v>8795</v>
      </c>
      <c r="AB234" s="20">
        <v>0</v>
      </c>
      <c r="AC234" s="20">
        <v>2</v>
      </c>
      <c r="AD234" s="20">
        <v>1</v>
      </c>
      <c r="AE234" s="20">
        <v>0</v>
      </c>
      <c r="AF234" s="20">
        <v>3</v>
      </c>
    </row>
    <row r="235" spans="1:32" x14ac:dyDescent="0.3">
      <c r="A235" s="20">
        <v>2012</v>
      </c>
      <c r="B235" s="10">
        <v>234</v>
      </c>
      <c r="C235" s="10">
        <v>234</v>
      </c>
      <c r="D235" s="26">
        <v>0</v>
      </c>
      <c r="E235" s="26">
        <v>1</v>
      </c>
      <c r="F235" s="26">
        <v>0</v>
      </c>
      <c r="G235" s="10">
        <v>1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1</v>
      </c>
      <c r="O235" s="10">
        <v>0</v>
      </c>
      <c r="P235" s="10">
        <v>0</v>
      </c>
      <c r="Q235" s="20">
        <v>1.9000000000000057</v>
      </c>
      <c r="R235" s="15">
        <v>7.999999999999996E-2</v>
      </c>
      <c r="S235" s="20">
        <v>53.83</v>
      </c>
      <c r="T235" s="20">
        <v>1.7310243798156879</v>
      </c>
      <c r="U235" s="20">
        <v>2.66</v>
      </c>
      <c r="V235" s="20">
        <v>0.42488163663106698</v>
      </c>
      <c r="W235" s="27">
        <v>1</v>
      </c>
      <c r="X235" s="27">
        <v>0</v>
      </c>
      <c r="Y235" s="27">
        <v>0</v>
      </c>
      <c r="Z235" s="20">
        <v>2</v>
      </c>
      <c r="AA235" s="20">
        <v>8795</v>
      </c>
      <c r="AB235" s="20">
        <v>0</v>
      </c>
      <c r="AC235" s="20">
        <v>0</v>
      </c>
      <c r="AD235" s="20">
        <v>0</v>
      </c>
      <c r="AE235" s="20">
        <v>3</v>
      </c>
      <c r="AF235" s="20">
        <v>3</v>
      </c>
    </row>
    <row r="236" spans="1:32" x14ac:dyDescent="0.3">
      <c r="A236" s="20">
        <v>2012</v>
      </c>
      <c r="B236" s="10">
        <v>235</v>
      </c>
      <c r="C236" s="10">
        <v>235</v>
      </c>
      <c r="D236" s="26">
        <v>0</v>
      </c>
      <c r="E236" s="26">
        <v>1</v>
      </c>
      <c r="F236" s="26">
        <v>0</v>
      </c>
      <c r="G236" s="10">
        <v>1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1</v>
      </c>
      <c r="O236" s="10">
        <v>0</v>
      </c>
      <c r="P236" s="10">
        <v>0</v>
      </c>
      <c r="Q236" s="20">
        <v>0.93000000000000682</v>
      </c>
      <c r="R236" s="15">
        <v>0</v>
      </c>
      <c r="S236" s="20">
        <v>83.44</v>
      </c>
      <c r="T236" s="20">
        <v>1.9213742954184745</v>
      </c>
      <c r="U236" s="20">
        <v>3.54</v>
      </c>
      <c r="V236" s="20">
        <v>0.54900326202578786</v>
      </c>
      <c r="W236" s="27">
        <v>1</v>
      </c>
      <c r="X236" s="27">
        <v>0</v>
      </c>
      <c r="Y236" s="27">
        <v>0</v>
      </c>
      <c r="Z236" s="20">
        <v>2</v>
      </c>
      <c r="AA236" s="20">
        <v>8795</v>
      </c>
      <c r="AB236" s="20">
        <v>1</v>
      </c>
      <c r="AC236" s="20">
        <v>0</v>
      </c>
      <c r="AD236" s="20">
        <v>0</v>
      </c>
      <c r="AE236" s="20">
        <v>0</v>
      </c>
      <c r="AF236" s="20">
        <v>1</v>
      </c>
    </row>
    <row r="237" spans="1:32" x14ac:dyDescent="0.3">
      <c r="A237" s="20">
        <v>2012</v>
      </c>
      <c r="B237" s="10">
        <v>236</v>
      </c>
      <c r="C237" s="10">
        <v>236</v>
      </c>
      <c r="D237" s="26">
        <v>0</v>
      </c>
      <c r="E237" s="26">
        <v>1</v>
      </c>
      <c r="F237" s="26">
        <v>0</v>
      </c>
      <c r="G237" s="10">
        <v>0</v>
      </c>
      <c r="H237" s="10">
        <v>1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20">
        <v>1.2039999999999793</v>
      </c>
      <c r="R237" s="15">
        <v>6.0000000000000053E-2</v>
      </c>
      <c r="S237" s="20">
        <v>50.53</v>
      </c>
      <c r="T237" s="20">
        <v>1.7035492982382305</v>
      </c>
      <c r="U237" s="20">
        <v>3.81</v>
      </c>
      <c r="V237" s="20">
        <v>0.58092497567561929</v>
      </c>
      <c r="W237" s="27">
        <v>0</v>
      </c>
      <c r="X237" s="27">
        <v>1</v>
      </c>
      <c r="Y237" s="27">
        <v>0</v>
      </c>
      <c r="Z237" s="20">
        <v>0</v>
      </c>
      <c r="AA237" s="20">
        <v>8795</v>
      </c>
      <c r="AB237" s="20">
        <v>0</v>
      </c>
      <c r="AC237" s="20">
        <v>1</v>
      </c>
      <c r="AD237" s="20">
        <v>0</v>
      </c>
      <c r="AE237" s="20">
        <v>0</v>
      </c>
      <c r="AF237" s="20">
        <v>1</v>
      </c>
    </row>
    <row r="238" spans="1:32" x14ac:dyDescent="0.3">
      <c r="A238" s="20">
        <v>2012</v>
      </c>
      <c r="B238" s="10">
        <v>237</v>
      </c>
      <c r="C238" s="10">
        <v>237</v>
      </c>
      <c r="D238" s="26">
        <v>0</v>
      </c>
      <c r="E238" s="26">
        <v>1</v>
      </c>
      <c r="F238" s="26">
        <v>0</v>
      </c>
      <c r="G238" s="10">
        <v>1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1</v>
      </c>
      <c r="O238" s="10">
        <v>0</v>
      </c>
      <c r="P238" s="10">
        <v>0</v>
      </c>
      <c r="Q238" s="20">
        <v>1.3060000000000116</v>
      </c>
      <c r="R238" s="15">
        <v>0</v>
      </c>
      <c r="S238" s="20">
        <v>68.73</v>
      </c>
      <c r="T238" s="20">
        <v>1.8371463439090601</v>
      </c>
      <c r="U238" s="20">
        <v>3.08</v>
      </c>
      <c r="V238" s="20">
        <v>0.48855071650044429</v>
      </c>
      <c r="W238" s="27">
        <v>1</v>
      </c>
      <c r="X238" s="27">
        <v>0</v>
      </c>
      <c r="Y238" s="27">
        <v>0</v>
      </c>
      <c r="Z238" s="20">
        <v>0</v>
      </c>
      <c r="AA238" s="20">
        <v>8795</v>
      </c>
      <c r="AB238" s="20">
        <v>0</v>
      </c>
      <c r="AC238" s="20">
        <v>1</v>
      </c>
      <c r="AD238" s="20">
        <v>0</v>
      </c>
      <c r="AE238" s="20">
        <v>1</v>
      </c>
      <c r="AF238" s="20">
        <v>2</v>
      </c>
    </row>
    <row r="239" spans="1:32" x14ac:dyDescent="0.3">
      <c r="A239" s="20">
        <v>2012</v>
      </c>
      <c r="B239" s="10">
        <v>238</v>
      </c>
      <c r="C239" s="10">
        <v>238</v>
      </c>
      <c r="D239" s="26">
        <v>0</v>
      </c>
      <c r="E239" s="26">
        <v>1</v>
      </c>
      <c r="F239" s="26">
        <v>0</v>
      </c>
      <c r="G239" s="10">
        <v>1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20">
        <v>1.1599999999999966</v>
      </c>
      <c r="R239" s="15">
        <v>5.0000000000000044E-2</v>
      </c>
      <c r="S239" s="20">
        <v>74.58</v>
      </c>
      <c r="T239" s="20">
        <v>1.8726223790252885</v>
      </c>
      <c r="U239" s="20">
        <v>3.37</v>
      </c>
      <c r="V239" s="20">
        <v>0.52762990087133865</v>
      </c>
      <c r="W239" s="27">
        <v>1</v>
      </c>
      <c r="X239" s="27">
        <v>0</v>
      </c>
      <c r="Y239" s="27">
        <v>0</v>
      </c>
      <c r="Z239" s="20">
        <v>2</v>
      </c>
      <c r="AA239" s="20">
        <v>8795</v>
      </c>
      <c r="AB239" s="20">
        <v>0</v>
      </c>
      <c r="AC239" s="20">
        <v>0</v>
      </c>
      <c r="AD239" s="20">
        <v>0</v>
      </c>
      <c r="AE239" s="20">
        <v>2</v>
      </c>
      <c r="AF239" s="20">
        <v>2</v>
      </c>
    </row>
    <row r="240" spans="1:32" x14ac:dyDescent="0.3">
      <c r="A240" s="20">
        <v>2012</v>
      </c>
      <c r="B240" s="10">
        <v>239</v>
      </c>
      <c r="C240" s="10">
        <v>239</v>
      </c>
      <c r="D240" s="26">
        <v>0</v>
      </c>
      <c r="E240" s="26">
        <v>1</v>
      </c>
      <c r="F240" s="26">
        <v>0</v>
      </c>
      <c r="G240" s="10">
        <v>1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20">
        <v>1.4000000000000057</v>
      </c>
      <c r="R240" s="15">
        <v>0</v>
      </c>
      <c r="S240" s="20">
        <v>81.510000000000005</v>
      </c>
      <c r="T240" s="20">
        <v>1.9112108931375533</v>
      </c>
      <c r="U240" s="20">
        <v>3.35</v>
      </c>
      <c r="V240" s="20">
        <v>0.5250448070368452</v>
      </c>
      <c r="W240" s="27">
        <v>1</v>
      </c>
      <c r="X240" s="27">
        <v>0</v>
      </c>
      <c r="Y240" s="27">
        <v>0</v>
      </c>
      <c r="Z240" s="20">
        <v>2</v>
      </c>
      <c r="AA240" s="20">
        <v>8795</v>
      </c>
      <c r="AB240" s="20">
        <v>0</v>
      </c>
      <c r="AC240" s="20">
        <v>1</v>
      </c>
      <c r="AD240" s="20">
        <v>2</v>
      </c>
      <c r="AE240" s="20">
        <v>0</v>
      </c>
      <c r="AF240" s="20">
        <v>3</v>
      </c>
    </row>
    <row r="241" spans="1:32" x14ac:dyDescent="0.3">
      <c r="A241" s="20">
        <v>2012</v>
      </c>
      <c r="B241" s="10">
        <v>240</v>
      </c>
      <c r="C241" s="10">
        <v>240</v>
      </c>
      <c r="D241" s="26">
        <v>0</v>
      </c>
      <c r="E241" s="26">
        <v>0</v>
      </c>
      <c r="F241" s="26">
        <v>1</v>
      </c>
      <c r="G241" s="10">
        <v>1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1</v>
      </c>
      <c r="O241" s="10">
        <v>0</v>
      </c>
      <c r="P241" s="10">
        <v>0</v>
      </c>
      <c r="Q241" s="20">
        <v>0.59999999999999432</v>
      </c>
      <c r="R241" s="15">
        <v>0</v>
      </c>
      <c r="S241" s="20">
        <v>86.46</v>
      </c>
      <c r="T241" s="20">
        <v>1.936815231197633</v>
      </c>
      <c r="U241" s="20">
        <v>3.98</v>
      </c>
      <c r="V241" s="20">
        <v>0.59988307207368785</v>
      </c>
      <c r="W241" s="27">
        <v>0</v>
      </c>
      <c r="X241" s="27">
        <v>1</v>
      </c>
      <c r="Y241" s="27">
        <v>0</v>
      </c>
      <c r="Z241" s="20">
        <v>2</v>
      </c>
      <c r="AA241" s="20">
        <v>6367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</row>
    <row r="242" spans="1:32" x14ac:dyDescent="0.3">
      <c r="A242" s="20">
        <v>2012</v>
      </c>
      <c r="B242" s="10">
        <v>241</v>
      </c>
      <c r="C242" s="10">
        <v>241</v>
      </c>
      <c r="D242" s="26">
        <v>0</v>
      </c>
      <c r="E242" s="26">
        <v>1</v>
      </c>
      <c r="F242" s="26">
        <v>0</v>
      </c>
      <c r="G242" s="10">
        <v>1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1</v>
      </c>
      <c r="O242" s="10">
        <v>0</v>
      </c>
      <c r="P242" s="10">
        <v>0</v>
      </c>
      <c r="Q242" s="20">
        <v>1</v>
      </c>
      <c r="R242" s="15">
        <v>0</v>
      </c>
      <c r="S242" s="20">
        <v>48.63</v>
      </c>
      <c r="T242" s="20">
        <v>1.6869042695681773</v>
      </c>
      <c r="U242" s="20">
        <v>2.79</v>
      </c>
      <c r="V242" s="20">
        <v>0.44560420327359757</v>
      </c>
      <c r="W242" s="27">
        <v>1</v>
      </c>
      <c r="X242" s="27">
        <v>0</v>
      </c>
      <c r="Y242" s="27">
        <v>0</v>
      </c>
      <c r="Z242" s="20">
        <v>0</v>
      </c>
      <c r="AA242" s="20">
        <v>6367</v>
      </c>
      <c r="AB242" s="20">
        <v>0</v>
      </c>
      <c r="AC242" s="20">
        <v>0</v>
      </c>
      <c r="AD242" s="20">
        <v>0</v>
      </c>
      <c r="AE242" s="20">
        <v>0</v>
      </c>
      <c r="AF242" s="20">
        <v>0</v>
      </c>
    </row>
    <row r="243" spans="1:32" x14ac:dyDescent="0.3">
      <c r="A243" s="20">
        <v>2012</v>
      </c>
      <c r="B243" s="10">
        <v>242</v>
      </c>
      <c r="C243" s="10">
        <v>242</v>
      </c>
      <c r="D243" s="26">
        <v>0</v>
      </c>
      <c r="E243" s="26">
        <v>1</v>
      </c>
      <c r="F243" s="26">
        <v>0</v>
      </c>
      <c r="G243" s="10">
        <v>1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1</v>
      </c>
      <c r="O243" s="10">
        <v>0</v>
      </c>
      <c r="P243" s="10">
        <v>0</v>
      </c>
      <c r="Q243" s="20">
        <v>1</v>
      </c>
      <c r="R243" s="15">
        <v>1.0000000000000009E-2</v>
      </c>
      <c r="S243" s="20">
        <v>52.12</v>
      </c>
      <c r="T243" s="20">
        <v>1.717004407040547</v>
      </c>
      <c r="U243" s="20">
        <v>3.21</v>
      </c>
      <c r="V243" s="20">
        <v>0.5065050324048721</v>
      </c>
      <c r="W243" s="27">
        <v>1</v>
      </c>
      <c r="X243" s="27">
        <v>0</v>
      </c>
      <c r="Y243" s="27">
        <v>0</v>
      </c>
      <c r="Z243" s="20">
        <v>2</v>
      </c>
      <c r="AA243" s="20">
        <v>6367</v>
      </c>
      <c r="AB243" s="20">
        <v>0</v>
      </c>
      <c r="AC243" s="20">
        <v>0</v>
      </c>
      <c r="AD243" s="20">
        <v>1</v>
      </c>
      <c r="AE243" s="20">
        <v>0</v>
      </c>
      <c r="AF243" s="20">
        <v>1</v>
      </c>
    </row>
    <row r="244" spans="1:32" x14ac:dyDescent="0.3">
      <c r="A244" s="20">
        <v>2012</v>
      </c>
      <c r="B244" s="10">
        <v>243</v>
      </c>
      <c r="C244" s="10">
        <v>243</v>
      </c>
      <c r="D244" s="26">
        <v>0</v>
      </c>
      <c r="E244" s="26">
        <v>1</v>
      </c>
      <c r="F244" s="26">
        <v>0</v>
      </c>
      <c r="G244" s="10">
        <v>1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1</v>
      </c>
      <c r="O244" s="10">
        <v>0</v>
      </c>
      <c r="P244" s="10">
        <v>0</v>
      </c>
      <c r="Q244" s="20">
        <v>0.76800000000000068</v>
      </c>
      <c r="R244" s="15">
        <v>1.0000000000000009E-2</v>
      </c>
      <c r="S244" s="20">
        <v>83.22</v>
      </c>
      <c r="T244" s="20">
        <v>1.9202277114569284</v>
      </c>
      <c r="U244" s="20">
        <v>3.2</v>
      </c>
      <c r="V244" s="20">
        <v>0.50514997831990605</v>
      </c>
      <c r="W244" s="27">
        <v>1</v>
      </c>
      <c r="X244" s="27">
        <v>0</v>
      </c>
      <c r="Y244" s="27">
        <v>0</v>
      </c>
      <c r="Z244" s="20">
        <v>0</v>
      </c>
      <c r="AA244" s="20">
        <v>6367</v>
      </c>
      <c r="AB244" s="20">
        <v>0</v>
      </c>
      <c r="AC244" s="20">
        <v>0</v>
      </c>
      <c r="AD244" s="20">
        <v>0</v>
      </c>
      <c r="AE244" s="20">
        <v>0</v>
      </c>
      <c r="AF244" s="20">
        <v>0</v>
      </c>
    </row>
    <row r="245" spans="1:32" x14ac:dyDescent="0.3">
      <c r="A245" s="20">
        <v>2012</v>
      </c>
      <c r="B245" s="10">
        <v>244</v>
      </c>
      <c r="C245" s="10">
        <v>244</v>
      </c>
      <c r="D245" s="26">
        <v>0</v>
      </c>
      <c r="E245" s="26">
        <v>0</v>
      </c>
      <c r="F245" s="26">
        <v>1</v>
      </c>
      <c r="G245" s="10">
        <v>1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1</v>
      </c>
      <c r="O245" s="10">
        <v>0</v>
      </c>
      <c r="P245" s="10">
        <v>0</v>
      </c>
      <c r="Q245" s="20">
        <v>1.2319999999999993</v>
      </c>
      <c r="R245" s="15">
        <v>0</v>
      </c>
      <c r="S245" s="20">
        <v>78.680000000000007</v>
      </c>
      <c r="T245" s="20">
        <v>1.8958643512472992</v>
      </c>
      <c r="U245" s="20">
        <v>3.34</v>
      </c>
      <c r="V245" s="20">
        <v>0.52374646681156445</v>
      </c>
      <c r="W245" s="27">
        <v>1</v>
      </c>
      <c r="X245" s="27">
        <v>0</v>
      </c>
      <c r="Y245" s="27">
        <v>0</v>
      </c>
      <c r="Z245" s="20">
        <v>1</v>
      </c>
      <c r="AA245" s="20">
        <v>6367</v>
      </c>
      <c r="AB245" s="20">
        <v>0</v>
      </c>
      <c r="AC245" s="20">
        <v>0</v>
      </c>
      <c r="AD245" s="20">
        <v>0</v>
      </c>
      <c r="AE245" s="20">
        <v>1</v>
      </c>
      <c r="AF245" s="20">
        <v>1</v>
      </c>
    </row>
    <row r="246" spans="1:32" x14ac:dyDescent="0.3">
      <c r="A246" s="20">
        <v>2012</v>
      </c>
      <c r="B246" s="10">
        <v>245</v>
      </c>
      <c r="C246" s="10">
        <v>245</v>
      </c>
      <c r="D246" s="26">
        <v>0</v>
      </c>
      <c r="E246" s="26">
        <v>0</v>
      </c>
      <c r="F246" s="26">
        <v>1</v>
      </c>
      <c r="G246" s="10">
        <v>1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20">
        <v>1</v>
      </c>
      <c r="R246" s="15">
        <v>1.0000000000000009E-2</v>
      </c>
      <c r="S246" s="20">
        <v>99.78</v>
      </c>
      <c r="T246" s="20">
        <v>1.999043499603163</v>
      </c>
      <c r="U246" s="20">
        <v>3.43</v>
      </c>
      <c r="V246" s="20">
        <v>0.53529412004277055</v>
      </c>
      <c r="W246" s="27">
        <v>1</v>
      </c>
      <c r="X246" s="27">
        <v>0</v>
      </c>
      <c r="Y246" s="27">
        <v>0</v>
      </c>
      <c r="Z246" s="20">
        <v>5</v>
      </c>
      <c r="AA246" s="20">
        <v>6367</v>
      </c>
      <c r="AB246" s="20">
        <v>0</v>
      </c>
      <c r="AC246" s="20">
        <v>0</v>
      </c>
      <c r="AD246" s="20">
        <v>2</v>
      </c>
      <c r="AE246" s="20">
        <v>3</v>
      </c>
      <c r="AF246" s="20">
        <v>5</v>
      </c>
    </row>
    <row r="247" spans="1:32" x14ac:dyDescent="0.3">
      <c r="A247" s="20">
        <v>2012</v>
      </c>
      <c r="B247" s="10">
        <v>246</v>
      </c>
      <c r="C247" s="10">
        <v>246</v>
      </c>
      <c r="D247" s="26">
        <v>0</v>
      </c>
      <c r="E247" s="26">
        <v>1</v>
      </c>
      <c r="F247" s="26">
        <v>0</v>
      </c>
      <c r="G247" s="10">
        <v>0</v>
      </c>
      <c r="H247" s="10">
        <v>1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1</v>
      </c>
      <c r="O247" s="10">
        <v>0</v>
      </c>
      <c r="P247" s="10">
        <v>0</v>
      </c>
      <c r="Q247" s="20">
        <v>0.75</v>
      </c>
      <c r="R247" s="15">
        <v>4.0000000000000036E-2</v>
      </c>
      <c r="S247" s="20">
        <v>127.45</v>
      </c>
      <c r="T247" s="20">
        <v>2.1053398398052865</v>
      </c>
      <c r="U247" s="20">
        <v>3.03</v>
      </c>
      <c r="V247" s="20">
        <v>0.48144262850230496</v>
      </c>
      <c r="W247" s="27">
        <v>1</v>
      </c>
      <c r="X247" s="27">
        <v>0</v>
      </c>
      <c r="Y247" s="27">
        <v>0</v>
      </c>
      <c r="Z247" s="20">
        <v>4</v>
      </c>
      <c r="AA247" s="20">
        <v>6367</v>
      </c>
      <c r="AB247" s="20">
        <v>0</v>
      </c>
      <c r="AC247" s="20">
        <v>0</v>
      </c>
      <c r="AD247" s="20">
        <v>0</v>
      </c>
      <c r="AE247" s="20">
        <v>3</v>
      </c>
      <c r="AF247" s="20">
        <v>3</v>
      </c>
    </row>
    <row r="248" spans="1:32" x14ac:dyDescent="0.3">
      <c r="A248" s="20">
        <v>2012</v>
      </c>
      <c r="B248" s="10">
        <v>247</v>
      </c>
      <c r="C248" s="10">
        <v>247</v>
      </c>
      <c r="D248" s="26">
        <v>0</v>
      </c>
      <c r="E248" s="26">
        <v>1</v>
      </c>
      <c r="F248" s="26">
        <v>0</v>
      </c>
      <c r="G248" s="10">
        <v>1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1</v>
      </c>
      <c r="O248" s="10">
        <v>0</v>
      </c>
      <c r="P248" s="10">
        <v>0</v>
      </c>
      <c r="Q248" s="20">
        <v>1.25</v>
      </c>
      <c r="R248" s="15">
        <v>0.12</v>
      </c>
      <c r="S248" s="20">
        <v>96.82</v>
      </c>
      <c r="T248" s="20">
        <v>1.9859650783048708</v>
      </c>
      <c r="U248" s="20">
        <v>3.45</v>
      </c>
      <c r="V248" s="20">
        <v>0.53781909507327419</v>
      </c>
      <c r="W248" s="27">
        <v>1</v>
      </c>
      <c r="X248" s="27">
        <v>0</v>
      </c>
      <c r="Y248" s="27">
        <v>0</v>
      </c>
      <c r="Z248" s="20">
        <v>1</v>
      </c>
      <c r="AA248" s="20">
        <v>6367</v>
      </c>
      <c r="AB248" s="20">
        <v>1</v>
      </c>
      <c r="AC248" s="20">
        <v>0</v>
      </c>
      <c r="AD248" s="20">
        <v>0</v>
      </c>
      <c r="AE248" s="20">
        <v>4</v>
      </c>
      <c r="AF248" s="20">
        <v>5</v>
      </c>
    </row>
    <row r="249" spans="1:32" x14ac:dyDescent="0.3">
      <c r="A249" s="20">
        <v>2012</v>
      </c>
      <c r="B249" s="10">
        <v>248</v>
      </c>
      <c r="C249" s="10">
        <v>248</v>
      </c>
      <c r="D249" s="26">
        <v>0</v>
      </c>
      <c r="E249" s="26">
        <v>0</v>
      </c>
      <c r="F249" s="26">
        <v>1</v>
      </c>
      <c r="G249" s="10">
        <v>1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1</v>
      </c>
      <c r="O249" s="10">
        <v>0</v>
      </c>
      <c r="P249" s="10">
        <v>0</v>
      </c>
      <c r="Q249" s="20">
        <v>0.5</v>
      </c>
      <c r="R249" s="15">
        <v>3.0000000000000027E-2</v>
      </c>
      <c r="S249" s="20">
        <v>56.28</v>
      </c>
      <c r="T249" s="20">
        <v>1.750354088762708</v>
      </c>
      <c r="U249" s="20">
        <v>3.87</v>
      </c>
      <c r="V249" s="20">
        <v>0.5877109650189114</v>
      </c>
      <c r="W249" s="27">
        <v>0</v>
      </c>
      <c r="X249" s="27">
        <v>1</v>
      </c>
      <c r="Y249" s="27">
        <v>0</v>
      </c>
      <c r="Z249" s="20">
        <v>4</v>
      </c>
      <c r="AA249" s="20">
        <v>6367</v>
      </c>
      <c r="AB249" s="20">
        <v>0</v>
      </c>
      <c r="AC249" s="20">
        <v>0</v>
      </c>
      <c r="AD249" s="20">
        <v>0</v>
      </c>
      <c r="AE249" s="20">
        <v>3</v>
      </c>
      <c r="AF249" s="20">
        <v>3</v>
      </c>
    </row>
    <row r="250" spans="1:32" x14ac:dyDescent="0.3">
      <c r="A250" s="20">
        <v>2012</v>
      </c>
      <c r="B250" s="10">
        <v>249</v>
      </c>
      <c r="C250" s="10">
        <v>249</v>
      </c>
      <c r="D250" s="26">
        <v>0</v>
      </c>
      <c r="E250" s="26">
        <v>1</v>
      </c>
      <c r="F250" s="26">
        <v>0</v>
      </c>
      <c r="G250" s="10">
        <v>1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1</v>
      </c>
      <c r="O250" s="10">
        <v>0</v>
      </c>
      <c r="P250" s="10">
        <v>0</v>
      </c>
      <c r="Q250" s="20">
        <v>0.5</v>
      </c>
      <c r="R250" s="15">
        <v>2.0000000000000018E-2</v>
      </c>
      <c r="S250" s="20">
        <v>75.209999999999994</v>
      </c>
      <c r="T250" s="20">
        <v>1.876275588677879</v>
      </c>
      <c r="U250" s="20">
        <v>2.89</v>
      </c>
      <c r="V250" s="20">
        <v>0.46089784275654788</v>
      </c>
      <c r="W250" s="27">
        <v>1</v>
      </c>
      <c r="X250" s="27">
        <v>0</v>
      </c>
      <c r="Y250" s="27">
        <v>0</v>
      </c>
      <c r="Z250" s="20">
        <v>2</v>
      </c>
      <c r="AA250" s="20">
        <v>6367</v>
      </c>
      <c r="AB250" s="20">
        <v>0</v>
      </c>
      <c r="AC250" s="20">
        <v>0</v>
      </c>
      <c r="AD250" s="20">
        <v>1</v>
      </c>
      <c r="AE250" s="20">
        <v>7</v>
      </c>
      <c r="AF250" s="20">
        <v>8</v>
      </c>
    </row>
    <row r="251" spans="1:32" x14ac:dyDescent="0.3">
      <c r="A251" s="20">
        <v>2012</v>
      </c>
      <c r="B251" s="10">
        <v>250</v>
      </c>
      <c r="C251" s="10">
        <v>250</v>
      </c>
      <c r="D251" s="26">
        <v>0</v>
      </c>
      <c r="E251" s="26">
        <v>1</v>
      </c>
      <c r="F251" s="26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1</v>
      </c>
      <c r="N251" s="10">
        <v>0</v>
      </c>
      <c r="O251" s="10">
        <v>0</v>
      </c>
      <c r="P251" s="10">
        <v>0</v>
      </c>
      <c r="Q251" s="20">
        <v>1</v>
      </c>
      <c r="R251" s="15">
        <v>2.0000000000000018E-2</v>
      </c>
      <c r="S251" s="20">
        <v>58.3</v>
      </c>
      <c r="T251" s="20">
        <v>1.7656685547590141</v>
      </c>
      <c r="U251" s="20">
        <v>3.74</v>
      </c>
      <c r="V251" s="20">
        <v>0.57287160220048017</v>
      </c>
      <c r="W251" s="27">
        <v>0</v>
      </c>
      <c r="X251" s="27">
        <v>1</v>
      </c>
      <c r="Y251" s="27">
        <v>0</v>
      </c>
      <c r="Z251" s="20">
        <v>12</v>
      </c>
      <c r="AA251" s="20">
        <v>6367</v>
      </c>
      <c r="AB251" s="20">
        <v>0</v>
      </c>
      <c r="AC251" s="20">
        <v>6</v>
      </c>
      <c r="AD251" s="20">
        <v>8</v>
      </c>
      <c r="AE251" s="20">
        <v>23</v>
      </c>
      <c r="AF251" s="20">
        <v>37</v>
      </c>
    </row>
    <row r="252" spans="1:32" x14ac:dyDescent="0.3">
      <c r="A252" s="20">
        <v>2012</v>
      </c>
      <c r="B252" s="10">
        <v>251</v>
      </c>
      <c r="C252" s="10">
        <v>251</v>
      </c>
      <c r="D252" s="26">
        <v>0</v>
      </c>
      <c r="E252" s="26">
        <v>0</v>
      </c>
      <c r="F252" s="26">
        <v>1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1</v>
      </c>
      <c r="N252" s="10">
        <v>0</v>
      </c>
      <c r="O252" s="10">
        <v>0</v>
      </c>
      <c r="P252" s="10">
        <v>0</v>
      </c>
      <c r="Q252" s="20">
        <v>1</v>
      </c>
      <c r="R252" s="15">
        <v>8.9999999999999969E-2</v>
      </c>
      <c r="S252" s="20">
        <v>52.34</v>
      </c>
      <c r="T252" s="20">
        <v>1.7188337183038622</v>
      </c>
      <c r="U252" s="20">
        <v>4.0599999999999996</v>
      </c>
      <c r="V252" s="20">
        <v>0.60852603357719404</v>
      </c>
      <c r="W252" s="27">
        <v>0</v>
      </c>
      <c r="X252" s="27">
        <v>1</v>
      </c>
      <c r="Y252" s="27">
        <v>0</v>
      </c>
      <c r="Z252" s="20">
        <v>12</v>
      </c>
      <c r="AA252" s="20">
        <v>6367</v>
      </c>
      <c r="AB252" s="20">
        <v>0</v>
      </c>
      <c r="AC252" s="20">
        <v>1</v>
      </c>
      <c r="AD252" s="20">
        <v>1</v>
      </c>
      <c r="AE252" s="20">
        <v>12</v>
      </c>
      <c r="AF252" s="20">
        <v>14</v>
      </c>
    </row>
    <row r="253" spans="1:32" x14ac:dyDescent="0.3">
      <c r="A253" s="20">
        <v>2012</v>
      </c>
      <c r="B253" s="10">
        <v>252</v>
      </c>
      <c r="C253" s="10">
        <v>252</v>
      </c>
      <c r="D253" s="26">
        <v>0</v>
      </c>
      <c r="E253" s="26">
        <v>0</v>
      </c>
      <c r="F253" s="26">
        <v>1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1</v>
      </c>
      <c r="O253" s="10">
        <v>0</v>
      </c>
      <c r="P253" s="10">
        <v>0</v>
      </c>
      <c r="Q253" s="20">
        <v>0.5519999999999925</v>
      </c>
      <c r="R253" s="15">
        <v>4.0000000000000036E-2</v>
      </c>
      <c r="S253" s="20">
        <v>27.61</v>
      </c>
      <c r="T253" s="20">
        <v>1.4410664066392631</v>
      </c>
      <c r="U253" s="20">
        <v>4.13</v>
      </c>
      <c r="V253" s="20">
        <v>0.61595005165640104</v>
      </c>
      <c r="W253" s="27">
        <v>0</v>
      </c>
      <c r="X253" s="27">
        <v>1</v>
      </c>
      <c r="Y253" s="27">
        <v>0</v>
      </c>
      <c r="Z253" s="20">
        <v>1</v>
      </c>
      <c r="AA253" s="20">
        <v>6367</v>
      </c>
      <c r="AB253" s="20">
        <v>0</v>
      </c>
      <c r="AC253" s="20">
        <v>1</v>
      </c>
      <c r="AD253" s="20">
        <v>2</v>
      </c>
      <c r="AE253" s="20">
        <v>0</v>
      </c>
      <c r="AF253" s="20">
        <v>3</v>
      </c>
    </row>
    <row r="254" spans="1:32" x14ac:dyDescent="0.3">
      <c r="A254" s="20">
        <v>2012</v>
      </c>
      <c r="B254" s="10">
        <v>253</v>
      </c>
      <c r="C254" s="10">
        <v>253</v>
      </c>
      <c r="D254" s="26">
        <v>0</v>
      </c>
      <c r="E254" s="26">
        <v>0</v>
      </c>
      <c r="F254" s="26">
        <v>1</v>
      </c>
      <c r="G254" s="10">
        <v>1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1</v>
      </c>
      <c r="O254" s="10">
        <v>0</v>
      </c>
      <c r="P254" s="10">
        <v>0</v>
      </c>
      <c r="Q254" s="20">
        <v>0.96299999999999386</v>
      </c>
      <c r="R254" s="15">
        <v>1.0000000000000009E-2</v>
      </c>
      <c r="S254" s="20">
        <v>78.930000000000007</v>
      </c>
      <c r="T254" s="20">
        <v>1.8972421028053654</v>
      </c>
      <c r="U254" s="20">
        <v>4.22</v>
      </c>
      <c r="V254" s="20">
        <v>0.62531245096167387</v>
      </c>
      <c r="W254" s="27">
        <v>0</v>
      </c>
      <c r="X254" s="27">
        <v>1</v>
      </c>
      <c r="Y254" s="27">
        <v>0</v>
      </c>
      <c r="Z254" s="20">
        <v>0</v>
      </c>
      <c r="AA254" s="20">
        <v>6367</v>
      </c>
      <c r="AB254" s="20">
        <v>0</v>
      </c>
      <c r="AC254" s="20">
        <v>0</v>
      </c>
      <c r="AD254" s="20">
        <v>2</v>
      </c>
      <c r="AE254" s="20">
        <v>2</v>
      </c>
      <c r="AF254" s="20">
        <v>4</v>
      </c>
    </row>
    <row r="255" spans="1:32" x14ac:dyDescent="0.3">
      <c r="A255" s="20">
        <v>2012</v>
      </c>
      <c r="B255" s="10">
        <v>254</v>
      </c>
      <c r="C255" s="10">
        <v>254</v>
      </c>
      <c r="D255" s="26">
        <v>0</v>
      </c>
      <c r="E255" s="26">
        <v>0</v>
      </c>
      <c r="F255" s="26">
        <v>1</v>
      </c>
      <c r="G255" s="10">
        <v>1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1</v>
      </c>
      <c r="O255" s="10">
        <v>0</v>
      </c>
      <c r="P255" s="10">
        <v>0</v>
      </c>
      <c r="Q255" s="20">
        <v>0.91800000000000637</v>
      </c>
      <c r="R255" s="15">
        <v>4.0000000000000036E-2</v>
      </c>
      <c r="S255" s="20">
        <v>88.8</v>
      </c>
      <c r="T255" s="20">
        <v>1.9484129657786009</v>
      </c>
      <c r="U255" s="20">
        <v>4.5999999999999996</v>
      </c>
      <c r="V255" s="20">
        <v>0.66275783168157409</v>
      </c>
      <c r="W255" s="27">
        <v>0</v>
      </c>
      <c r="X255" s="27">
        <v>1</v>
      </c>
      <c r="Y255" s="27">
        <v>0</v>
      </c>
      <c r="Z255" s="20">
        <v>1</v>
      </c>
      <c r="AA255" s="20">
        <v>6367</v>
      </c>
      <c r="AB255" s="20">
        <v>0</v>
      </c>
      <c r="AC255" s="20">
        <v>0</v>
      </c>
      <c r="AD255" s="20">
        <v>2</v>
      </c>
      <c r="AE255" s="20">
        <v>1</v>
      </c>
      <c r="AF255" s="20">
        <v>3</v>
      </c>
    </row>
    <row r="256" spans="1:32" x14ac:dyDescent="0.3">
      <c r="A256" s="20">
        <v>2012</v>
      </c>
      <c r="B256" s="10">
        <v>255</v>
      </c>
      <c r="C256" s="10">
        <v>255</v>
      </c>
      <c r="D256" s="26">
        <v>0</v>
      </c>
      <c r="E256" s="26">
        <v>0</v>
      </c>
      <c r="F256" s="26">
        <v>1</v>
      </c>
      <c r="G256" s="10">
        <v>1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1</v>
      </c>
      <c r="O256" s="10">
        <v>0</v>
      </c>
      <c r="P256" s="10">
        <v>0</v>
      </c>
      <c r="Q256" s="20">
        <v>0.80299999999999727</v>
      </c>
      <c r="R256" s="15">
        <v>0</v>
      </c>
      <c r="S256" s="20">
        <v>91.18</v>
      </c>
      <c r="T256" s="20">
        <v>1.9598995878659435</v>
      </c>
      <c r="U256" s="20">
        <v>3.52</v>
      </c>
      <c r="V256" s="20">
        <v>0.54654266347813107</v>
      </c>
      <c r="W256" s="27">
        <v>1</v>
      </c>
      <c r="X256" s="27">
        <v>0</v>
      </c>
      <c r="Y256" s="27">
        <v>0</v>
      </c>
      <c r="Z256" s="20">
        <v>1</v>
      </c>
      <c r="AA256" s="20">
        <v>6367</v>
      </c>
      <c r="AB256" s="20">
        <v>0</v>
      </c>
      <c r="AC256" s="20">
        <v>0</v>
      </c>
      <c r="AD256" s="20">
        <v>1</v>
      </c>
      <c r="AE256" s="20">
        <v>0</v>
      </c>
      <c r="AF256" s="20">
        <v>1</v>
      </c>
    </row>
    <row r="257" spans="1:32" x14ac:dyDescent="0.3">
      <c r="A257" s="20">
        <v>2012</v>
      </c>
      <c r="B257" s="10">
        <v>256</v>
      </c>
      <c r="C257" s="10">
        <v>256</v>
      </c>
      <c r="D257" s="26">
        <v>0</v>
      </c>
      <c r="E257" s="26">
        <v>0</v>
      </c>
      <c r="F257" s="26">
        <v>1</v>
      </c>
      <c r="G257" s="10">
        <v>1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1</v>
      </c>
      <c r="O257" s="10">
        <v>0</v>
      </c>
      <c r="P257" s="10">
        <v>0</v>
      </c>
      <c r="Q257" s="20">
        <v>0.76400000000001</v>
      </c>
      <c r="R257" s="15">
        <v>2.0000000000000018E-2</v>
      </c>
      <c r="S257" s="20">
        <v>50.8</v>
      </c>
      <c r="T257" s="20">
        <v>1.7058637122839193</v>
      </c>
      <c r="U257" s="20">
        <v>5.29</v>
      </c>
      <c r="V257" s="20">
        <v>0.72345567203518579</v>
      </c>
      <c r="W257" s="27">
        <v>0</v>
      </c>
      <c r="X257" s="27">
        <v>1</v>
      </c>
      <c r="Y257" s="27">
        <v>0</v>
      </c>
      <c r="Z257" s="20">
        <v>5</v>
      </c>
      <c r="AA257" s="20">
        <v>6367</v>
      </c>
      <c r="AB257" s="20">
        <v>0</v>
      </c>
      <c r="AC257" s="20">
        <v>0</v>
      </c>
      <c r="AD257" s="20">
        <v>3</v>
      </c>
      <c r="AE257" s="20">
        <v>2</v>
      </c>
      <c r="AF257" s="20">
        <v>5</v>
      </c>
    </row>
    <row r="258" spans="1:32" x14ac:dyDescent="0.3">
      <c r="A258" s="20">
        <v>2012</v>
      </c>
      <c r="B258" s="10">
        <v>257</v>
      </c>
      <c r="C258" s="10">
        <v>257</v>
      </c>
      <c r="D258" s="26">
        <v>0</v>
      </c>
      <c r="E258" s="26">
        <v>0</v>
      </c>
      <c r="F258" s="26">
        <v>1</v>
      </c>
      <c r="G258" s="10">
        <v>1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1</v>
      </c>
      <c r="O258" s="10">
        <v>0</v>
      </c>
      <c r="P258" s="10">
        <v>0</v>
      </c>
      <c r="Q258" s="20">
        <v>1</v>
      </c>
      <c r="R258" s="15">
        <v>1.0000000000000009E-2</v>
      </c>
      <c r="S258" s="20">
        <v>74.150000000000006</v>
      </c>
      <c r="T258" s="20">
        <v>1.8701111553644008</v>
      </c>
      <c r="U258" s="20">
        <v>3.96</v>
      </c>
      <c r="V258" s="20">
        <v>0.5976951859255123</v>
      </c>
      <c r="W258" s="27">
        <v>0</v>
      </c>
      <c r="X258" s="27">
        <v>1</v>
      </c>
      <c r="Y258" s="27">
        <v>0</v>
      </c>
      <c r="Z258" s="20">
        <v>1</v>
      </c>
      <c r="AA258" s="20">
        <v>7674</v>
      </c>
      <c r="AB258" s="20">
        <v>0</v>
      </c>
      <c r="AC258" s="20">
        <v>0</v>
      </c>
      <c r="AD258" s="20">
        <v>0</v>
      </c>
      <c r="AE258" s="20">
        <v>1</v>
      </c>
      <c r="AF258" s="20">
        <v>1</v>
      </c>
    </row>
    <row r="259" spans="1:32" x14ac:dyDescent="0.3">
      <c r="A259" s="20">
        <v>2012</v>
      </c>
      <c r="B259" s="10">
        <v>258</v>
      </c>
      <c r="C259" s="10">
        <v>258</v>
      </c>
      <c r="D259" s="26">
        <v>0</v>
      </c>
      <c r="E259" s="26">
        <v>0</v>
      </c>
      <c r="F259" s="26">
        <v>1</v>
      </c>
      <c r="G259" s="10">
        <v>1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1</v>
      </c>
      <c r="P259" s="10">
        <v>0</v>
      </c>
      <c r="Q259" s="20">
        <v>1</v>
      </c>
      <c r="R259" s="15">
        <v>0</v>
      </c>
      <c r="S259" s="20">
        <v>81.739999999999995</v>
      </c>
      <c r="T259" s="20">
        <v>1.9124346333755746</v>
      </c>
      <c r="U259" s="20">
        <v>2.77</v>
      </c>
      <c r="V259" s="20">
        <v>0.44247976906444858</v>
      </c>
      <c r="W259" s="27">
        <v>1</v>
      </c>
      <c r="X259" s="27">
        <v>0</v>
      </c>
      <c r="Y259" s="27">
        <v>0</v>
      </c>
      <c r="Z259" s="20">
        <v>2</v>
      </c>
      <c r="AA259" s="20">
        <v>7674</v>
      </c>
      <c r="AB259" s="20">
        <v>0</v>
      </c>
      <c r="AC259" s="20">
        <v>0</v>
      </c>
      <c r="AD259" s="20">
        <v>0</v>
      </c>
      <c r="AE259" s="20">
        <v>1</v>
      </c>
      <c r="AF259" s="20">
        <v>1</v>
      </c>
    </row>
    <row r="260" spans="1:32" x14ac:dyDescent="0.3">
      <c r="A260" s="20">
        <v>2012</v>
      </c>
      <c r="B260" s="10">
        <v>259</v>
      </c>
      <c r="C260" s="10">
        <v>259</v>
      </c>
      <c r="D260" s="26">
        <v>0</v>
      </c>
      <c r="E260" s="26">
        <v>0</v>
      </c>
      <c r="F260" s="26">
        <v>1</v>
      </c>
      <c r="G260" s="10">
        <v>0</v>
      </c>
      <c r="H260" s="10">
        <v>1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20">
        <v>1</v>
      </c>
      <c r="R260" s="15">
        <v>0</v>
      </c>
      <c r="S260" s="20">
        <v>89.93</v>
      </c>
      <c r="T260" s="20">
        <v>1.9539045934134598</v>
      </c>
      <c r="U260" s="20">
        <v>2.92</v>
      </c>
      <c r="V260" s="20">
        <v>0.46538285144841829</v>
      </c>
      <c r="W260" s="27">
        <v>1</v>
      </c>
      <c r="X260" s="27">
        <v>0</v>
      </c>
      <c r="Y260" s="27">
        <v>0</v>
      </c>
      <c r="Z260" s="20">
        <v>0</v>
      </c>
      <c r="AA260" s="20">
        <v>7674</v>
      </c>
      <c r="AB260" s="20">
        <v>0</v>
      </c>
      <c r="AC260" s="20">
        <v>0</v>
      </c>
      <c r="AD260" s="20">
        <v>0</v>
      </c>
      <c r="AE260" s="20">
        <v>0</v>
      </c>
      <c r="AF260" s="20">
        <v>0</v>
      </c>
    </row>
    <row r="261" spans="1:32" x14ac:dyDescent="0.3">
      <c r="A261" s="20">
        <v>2012</v>
      </c>
      <c r="B261" s="10">
        <v>260</v>
      </c>
      <c r="C261" s="10">
        <v>260</v>
      </c>
      <c r="D261" s="26">
        <v>0</v>
      </c>
      <c r="E261" s="26">
        <v>0</v>
      </c>
      <c r="F261" s="26">
        <v>1</v>
      </c>
      <c r="G261" s="10">
        <v>0</v>
      </c>
      <c r="H261" s="10">
        <v>1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1</v>
      </c>
      <c r="O261" s="10">
        <v>0</v>
      </c>
      <c r="P261" s="10">
        <v>0</v>
      </c>
      <c r="Q261" s="20">
        <v>1</v>
      </c>
      <c r="R261" s="15">
        <v>0</v>
      </c>
      <c r="S261" s="20">
        <v>54.36</v>
      </c>
      <c r="T261" s="20">
        <v>1.7352794480604568</v>
      </c>
      <c r="U261" s="20">
        <v>3.05</v>
      </c>
      <c r="V261" s="20">
        <v>0.48429983934678583</v>
      </c>
      <c r="W261" s="27">
        <v>1</v>
      </c>
      <c r="X261" s="27">
        <v>0</v>
      </c>
      <c r="Y261" s="27">
        <v>0</v>
      </c>
      <c r="Z261" s="20">
        <v>0</v>
      </c>
      <c r="AA261" s="20">
        <v>7674</v>
      </c>
      <c r="AB261" s="20">
        <v>0</v>
      </c>
      <c r="AC261" s="20">
        <v>0</v>
      </c>
      <c r="AD261" s="20">
        <v>0</v>
      </c>
      <c r="AE261" s="20">
        <v>1</v>
      </c>
      <c r="AF261" s="20">
        <v>1</v>
      </c>
    </row>
    <row r="262" spans="1:32" x14ac:dyDescent="0.3">
      <c r="A262" s="20">
        <v>2012</v>
      </c>
      <c r="B262" s="10">
        <v>261</v>
      </c>
      <c r="C262" s="10">
        <v>261</v>
      </c>
      <c r="D262" s="26">
        <v>0</v>
      </c>
      <c r="E262" s="26">
        <v>0</v>
      </c>
      <c r="F262" s="26">
        <v>1</v>
      </c>
      <c r="G262" s="10">
        <v>0</v>
      </c>
      <c r="H262" s="10">
        <v>1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1</v>
      </c>
      <c r="O262" s="10">
        <v>0</v>
      </c>
      <c r="P262" s="10">
        <v>0</v>
      </c>
      <c r="Q262" s="20">
        <v>1</v>
      </c>
      <c r="R262" s="15">
        <v>0</v>
      </c>
      <c r="S262" s="20">
        <v>90.97</v>
      </c>
      <c r="T262" s="20">
        <v>1.9588981947107718</v>
      </c>
      <c r="U262" s="20">
        <v>4.1500000000000004</v>
      </c>
      <c r="V262" s="20">
        <v>0.61804809671209271</v>
      </c>
      <c r="W262" s="27">
        <v>0</v>
      </c>
      <c r="X262" s="27">
        <v>1</v>
      </c>
      <c r="Y262" s="27">
        <v>0</v>
      </c>
      <c r="Z262" s="20">
        <v>3</v>
      </c>
      <c r="AA262" s="20">
        <v>7674</v>
      </c>
      <c r="AB262" s="20">
        <v>0</v>
      </c>
      <c r="AC262" s="20">
        <v>1</v>
      </c>
      <c r="AD262" s="20">
        <v>1</v>
      </c>
      <c r="AE262" s="20">
        <v>0</v>
      </c>
      <c r="AF262" s="20">
        <v>2</v>
      </c>
    </row>
    <row r="263" spans="1:32" x14ac:dyDescent="0.3">
      <c r="A263" s="20">
        <v>2012</v>
      </c>
      <c r="B263" s="10">
        <v>262</v>
      </c>
      <c r="C263" s="10">
        <v>262</v>
      </c>
      <c r="D263" s="26">
        <v>0</v>
      </c>
      <c r="E263" s="26">
        <v>0</v>
      </c>
      <c r="F263" s="26">
        <v>1</v>
      </c>
      <c r="G263" s="10">
        <v>0</v>
      </c>
      <c r="H263" s="10">
        <v>1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1</v>
      </c>
      <c r="O263" s="10">
        <v>0</v>
      </c>
      <c r="P263" s="10">
        <v>0</v>
      </c>
      <c r="Q263" s="20">
        <v>1</v>
      </c>
      <c r="R263" s="15">
        <v>0</v>
      </c>
      <c r="S263" s="20">
        <v>70.67</v>
      </c>
      <c r="T263" s="20">
        <v>1.8492350913147226</v>
      </c>
      <c r="U263" s="20">
        <v>3.58</v>
      </c>
      <c r="V263" s="20">
        <v>0.55388302664387434</v>
      </c>
      <c r="W263" s="27">
        <v>1</v>
      </c>
      <c r="X263" s="27">
        <v>0</v>
      </c>
      <c r="Y263" s="27">
        <v>0</v>
      </c>
      <c r="Z263" s="20">
        <v>1</v>
      </c>
      <c r="AA263" s="20">
        <v>7674</v>
      </c>
      <c r="AB263" s="20">
        <v>0</v>
      </c>
      <c r="AC263" s="20">
        <v>0</v>
      </c>
      <c r="AD263" s="20">
        <v>1</v>
      </c>
      <c r="AE263" s="20">
        <v>1</v>
      </c>
      <c r="AF263" s="20">
        <v>2</v>
      </c>
    </row>
    <row r="264" spans="1:32" x14ac:dyDescent="0.3">
      <c r="A264" s="20">
        <v>2012</v>
      </c>
      <c r="B264" s="10">
        <v>263</v>
      </c>
      <c r="C264" s="10">
        <v>263</v>
      </c>
      <c r="D264" s="26">
        <v>0</v>
      </c>
      <c r="E264" s="26">
        <v>0</v>
      </c>
      <c r="F264" s="26">
        <v>1</v>
      </c>
      <c r="G264" s="10">
        <v>0</v>
      </c>
      <c r="H264" s="10">
        <v>1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1</v>
      </c>
      <c r="O264" s="10">
        <v>0</v>
      </c>
      <c r="P264" s="10">
        <v>0</v>
      </c>
      <c r="Q264" s="20">
        <v>2</v>
      </c>
      <c r="R264" s="15">
        <v>0</v>
      </c>
      <c r="S264" s="20">
        <v>91.49</v>
      </c>
      <c r="T264" s="20">
        <v>1.9613736275948011</v>
      </c>
      <c r="U264" s="20">
        <v>3.52</v>
      </c>
      <c r="V264" s="20">
        <v>0.54654266347813107</v>
      </c>
      <c r="W264" s="27">
        <v>1</v>
      </c>
      <c r="X264" s="27">
        <v>0</v>
      </c>
      <c r="Y264" s="27">
        <v>0</v>
      </c>
      <c r="Z264" s="20">
        <v>2</v>
      </c>
      <c r="AA264" s="20">
        <v>7674</v>
      </c>
      <c r="AB264" s="20">
        <v>0</v>
      </c>
      <c r="AC264" s="20">
        <v>1</v>
      </c>
      <c r="AD264" s="20">
        <v>0</v>
      </c>
      <c r="AE264" s="20">
        <v>2</v>
      </c>
      <c r="AF264" s="20">
        <v>3</v>
      </c>
    </row>
    <row r="265" spans="1:32" x14ac:dyDescent="0.3">
      <c r="A265" s="20">
        <v>2012</v>
      </c>
      <c r="B265" s="10">
        <v>264</v>
      </c>
      <c r="C265" s="10">
        <v>264</v>
      </c>
      <c r="D265" s="26">
        <v>0</v>
      </c>
      <c r="E265" s="26">
        <v>0</v>
      </c>
      <c r="F265" s="26">
        <v>1</v>
      </c>
      <c r="G265" s="10">
        <v>0</v>
      </c>
      <c r="H265" s="10">
        <v>1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1</v>
      </c>
      <c r="O265" s="10">
        <v>0</v>
      </c>
      <c r="P265" s="10">
        <v>0</v>
      </c>
      <c r="Q265" s="20">
        <v>1</v>
      </c>
      <c r="R265" s="15">
        <v>1.0000000000000009E-2</v>
      </c>
      <c r="S265" s="20">
        <v>103.52</v>
      </c>
      <c r="T265" s="20">
        <v>2.0150242633246251</v>
      </c>
      <c r="U265" s="20">
        <v>4.76</v>
      </c>
      <c r="V265" s="20">
        <v>0.67760695272049309</v>
      </c>
      <c r="W265" s="27">
        <v>0</v>
      </c>
      <c r="X265" s="27">
        <v>1</v>
      </c>
      <c r="Y265" s="27">
        <v>0</v>
      </c>
      <c r="Z265" s="20">
        <v>3</v>
      </c>
      <c r="AA265" s="20">
        <v>7674</v>
      </c>
      <c r="AB265" s="20">
        <v>0</v>
      </c>
      <c r="AC265" s="20">
        <v>0</v>
      </c>
      <c r="AD265" s="20">
        <v>0</v>
      </c>
      <c r="AE265" s="20">
        <v>0</v>
      </c>
      <c r="AF265" s="20">
        <v>0</v>
      </c>
    </row>
    <row r="266" spans="1:32" x14ac:dyDescent="0.3">
      <c r="A266" s="20">
        <v>2012</v>
      </c>
      <c r="B266" s="10">
        <v>265</v>
      </c>
      <c r="C266" s="10">
        <v>265</v>
      </c>
      <c r="D266" s="26">
        <v>0</v>
      </c>
      <c r="E266" s="26">
        <v>0</v>
      </c>
      <c r="F266" s="26">
        <v>1</v>
      </c>
      <c r="G266" s="10">
        <v>0</v>
      </c>
      <c r="H266" s="10">
        <v>1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1</v>
      </c>
      <c r="O266" s="10">
        <v>0</v>
      </c>
      <c r="P266" s="10">
        <v>0</v>
      </c>
      <c r="Q266" s="20">
        <v>1</v>
      </c>
      <c r="R266" s="15">
        <v>5.0000000000000044E-2</v>
      </c>
      <c r="S266" s="20">
        <v>134.03</v>
      </c>
      <c r="T266" s="20">
        <v>2.1272020175903532</v>
      </c>
      <c r="U266" s="20">
        <v>5.05</v>
      </c>
      <c r="V266" s="20">
        <v>0.70329137811866138</v>
      </c>
      <c r="W266" s="27">
        <v>0</v>
      </c>
      <c r="X266" s="27">
        <v>1</v>
      </c>
      <c r="Y266" s="27">
        <v>0</v>
      </c>
      <c r="Z266" s="20">
        <v>6</v>
      </c>
      <c r="AA266" s="20">
        <v>7674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</row>
    <row r="267" spans="1:32" x14ac:dyDescent="0.3">
      <c r="A267" s="20">
        <v>2012</v>
      </c>
      <c r="B267" s="10">
        <v>266</v>
      </c>
      <c r="C267" s="10">
        <v>266</v>
      </c>
      <c r="D267" s="26">
        <v>0</v>
      </c>
      <c r="E267" s="26">
        <v>0</v>
      </c>
      <c r="F267" s="26">
        <v>1</v>
      </c>
      <c r="G267" s="10">
        <v>0</v>
      </c>
      <c r="H267" s="10">
        <v>1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1</v>
      </c>
      <c r="O267" s="10">
        <v>0</v>
      </c>
      <c r="P267" s="10">
        <v>0</v>
      </c>
      <c r="Q267" s="20">
        <v>1</v>
      </c>
      <c r="R267" s="15">
        <v>0</v>
      </c>
      <c r="S267" s="20">
        <v>60.95</v>
      </c>
      <c r="T267" s="20">
        <v>1.7849737099544007</v>
      </c>
      <c r="U267" s="20">
        <v>3.98</v>
      </c>
      <c r="V267" s="20">
        <v>0.59988307207368785</v>
      </c>
      <c r="W267" s="27">
        <v>0</v>
      </c>
      <c r="X267" s="27">
        <v>1</v>
      </c>
      <c r="Y267" s="27">
        <v>0</v>
      </c>
      <c r="Z267" s="20">
        <v>2</v>
      </c>
      <c r="AA267" s="20">
        <v>7674</v>
      </c>
      <c r="AB267" s="20">
        <v>0</v>
      </c>
      <c r="AC267" s="20">
        <v>3</v>
      </c>
      <c r="AD267" s="20">
        <v>2</v>
      </c>
      <c r="AE267" s="20">
        <v>3</v>
      </c>
      <c r="AF267" s="20">
        <v>8</v>
      </c>
    </row>
    <row r="268" spans="1:32" x14ac:dyDescent="0.3">
      <c r="A268" s="20">
        <v>2012</v>
      </c>
      <c r="B268" s="10">
        <v>267</v>
      </c>
      <c r="C268" s="10">
        <v>267</v>
      </c>
      <c r="D268" s="26">
        <v>0</v>
      </c>
      <c r="E268" s="26">
        <v>0</v>
      </c>
      <c r="F268" s="26">
        <v>1</v>
      </c>
      <c r="G268" s="10">
        <v>0</v>
      </c>
      <c r="H268" s="10">
        <v>1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1</v>
      </c>
      <c r="O268" s="10">
        <v>0</v>
      </c>
      <c r="P268" s="10">
        <v>0</v>
      </c>
      <c r="Q268" s="20">
        <v>0.44200000000000728</v>
      </c>
      <c r="R268" s="15">
        <v>0</v>
      </c>
      <c r="S268" s="20">
        <v>58.35</v>
      </c>
      <c r="T268" s="20">
        <v>1.7660408603813891</v>
      </c>
      <c r="U268" s="20">
        <v>3.53</v>
      </c>
      <c r="V268" s="20">
        <v>0.54777470538782258</v>
      </c>
      <c r="W268" s="27">
        <v>1</v>
      </c>
      <c r="X268" s="27">
        <v>0</v>
      </c>
      <c r="Y268" s="27">
        <v>0</v>
      </c>
      <c r="Z268" s="20">
        <v>4</v>
      </c>
      <c r="AA268" s="20">
        <v>7674</v>
      </c>
      <c r="AB268" s="20">
        <v>0</v>
      </c>
      <c r="AC268" s="20">
        <v>0</v>
      </c>
      <c r="AD268" s="20">
        <v>1</v>
      </c>
      <c r="AE268" s="20">
        <v>0</v>
      </c>
      <c r="AF268" s="20">
        <v>1</v>
      </c>
    </row>
    <row r="269" spans="1:32" x14ac:dyDescent="0.3">
      <c r="A269" s="20">
        <v>2012</v>
      </c>
      <c r="B269" s="10">
        <v>268</v>
      </c>
      <c r="C269" s="10">
        <v>268</v>
      </c>
      <c r="D269" s="26">
        <v>0</v>
      </c>
      <c r="E269" s="26">
        <v>0</v>
      </c>
      <c r="F269" s="26">
        <v>1</v>
      </c>
      <c r="G269" s="10">
        <v>0</v>
      </c>
      <c r="H269" s="10">
        <v>1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1</v>
      </c>
      <c r="O269" s="10">
        <v>0</v>
      </c>
      <c r="P269" s="10">
        <v>0</v>
      </c>
      <c r="Q269" s="20">
        <v>1.5579999999999927</v>
      </c>
      <c r="R269" s="15">
        <v>0</v>
      </c>
      <c r="S269" s="20">
        <v>106.83</v>
      </c>
      <c r="T269" s="20">
        <v>2.0286932283939163</v>
      </c>
      <c r="U269" s="20">
        <v>3.22</v>
      </c>
      <c r="V269" s="20">
        <v>0.50785587169583091</v>
      </c>
      <c r="W269" s="27">
        <v>1</v>
      </c>
      <c r="X269" s="27">
        <v>0</v>
      </c>
      <c r="Y269" s="27">
        <v>0</v>
      </c>
      <c r="Z269" s="20">
        <v>3</v>
      </c>
      <c r="AA269" s="20">
        <v>7995</v>
      </c>
      <c r="AB269" s="20">
        <v>0</v>
      </c>
      <c r="AC269" s="20">
        <v>1</v>
      </c>
      <c r="AD269" s="20">
        <v>1</v>
      </c>
      <c r="AE269" s="20">
        <v>2</v>
      </c>
      <c r="AF269" s="20">
        <v>4</v>
      </c>
    </row>
    <row r="270" spans="1:32" x14ac:dyDescent="0.3">
      <c r="A270" s="20">
        <v>2012</v>
      </c>
      <c r="B270" s="10">
        <v>269</v>
      </c>
      <c r="C270" s="10">
        <v>269</v>
      </c>
      <c r="D270" s="26">
        <v>0</v>
      </c>
      <c r="E270" s="26">
        <v>0</v>
      </c>
      <c r="F270" s="26">
        <v>1</v>
      </c>
      <c r="G270" s="10">
        <v>0</v>
      </c>
      <c r="H270" s="10">
        <v>1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1</v>
      </c>
      <c r="O270" s="10">
        <v>0</v>
      </c>
      <c r="P270" s="10">
        <v>0</v>
      </c>
      <c r="Q270" s="20">
        <v>1</v>
      </c>
      <c r="R270" s="15">
        <v>0</v>
      </c>
      <c r="S270" s="20">
        <v>86.41</v>
      </c>
      <c r="T270" s="20">
        <v>1.9365640051352659</v>
      </c>
      <c r="U270" s="20">
        <v>4</v>
      </c>
      <c r="V270" s="20">
        <v>0.6020599913279624</v>
      </c>
      <c r="W270" s="27">
        <v>0</v>
      </c>
      <c r="X270" s="27">
        <v>1</v>
      </c>
      <c r="Y270" s="27">
        <v>0</v>
      </c>
      <c r="Z270" s="20">
        <v>1</v>
      </c>
      <c r="AA270" s="20">
        <v>7995</v>
      </c>
      <c r="AB270" s="20">
        <v>1</v>
      </c>
      <c r="AC270" s="20">
        <v>0</v>
      </c>
      <c r="AD270" s="20">
        <v>0</v>
      </c>
      <c r="AE270" s="20">
        <v>0</v>
      </c>
      <c r="AF270" s="20">
        <v>1</v>
      </c>
    </row>
    <row r="271" spans="1:32" x14ac:dyDescent="0.3">
      <c r="A271" s="20">
        <v>2012</v>
      </c>
      <c r="B271" s="10">
        <v>270</v>
      </c>
      <c r="C271" s="10">
        <v>270</v>
      </c>
      <c r="D271" s="26">
        <v>0</v>
      </c>
      <c r="E271" s="26">
        <v>0</v>
      </c>
      <c r="F271" s="26">
        <v>1</v>
      </c>
      <c r="G271" s="10">
        <v>0</v>
      </c>
      <c r="H271" s="10">
        <v>1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1</v>
      </c>
      <c r="O271" s="10">
        <v>0</v>
      </c>
      <c r="P271" s="10">
        <v>0</v>
      </c>
      <c r="Q271" s="20">
        <v>1.6500000000000057</v>
      </c>
      <c r="R271" s="15">
        <v>4.0000000000000036E-2</v>
      </c>
      <c r="S271" s="20">
        <v>91.1</v>
      </c>
      <c r="T271" s="20">
        <v>1.9595183769729982</v>
      </c>
      <c r="U271" s="20">
        <v>3.52</v>
      </c>
      <c r="V271" s="20">
        <v>0.54654266347813107</v>
      </c>
      <c r="W271" s="27">
        <v>1</v>
      </c>
      <c r="X271" s="27">
        <v>0</v>
      </c>
      <c r="Y271" s="27">
        <v>0</v>
      </c>
      <c r="Z271" s="20">
        <v>1</v>
      </c>
      <c r="AA271" s="20">
        <v>7995</v>
      </c>
      <c r="AB271" s="20">
        <v>0</v>
      </c>
      <c r="AC271" s="20">
        <v>0</v>
      </c>
      <c r="AD271" s="20">
        <v>2</v>
      </c>
      <c r="AE271" s="20">
        <v>5</v>
      </c>
      <c r="AF271" s="20">
        <v>7</v>
      </c>
    </row>
    <row r="272" spans="1:32" x14ac:dyDescent="0.3">
      <c r="A272" s="20">
        <v>2012</v>
      </c>
      <c r="B272" s="10">
        <v>271</v>
      </c>
      <c r="C272" s="10">
        <v>271</v>
      </c>
      <c r="D272" s="26">
        <v>0</v>
      </c>
      <c r="E272" s="26">
        <v>0</v>
      </c>
      <c r="F272" s="26">
        <v>1</v>
      </c>
      <c r="G272" s="10">
        <v>0</v>
      </c>
      <c r="H272" s="10">
        <v>1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1</v>
      </c>
      <c r="O272" s="10">
        <v>0</v>
      </c>
      <c r="P272" s="10">
        <v>0</v>
      </c>
      <c r="Q272" s="20">
        <v>1.1299999999999955</v>
      </c>
      <c r="R272" s="15">
        <v>0</v>
      </c>
      <c r="S272" s="20">
        <v>27.53</v>
      </c>
      <c r="T272" s="20">
        <v>1.4398062113933303</v>
      </c>
      <c r="U272" s="20">
        <v>2.84</v>
      </c>
      <c r="V272" s="20">
        <v>0.45331834004703764</v>
      </c>
      <c r="W272" s="27">
        <v>1</v>
      </c>
      <c r="X272" s="27">
        <v>0</v>
      </c>
      <c r="Y272" s="27">
        <v>0</v>
      </c>
      <c r="Z272" s="20">
        <v>7</v>
      </c>
      <c r="AA272" s="20">
        <v>7995</v>
      </c>
      <c r="AB272" s="20">
        <v>0</v>
      </c>
      <c r="AC272" s="20">
        <v>1</v>
      </c>
      <c r="AD272" s="20">
        <v>3</v>
      </c>
      <c r="AE272" s="20">
        <v>8</v>
      </c>
      <c r="AF272" s="20">
        <v>12</v>
      </c>
    </row>
    <row r="273" spans="1:32" x14ac:dyDescent="0.3">
      <c r="A273" s="20">
        <v>2012</v>
      </c>
      <c r="B273" s="10">
        <v>272</v>
      </c>
      <c r="C273" s="10">
        <v>272</v>
      </c>
      <c r="D273" s="26">
        <v>0</v>
      </c>
      <c r="E273" s="26">
        <v>0</v>
      </c>
      <c r="F273" s="26">
        <v>1</v>
      </c>
      <c r="G273" s="10">
        <v>1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20">
        <v>0.91999999999998749</v>
      </c>
      <c r="R273" s="15">
        <v>6.0000000000000053E-2</v>
      </c>
      <c r="S273" s="20">
        <v>82.07</v>
      </c>
      <c r="T273" s="20">
        <v>1.9141844334232463</v>
      </c>
      <c r="U273" s="20">
        <v>3.01</v>
      </c>
      <c r="V273" s="20">
        <v>0.47856649559384334</v>
      </c>
      <c r="W273" s="27">
        <v>1</v>
      </c>
      <c r="X273" s="27">
        <v>0</v>
      </c>
      <c r="Y273" s="27">
        <v>0</v>
      </c>
      <c r="Z273" s="20">
        <v>0</v>
      </c>
      <c r="AA273" s="20">
        <v>7995</v>
      </c>
      <c r="AB273" s="20">
        <v>0</v>
      </c>
      <c r="AC273" s="20">
        <v>0</v>
      </c>
      <c r="AD273" s="20">
        <v>1</v>
      </c>
      <c r="AE273" s="20">
        <v>1</v>
      </c>
      <c r="AF273" s="20">
        <v>2</v>
      </c>
    </row>
    <row r="274" spans="1:32" x14ac:dyDescent="0.3">
      <c r="A274" s="20">
        <v>2012</v>
      </c>
      <c r="B274" s="10">
        <v>273</v>
      </c>
      <c r="C274" s="10">
        <v>273</v>
      </c>
      <c r="D274" s="26">
        <v>0</v>
      </c>
      <c r="E274" s="26">
        <v>0</v>
      </c>
      <c r="F274" s="26">
        <v>1</v>
      </c>
      <c r="G274" s="10">
        <v>1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1</v>
      </c>
      <c r="O274" s="10">
        <v>0</v>
      </c>
      <c r="P274" s="10">
        <v>0</v>
      </c>
      <c r="Q274" s="20">
        <v>1</v>
      </c>
      <c r="R274" s="15">
        <v>6.0000000000000053E-2</v>
      </c>
      <c r="S274" s="20">
        <v>87.35</v>
      </c>
      <c r="T274" s="20">
        <v>1.9412629093189497</v>
      </c>
      <c r="U274" s="20">
        <v>3.16</v>
      </c>
      <c r="V274" s="20">
        <v>0.49968708261840383</v>
      </c>
      <c r="W274" s="27">
        <v>1</v>
      </c>
      <c r="X274" s="27">
        <v>0</v>
      </c>
      <c r="Y274" s="27">
        <v>0</v>
      </c>
      <c r="Z274" s="20">
        <v>2</v>
      </c>
      <c r="AA274" s="20">
        <v>7995</v>
      </c>
      <c r="AB274" s="20">
        <v>0</v>
      </c>
      <c r="AC274" s="20">
        <v>0</v>
      </c>
      <c r="AD274" s="20">
        <v>1</v>
      </c>
      <c r="AE274" s="20">
        <v>1</v>
      </c>
      <c r="AF274" s="20">
        <v>2</v>
      </c>
    </row>
    <row r="275" spans="1:32" x14ac:dyDescent="0.3">
      <c r="A275" s="20">
        <v>2012</v>
      </c>
      <c r="B275" s="10">
        <v>274</v>
      </c>
      <c r="C275" s="10">
        <v>274</v>
      </c>
      <c r="D275" s="26">
        <v>0</v>
      </c>
      <c r="E275" s="26">
        <v>0</v>
      </c>
      <c r="F275" s="26">
        <v>1</v>
      </c>
      <c r="G275" s="10">
        <v>1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1</v>
      </c>
      <c r="O275" s="10">
        <v>0</v>
      </c>
      <c r="P275" s="10">
        <v>0</v>
      </c>
      <c r="Q275" s="20">
        <v>1.1770000000000209</v>
      </c>
      <c r="R275" s="15">
        <v>1.0000000000000009E-2</v>
      </c>
      <c r="S275" s="20">
        <v>74.78</v>
      </c>
      <c r="T275" s="20">
        <v>1.8737854608182007</v>
      </c>
      <c r="U275" s="20">
        <v>3.68</v>
      </c>
      <c r="V275" s="20">
        <v>0.56584781867351763</v>
      </c>
      <c r="W275" s="27">
        <v>0</v>
      </c>
      <c r="X275" s="27">
        <v>1</v>
      </c>
      <c r="Y275" s="27">
        <v>0</v>
      </c>
      <c r="Z275" s="20">
        <v>2</v>
      </c>
      <c r="AA275" s="20">
        <v>7995</v>
      </c>
      <c r="AB275" s="20">
        <v>0</v>
      </c>
      <c r="AC275" s="20">
        <v>1</v>
      </c>
      <c r="AD275" s="20">
        <v>0</v>
      </c>
      <c r="AE275" s="20">
        <v>1</v>
      </c>
      <c r="AF275" s="20">
        <v>2</v>
      </c>
    </row>
    <row r="276" spans="1:32" x14ac:dyDescent="0.3">
      <c r="A276" s="20">
        <v>2012</v>
      </c>
      <c r="B276" s="10">
        <v>275</v>
      </c>
      <c r="C276" s="10">
        <v>275</v>
      </c>
      <c r="D276" s="26">
        <v>0</v>
      </c>
      <c r="E276" s="26">
        <v>0</v>
      </c>
      <c r="F276" s="26">
        <v>1</v>
      </c>
      <c r="G276" s="10">
        <v>1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1</v>
      </c>
      <c r="O276" s="10">
        <v>0</v>
      </c>
      <c r="P276" s="10">
        <v>0</v>
      </c>
      <c r="Q276" s="20">
        <v>0.82299999999997908</v>
      </c>
      <c r="R276" s="15">
        <v>0.10999999999999999</v>
      </c>
      <c r="S276" s="20">
        <v>118.6</v>
      </c>
      <c r="T276" s="20">
        <v>2.0740846890282438</v>
      </c>
      <c r="U276" s="20">
        <v>4.51</v>
      </c>
      <c r="V276" s="20">
        <v>0.65417654187796048</v>
      </c>
      <c r="W276" s="27">
        <v>0</v>
      </c>
      <c r="X276" s="27">
        <v>1</v>
      </c>
      <c r="Y276" s="27">
        <v>0</v>
      </c>
      <c r="Z276" s="20">
        <v>1</v>
      </c>
      <c r="AA276" s="20">
        <v>7995</v>
      </c>
      <c r="AB276" s="20">
        <v>0</v>
      </c>
      <c r="AC276" s="20">
        <v>0</v>
      </c>
      <c r="AD276" s="20">
        <v>0</v>
      </c>
      <c r="AE276" s="20">
        <v>0</v>
      </c>
      <c r="AF276" s="20">
        <v>0</v>
      </c>
    </row>
    <row r="277" spans="1:32" x14ac:dyDescent="0.3">
      <c r="A277" s="20">
        <v>2012</v>
      </c>
      <c r="B277" s="10">
        <v>276</v>
      </c>
      <c r="C277" s="10">
        <v>276</v>
      </c>
      <c r="D277" s="26">
        <v>0</v>
      </c>
      <c r="E277" s="26">
        <v>1</v>
      </c>
      <c r="F277" s="26">
        <v>0</v>
      </c>
      <c r="G277" s="10">
        <v>1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1</v>
      </c>
      <c r="O277" s="10">
        <v>0</v>
      </c>
      <c r="P277" s="10">
        <v>0</v>
      </c>
      <c r="Q277" s="20">
        <v>1.3000000000000114</v>
      </c>
      <c r="R277" s="15">
        <v>9.9999999999999978E-2</v>
      </c>
      <c r="S277" s="20">
        <v>88.47</v>
      </c>
      <c r="T277" s="20">
        <v>1.9467960272714604</v>
      </c>
      <c r="U277" s="20">
        <v>4.6100000000000003</v>
      </c>
      <c r="V277" s="20">
        <v>0.6637009253896482</v>
      </c>
      <c r="W277" s="27">
        <v>0</v>
      </c>
      <c r="X277" s="27">
        <v>1</v>
      </c>
      <c r="Y277" s="27">
        <v>0</v>
      </c>
      <c r="Z277" s="20">
        <v>1</v>
      </c>
      <c r="AA277" s="20">
        <v>7995</v>
      </c>
      <c r="AB277" s="20">
        <v>0</v>
      </c>
      <c r="AC277" s="20">
        <v>2</v>
      </c>
      <c r="AD277" s="20">
        <v>2</v>
      </c>
      <c r="AE277" s="20">
        <v>1</v>
      </c>
      <c r="AF277" s="20">
        <v>5</v>
      </c>
    </row>
    <row r="278" spans="1:32" x14ac:dyDescent="0.3">
      <c r="A278" s="20">
        <v>2012</v>
      </c>
      <c r="B278" s="10">
        <v>277</v>
      </c>
      <c r="C278" s="10">
        <v>277</v>
      </c>
      <c r="D278" s="26">
        <v>0</v>
      </c>
      <c r="E278" s="26">
        <v>0</v>
      </c>
      <c r="F278" s="26">
        <v>1</v>
      </c>
      <c r="G278" s="10">
        <v>1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20">
        <v>1</v>
      </c>
      <c r="R278" s="15">
        <v>0</v>
      </c>
      <c r="S278" s="20">
        <v>89.79</v>
      </c>
      <c r="T278" s="20">
        <v>1.9532279715598539</v>
      </c>
      <c r="U278" s="20">
        <v>3.32</v>
      </c>
      <c r="V278" s="20">
        <v>0.52113808370403625</v>
      </c>
      <c r="W278" s="27">
        <v>1</v>
      </c>
      <c r="X278" s="27">
        <v>0</v>
      </c>
      <c r="Y278" s="27">
        <v>0</v>
      </c>
      <c r="Z278" s="20">
        <v>1</v>
      </c>
      <c r="AA278" s="20">
        <v>7995</v>
      </c>
      <c r="AB278" s="20">
        <v>0</v>
      </c>
      <c r="AC278" s="20">
        <v>0</v>
      </c>
      <c r="AD278" s="20">
        <v>0</v>
      </c>
      <c r="AE278" s="20">
        <v>0</v>
      </c>
      <c r="AF278" s="20">
        <v>0</v>
      </c>
    </row>
    <row r="279" spans="1:32" x14ac:dyDescent="0.3">
      <c r="A279" s="20">
        <v>2012</v>
      </c>
      <c r="B279" s="10">
        <v>278</v>
      </c>
      <c r="C279" s="10">
        <v>278</v>
      </c>
      <c r="D279" s="26">
        <v>0</v>
      </c>
      <c r="E279" s="26">
        <v>0</v>
      </c>
      <c r="F279" s="26">
        <v>1</v>
      </c>
      <c r="G279" s="10">
        <v>1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1</v>
      </c>
      <c r="O279" s="10">
        <v>0</v>
      </c>
      <c r="P279" s="10">
        <v>0</v>
      </c>
      <c r="Q279" s="20">
        <v>1</v>
      </c>
      <c r="R279" s="15">
        <v>0</v>
      </c>
      <c r="S279" s="20">
        <v>44.39</v>
      </c>
      <c r="T279" s="20">
        <v>1.6472851450253667</v>
      </c>
      <c r="U279" s="20">
        <v>3.99</v>
      </c>
      <c r="V279" s="20">
        <v>0.60097289568674828</v>
      </c>
      <c r="W279" s="27">
        <v>0</v>
      </c>
      <c r="X279" s="27">
        <v>1</v>
      </c>
      <c r="Y279" s="27">
        <v>0</v>
      </c>
      <c r="Z279" s="20">
        <v>0</v>
      </c>
      <c r="AA279" s="20">
        <v>7995</v>
      </c>
      <c r="AB279" s="20">
        <v>0</v>
      </c>
      <c r="AC279" s="20">
        <v>0</v>
      </c>
      <c r="AD279" s="20">
        <v>0</v>
      </c>
      <c r="AE279" s="20">
        <v>1</v>
      </c>
      <c r="AF279" s="20">
        <v>1</v>
      </c>
    </row>
    <row r="280" spans="1:32" x14ac:dyDescent="0.3">
      <c r="A280" s="20">
        <v>2012</v>
      </c>
      <c r="B280" s="10">
        <v>279</v>
      </c>
      <c r="C280" s="10">
        <v>279</v>
      </c>
      <c r="D280" s="26">
        <v>0</v>
      </c>
      <c r="E280" s="26">
        <v>0</v>
      </c>
      <c r="F280" s="26">
        <v>1</v>
      </c>
      <c r="G280" s="10">
        <v>0</v>
      </c>
      <c r="H280" s="10">
        <v>1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1</v>
      </c>
      <c r="O280" s="10">
        <v>0</v>
      </c>
      <c r="P280" s="10">
        <v>0</v>
      </c>
      <c r="Q280" s="20">
        <v>1.5</v>
      </c>
      <c r="R280" s="15">
        <v>1.0000000000000009E-2</v>
      </c>
      <c r="S280" s="20">
        <v>102.87</v>
      </c>
      <c r="T280" s="20">
        <v>2.0122887398346068</v>
      </c>
      <c r="U280" s="20">
        <v>3.71</v>
      </c>
      <c r="V280" s="20">
        <v>0.56937390961504586</v>
      </c>
      <c r="W280" s="27">
        <v>0</v>
      </c>
      <c r="X280" s="27">
        <v>1</v>
      </c>
      <c r="Y280" s="27">
        <v>0</v>
      </c>
      <c r="Z280" s="20">
        <v>1</v>
      </c>
      <c r="AA280" s="20">
        <v>7674</v>
      </c>
      <c r="AB280" s="20">
        <v>0</v>
      </c>
      <c r="AC280" s="20">
        <v>0</v>
      </c>
      <c r="AD280" s="20">
        <v>0</v>
      </c>
      <c r="AE280" s="20">
        <v>3</v>
      </c>
      <c r="AF280" s="20">
        <v>3</v>
      </c>
    </row>
    <row r="281" spans="1:32" x14ac:dyDescent="0.3">
      <c r="A281" s="20">
        <v>2012</v>
      </c>
      <c r="B281" s="10">
        <v>280</v>
      </c>
      <c r="C281" s="10">
        <v>280</v>
      </c>
      <c r="D281" s="26">
        <v>0</v>
      </c>
      <c r="E281" s="26">
        <v>0</v>
      </c>
      <c r="F281" s="26">
        <v>1</v>
      </c>
      <c r="G281" s="10">
        <v>0</v>
      </c>
      <c r="H281" s="10">
        <v>1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1</v>
      </c>
      <c r="O281" s="10">
        <v>0</v>
      </c>
      <c r="P281" s="10">
        <v>0</v>
      </c>
      <c r="Q281" s="20">
        <v>1</v>
      </c>
      <c r="R281" s="15">
        <v>3.0000000000000027E-2</v>
      </c>
      <c r="S281" s="20">
        <v>121.26</v>
      </c>
      <c r="T281" s="20">
        <v>2.0837175638989476</v>
      </c>
      <c r="U281" s="20">
        <v>3.79</v>
      </c>
      <c r="V281" s="20">
        <v>0.57863920996807239</v>
      </c>
      <c r="W281" s="27">
        <v>0</v>
      </c>
      <c r="X281" s="27">
        <v>1</v>
      </c>
      <c r="Y281" s="27">
        <v>0</v>
      </c>
      <c r="Z281" s="20">
        <v>0</v>
      </c>
      <c r="AA281" s="20">
        <v>7674</v>
      </c>
      <c r="AB281" s="20">
        <v>0</v>
      </c>
      <c r="AC281" s="20">
        <v>0</v>
      </c>
      <c r="AD281" s="20">
        <v>0</v>
      </c>
      <c r="AE281" s="20">
        <v>0</v>
      </c>
      <c r="AF281" s="20">
        <v>0</v>
      </c>
    </row>
    <row r="282" spans="1:32" x14ac:dyDescent="0.3">
      <c r="A282" s="20">
        <v>2012</v>
      </c>
      <c r="B282" s="10">
        <v>281</v>
      </c>
      <c r="C282" s="10">
        <v>281</v>
      </c>
      <c r="D282" s="26">
        <v>0</v>
      </c>
      <c r="E282" s="26">
        <v>0</v>
      </c>
      <c r="F282" s="26">
        <v>1</v>
      </c>
      <c r="G282" s="10">
        <v>0</v>
      </c>
      <c r="H282" s="10">
        <v>1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20">
        <v>0.68000000000000682</v>
      </c>
      <c r="R282" s="15">
        <v>0</v>
      </c>
      <c r="S282" s="20">
        <v>71.91</v>
      </c>
      <c r="T282" s="20">
        <v>1.8567892887533162</v>
      </c>
      <c r="U282" s="20">
        <v>4.76</v>
      </c>
      <c r="V282" s="20">
        <v>0.67760695272049309</v>
      </c>
      <c r="W282" s="27">
        <v>0</v>
      </c>
      <c r="X282" s="27">
        <v>1</v>
      </c>
      <c r="Y282" s="27">
        <v>0</v>
      </c>
      <c r="Z282" s="20">
        <v>0</v>
      </c>
      <c r="AA282" s="20">
        <v>7674</v>
      </c>
      <c r="AB282" s="20">
        <v>0</v>
      </c>
      <c r="AC282" s="20">
        <v>0</v>
      </c>
      <c r="AD282" s="20">
        <v>0</v>
      </c>
      <c r="AE282" s="20">
        <v>1</v>
      </c>
      <c r="AF282" s="20">
        <v>1</v>
      </c>
    </row>
    <row r="283" spans="1:32" x14ac:dyDescent="0.3">
      <c r="A283" s="20">
        <v>2012</v>
      </c>
      <c r="B283" s="10">
        <v>282</v>
      </c>
      <c r="C283" s="10">
        <v>282</v>
      </c>
      <c r="D283" s="26">
        <v>0</v>
      </c>
      <c r="E283" s="26">
        <v>0</v>
      </c>
      <c r="F283" s="26">
        <v>1</v>
      </c>
      <c r="G283" s="10">
        <v>0</v>
      </c>
      <c r="H283" s="10">
        <v>1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1</v>
      </c>
      <c r="O283" s="10">
        <v>0</v>
      </c>
      <c r="P283" s="10">
        <v>0</v>
      </c>
      <c r="Q283" s="20">
        <v>0.81999999999999318</v>
      </c>
      <c r="R283" s="15">
        <v>0</v>
      </c>
      <c r="S283" s="20">
        <v>112.57</v>
      </c>
      <c r="T283" s="20">
        <v>2.0514226660890347</v>
      </c>
      <c r="U283" s="20">
        <v>3.44</v>
      </c>
      <c r="V283" s="20">
        <v>0.53655844257153007</v>
      </c>
      <c r="W283" s="27">
        <v>1</v>
      </c>
      <c r="X283" s="27">
        <v>0</v>
      </c>
      <c r="Y283" s="27">
        <v>0</v>
      </c>
      <c r="Z283" s="20">
        <v>6</v>
      </c>
      <c r="AA283" s="20">
        <v>7674</v>
      </c>
      <c r="AB283" s="20">
        <v>0</v>
      </c>
      <c r="AC283" s="20">
        <v>0</v>
      </c>
      <c r="AD283" s="20">
        <v>1</v>
      </c>
      <c r="AE283" s="20">
        <v>0</v>
      </c>
      <c r="AF283" s="20">
        <v>1</v>
      </c>
    </row>
    <row r="284" spans="1:32" x14ac:dyDescent="0.3">
      <c r="A284" s="20">
        <v>2012</v>
      </c>
      <c r="B284" s="10">
        <v>283</v>
      </c>
      <c r="C284" s="10">
        <v>283</v>
      </c>
      <c r="D284" s="26">
        <v>0</v>
      </c>
      <c r="E284" s="26">
        <v>0</v>
      </c>
      <c r="F284" s="26">
        <v>1</v>
      </c>
      <c r="G284" s="10">
        <v>0</v>
      </c>
      <c r="H284" s="10">
        <v>1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1</v>
      </c>
      <c r="O284" s="10">
        <v>0</v>
      </c>
      <c r="P284" s="10">
        <v>0</v>
      </c>
      <c r="Q284" s="20">
        <v>1</v>
      </c>
      <c r="R284" s="15">
        <v>0</v>
      </c>
      <c r="S284" s="20">
        <v>82.34</v>
      </c>
      <c r="T284" s="20">
        <v>1.9156108626614672</v>
      </c>
      <c r="U284" s="20">
        <v>3.25</v>
      </c>
      <c r="V284" s="20">
        <v>0.51188336097887432</v>
      </c>
      <c r="W284" s="27">
        <v>1</v>
      </c>
      <c r="X284" s="27">
        <v>0</v>
      </c>
      <c r="Y284" s="27">
        <v>0</v>
      </c>
      <c r="Z284" s="20">
        <v>5</v>
      </c>
      <c r="AA284" s="20">
        <v>7674</v>
      </c>
      <c r="AB284" s="20">
        <v>1</v>
      </c>
      <c r="AC284" s="20">
        <v>0</v>
      </c>
      <c r="AD284" s="20">
        <v>1</v>
      </c>
      <c r="AE284" s="20">
        <v>0</v>
      </c>
      <c r="AF284" s="20">
        <v>2</v>
      </c>
    </row>
    <row r="285" spans="1:32" x14ac:dyDescent="0.3">
      <c r="A285" s="20">
        <v>2012</v>
      </c>
      <c r="B285" s="10">
        <v>284</v>
      </c>
      <c r="C285" s="10">
        <v>284</v>
      </c>
      <c r="D285" s="26">
        <v>0</v>
      </c>
      <c r="E285" s="26">
        <v>0</v>
      </c>
      <c r="F285" s="26">
        <v>1</v>
      </c>
      <c r="G285" s="10">
        <v>0</v>
      </c>
      <c r="H285" s="10">
        <v>1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1</v>
      </c>
      <c r="O285" s="10">
        <v>0</v>
      </c>
      <c r="P285" s="10">
        <v>0</v>
      </c>
      <c r="Q285" s="20">
        <v>1</v>
      </c>
      <c r="R285" s="15">
        <v>3.0000000000000027E-2</v>
      </c>
      <c r="S285" s="20">
        <v>80.599999999999994</v>
      </c>
      <c r="T285" s="20">
        <v>1.9063350418050906</v>
      </c>
      <c r="U285" s="20">
        <v>3.63</v>
      </c>
      <c r="V285" s="20">
        <v>0.55990662503611255</v>
      </c>
      <c r="W285" s="27">
        <v>0</v>
      </c>
      <c r="X285" s="27">
        <v>1</v>
      </c>
      <c r="Y285" s="27">
        <v>0</v>
      </c>
      <c r="Z285" s="20">
        <v>0</v>
      </c>
      <c r="AA285" s="20">
        <v>7674</v>
      </c>
      <c r="AB285" s="20">
        <v>0</v>
      </c>
      <c r="AC285" s="20">
        <v>0</v>
      </c>
      <c r="AD285" s="20">
        <v>0</v>
      </c>
      <c r="AE285" s="20">
        <v>2</v>
      </c>
      <c r="AF285" s="20">
        <v>2</v>
      </c>
    </row>
    <row r="286" spans="1:32" x14ac:dyDescent="0.3">
      <c r="A286" s="20">
        <v>2012</v>
      </c>
      <c r="B286" s="10">
        <v>285</v>
      </c>
      <c r="C286" s="10">
        <v>285</v>
      </c>
      <c r="D286" s="26">
        <v>0</v>
      </c>
      <c r="E286" s="26">
        <v>0</v>
      </c>
      <c r="F286" s="26">
        <v>1</v>
      </c>
      <c r="G286" s="10">
        <v>0</v>
      </c>
      <c r="H286" s="10">
        <v>1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1</v>
      </c>
      <c r="O286" s="10">
        <v>0</v>
      </c>
      <c r="P286" s="10">
        <v>0</v>
      </c>
      <c r="Q286" s="20">
        <v>1</v>
      </c>
      <c r="R286" s="15">
        <v>3.0000000000000027E-2</v>
      </c>
      <c r="S286" s="20">
        <v>79.16</v>
      </c>
      <c r="T286" s="20">
        <v>1.8985057855343586</v>
      </c>
      <c r="U286" s="20">
        <v>3.95</v>
      </c>
      <c r="V286" s="20">
        <v>0.59659709562646024</v>
      </c>
      <c r="W286" s="27">
        <v>0</v>
      </c>
      <c r="X286" s="27">
        <v>1</v>
      </c>
      <c r="Y286" s="27">
        <v>0</v>
      </c>
      <c r="Z286" s="20">
        <v>2</v>
      </c>
      <c r="AA286" s="20">
        <v>7674</v>
      </c>
      <c r="AB286" s="20">
        <v>0</v>
      </c>
      <c r="AC286" s="20">
        <v>0</v>
      </c>
      <c r="AD286" s="20">
        <v>0</v>
      </c>
      <c r="AE286" s="20">
        <v>2</v>
      </c>
      <c r="AF286" s="20">
        <v>2</v>
      </c>
    </row>
    <row r="287" spans="1:32" x14ac:dyDescent="0.3">
      <c r="A287" s="20">
        <v>2012</v>
      </c>
      <c r="B287" s="10">
        <v>286</v>
      </c>
      <c r="C287" s="10">
        <v>286</v>
      </c>
      <c r="D287" s="26">
        <v>0</v>
      </c>
      <c r="E287" s="26">
        <v>0</v>
      </c>
      <c r="F287" s="26">
        <v>1</v>
      </c>
      <c r="G287" s="10">
        <v>0</v>
      </c>
      <c r="H287" s="10">
        <v>1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1</v>
      </c>
      <c r="O287" s="10">
        <v>0</v>
      </c>
      <c r="P287" s="10">
        <v>0</v>
      </c>
      <c r="Q287" s="20">
        <v>1</v>
      </c>
      <c r="R287" s="15">
        <v>0</v>
      </c>
      <c r="S287" s="20">
        <v>115.53</v>
      </c>
      <c r="T287" s="20">
        <v>2.0626947733423937</v>
      </c>
      <c r="U287" s="20">
        <v>3.96</v>
      </c>
      <c r="V287" s="20">
        <v>0.5976951859255123</v>
      </c>
      <c r="W287" s="27">
        <v>0</v>
      </c>
      <c r="X287" s="27">
        <v>1</v>
      </c>
      <c r="Y287" s="27">
        <v>0</v>
      </c>
      <c r="Z287" s="20">
        <v>1</v>
      </c>
      <c r="AA287" s="20">
        <v>7674</v>
      </c>
      <c r="AB287" s="20">
        <v>0</v>
      </c>
      <c r="AC287" s="20">
        <v>0</v>
      </c>
      <c r="AD287" s="20">
        <v>0</v>
      </c>
      <c r="AE287" s="20">
        <v>0</v>
      </c>
      <c r="AF287" s="20">
        <v>0</v>
      </c>
    </row>
    <row r="288" spans="1:32" x14ac:dyDescent="0.3">
      <c r="A288" s="20">
        <v>2012</v>
      </c>
      <c r="B288" s="10">
        <v>287</v>
      </c>
      <c r="C288" s="10">
        <v>287</v>
      </c>
      <c r="D288" s="26">
        <v>0</v>
      </c>
      <c r="E288" s="26">
        <v>0</v>
      </c>
      <c r="F288" s="26">
        <v>1</v>
      </c>
      <c r="G288" s="10">
        <v>1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1</v>
      </c>
      <c r="O288" s="10">
        <v>0</v>
      </c>
      <c r="P288" s="10">
        <v>0</v>
      </c>
      <c r="Q288" s="20">
        <v>1</v>
      </c>
      <c r="R288" s="15">
        <v>0</v>
      </c>
      <c r="S288" s="20">
        <v>99.93</v>
      </c>
      <c r="T288" s="20">
        <v>1.9996958874108393</v>
      </c>
      <c r="U288" s="20">
        <v>3.1</v>
      </c>
      <c r="V288" s="20">
        <v>0.49136169383427269</v>
      </c>
      <c r="W288" s="27">
        <v>1</v>
      </c>
      <c r="X288" s="27">
        <v>0</v>
      </c>
      <c r="Y288" s="27">
        <v>0</v>
      </c>
      <c r="Z288" s="20">
        <v>3</v>
      </c>
      <c r="AA288" s="20">
        <v>7674</v>
      </c>
      <c r="AB288" s="20">
        <v>0</v>
      </c>
      <c r="AC288" s="20">
        <v>0</v>
      </c>
      <c r="AD288" s="20">
        <v>1</v>
      </c>
      <c r="AE288" s="20">
        <v>6</v>
      </c>
      <c r="AF288" s="20">
        <v>7</v>
      </c>
    </row>
    <row r="289" spans="1:32" x14ac:dyDescent="0.3">
      <c r="A289" s="20">
        <v>2012</v>
      </c>
      <c r="B289" s="10">
        <v>288</v>
      </c>
      <c r="C289" s="10">
        <v>288</v>
      </c>
      <c r="D289" s="26">
        <v>0</v>
      </c>
      <c r="E289" s="26">
        <v>0</v>
      </c>
      <c r="F289" s="26">
        <v>1</v>
      </c>
      <c r="G289" s="10">
        <v>0</v>
      </c>
      <c r="H289" s="10">
        <v>1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1</v>
      </c>
      <c r="O289" s="10">
        <v>0</v>
      </c>
      <c r="P289" s="10">
        <v>0</v>
      </c>
      <c r="Q289" s="20">
        <v>1</v>
      </c>
      <c r="R289" s="15">
        <v>1.0000000000000009E-2</v>
      </c>
      <c r="S289" s="20">
        <v>112.83</v>
      </c>
      <c r="T289" s="20">
        <v>2.0524245881420615</v>
      </c>
      <c r="U289" s="20">
        <v>3.28</v>
      </c>
      <c r="V289" s="20">
        <v>0.5158738437116791</v>
      </c>
      <c r="W289" s="27">
        <v>1</v>
      </c>
      <c r="X289" s="27">
        <v>0</v>
      </c>
      <c r="Y289" s="27">
        <v>0</v>
      </c>
      <c r="Z289" s="20">
        <v>1</v>
      </c>
      <c r="AA289" s="20">
        <v>7674</v>
      </c>
      <c r="AB289" s="20">
        <v>0</v>
      </c>
      <c r="AC289" s="20">
        <v>0</v>
      </c>
      <c r="AD289" s="20">
        <v>2</v>
      </c>
      <c r="AE289" s="20">
        <v>3</v>
      </c>
      <c r="AF289" s="20">
        <v>5</v>
      </c>
    </row>
    <row r="290" spans="1:32" x14ac:dyDescent="0.3">
      <c r="A290" s="20">
        <v>2012</v>
      </c>
      <c r="B290" s="10">
        <v>289</v>
      </c>
      <c r="C290" s="10">
        <v>289</v>
      </c>
      <c r="D290" s="26">
        <v>0</v>
      </c>
      <c r="E290" s="26">
        <v>0</v>
      </c>
      <c r="F290" s="26">
        <v>1</v>
      </c>
      <c r="G290" s="10">
        <v>0</v>
      </c>
      <c r="H290" s="10">
        <v>1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1</v>
      </c>
      <c r="O290" s="10">
        <v>0</v>
      </c>
      <c r="P290" s="10">
        <v>0</v>
      </c>
      <c r="Q290" s="20">
        <v>1</v>
      </c>
      <c r="R290" s="15">
        <v>0</v>
      </c>
      <c r="S290" s="20">
        <v>97.25</v>
      </c>
      <c r="T290" s="20">
        <v>1.9878896099977454</v>
      </c>
      <c r="U290" s="20">
        <v>3.36</v>
      </c>
      <c r="V290" s="20">
        <v>0.52633927738984398</v>
      </c>
      <c r="W290" s="27">
        <v>1</v>
      </c>
      <c r="X290" s="27">
        <v>0</v>
      </c>
      <c r="Y290" s="27">
        <v>0</v>
      </c>
      <c r="Z290" s="20">
        <v>2</v>
      </c>
      <c r="AA290" s="20">
        <v>7674</v>
      </c>
      <c r="AB290" s="20">
        <v>0</v>
      </c>
      <c r="AC290" s="20">
        <v>0</v>
      </c>
      <c r="AD290" s="20">
        <v>0</v>
      </c>
      <c r="AE290" s="20">
        <v>1</v>
      </c>
      <c r="AF290" s="20">
        <v>1</v>
      </c>
    </row>
    <row r="291" spans="1:32" x14ac:dyDescent="0.3">
      <c r="A291" s="20">
        <v>2012</v>
      </c>
      <c r="B291" s="10">
        <v>290</v>
      </c>
      <c r="C291" s="10">
        <v>290</v>
      </c>
      <c r="D291" s="26">
        <v>0</v>
      </c>
      <c r="E291" s="26">
        <v>0</v>
      </c>
      <c r="F291" s="26">
        <v>1</v>
      </c>
      <c r="G291" s="10">
        <v>0</v>
      </c>
      <c r="H291" s="10">
        <v>1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20">
        <v>1</v>
      </c>
      <c r="R291" s="15">
        <v>0</v>
      </c>
      <c r="S291" s="20">
        <v>89.87</v>
      </c>
      <c r="T291" s="20">
        <v>1.9536147416906406</v>
      </c>
      <c r="U291" s="20">
        <v>3.42</v>
      </c>
      <c r="V291" s="20">
        <v>0.53402610605613499</v>
      </c>
      <c r="W291" s="27">
        <v>1</v>
      </c>
      <c r="X291" s="27">
        <v>0</v>
      </c>
      <c r="Y291" s="27">
        <v>0</v>
      </c>
      <c r="Z291" s="20">
        <v>3</v>
      </c>
      <c r="AA291" s="20">
        <v>7674</v>
      </c>
      <c r="AB291" s="20">
        <v>0</v>
      </c>
      <c r="AC291" s="20">
        <v>0</v>
      </c>
      <c r="AD291" s="20">
        <v>0</v>
      </c>
      <c r="AE291" s="20">
        <v>1</v>
      </c>
      <c r="AF291" s="20">
        <v>1</v>
      </c>
    </row>
    <row r="292" spans="1:32" x14ac:dyDescent="0.3">
      <c r="A292" s="20">
        <v>2012</v>
      </c>
      <c r="B292" s="10">
        <v>291</v>
      </c>
      <c r="C292" s="10">
        <v>291</v>
      </c>
      <c r="D292" s="26">
        <v>0</v>
      </c>
      <c r="E292" s="26">
        <v>0</v>
      </c>
      <c r="F292" s="26">
        <v>1</v>
      </c>
      <c r="G292" s="10">
        <v>0</v>
      </c>
      <c r="H292" s="10">
        <v>1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20">
        <v>1</v>
      </c>
      <c r="R292" s="15">
        <v>0</v>
      </c>
      <c r="S292" s="20">
        <v>78.5</v>
      </c>
      <c r="T292" s="20">
        <v>1.8948696567452525</v>
      </c>
      <c r="U292" s="20">
        <v>2.88</v>
      </c>
      <c r="V292" s="20">
        <v>0.45939248775923086</v>
      </c>
      <c r="W292" s="27">
        <v>1</v>
      </c>
      <c r="X292" s="27">
        <v>0</v>
      </c>
      <c r="Y292" s="27">
        <v>0</v>
      </c>
      <c r="Z292" s="20">
        <v>2</v>
      </c>
      <c r="AA292" s="20">
        <v>7674</v>
      </c>
      <c r="AB292" s="20">
        <v>0</v>
      </c>
      <c r="AC292" s="20">
        <v>0</v>
      </c>
      <c r="AD292" s="20">
        <v>0</v>
      </c>
      <c r="AE292" s="20">
        <v>0</v>
      </c>
      <c r="AF292" s="20">
        <v>0</v>
      </c>
    </row>
    <row r="293" spans="1:32" x14ac:dyDescent="0.3">
      <c r="A293" s="20">
        <v>2012</v>
      </c>
      <c r="B293" s="10">
        <v>292</v>
      </c>
      <c r="C293" s="10">
        <v>292</v>
      </c>
      <c r="D293" s="26">
        <v>0</v>
      </c>
      <c r="E293" s="26">
        <v>0</v>
      </c>
      <c r="F293" s="26">
        <v>1</v>
      </c>
      <c r="G293" s="10">
        <v>0</v>
      </c>
      <c r="H293" s="10">
        <v>1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1</v>
      </c>
      <c r="O293" s="10">
        <v>0</v>
      </c>
      <c r="P293" s="10">
        <v>0</v>
      </c>
      <c r="Q293" s="20">
        <v>1</v>
      </c>
      <c r="R293" s="15">
        <v>1.0000000000000009E-2</v>
      </c>
      <c r="S293" s="20">
        <v>92.05</v>
      </c>
      <c r="T293" s="20">
        <v>1.9640237928400335</v>
      </c>
      <c r="U293" s="20">
        <v>3.61</v>
      </c>
      <c r="V293" s="20">
        <v>0.55750720190565795</v>
      </c>
      <c r="W293" s="27">
        <v>0</v>
      </c>
      <c r="X293" s="27">
        <v>1</v>
      </c>
      <c r="Y293" s="27">
        <v>0</v>
      </c>
      <c r="Z293" s="20">
        <v>2</v>
      </c>
      <c r="AA293" s="20">
        <v>7674</v>
      </c>
      <c r="AB293" s="20">
        <v>0</v>
      </c>
      <c r="AC293" s="20">
        <v>0</v>
      </c>
      <c r="AD293" s="20">
        <v>0</v>
      </c>
      <c r="AE293" s="20">
        <v>0</v>
      </c>
      <c r="AF293" s="20">
        <v>0</v>
      </c>
    </row>
    <row r="294" spans="1:32" x14ac:dyDescent="0.3">
      <c r="A294" s="20">
        <v>2012</v>
      </c>
      <c r="B294" s="10">
        <v>293</v>
      </c>
      <c r="C294" s="10">
        <v>293</v>
      </c>
      <c r="D294" s="26">
        <v>0</v>
      </c>
      <c r="E294" s="26">
        <v>0</v>
      </c>
      <c r="F294" s="26">
        <v>1</v>
      </c>
      <c r="G294" s="10">
        <v>0</v>
      </c>
      <c r="H294" s="10">
        <v>1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20">
        <v>1</v>
      </c>
      <c r="R294" s="15">
        <v>0</v>
      </c>
      <c r="S294" s="20">
        <v>79.849999999999994</v>
      </c>
      <c r="T294" s="20">
        <v>1.9022749204745018</v>
      </c>
      <c r="U294" s="20">
        <v>4.32</v>
      </c>
      <c r="V294" s="20">
        <v>0.63548374681491215</v>
      </c>
      <c r="W294" s="27">
        <v>0</v>
      </c>
      <c r="X294" s="27">
        <v>1</v>
      </c>
      <c r="Y294" s="27">
        <v>0</v>
      </c>
      <c r="Z294" s="20">
        <v>5</v>
      </c>
      <c r="AA294" s="20">
        <v>7674</v>
      </c>
      <c r="AB294" s="20">
        <v>0</v>
      </c>
      <c r="AC294" s="20">
        <v>0</v>
      </c>
      <c r="AD294" s="20">
        <v>0</v>
      </c>
      <c r="AE294" s="20">
        <v>4</v>
      </c>
      <c r="AF294" s="20">
        <v>4</v>
      </c>
    </row>
    <row r="295" spans="1:32" x14ac:dyDescent="0.3">
      <c r="A295" s="20">
        <v>2012</v>
      </c>
      <c r="B295" s="10">
        <v>294</v>
      </c>
      <c r="C295" s="10">
        <v>294</v>
      </c>
      <c r="D295" s="26">
        <v>0</v>
      </c>
      <c r="E295" s="26">
        <v>0</v>
      </c>
      <c r="F295" s="26">
        <v>1</v>
      </c>
      <c r="G295" s="10">
        <v>0</v>
      </c>
      <c r="H295" s="10">
        <v>1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1</v>
      </c>
      <c r="O295" s="10">
        <v>0</v>
      </c>
      <c r="P295" s="10">
        <v>0</v>
      </c>
      <c r="Q295" s="20">
        <v>1</v>
      </c>
      <c r="R295" s="15">
        <v>0</v>
      </c>
      <c r="S295" s="20">
        <v>96.09</v>
      </c>
      <c r="T295" s="20">
        <v>1.9826781933834843</v>
      </c>
      <c r="U295" s="20">
        <v>3.02</v>
      </c>
      <c r="V295" s="20">
        <v>0.48000694295715063</v>
      </c>
      <c r="W295" s="27">
        <v>1</v>
      </c>
      <c r="X295" s="27">
        <v>0</v>
      </c>
      <c r="Y295" s="27">
        <v>0</v>
      </c>
      <c r="Z295" s="20">
        <v>3</v>
      </c>
      <c r="AA295" s="20">
        <v>7674</v>
      </c>
      <c r="AB295" s="20">
        <v>0</v>
      </c>
      <c r="AC295" s="20">
        <v>0</v>
      </c>
      <c r="AD295" s="20">
        <v>0</v>
      </c>
      <c r="AE295" s="20">
        <v>7</v>
      </c>
      <c r="AF295" s="20">
        <v>7</v>
      </c>
    </row>
    <row r="296" spans="1:32" x14ac:dyDescent="0.3">
      <c r="A296" s="20">
        <v>2012</v>
      </c>
      <c r="B296" s="10">
        <v>295</v>
      </c>
      <c r="C296" s="10">
        <v>295</v>
      </c>
      <c r="D296" s="26">
        <v>0</v>
      </c>
      <c r="E296" s="26">
        <v>1</v>
      </c>
      <c r="F296" s="26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20">
        <v>1</v>
      </c>
      <c r="R296" s="15">
        <v>0</v>
      </c>
      <c r="S296" s="20">
        <v>77.36</v>
      </c>
      <c r="T296" s="20">
        <v>1.8885164610749452</v>
      </c>
      <c r="U296" s="20">
        <v>2.0099999999999998</v>
      </c>
      <c r="V296" s="20">
        <v>0.30319605742048883</v>
      </c>
      <c r="W296" s="27">
        <v>1</v>
      </c>
      <c r="X296" s="27">
        <v>0</v>
      </c>
      <c r="Y296" s="27">
        <v>0</v>
      </c>
      <c r="Z296" s="20">
        <v>4</v>
      </c>
      <c r="AA296" s="20">
        <v>8235</v>
      </c>
      <c r="AB296" s="20">
        <v>1</v>
      </c>
      <c r="AC296" s="20">
        <v>1</v>
      </c>
      <c r="AD296" s="20">
        <v>0</v>
      </c>
      <c r="AE296" s="20">
        <v>14</v>
      </c>
      <c r="AF296" s="20">
        <v>16</v>
      </c>
    </row>
    <row r="297" spans="1:32" x14ac:dyDescent="0.3">
      <c r="A297" s="20">
        <v>2012</v>
      </c>
      <c r="B297" s="10">
        <v>296</v>
      </c>
      <c r="C297" s="10">
        <v>296</v>
      </c>
      <c r="D297" s="26">
        <v>0</v>
      </c>
      <c r="E297" s="26">
        <v>0</v>
      </c>
      <c r="F297" s="26">
        <v>1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20">
        <v>1</v>
      </c>
      <c r="R297" s="15">
        <v>0</v>
      </c>
      <c r="S297" s="20">
        <v>57.8</v>
      </c>
      <c r="T297" s="20">
        <v>1.761927838420529</v>
      </c>
      <c r="U297" s="20">
        <v>2.74</v>
      </c>
      <c r="V297" s="20">
        <v>0.43775056282038799</v>
      </c>
      <c r="W297" s="27">
        <v>1</v>
      </c>
      <c r="X297" s="27">
        <v>0</v>
      </c>
      <c r="Y297" s="27">
        <v>0</v>
      </c>
      <c r="Z297" s="20">
        <v>7</v>
      </c>
      <c r="AA297" s="20">
        <v>8235</v>
      </c>
      <c r="AB297" s="20">
        <v>1</v>
      </c>
      <c r="AC297" s="20">
        <v>1</v>
      </c>
      <c r="AD297" s="20">
        <v>1</v>
      </c>
      <c r="AE297" s="20">
        <v>4</v>
      </c>
      <c r="AF297" s="20">
        <v>7</v>
      </c>
    </row>
    <row r="298" spans="1:32" x14ac:dyDescent="0.3">
      <c r="A298" s="20">
        <v>2012</v>
      </c>
      <c r="B298" s="10">
        <v>297</v>
      </c>
      <c r="C298" s="10">
        <v>297</v>
      </c>
      <c r="D298" s="26">
        <v>0</v>
      </c>
      <c r="E298" s="26">
        <v>0</v>
      </c>
      <c r="F298" s="26">
        <v>1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20">
        <v>1</v>
      </c>
      <c r="R298" s="15">
        <v>0</v>
      </c>
      <c r="S298" s="20">
        <v>102.39</v>
      </c>
      <c r="T298" s="20">
        <v>2.0102575429983012</v>
      </c>
      <c r="U298" s="20">
        <v>4.9000000000000004</v>
      </c>
      <c r="V298" s="20">
        <v>0.69019608002851374</v>
      </c>
      <c r="W298" s="27">
        <v>0</v>
      </c>
      <c r="X298" s="27">
        <v>1</v>
      </c>
      <c r="Y298" s="27">
        <v>0</v>
      </c>
      <c r="Z298" s="20">
        <v>8</v>
      </c>
      <c r="AA298" s="20">
        <v>8235</v>
      </c>
      <c r="AB298" s="20">
        <v>0</v>
      </c>
      <c r="AC298" s="20">
        <v>4</v>
      </c>
      <c r="AD298" s="20">
        <v>7</v>
      </c>
      <c r="AE298" s="20">
        <v>59</v>
      </c>
      <c r="AF298" s="20">
        <v>70</v>
      </c>
    </row>
    <row r="299" spans="1:32" x14ac:dyDescent="0.3">
      <c r="A299" s="20">
        <v>2012</v>
      </c>
      <c r="B299" s="10">
        <v>298</v>
      </c>
      <c r="C299" s="10">
        <v>298</v>
      </c>
      <c r="D299" s="26">
        <v>0</v>
      </c>
      <c r="E299" s="26">
        <v>0</v>
      </c>
      <c r="F299" s="26">
        <v>1</v>
      </c>
      <c r="G299" s="10">
        <v>1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1</v>
      </c>
      <c r="O299" s="10">
        <v>0</v>
      </c>
      <c r="P299" s="10">
        <v>0</v>
      </c>
      <c r="Q299" s="20">
        <v>1</v>
      </c>
      <c r="R299" s="15">
        <v>0</v>
      </c>
      <c r="S299" s="20">
        <v>66.67</v>
      </c>
      <c r="T299" s="20">
        <v>1.823930455125564</v>
      </c>
      <c r="U299" s="20">
        <v>4.25</v>
      </c>
      <c r="V299" s="20">
        <v>0.62838893005031149</v>
      </c>
      <c r="W299" s="27">
        <v>0</v>
      </c>
      <c r="X299" s="27">
        <v>1</v>
      </c>
      <c r="Y299" s="27">
        <v>0</v>
      </c>
      <c r="Z299" s="20">
        <v>8</v>
      </c>
      <c r="AA299" s="20">
        <v>8235</v>
      </c>
      <c r="AB299" s="20">
        <v>0</v>
      </c>
      <c r="AC299" s="20">
        <v>2</v>
      </c>
      <c r="AD299" s="20">
        <v>0</v>
      </c>
      <c r="AE299" s="20">
        <v>3</v>
      </c>
      <c r="AF299" s="20">
        <v>5</v>
      </c>
    </row>
    <row r="300" spans="1:32" x14ac:dyDescent="0.3">
      <c r="A300" s="20">
        <v>2012</v>
      </c>
      <c r="B300" s="10">
        <v>299</v>
      </c>
      <c r="C300" s="10">
        <v>299</v>
      </c>
      <c r="D300" s="26">
        <v>0</v>
      </c>
      <c r="E300" s="26">
        <v>0</v>
      </c>
      <c r="F300" s="26">
        <v>1</v>
      </c>
      <c r="G300" s="10">
        <v>1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1</v>
      </c>
      <c r="O300" s="10">
        <v>0</v>
      </c>
      <c r="P300" s="10">
        <v>0</v>
      </c>
      <c r="Q300" s="20">
        <v>1</v>
      </c>
      <c r="R300" s="15">
        <v>1.0000000000000009E-2</v>
      </c>
      <c r="S300" s="20">
        <v>99.24</v>
      </c>
      <c r="T300" s="20">
        <v>1.9966867556001715</v>
      </c>
      <c r="U300" s="20">
        <v>4.57</v>
      </c>
      <c r="V300" s="20">
        <v>0.6599162000698503</v>
      </c>
      <c r="W300" s="27">
        <v>0</v>
      </c>
      <c r="X300" s="27">
        <v>1</v>
      </c>
      <c r="Y300" s="27">
        <v>0</v>
      </c>
      <c r="Z300" s="20">
        <v>4</v>
      </c>
      <c r="AA300" s="20">
        <v>8235</v>
      </c>
      <c r="AB300" s="20">
        <v>0</v>
      </c>
      <c r="AC300" s="20">
        <v>0</v>
      </c>
      <c r="AD300" s="20">
        <v>1</v>
      </c>
      <c r="AE300" s="20">
        <v>2</v>
      </c>
      <c r="AF300" s="20">
        <v>3</v>
      </c>
    </row>
    <row r="301" spans="1:32" x14ac:dyDescent="0.3">
      <c r="A301" s="20">
        <v>2012</v>
      </c>
      <c r="B301" s="10">
        <v>300</v>
      </c>
      <c r="C301" s="10">
        <v>300</v>
      </c>
      <c r="D301" s="26">
        <v>0</v>
      </c>
      <c r="E301" s="26">
        <v>1</v>
      </c>
      <c r="F301" s="26">
        <v>0</v>
      </c>
      <c r="G301" s="10">
        <v>0</v>
      </c>
      <c r="H301" s="10">
        <v>1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1</v>
      </c>
      <c r="O301" s="10">
        <v>0</v>
      </c>
      <c r="P301" s="10">
        <v>0</v>
      </c>
      <c r="Q301" s="20">
        <v>1</v>
      </c>
      <c r="R301" s="15">
        <v>1.0000000000000009E-2</v>
      </c>
      <c r="S301" s="20">
        <v>82.12</v>
      </c>
      <c r="T301" s="20">
        <v>1.9144489406985543</v>
      </c>
      <c r="U301" s="20">
        <v>4.5199999999999996</v>
      </c>
      <c r="V301" s="20">
        <v>0.65513843481138212</v>
      </c>
      <c r="W301" s="27">
        <v>0</v>
      </c>
      <c r="X301" s="27">
        <v>1</v>
      </c>
      <c r="Y301" s="27">
        <v>0</v>
      </c>
      <c r="Z301" s="20">
        <v>6</v>
      </c>
      <c r="AA301" s="20">
        <v>8235</v>
      </c>
      <c r="AB301" s="20">
        <v>1</v>
      </c>
      <c r="AC301" s="20">
        <v>0</v>
      </c>
      <c r="AD301" s="20">
        <v>1</v>
      </c>
      <c r="AE301" s="20">
        <v>7</v>
      </c>
      <c r="AF301" s="20">
        <v>9</v>
      </c>
    </row>
    <row r="302" spans="1:32" x14ac:dyDescent="0.3">
      <c r="A302" s="20">
        <v>2012</v>
      </c>
      <c r="B302" s="10">
        <v>301</v>
      </c>
      <c r="C302" s="10">
        <v>301</v>
      </c>
      <c r="D302" s="26">
        <v>0</v>
      </c>
      <c r="E302" s="26">
        <v>1</v>
      </c>
      <c r="F302" s="26">
        <v>0</v>
      </c>
      <c r="G302" s="10">
        <v>0</v>
      </c>
      <c r="H302" s="10">
        <v>1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1</v>
      </c>
      <c r="O302" s="10">
        <v>0</v>
      </c>
      <c r="P302" s="10">
        <v>0</v>
      </c>
      <c r="Q302" s="20">
        <v>1</v>
      </c>
      <c r="R302" s="15">
        <v>0</v>
      </c>
      <c r="S302" s="20">
        <v>97.96</v>
      </c>
      <c r="T302" s="20">
        <v>1.9910487764526765</v>
      </c>
      <c r="U302" s="20">
        <v>5.61</v>
      </c>
      <c r="V302" s="20">
        <v>0.74896286125616141</v>
      </c>
      <c r="W302" s="27">
        <v>0</v>
      </c>
      <c r="X302" s="27">
        <v>1</v>
      </c>
      <c r="Y302" s="27">
        <v>0</v>
      </c>
      <c r="Z302" s="20">
        <v>5</v>
      </c>
      <c r="AA302" s="20">
        <v>8235</v>
      </c>
      <c r="AB302" s="20">
        <v>1</v>
      </c>
      <c r="AC302" s="20">
        <v>0</v>
      </c>
      <c r="AD302" s="20">
        <v>1</v>
      </c>
      <c r="AE302" s="20">
        <v>1</v>
      </c>
      <c r="AF302" s="20">
        <v>3</v>
      </c>
    </row>
    <row r="303" spans="1:32" x14ac:dyDescent="0.3">
      <c r="A303" s="20">
        <v>2012</v>
      </c>
      <c r="B303" s="10">
        <v>302</v>
      </c>
      <c r="C303" s="10">
        <v>302</v>
      </c>
      <c r="D303" s="26">
        <v>1</v>
      </c>
      <c r="E303" s="26">
        <v>0</v>
      </c>
      <c r="F303" s="26">
        <v>0</v>
      </c>
      <c r="G303" s="10">
        <v>1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1</v>
      </c>
      <c r="O303" s="10">
        <v>0</v>
      </c>
      <c r="P303" s="10">
        <v>0</v>
      </c>
      <c r="Q303" s="20">
        <v>0.5</v>
      </c>
      <c r="R303" s="15">
        <v>0</v>
      </c>
      <c r="S303" s="20">
        <v>45.7</v>
      </c>
      <c r="T303" s="20">
        <v>1.6599162000698502</v>
      </c>
      <c r="U303" s="20">
        <v>4.99</v>
      </c>
      <c r="V303" s="20">
        <v>0.69810054562338997</v>
      </c>
      <c r="W303" s="27">
        <v>0</v>
      </c>
      <c r="X303" s="27">
        <v>1</v>
      </c>
      <c r="Y303" s="27">
        <v>0</v>
      </c>
      <c r="Z303" s="20">
        <v>1</v>
      </c>
      <c r="AA303" s="20">
        <v>8235</v>
      </c>
      <c r="AB303" s="20">
        <v>0</v>
      </c>
      <c r="AC303" s="20">
        <v>2</v>
      </c>
      <c r="AD303" s="20">
        <v>1</v>
      </c>
      <c r="AE303" s="20">
        <v>0</v>
      </c>
      <c r="AF303" s="20">
        <v>3</v>
      </c>
    </row>
    <row r="304" spans="1:32" x14ac:dyDescent="0.3">
      <c r="A304" s="20">
        <v>2012</v>
      </c>
      <c r="B304" s="10">
        <v>303</v>
      </c>
      <c r="C304" s="10">
        <v>303</v>
      </c>
      <c r="D304" s="26">
        <v>0</v>
      </c>
      <c r="E304" s="26">
        <v>1</v>
      </c>
      <c r="F304" s="26">
        <v>0</v>
      </c>
      <c r="G304" s="10">
        <v>0</v>
      </c>
      <c r="H304" s="10">
        <v>1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20">
        <v>0.5</v>
      </c>
      <c r="R304" s="15">
        <v>1.0000000000000009E-2</v>
      </c>
      <c r="S304" s="20">
        <v>122.63</v>
      </c>
      <c r="T304" s="20">
        <v>2.088596728262746</v>
      </c>
      <c r="U304" s="20">
        <v>5.04</v>
      </c>
      <c r="V304" s="20">
        <v>0.70243053644552533</v>
      </c>
      <c r="W304" s="27">
        <v>0</v>
      </c>
      <c r="X304" s="27">
        <v>1</v>
      </c>
      <c r="Y304" s="27">
        <v>0</v>
      </c>
      <c r="Z304" s="20">
        <v>4</v>
      </c>
      <c r="AA304" s="20">
        <v>4519</v>
      </c>
      <c r="AB304" s="20">
        <v>0</v>
      </c>
      <c r="AC304" s="20">
        <v>0</v>
      </c>
      <c r="AD304" s="20">
        <v>0</v>
      </c>
      <c r="AE304" s="20">
        <v>0</v>
      </c>
      <c r="AF304" s="20">
        <v>0</v>
      </c>
    </row>
    <row r="305" spans="1:32" x14ac:dyDescent="0.3">
      <c r="A305" s="20">
        <v>2012</v>
      </c>
      <c r="B305" s="10">
        <v>304</v>
      </c>
      <c r="C305" s="10">
        <v>304</v>
      </c>
      <c r="D305" s="26">
        <v>0</v>
      </c>
      <c r="E305" s="26">
        <v>1</v>
      </c>
      <c r="F305" s="26">
        <v>0</v>
      </c>
      <c r="G305" s="10">
        <v>0</v>
      </c>
      <c r="H305" s="10">
        <v>1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1</v>
      </c>
      <c r="P305" s="10">
        <v>0</v>
      </c>
      <c r="Q305" s="20">
        <v>0.63599999999999568</v>
      </c>
      <c r="R305" s="15">
        <v>0</v>
      </c>
      <c r="S305" s="20">
        <v>104.98</v>
      </c>
      <c r="T305" s="20">
        <v>2.0211065684321219</v>
      </c>
      <c r="U305" s="20">
        <v>4.63</v>
      </c>
      <c r="V305" s="20">
        <v>0.66558099101795309</v>
      </c>
      <c r="W305" s="27">
        <v>0</v>
      </c>
      <c r="X305" s="27">
        <v>1</v>
      </c>
      <c r="Y305" s="27">
        <v>0</v>
      </c>
      <c r="Z305" s="20">
        <v>1</v>
      </c>
      <c r="AA305" s="20">
        <v>4519</v>
      </c>
      <c r="AB305" s="20">
        <v>0</v>
      </c>
      <c r="AC305" s="20">
        <v>0</v>
      </c>
      <c r="AD305" s="20">
        <v>0</v>
      </c>
      <c r="AE305" s="20">
        <v>0</v>
      </c>
      <c r="AF305" s="20">
        <v>0</v>
      </c>
    </row>
    <row r="306" spans="1:32" x14ac:dyDescent="0.3">
      <c r="A306" s="20">
        <v>2012</v>
      </c>
      <c r="B306" s="10">
        <v>305</v>
      </c>
      <c r="C306" s="10">
        <v>305</v>
      </c>
      <c r="D306" s="26">
        <v>0</v>
      </c>
      <c r="E306" s="26">
        <v>1</v>
      </c>
      <c r="F306" s="26">
        <v>0</v>
      </c>
      <c r="G306" s="10">
        <v>0</v>
      </c>
      <c r="H306" s="10">
        <v>1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1</v>
      </c>
      <c r="O306" s="10">
        <v>0</v>
      </c>
      <c r="P306" s="10">
        <v>0</v>
      </c>
      <c r="Q306" s="20">
        <v>0.96399999999999864</v>
      </c>
      <c r="R306" s="15">
        <v>4.0000000000000036E-2</v>
      </c>
      <c r="S306" s="20">
        <v>119.07</v>
      </c>
      <c r="T306" s="20">
        <v>2.075802353626826</v>
      </c>
      <c r="U306" s="20">
        <v>4.37</v>
      </c>
      <c r="V306" s="20">
        <v>0.64048143697042181</v>
      </c>
      <c r="W306" s="27">
        <v>0</v>
      </c>
      <c r="X306" s="27">
        <v>1</v>
      </c>
      <c r="Y306" s="27">
        <v>0</v>
      </c>
      <c r="Z306" s="20">
        <v>0</v>
      </c>
      <c r="AA306" s="20">
        <v>4519</v>
      </c>
      <c r="AB306" s="20">
        <v>0</v>
      </c>
      <c r="AC306" s="20">
        <v>0</v>
      </c>
      <c r="AD306" s="20">
        <v>0</v>
      </c>
      <c r="AE306" s="20">
        <v>0</v>
      </c>
      <c r="AF306" s="20">
        <v>0</v>
      </c>
    </row>
    <row r="307" spans="1:32" x14ac:dyDescent="0.3">
      <c r="A307" s="20">
        <v>2012</v>
      </c>
      <c r="B307" s="10">
        <v>306</v>
      </c>
      <c r="C307" s="10">
        <v>306</v>
      </c>
      <c r="D307" s="26">
        <v>0</v>
      </c>
      <c r="E307" s="26">
        <v>1</v>
      </c>
      <c r="F307" s="26">
        <v>0</v>
      </c>
      <c r="G307" s="10">
        <v>0</v>
      </c>
      <c r="H307" s="10">
        <v>1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20">
        <v>1.4000000000000057</v>
      </c>
      <c r="R307" s="15">
        <v>0</v>
      </c>
      <c r="S307" s="20">
        <v>144.11000000000001</v>
      </c>
      <c r="T307" s="20">
        <v>2.1586941181778614</v>
      </c>
      <c r="U307" s="20">
        <v>4.72</v>
      </c>
      <c r="V307" s="20">
        <v>0.67394199863408777</v>
      </c>
      <c r="W307" s="27">
        <v>0</v>
      </c>
      <c r="X307" s="27">
        <v>1</v>
      </c>
      <c r="Y307" s="27">
        <v>0</v>
      </c>
      <c r="Z307" s="20">
        <v>0</v>
      </c>
      <c r="AA307" s="20">
        <v>4519</v>
      </c>
      <c r="AB307" s="20">
        <v>0</v>
      </c>
      <c r="AC307" s="20">
        <v>0</v>
      </c>
      <c r="AD307" s="20">
        <v>0</v>
      </c>
      <c r="AE307" s="20">
        <v>0</v>
      </c>
      <c r="AF307" s="20">
        <v>0</v>
      </c>
    </row>
    <row r="308" spans="1:32" x14ac:dyDescent="0.3">
      <c r="A308" s="20">
        <v>2012</v>
      </c>
      <c r="B308" s="10">
        <v>307</v>
      </c>
      <c r="C308" s="10">
        <v>307</v>
      </c>
      <c r="D308" s="26">
        <v>0</v>
      </c>
      <c r="E308" s="26">
        <v>0</v>
      </c>
      <c r="F308" s="26">
        <v>1</v>
      </c>
      <c r="G308" s="10">
        <v>0</v>
      </c>
      <c r="H308" s="10">
        <v>1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1</v>
      </c>
      <c r="O308" s="10">
        <v>0</v>
      </c>
      <c r="P308" s="10">
        <v>0</v>
      </c>
      <c r="Q308" s="20">
        <v>1</v>
      </c>
      <c r="R308" s="15">
        <v>0</v>
      </c>
      <c r="S308" s="20">
        <v>86.98</v>
      </c>
      <c r="T308" s="20">
        <v>1.9394194033293173</v>
      </c>
      <c r="U308" s="20">
        <v>2.77</v>
      </c>
      <c r="V308" s="20">
        <v>0.44247976906444858</v>
      </c>
      <c r="W308" s="27">
        <v>1</v>
      </c>
      <c r="X308" s="27">
        <v>0</v>
      </c>
      <c r="Y308" s="27">
        <v>0</v>
      </c>
      <c r="Z308" s="20">
        <v>1</v>
      </c>
      <c r="AA308" s="20">
        <v>4519</v>
      </c>
      <c r="AB308" s="20">
        <v>0</v>
      </c>
      <c r="AC308" s="20">
        <v>0</v>
      </c>
      <c r="AD308" s="20">
        <v>0</v>
      </c>
      <c r="AE308" s="20">
        <v>0</v>
      </c>
      <c r="AF308" s="20">
        <v>0</v>
      </c>
    </row>
    <row r="309" spans="1:32" x14ac:dyDescent="0.3">
      <c r="A309" s="20">
        <v>2012</v>
      </c>
      <c r="B309" s="10">
        <v>308</v>
      </c>
      <c r="C309" s="10">
        <v>308</v>
      </c>
      <c r="D309" s="26">
        <v>0</v>
      </c>
      <c r="E309" s="26">
        <v>0</v>
      </c>
      <c r="F309" s="26">
        <v>1</v>
      </c>
      <c r="G309" s="10">
        <v>0</v>
      </c>
      <c r="H309" s="10">
        <v>1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20">
        <v>1</v>
      </c>
      <c r="R309" s="15">
        <v>0</v>
      </c>
      <c r="S309" s="20">
        <v>66.38</v>
      </c>
      <c r="T309" s="20">
        <v>1.822037248072585</v>
      </c>
      <c r="U309" s="20">
        <v>2.69</v>
      </c>
      <c r="V309" s="20">
        <v>0.42975228000240795</v>
      </c>
      <c r="W309" s="27">
        <v>1</v>
      </c>
      <c r="X309" s="27">
        <v>0</v>
      </c>
      <c r="Y309" s="27">
        <v>0</v>
      </c>
      <c r="Z309" s="20">
        <v>2</v>
      </c>
      <c r="AA309" s="20">
        <v>4519</v>
      </c>
      <c r="AB309" s="20">
        <v>0</v>
      </c>
      <c r="AC309" s="20">
        <v>0</v>
      </c>
      <c r="AD309" s="20">
        <v>1</v>
      </c>
      <c r="AE309" s="20">
        <v>2</v>
      </c>
      <c r="AF309" s="20">
        <v>3</v>
      </c>
    </row>
    <row r="310" spans="1:32" x14ac:dyDescent="0.3">
      <c r="A310" s="20">
        <v>2012</v>
      </c>
      <c r="B310" s="10">
        <v>309</v>
      </c>
      <c r="C310" s="10">
        <v>309</v>
      </c>
      <c r="D310" s="26">
        <v>0</v>
      </c>
      <c r="E310" s="26">
        <v>0</v>
      </c>
      <c r="F310" s="26">
        <v>1</v>
      </c>
      <c r="G310" s="10">
        <v>1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20">
        <v>1</v>
      </c>
      <c r="R310" s="15">
        <v>1.0000000000000009E-2</v>
      </c>
      <c r="S310" s="20">
        <v>91.15</v>
      </c>
      <c r="T310" s="20">
        <v>1.9597566729909952</v>
      </c>
      <c r="U310" s="20">
        <v>2.86</v>
      </c>
      <c r="V310" s="20">
        <v>0.456366033129043</v>
      </c>
      <c r="W310" s="27">
        <v>1</v>
      </c>
      <c r="X310" s="27">
        <v>0</v>
      </c>
      <c r="Y310" s="27">
        <v>0</v>
      </c>
      <c r="Z310" s="20">
        <v>2</v>
      </c>
      <c r="AA310" s="20">
        <v>4519</v>
      </c>
      <c r="AB310" s="20">
        <v>0</v>
      </c>
      <c r="AC310" s="20">
        <v>0</v>
      </c>
      <c r="AD310" s="20">
        <v>1</v>
      </c>
      <c r="AE310" s="20">
        <v>1</v>
      </c>
      <c r="AF310" s="20">
        <v>2</v>
      </c>
    </row>
    <row r="311" spans="1:32" x14ac:dyDescent="0.3">
      <c r="A311" s="20">
        <v>2012</v>
      </c>
      <c r="B311" s="10">
        <v>310</v>
      </c>
      <c r="C311" s="10">
        <v>310</v>
      </c>
      <c r="D311" s="26">
        <v>0</v>
      </c>
      <c r="E311" s="26">
        <v>0</v>
      </c>
      <c r="F311" s="26">
        <v>1</v>
      </c>
      <c r="G311" s="10">
        <v>0</v>
      </c>
      <c r="H311" s="10">
        <v>1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1</v>
      </c>
      <c r="O311" s="10">
        <v>0</v>
      </c>
      <c r="P311" s="10">
        <v>0</v>
      </c>
      <c r="Q311" s="20">
        <v>1</v>
      </c>
      <c r="R311" s="15">
        <v>0</v>
      </c>
      <c r="S311" s="20">
        <v>93.04</v>
      </c>
      <c r="T311" s="20">
        <v>1.968669701720392</v>
      </c>
      <c r="U311" s="20">
        <v>3.88</v>
      </c>
      <c r="V311" s="20">
        <v>0.58883172559420727</v>
      </c>
      <c r="W311" s="27">
        <v>0</v>
      </c>
      <c r="X311" s="27">
        <v>1</v>
      </c>
      <c r="Y311" s="27">
        <v>0</v>
      </c>
      <c r="Z311" s="20">
        <v>2</v>
      </c>
      <c r="AA311" s="20">
        <v>4519</v>
      </c>
      <c r="AB311" s="20">
        <v>0</v>
      </c>
      <c r="AC311" s="20">
        <v>0</v>
      </c>
      <c r="AD311" s="20">
        <v>0</v>
      </c>
      <c r="AE311" s="20">
        <v>0</v>
      </c>
      <c r="AF311" s="20">
        <v>0</v>
      </c>
    </row>
    <row r="312" spans="1:32" x14ac:dyDescent="0.3">
      <c r="A312" s="20">
        <v>2012</v>
      </c>
      <c r="B312" s="10">
        <v>311</v>
      </c>
      <c r="C312" s="10">
        <v>311</v>
      </c>
      <c r="D312" s="26">
        <v>0</v>
      </c>
      <c r="E312" s="26">
        <v>1</v>
      </c>
      <c r="F312" s="26">
        <v>0</v>
      </c>
      <c r="G312" s="10">
        <v>1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1</v>
      </c>
      <c r="O312" s="10">
        <v>0</v>
      </c>
      <c r="P312" s="10">
        <v>0</v>
      </c>
      <c r="Q312" s="20">
        <v>1</v>
      </c>
      <c r="R312" s="15">
        <v>1.0000000000000009E-2</v>
      </c>
      <c r="S312" s="20">
        <v>87.32</v>
      </c>
      <c r="T312" s="20">
        <v>1.9411137270371015</v>
      </c>
      <c r="U312" s="20">
        <v>5.53</v>
      </c>
      <c r="V312" s="20">
        <v>0.74272513130469831</v>
      </c>
      <c r="W312" s="27">
        <v>0</v>
      </c>
      <c r="X312" s="27">
        <v>1</v>
      </c>
      <c r="Y312" s="27">
        <v>0</v>
      </c>
      <c r="Z312" s="20">
        <v>2</v>
      </c>
      <c r="AA312" s="20">
        <v>4519</v>
      </c>
      <c r="AB312" s="20">
        <v>0</v>
      </c>
      <c r="AC312" s="20">
        <v>0</v>
      </c>
      <c r="AD312" s="20">
        <v>0</v>
      </c>
      <c r="AE312" s="20">
        <v>1</v>
      </c>
      <c r="AF312" s="20">
        <v>1</v>
      </c>
    </row>
    <row r="313" spans="1:32" x14ac:dyDescent="0.3">
      <c r="A313" s="20">
        <v>2012</v>
      </c>
      <c r="B313" s="10">
        <v>312</v>
      </c>
      <c r="C313" s="10">
        <v>312</v>
      </c>
      <c r="D313" s="26">
        <v>0</v>
      </c>
      <c r="E313" s="26">
        <v>0</v>
      </c>
      <c r="F313" s="26">
        <v>1</v>
      </c>
      <c r="G313" s="10">
        <v>0</v>
      </c>
      <c r="H313" s="10">
        <v>1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1</v>
      </c>
      <c r="O313" s="10">
        <v>0</v>
      </c>
      <c r="P313" s="10">
        <v>0</v>
      </c>
      <c r="Q313" s="20">
        <v>1</v>
      </c>
      <c r="R313" s="15">
        <v>0</v>
      </c>
      <c r="S313" s="20">
        <v>88.99</v>
      </c>
      <c r="T313" s="20">
        <v>1.9493412067704974</v>
      </c>
      <c r="U313" s="20">
        <v>2.75</v>
      </c>
      <c r="V313" s="20">
        <v>0.43933269383026263</v>
      </c>
      <c r="W313" s="27">
        <v>1</v>
      </c>
      <c r="X313" s="27">
        <v>0</v>
      </c>
      <c r="Y313" s="27">
        <v>0</v>
      </c>
      <c r="Z313" s="20">
        <v>1</v>
      </c>
      <c r="AA313" s="20">
        <v>4519</v>
      </c>
      <c r="AB313" s="20">
        <v>1</v>
      </c>
      <c r="AC313" s="20">
        <v>0</v>
      </c>
      <c r="AD313" s="20">
        <v>1</v>
      </c>
      <c r="AE313" s="20">
        <v>0</v>
      </c>
      <c r="AF313" s="20">
        <v>2</v>
      </c>
    </row>
    <row r="314" spans="1:32" x14ac:dyDescent="0.3">
      <c r="A314" s="20">
        <v>2012</v>
      </c>
      <c r="B314" s="10">
        <v>313</v>
      </c>
      <c r="C314" s="10">
        <v>313</v>
      </c>
      <c r="D314" s="26">
        <v>0</v>
      </c>
      <c r="E314" s="26">
        <v>1</v>
      </c>
      <c r="F314" s="26">
        <v>0</v>
      </c>
      <c r="G314" s="10">
        <v>0</v>
      </c>
      <c r="H314" s="10">
        <v>1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20">
        <v>1</v>
      </c>
      <c r="R314" s="15">
        <v>0</v>
      </c>
      <c r="S314" s="20">
        <v>115.84</v>
      </c>
      <c r="T314" s="20">
        <v>2.0638585488530716</v>
      </c>
      <c r="U314" s="20">
        <v>2.89</v>
      </c>
      <c r="V314" s="20">
        <v>0.46089784275654788</v>
      </c>
      <c r="W314" s="27">
        <v>1</v>
      </c>
      <c r="X314" s="27">
        <v>0</v>
      </c>
      <c r="Y314" s="27">
        <v>0</v>
      </c>
      <c r="Z314" s="20">
        <v>0</v>
      </c>
      <c r="AA314" s="20">
        <v>4519</v>
      </c>
      <c r="AB314" s="20">
        <v>0</v>
      </c>
      <c r="AC314" s="20">
        <v>0</v>
      </c>
      <c r="AD314" s="20">
        <v>0</v>
      </c>
      <c r="AE314" s="20">
        <v>0</v>
      </c>
      <c r="AF314" s="20">
        <v>0</v>
      </c>
    </row>
    <row r="315" spans="1:32" x14ac:dyDescent="0.3">
      <c r="A315" s="20">
        <v>2012</v>
      </c>
      <c r="B315" s="10">
        <v>314</v>
      </c>
      <c r="C315" s="10">
        <v>314</v>
      </c>
      <c r="D315" s="26">
        <v>0</v>
      </c>
      <c r="E315" s="26">
        <v>1</v>
      </c>
      <c r="F315" s="26">
        <v>0</v>
      </c>
      <c r="G315" s="10">
        <v>0</v>
      </c>
      <c r="H315" s="10">
        <v>1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20">
        <v>0.47999999999998977</v>
      </c>
      <c r="R315" s="15">
        <v>0</v>
      </c>
      <c r="S315" s="20">
        <v>115.26</v>
      </c>
      <c r="T315" s="20">
        <v>2.0616786152453375</v>
      </c>
      <c r="U315" s="20">
        <v>3.71</v>
      </c>
      <c r="V315" s="20">
        <v>0.56937390961504586</v>
      </c>
      <c r="W315" s="27">
        <v>0</v>
      </c>
      <c r="X315" s="27">
        <v>1</v>
      </c>
      <c r="Y315" s="27">
        <v>0</v>
      </c>
      <c r="Z315" s="20">
        <v>0</v>
      </c>
      <c r="AA315" s="20">
        <v>4519</v>
      </c>
      <c r="AB315" s="20">
        <v>0</v>
      </c>
      <c r="AC315" s="20">
        <v>0</v>
      </c>
      <c r="AD315" s="20">
        <v>0</v>
      </c>
      <c r="AE315" s="20">
        <v>0</v>
      </c>
      <c r="AF315" s="20">
        <v>0</v>
      </c>
    </row>
    <row r="316" spans="1:32" x14ac:dyDescent="0.3">
      <c r="A316" s="20">
        <v>2012</v>
      </c>
      <c r="B316" s="10">
        <v>315</v>
      </c>
      <c r="C316" s="10">
        <v>315</v>
      </c>
      <c r="D316" s="26">
        <v>0</v>
      </c>
      <c r="E316" s="26">
        <v>0</v>
      </c>
      <c r="F316" s="26">
        <v>1</v>
      </c>
      <c r="G316" s="10">
        <v>0</v>
      </c>
      <c r="H316" s="10">
        <v>1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1</v>
      </c>
      <c r="O316" s="10">
        <v>0</v>
      </c>
      <c r="P316" s="10">
        <v>0</v>
      </c>
      <c r="Q316" s="20">
        <v>0.62000000000000455</v>
      </c>
      <c r="R316" s="15">
        <v>3.0000000000000027E-2</v>
      </c>
      <c r="S316" s="20">
        <v>113.25</v>
      </c>
      <c r="T316" s="20">
        <v>2.0540382106848694</v>
      </c>
      <c r="U316" s="20">
        <v>2.87</v>
      </c>
      <c r="V316" s="20">
        <v>0.45788189673399232</v>
      </c>
      <c r="W316" s="27">
        <v>1</v>
      </c>
      <c r="X316" s="27">
        <v>0</v>
      </c>
      <c r="Y316" s="27">
        <v>0</v>
      </c>
      <c r="Z316" s="20">
        <v>0</v>
      </c>
      <c r="AA316" s="20">
        <v>4519</v>
      </c>
      <c r="AB316" s="20">
        <v>0</v>
      </c>
      <c r="AC316" s="20">
        <v>0</v>
      </c>
      <c r="AD316" s="20">
        <v>1</v>
      </c>
      <c r="AE316" s="20">
        <v>0</v>
      </c>
      <c r="AF316" s="20">
        <v>1</v>
      </c>
    </row>
    <row r="317" spans="1:32" x14ac:dyDescent="0.3">
      <c r="A317" s="20">
        <v>2012</v>
      </c>
      <c r="B317" s="10">
        <v>316</v>
      </c>
      <c r="C317" s="10">
        <v>316</v>
      </c>
      <c r="D317" s="26">
        <v>0</v>
      </c>
      <c r="E317" s="26">
        <v>0</v>
      </c>
      <c r="F317" s="26">
        <v>1</v>
      </c>
      <c r="G317" s="10">
        <v>0</v>
      </c>
      <c r="H317" s="10">
        <v>1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1</v>
      </c>
      <c r="O317" s="10">
        <v>0</v>
      </c>
      <c r="P317" s="10">
        <v>0</v>
      </c>
      <c r="Q317" s="20">
        <v>0.90000000000000568</v>
      </c>
      <c r="R317" s="15">
        <v>0</v>
      </c>
      <c r="S317" s="20">
        <v>120.58</v>
      </c>
      <c r="T317" s="20">
        <v>2.0812752795293337</v>
      </c>
      <c r="U317" s="20">
        <v>3.43</v>
      </c>
      <c r="V317" s="20">
        <v>0.53529412004277055</v>
      </c>
      <c r="W317" s="27">
        <v>1</v>
      </c>
      <c r="X317" s="27">
        <v>0</v>
      </c>
      <c r="Y317" s="27">
        <v>0</v>
      </c>
      <c r="Z317" s="20">
        <v>0</v>
      </c>
      <c r="AA317" s="20">
        <v>4519</v>
      </c>
      <c r="AB317" s="20">
        <v>0</v>
      </c>
      <c r="AC317" s="20">
        <v>0</v>
      </c>
      <c r="AD317" s="20">
        <v>0</v>
      </c>
      <c r="AE317" s="20">
        <v>1</v>
      </c>
      <c r="AF317" s="20">
        <v>1</v>
      </c>
    </row>
    <row r="318" spans="1:32" x14ac:dyDescent="0.3">
      <c r="A318" s="20">
        <v>2012</v>
      </c>
      <c r="B318" s="10">
        <v>317</v>
      </c>
      <c r="C318" s="10">
        <v>317</v>
      </c>
      <c r="D318" s="26">
        <v>0</v>
      </c>
      <c r="E318" s="26">
        <v>0</v>
      </c>
      <c r="F318" s="26">
        <v>1</v>
      </c>
      <c r="G318" s="10">
        <v>0</v>
      </c>
      <c r="H318" s="10">
        <v>1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1</v>
      </c>
      <c r="O318" s="10">
        <v>0</v>
      </c>
      <c r="P318" s="10">
        <v>0</v>
      </c>
      <c r="Q318" s="20">
        <v>1</v>
      </c>
      <c r="R318" s="15">
        <v>0</v>
      </c>
      <c r="S318" s="20">
        <v>95.69</v>
      </c>
      <c r="T318" s="20">
        <v>1.9808665545820792</v>
      </c>
      <c r="U318" s="20">
        <v>3.96</v>
      </c>
      <c r="V318" s="20">
        <v>0.5976951859255123</v>
      </c>
      <c r="W318" s="27">
        <v>0</v>
      </c>
      <c r="X318" s="27">
        <v>1</v>
      </c>
      <c r="Y318" s="27">
        <v>0</v>
      </c>
      <c r="Z318" s="20">
        <v>0</v>
      </c>
      <c r="AA318" s="20">
        <v>4519</v>
      </c>
      <c r="AB318" s="20">
        <v>0</v>
      </c>
      <c r="AC318" s="20">
        <v>0</v>
      </c>
      <c r="AD318" s="20">
        <v>0</v>
      </c>
      <c r="AE318" s="20">
        <v>1</v>
      </c>
      <c r="AF318" s="20">
        <v>1</v>
      </c>
    </row>
    <row r="319" spans="1:32" x14ac:dyDescent="0.3">
      <c r="A319" s="20">
        <v>2012</v>
      </c>
      <c r="B319" s="10">
        <v>318</v>
      </c>
      <c r="C319" s="10">
        <v>318</v>
      </c>
      <c r="D319" s="26">
        <v>0</v>
      </c>
      <c r="E319" s="26">
        <v>0</v>
      </c>
      <c r="F319" s="26">
        <v>1</v>
      </c>
      <c r="G319" s="10">
        <v>0</v>
      </c>
      <c r="H319" s="10">
        <v>1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20">
        <v>1</v>
      </c>
      <c r="R319" s="15">
        <v>0</v>
      </c>
      <c r="S319" s="20">
        <v>116.06</v>
      </c>
      <c r="T319" s="20">
        <v>2.0646825662285115</v>
      </c>
      <c r="U319" s="20">
        <v>3.97</v>
      </c>
      <c r="V319" s="20">
        <v>0.59879050676311507</v>
      </c>
      <c r="W319" s="27">
        <v>0</v>
      </c>
      <c r="X319" s="27">
        <v>1</v>
      </c>
      <c r="Y319" s="27">
        <v>0</v>
      </c>
      <c r="Z319" s="20">
        <v>0</v>
      </c>
      <c r="AA319" s="20">
        <v>4519</v>
      </c>
      <c r="AB319" s="20">
        <v>0</v>
      </c>
      <c r="AC319" s="20">
        <v>0</v>
      </c>
      <c r="AD319" s="20">
        <v>0</v>
      </c>
      <c r="AE319" s="20">
        <v>0</v>
      </c>
      <c r="AF319" s="20">
        <v>0</v>
      </c>
    </row>
    <row r="320" spans="1:32" x14ac:dyDescent="0.3">
      <c r="A320" s="20">
        <v>2012</v>
      </c>
      <c r="B320" s="10">
        <v>319</v>
      </c>
      <c r="C320" s="10">
        <v>319</v>
      </c>
      <c r="D320" s="26">
        <v>0</v>
      </c>
      <c r="E320" s="26">
        <v>0</v>
      </c>
      <c r="F320" s="26">
        <v>1</v>
      </c>
      <c r="G320" s="10">
        <v>0</v>
      </c>
      <c r="H320" s="10">
        <v>1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20">
        <v>1</v>
      </c>
      <c r="R320" s="15">
        <v>0</v>
      </c>
      <c r="S320" s="20">
        <v>82.85</v>
      </c>
      <c r="T320" s="20">
        <v>1.9182925127553556</v>
      </c>
      <c r="U320" s="20">
        <v>2.74</v>
      </c>
      <c r="V320" s="20">
        <v>0.43775056282038799</v>
      </c>
      <c r="W320" s="27">
        <v>1</v>
      </c>
      <c r="X320" s="27">
        <v>0</v>
      </c>
      <c r="Y320" s="27">
        <v>0</v>
      </c>
      <c r="Z320" s="20">
        <v>1</v>
      </c>
      <c r="AA320" s="20">
        <v>4519</v>
      </c>
      <c r="AB320" s="20">
        <v>0</v>
      </c>
      <c r="AC320" s="20">
        <v>0</v>
      </c>
      <c r="AD320" s="20">
        <v>0</v>
      </c>
      <c r="AE320" s="20">
        <v>0</v>
      </c>
      <c r="AF320" s="20">
        <v>0</v>
      </c>
    </row>
    <row r="321" spans="1:32" x14ac:dyDescent="0.3">
      <c r="A321" s="20">
        <v>2012</v>
      </c>
      <c r="B321" s="10">
        <v>320</v>
      </c>
      <c r="C321" s="10">
        <v>320</v>
      </c>
      <c r="D321" s="26">
        <v>0</v>
      </c>
      <c r="E321" s="26">
        <v>1</v>
      </c>
      <c r="F321" s="26">
        <v>0</v>
      </c>
      <c r="G321" s="10">
        <v>0</v>
      </c>
      <c r="H321" s="10">
        <v>1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1</v>
      </c>
      <c r="O321" s="10">
        <v>0</v>
      </c>
      <c r="P321" s="10">
        <v>0</v>
      </c>
      <c r="Q321" s="20">
        <v>1</v>
      </c>
      <c r="R321" s="15">
        <v>0</v>
      </c>
      <c r="S321" s="20">
        <v>109.77</v>
      </c>
      <c r="T321" s="20">
        <v>2.04048366420627</v>
      </c>
      <c r="U321" s="20">
        <v>2.75</v>
      </c>
      <c r="V321" s="20">
        <v>0.43933269383026263</v>
      </c>
      <c r="W321" s="27">
        <v>1</v>
      </c>
      <c r="X321" s="27">
        <v>0</v>
      </c>
      <c r="Y321" s="27">
        <v>0</v>
      </c>
      <c r="Z321" s="20">
        <v>0</v>
      </c>
      <c r="AA321" s="20">
        <v>4519</v>
      </c>
      <c r="AB321" s="20">
        <v>0</v>
      </c>
      <c r="AC321" s="20">
        <v>0</v>
      </c>
      <c r="AD321" s="20">
        <v>0</v>
      </c>
      <c r="AE321" s="20">
        <v>0</v>
      </c>
      <c r="AF321" s="20">
        <v>0</v>
      </c>
    </row>
    <row r="322" spans="1:32" x14ac:dyDescent="0.3">
      <c r="A322" s="20">
        <v>2012</v>
      </c>
      <c r="B322" s="10">
        <v>321</v>
      </c>
      <c r="C322" s="10">
        <v>321</v>
      </c>
      <c r="D322" s="26">
        <v>0</v>
      </c>
      <c r="E322" s="26">
        <v>1</v>
      </c>
      <c r="F322" s="26">
        <v>0</v>
      </c>
      <c r="G322" s="10">
        <v>0</v>
      </c>
      <c r="H322" s="10">
        <v>1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20">
        <v>1</v>
      </c>
      <c r="R322" s="15">
        <v>0</v>
      </c>
      <c r="S322" s="20">
        <v>109.6</v>
      </c>
      <c r="T322" s="20">
        <v>2.0398105541483504</v>
      </c>
      <c r="U322" s="20">
        <v>3.31</v>
      </c>
      <c r="V322" s="20">
        <v>0.51982799377571876</v>
      </c>
      <c r="W322" s="27">
        <v>1</v>
      </c>
      <c r="X322" s="27">
        <v>0</v>
      </c>
      <c r="Y322" s="27">
        <v>0</v>
      </c>
      <c r="Z322" s="20">
        <v>1</v>
      </c>
      <c r="AA322" s="20">
        <v>4519</v>
      </c>
      <c r="AB322" s="20">
        <v>0</v>
      </c>
      <c r="AC322" s="20">
        <v>0</v>
      </c>
      <c r="AD322" s="20">
        <v>0</v>
      </c>
      <c r="AE322" s="20">
        <v>0</v>
      </c>
      <c r="AF322" s="20">
        <v>0</v>
      </c>
    </row>
    <row r="323" spans="1:32" x14ac:dyDescent="0.3">
      <c r="A323" s="20">
        <v>2012</v>
      </c>
      <c r="B323" s="10">
        <v>322</v>
      </c>
      <c r="C323" s="10">
        <v>322</v>
      </c>
      <c r="D323" s="26">
        <v>0</v>
      </c>
      <c r="E323" s="26">
        <v>1</v>
      </c>
      <c r="F323" s="26">
        <v>0</v>
      </c>
      <c r="G323" s="10">
        <v>0</v>
      </c>
      <c r="H323" s="10">
        <v>1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1</v>
      </c>
      <c r="O323" s="10">
        <v>0</v>
      </c>
      <c r="P323" s="10">
        <v>0</v>
      </c>
      <c r="Q323" s="20">
        <v>1</v>
      </c>
      <c r="R323" s="15">
        <v>0</v>
      </c>
      <c r="S323" s="20">
        <v>118.64</v>
      </c>
      <c r="T323" s="20">
        <v>2.0742311380203255</v>
      </c>
      <c r="U323" s="20">
        <v>3.84</v>
      </c>
      <c r="V323" s="20">
        <v>0.58433122436753082</v>
      </c>
      <c r="W323" s="27">
        <v>0</v>
      </c>
      <c r="X323" s="27">
        <v>1</v>
      </c>
      <c r="Y323" s="27">
        <v>0</v>
      </c>
      <c r="Z323" s="20">
        <v>0</v>
      </c>
      <c r="AA323" s="20">
        <v>4519</v>
      </c>
      <c r="AB323" s="20">
        <v>0</v>
      </c>
      <c r="AC323" s="20">
        <v>0</v>
      </c>
      <c r="AD323" s="20">
        <v>0</v>
      </c>
      <c r="AE323" s="20">
        <v>0</v>
      </c>
      <c r="AF323" s="20">
        <v>0</v>
      </c>
    </row>
    <row r="324" spans="1:32" x14ac:dyDescent="0.3">
      <c r="A324" s="20">
        <v>2012</v>
      </c>
      <c r="B324" s="10">
        <v>323</v>
      </c>
      <c r="C324" s="10">
        <v>323</v>
      </c>
      <c r="D324" s="26">
        <v>0</v>
      </c>
      <c r="E324" s="26">
        <v>1</v>
      </c>
      <c r="F324" s="26">
        <v>0</v>
      </c>
      <c r="G324" s="10">
        <v>0</v>
      </c>
      <c r="H324" s="10">
        <v>1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20">
        <v>0.80000000000001137</v>
      </c>
      <c r="R324" s="15">
        <v>1.0000000000000009E-2</v>
      </c>
      <c r="S324" s="20">
        <v>92.31</v>
      </c>
      <c r="T324" s="20">
        <v>1.9652487509671208</v>
      </c>
      <c r="U324" s="20">
        <v>3.41</v>
      </c>
      <c r="V324" s="20">
        <v>0.53275437899249778</v>
      </c>
      <c r="W324" s="27">
        <v>1</v>
      </c>
      <c r="X324" s="27">
        <v>0</v>
      </c>
      <c r="Y324" s="27">
        <v>0</v>
      </c>
      <c r="Z324" s="20">
        <v>1</v>
      </c>
      <c r="AA324" s="20">
        <v>4519</v>
      </c>
      <c r="AB324" s="20">
        <v>0</v>
      </c>
      <c r="AC324" s="20">
        <v>0</v>
      </c>
      <c r="AD324" s="20">
        <v>0</v>
      </c>
      <c r="AE324" s="20">
        <v>1</v>
      </c>
      <c r="AF324" s="20">
        <v>1</v>
      </c>
    </row>
    <row r="325" spans="1:32" x14ac:dyDescent="0.3">
      <c r="A325" s="20">
        <v>2012</v>
      </c>
      <c r="B325" s="10">
        <v>324</v>
      </c>
      <c r="C325" s="10">
        <v>324</v>
      </c>
      <c r="D325" s="26">
        <v>0</v>
      </c>
      <c r="E325" s="26">
        <v>1</v>
      </c>
      <c r="F325" s="26">
        <v>0</v>
      </c>
      <c r="G325" s="10">
        <v>0</v>
      </c>
      <c r="H325" s="10">
        <v>1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1</v>
      </c>
      <c r="O325" s="10">
        <v>0</v>
      </c>
      <c r="P325" s="10">
        <v>0</v>
      </c>
      <c r="Q325" s="20">
        <v>0.69999999999998863</v>
      </c>
      <c r="R325" s="15">
        <v>5.0000000000000044E-2</v>
      </c>
      <c r="S325" s="20">
        <v>91.67</v>
      </c>
      <c r="T325" s="20">
        <v>1.962227231350085</v>
      </c>
      <c r="U325" s="20">
        <v>4.03</v>
      </c>
      <c r="V325" s="20">
        <v>0.60530504614110947</v>
      </c>
      <c r="W325" s="27">
        <v>0</v>
      </c>
      <c r="X325" s="27">
        <v>1</v>
      </c>
      <c r="Y325" s="27">
        <v>0</v>
      </c>
      <c r="Z325" s="20">
        <v>0</v>
      </c>
      <c r="AA325" s="20">
        <v>2405</v>
      </c>
      <c r="AB325" s="20">
        <v>0</v>
      </c>
      <c r="AC325" s="20">
        <v>0</v>
      </c>
      <c r="AD325" s="20">
        <v>0</v>
      </c>
      <c r="AE325" s="20">
        <v>1</v>
      </c>
      <c r="AF325" s="20">
        <v>1</v>
      </c>
    </row>
    <row r="326" spans="1:32" x14ac:dyDescent="0.3">
      <c r="A326" s="20">
        <v>2012</v>
      </c>
      <c r="B326" s="10">
        <v>325</v>
      </c>
      <c r="C326" s="10">
        <v>325</v>
      </c>
      <c r="D326" s="26">
        <v>0</v>
      </c>
      <c r="E326" s="26">
        <v>1</v>
      </c>
      <c r="F326" s="26">
        <v>0</v>
      </c>
      <c r="G326" s="10">
        <v>0</v>
      </c>
      <c r="H326" s="10">
        <v>1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20">
        <v>1.5</v>
      </c>
      <c r="R326" s="15">
        <v>0</v>
      </c>
      <c r="S326" s="20">
        <v>95.52</v>
      </c>
      <c r="T326" s="20">
        <v>1.9800943137852938</v>
      </c>
      <c r="U326" s="20">
        <v>3.92</v>
      </c>
      <c r="V326" s="20">
        <v>0.59328606702045728</v>
      </c>
      <c r="W326" s="27">
        <v>0</v>
      </c>
      <c r="X326" s="27">
        <v>1</v>
      </c>
      <c r="Y326" s="27">
        <v>0</v>
      </c>
      <c r="Z326" s="20">
        <v>0</v>
      </c>
      <c r="AA326" s="20">
        <v>2405</v>
      </c>
      <c r="AB326" s="20">
        <v>0</v>
      </c>
      <c r="AC326" s="20">
        <v>0</v>
      </c>
      <c r="AD326" s="20">
        <v>0</v>
      </c>
      <c r="AE326" s="20">
        <v>0</v>
      </c>
      <c r="AF326" s="20">
        <v>0</v>
      </c>
    </row>
    <row r="327" spans="1:32" x14ac:dyDescent="0.3">
      <c r="A327" s="20">
        <v>2012</v>
      </c>
      <c r="B327" s="10">
        <v>326</v>
      </c>
      <c r="C327" s="10">
        <v>326</v>
      </c>
      <c r="D327" s="26">
        <v>0</v>
      </c>
      <c r="E327" s="26">
        <v>1</v>
      </c>
      <c r="F327" s="26">
        <v>0</v>
      </c>
      <c r="G327" s="10">
        <v>0</v>
      </c>
      <c r="H327" s="10">
        <v>1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20">
        <v>1</v>
      </c>
      <c r="R327" s="15">
        <v>0</v>
      </c>
      <c r="S327" s="20">
        <v>92.97</v>
      </c>
      <c r="T327" s="20">
        <v>1.9683428309589455</v>
      </c>
      <c r="U327" s="20">
        <v>3.94</v>
      </c>
      <c r="V327" s="20">
        <v>0.59549622182557416</v>
      </c>
      <c r="W327" s="27">
        <v>0</v>
      </c>
      <c r="X327" s="27">
        <v>1</v>
      </c>
      <c r="Y327" s="27">
        <v>0</v>
      </c>
      <c r="Z327" s="20">
        <v>0</v>
      </c>
      <c r="AA327" s="20">
        <v>2405</v>
      </c>
      <c r="AB327" s="20">
        <v>0</v>
      </c>
      <c r="AC327" s="20">
        <v>0</v>
      </c>
      <c r="AD327" s="20">
        <v>1</v>
      </c>
      <c r="AE327" s="20">
        <v>0</v>
      </c>
      <c r="AF327" s="20">
        <v>1</v>
      </c>
    </row>
    <row r="328" spans="1:32" x14ac:dyDescent="0.3">
      <c r="A328" s="20">
        <v>2012</v>
      </c>
      <c r="B328" s="10">
        <v>327</v>
      </c>
      <c r="C328" s="10">
        <v>327</v>
      </c>
      <c r="D328" s="26">
        <v>0</v>
      </c>
      <c r="E328" s="26">
        <v>1</v>
      </c>
      <c r="F328" s="26">
        <v>0</v>
      </c>
      <c r="G328" s="10">
        <v>0</v>
      </c>
      <c r="H328" s="10">
        <v>1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1</v>
      </c>
      <c r="O328" s="10">
        <v>0</v>
      </c>
      <c r="P328" s="10">
        <v>0</v>
      </c>
      <c r="Q328" s="20">
        <v>1.3799999999999955</v>
      </c>
      <c r="R328" s="15">
        <v>0</v>
      </c>
      <c r="S328" s="20">
        <v>103.32</v>
      </c>
      <c r="T328" s="20">
        <v>2.0141843975012796</v>
      </c>
      <c r="U328" s="20">
        <v>3.15</v>
      </c>
      <c r="V328" s="20">
        <v>0.49831055378960049</v>
      </c>
      <c r="W328" s="27">
        <v>1</v>
      </c>
      <c r="X328" s="27">
        <v>0</v>
      </c>
      <c r="Y328" s="27">
        <v>0</v>
      </c>
      <c r="Z328" s="20">
        <v>0</v>
      </c>
      <c r="AA328" s="20">
        <v>2405</v>
      </c>
      <c r="AB328" s="20">
        <v>0</v>
      </c>
      <c r="AC328" s="20">
        <v>0</v>
      </c>
      <c r="AD328" s="20">
        <v>0</v>
      </c>
      <c r="AE328" s="20">
        <v>0</v>
      </c>
      <c r="AF328" s="20">
        <v>0</v>
      </c>
    </row>
    <row r="329" spans="1:32" x14ac:dyDescent="0.3">
      <c r="A329" s="20">
        <v>2012</v>
      </c>
      <c r="B329" s="10">
        <v>328</v>
      </c>
      <c r="C329" s="10">
        <v>328</v>
      </c>
      <c r="D329" s="26">
        <v>0</v>
      </c>
      <c r="E329" s="26">
        <v>1</v>
      </c>
      <c r="F329" s="26">
        <v>0</v>
      </c>
      <c r="G329" s="10">
        <v>0</v>
      </c>
      <c r="H329" s="10">
        <v>1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1</v>
      </c>
      <c r="O329" s="10">
        <v>0</v>
      </c>
      <c r="P329" s="10">
        <v>0</v>
      </c>
      <c r="Q329" s="20">
        <v>0.81999999999999318</v>
      </c>
      <c r="R329" s="15">
        <v>6.9999999999999951E-2</v>
      </c>
      <c r="S329" s="20">
        <v>106.33</v>
      </c>
      <c r="T329" s="20">
        <v>2.026655813877043</v>
      </c>
      <c r="U329" s="20">
        <v>3.79</v>
      </c>
      <c r="V329" s="20">
        <v>0.57863920996807239</v>
      </c>
      <c r="W329" s="27">
        <v>0</v>
      </c>
      <c r="X329" s="27">
        <v>1</v>
      </c>
      <c r="Y329" s="27">
        <v>0</v>
      </c>
      <c r="Z329" s="20">
        <v>0</v>
      </c>
      <c r="AA329" s="20">
        <v>2405</v>
      </c>
      <c r="AB329" s="20">
        <v>0</v>
      </c>
      <c r="AC329" s="20">
        <v>0</v>
      </c>
      <c r="AD329" s="20">
        <v>0</v>
      </c>
      <c r="AE329" s="20">
        <v>0</v>
      </c>
      <c r="AF329" s="20">
        <v>0</v>
      </c>
    </row>
    <row r="330" spans="1:32" x14ac:dyDescent="0.3">
      <c r="A330" s="20">
        <v>2012</v>
      </c>
      <c r="B330" s="10">
        <v>329</v>
      </c>
      <c r="C330" s="10">
        <v>329</v>
      </c>
      <c r="D330" s="26">
        <v>1</v>
      </c>
      <c r="E330" s="26">
        <v>0</v>
      </c>
      <c r="F330" s="26">
        <v>0</v>
      </c>
      <c r="G330" s="10">
        <v>0</v>
      </c>
      <c r="H330" s="10">
        <v>1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1</v>
      </c>
      <c r="O330" s="10">
        <v>0</v>
      </c>
      <c r="P330" s="10">
        <v>0</v>
      </c>
      <c r="Q330" s="20">
        <v>0.52700000000001523</v>
      </c>
      <c r="R330" s="15">
        <v>0</v>
      </c>
      <c r="S330" s="20">
        <v>114.2</v>
      </c>
      <c r="T330" s="20">
        <v>2.0576661039098294</v>
      </c>
      <c r="U330" s="20">
        <v>4.4400000000000004</v>
      </c>
      <c r="V330" s="20">
        <v>0.64738297011461987</v>
      </c>
      <c r="W330" s="27">
        <v>0</v>
      </c>
      <c r="X330" s="27">
        <v>1</v>
      </c>
      <c r="Y330" s="27">
        <v>0</v>
      </c>
      <c r="Z330" s="20">
        <v>0</v>
      </c>
      <c r="AA330" s="20">
        <v>2405</v>
      </c>
      <c r="AB330" s="20">
        <v>0</v>
      </c>
      <c r="AC330" s="20">
        <v>0</v>
      </c>
      <c r="AD330" s="20">
        <v>0</v>
      </c>
      <c r="AE330" s="20">
        <v>0</v>
      </c>
      <c r="AF330" s="20">
        <v>0</v>
      </c>
    </row>
    <row r="331" spans="1:32" x14ac:dyDescent="0.3">
      <c r="A331" s="20">
        <v>2012</v>
      </c>
      <c r="B331" s="10">
        <v>330</v>
      </c>
      <c r="C331" s="10">
        <v>330</v>
      </c>
      <c r="D331" s="26">
        <v>1</v>
      </c>
      <c r="E331" s="26">
        <v>0</v>
      </c>
      <c r="F331" s="26">
        <v>0</v>
      </c>
      <c r="G331" s="10">
        <v>0</v>
      </c>
      <c r="H331" s="10">
        <v>1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1</v>
      </c>
      <c r="O331" s="10">
        <v>0</v>
      </c>
      <c r="P331" s="10">
        <v>0</v>
      </c>
      <c r="Q331" s="20">
        <v>0.65299999999999159</v>
      </c>
      <c r="R331" s="15">
        <v>3.0000000000000027E-2</v>
      </c>
      <c r="S331" s="20">
        <v>145.05000000000001</v>
      </c>
      <c r="T331" s="20">
        <v>2.161517733138683</v>
      </c>
      <c r="U331" s="20">
        <v>3.11</v>
      </c>
      <c r="V331" s="20">
        <v>0.4927603890268375</v>
      </c>
      <c r="W331" s="27">
        <v>1</v>
      </c>
      <c r="X331" s="27">
        <v>0</v>
      </c>
      <c r="Y331" s="27">
        <v>0</v>
      </c>
      <c r="Z331" s="20">
        <v>0</v>
      </c>
      <c r="AA331" s="20">
        <v>2405</v>
      </c>
      <c r="AB331" s="20">
        <v>0</v>
      </c>
      <c r="AC331" s="20">
        <v>0</v>
      </c>
      <c r="AD331" s="20">
        <v>0</v>
      </c>
      <c r="AE331" s="20">
        <v>0</v>
      </c>
      <c r="AF331" s="20">
        <v>0</v>
      </c>
    </row>
    <row r="332" spans="1:32" x14ac:dyDescent="0.3">
      <c r="A332" s="20">
        <v>2012</v>
      </c>
      <c r="B332" s="10">
        <v>331</v>
      </c>
      <c r="C332" s="10">
        <v>331</v>
      </c>
      <c r="D332" s="26">
        <v>1</v>
      </c>
      <c r="E332" s="26">
        <v>0</v>
      </c>
      <c r="F332" s="26">
        <v>0</v>
      </c>
      <c r="G332" s="10">
        <v>0</v>
      </c>
      <c r="H332" s="10">
        <v>1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1</v>
      </c>
      <c r="O332" s="10">
        <v>0</v>
      </c>
      <c r="P332" s="10">
        <v>0</v>
      </c>
      <c r="Q332" s="20">
        <v>0.92000000000001592</v>
      </c>
      <c r="R332" s="15">
        <v>0</v>
      </c>
      <c r="S332" s="20">
        <v>50.67</v>
      </c>
      <c r="T332" s="20">
        <v>1.7047509042906712</v>
      </c>
      <c r="U332" s="20">
        <v>5.15</v>
      </c>
      <c r="V332" s="20">
        <v>0.71180722904119109</v>
      </c>
      <c r="W332" s="27">
        <v>0</v>
      </c>
      <c r="X332" s="27">
        <v>1</v>
      </c>
      <c r="Y332" s="27">
        <v>0</v>
      </c>
      <c r="Z332" s="20">
        <v>1</v>
      </c>
      <c r="AA332" s="20">
        <v>2405</v>
      </c>
      <c r="AB332" s="20">
        <v>0</v>
      </c>
      <c r="AC332" s="20">
        <v>0</v>
      </c>
      <c r="AD332" s="20">
        <v>0</v>
      </c>
      <c r="AE332" s="20">
        <v>0</v>
      </c>
      <c r="AF332" s="20">
        <v>0</v>
      </c>
    </row>
    <row r="333" spans="1:32" x14ac:dyDescent="0.3">
      <c r="A333" s="20">
        <v>2012</v>
      </c>
      <c r="B333" s="10">
        <v>332</v>
      </c>
      <c r="C333" s="10">
        <v>332</v>
      </c>
      <c r="D333" s="26">
        <v>1</v>
      </c>
      <c r="E333" s="26">
        <v>0</v>
      </c>
      <c r="F333" s="26">
        <v>0</v>
      </c>
      <c r="G333" s="10">
        <v>0</v>
      </c>
      <c r="H333" s="10">
        <v>1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1</v>
      </c>
      <c r="O333" s="10">
        <v>0</v>
      </c>
      <c r="P333" s="10">
        <v>0</v>
      </c>
      <c r="Q333" s="20">
        <v>0.69999999999998863</v>
      </c>
      <c r="R333" s="15">
        <v>6.0000000000000053E-2</v>
      </c>
      <c r="S333" s="20">
        <v>95.32</v>
      </c>
      <c r="T333" s="20">
        <v>1.9791840336744184</v>
      </c>
      <c r="U333" s="20">
        <v>4.3</v>
      </c>
      <c r="V333" s="20">
        <v>0.63346845557958653</v>
      </c>
      <c r="W333" s="27">
        <v>0</v>
      </c>
      <c r="X333" s="27">
        <v>1</v>
      </c>
      <c r="Y333" s="27">
        <v>0</v>
      </c>
      <c r="Z333" s="20">
        <v>1</v>
      </c>
      <c r="AA333" s="20">
        <v>2405</v>
      </c>
      <c r="AB333" s="20">
        <v>0</v>
      </c>
      <c r="AC333" s="20">
        <v>0</v>
      </c>
      <c r="AD333" s="20">
        <v>0</v>
      </c>
      <c r="AE333" s="20">
        <v>0</v>
      </c>
      <c r="AF333" s="20">
        <v>0</v>
      </c>
    </row>
    <row r="334" spans="1:32" x14ac:dyDescent="0.3">
      <c r="A334" s="20">
        <v>2012</v>
      </c>
      <c r="B334" s="10">
        <v>333</v>
      </c>
      <c r="C334" s="10">
        <v>333</v>
      </c>
      <c r="D334" s="26">
        <v>0</v>
      </c>
      <c r="E334" s="26">
        <v>1</v>
      </c>
      <c r="F334" s="26">
        <v>0</v>
      </c>
      <c r="G334" s="10">
        <v>0</v>
      </c>
      <c r="H334" s="10">
        <v>1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1</v>
      </c>
      <c r="O334" s="10">
        <v>0</v>
      </c>
      <c r="P334" s="10">
        <v>0</v>
      </c>
      <c r="Q334" s="20">
        <v>1</v>
      </c>
      <c r="R334" s="15">
        <v>0</v>
      </c>
      <c r="S334" s="20">
        <v>94.2</v>
      </c>
      <c r="T334" s="20">
        <v>1.9740509027928774</v>
      </c>
      <c r="U334" s="20">
        <v>4.45</v>
      </c>
      <c r="V334" s="20">
        <v>0.64836001098093166</v>
      </c>
      <c r="W334" s="27">
        <v>0</v>
      </c>
      <c r="X334" s="27">
        <v>1</v>
      </c>
      <c r="Y334" s="27">
        <v>0</v>
      </c>
      <c r="Z334" s="20">
        <v>1</v>
      </c>
      <c r="AA334" s="20">
        <v>2405</v>
      </c>
      <c r="AB334" s="20">
        <v>0</v>
      </c>
      <c r="AC334" s="20">
        <v>0</v>
      </c>
      <c r="AD334" s="20">
        <v>0</v>
      </c>
      <c r="AE334" s="20">
        <v>0</v>
      </c>
      <c r="AF334" s="20">
        <v>0</v>
      </c>
    </row>
    <row r="335" spans="1:32" x14ac:dyDescent="0.3">
      <c r="A335" s="20">
        <v>2012</v>
      </c>
      <c r="B335" s="10">
        <v>334</v>
      </c>
      <c r="C335" s="10">
        <v>334</v>
      </c>
      <c r="D335" s="26">
        <v>1</v>
      </c>
      <c r="E335" s="26">
        <v>0</v>
      </c>
      <c r="F335" s="26">
        <v>0</v>
      </c>
      <c r="G335" s="10">
        <v>0</v>
      </c>
      <c r="H335" s="10">
        <v>1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1</v>
      </c>
      <c r="O335" s="10">
        <v>0</v>
      </c>
      <c r="P335" s="10">
        <v>0</v>
      </c>
      <c r="Q335" s="20">
        <v>1</v>
      </c>
      <c r="R335" s="15">
        <v>0</v>
      </c>
      <c r="S335" s="20">
        <v>60.12</v>
      </c>
      <c r="T335" s="20">
        <v>1.7790189719148706</v>
      </c>
      <c r="U335" s="20">
        <v>4.62</v>
      </c>
      <c r="V335" s="20">
        <v>0.66464197555612547</v>
      </c>
      <c r="W335" s="27">
        <v>0</v>
      </c>
      <c r="X335" s="27">
        <v>1</v>
      </c>
      <c r="Y335" s="27">
        <v>0</v>
      </c>
      <c r="Z335" s="20">
        <v>0</v>
      </c>
      <c r="AA335" s="20">
        <v>2405</v>
      </c>
      <c r="AB335" s="20">
        <v>0</v>
      </c>
      <c r="AC335" s="20">
        <v>0</v>
      </c>
      <c r="AD335" s="20">
        <v>0</v>
      </c>
      <c r="AE335" s="20">
        <v>0</v>
      </c>
      <c r="AF335" s="20">
        <v>0</v>
      </c>
    </row>
    <row r="336" spans="1:32" x14ac:dyDescent="0.3">
      <c r="A336" s="20">
        <v>2012</v>
      </c>
      <c r="B336" s="10">
        <v>335</v>
      </c>
      <c r="C336" s="10">
        <v>335</v>
      </c>
      <c r="D336" s="26">
        <v>1</v>
      </c>
      <c r="E336" s="26">
        <v>0</v>
      </c>
      <c r="F336" s="26">
        <v>0</v>
      </c>
      <c r="G336" s="10">
        <v>0</v>
      </c>
      <c r="H336" s="10">
        <v>1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20">
        <v>1.5</v>
      </c>
      <c r="R336" s="15">
        <v>8.9999999999999969E-2</v>
      </c>
      <c r="S336" s="20">
        <v>105.62</v>
      </c>
      <c r="T336" s="20">
        <v>2.023746163152476</v>
      </c>
      <c r="U336" s="20">
        <v>4.1100000000000003</v>
      </c>
      <c r="V336" s="20">
        <v>0.61384182187606928</v>
      </c>
      <c r="W336" s="27">
        <v>0</v>
      </c>
      <c r="X336" s="27">
        <v>1</v>
      </c>
      <c r="Y336" s="27">
        <v>0</v>
      </c>
      <c r="Z336" s="20">
        <v>1</v>
      </c>
      <c r="AA336" s="20">
        <v>2405</v>
      </c>
      <c r="AB336" s="20">
        <v>0</v>
      </c>
      <c r="AC336" s="20">
        <v>0</v>
      </c>
      <c r="AD336" s="20">
        <v>0</v>
      </c>
      <c r="AE336" s="20">
        <v>0</v>
      </c>
      <c r="AF336" s="20">
        <v>0</v>
      </c>
    </row>
    <row r="337" spans="1:32" x14ac:dyDescent="0.3">
      <c r="A337" s="20">
        <v>2012</v>
      </c>
      <c r="B337" s="10">
        <v>336</v>
      </c>
      <c r="C337" s="10">
        <v>336</v>
      </c>
      <c r="D337" s="26">
        <v>1</v>
      </c>
      <c r="E337" s="26">
        <v>0</v>
      </c>
      <c r="F337" s="26">
        <v>0</v>
      </c>
      <c r="G337" s="10">
        <v>0</v>
      </c>
      <c r="H337" s="10">
        <v>1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1</v>
      </c>
      <c r="O337" s="10">
        <v>0</v>
      </c>
      <c r="P337" s="10">
        <v>0</v>
      </c>
      <c r="Q337" s="20">
        <v>1.5</v>
      </c>
      <c r="R337" s="15">
        <v>0</v>
      </c>
      <c r="S337" s="20">
        <v>73.59</v>
      </c>
      <c r="T337" s="20">
        <v>1.8668188029260482</v>
      </c>
      <c r="U337" s="20">
        <v>4.29</v>
      </c>
      <c r="V337" s="20">
        <v>0.63245729218472424</v>
      </c>
      <c r="W337" s="27">
        <v>0</v>
      </c>
      <c r="X337" s="27">
        <v>1</v>
      </c>
      <c r="Y337" s="27">
        <v>0</v>
      </c>
      <c r="Z337" s="20">
        <v>0</v>
      </c>
      <c r="AA337" s="20">
        <v>2405</v>
      </c>
      <c r="AB337" s="20">
        <v>0</v>
      </c>
      <c r="AC337" s="20">
        <v>0</v>
      </c>
      <c r="AD337" s="20">
        <v>0</v>
      </c>
      <c r="AE337" s="20">
        <v>0</v>
      </c>
      <c r="AF337" s="20">
        <v>0</v>
      </c>
    </row>
    <row r="338" spans="1:32" x14ac:dyDescent="0.3">
      <c r="A338" s="20">
        <v>2012</v>
      </c>
      <c r="B338" s="10">
        <v>337</v>
      </c>
      <c r="C338" s="10">
        <v>337</v>
      </c>
      <c r="D338" s="26">
        <v>1</v>
      </c>
      <c r="E338" s="26">
        <v>0</v>
      </c>
      <c r="F338" s="26">
        <v>0</v>
      </c>
      <c r="G338" s="10">
        <v>0</v>
      </c>
      <c r="H338" s="10">
        <v>1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20">
        <v>1</v>
      </c>
      <c r="R338" s="15">
        <v>0</v>
      </c>
      <c r="S338" s="20">
        <v>98.56</v>
      </c>
      <c r="T338" s="20">
        <v>1.9937006948203502</v>
      </c>
      <c r="U338" s="20">
        <v>5.12</v>
      </c>
      <c r="V338" s="20">
        <v>0.70926996097583073</v>
      </c>
      <c r="W338" s="27">
        <v>0</v>
      </c>
      <c r="X338" s="27">
        <v>1</v>
      </c>
      <c r="Y338" s="27">
        <v>0</v>
      </c>
      <c r="Z338" s="20">
        <v>0</v>
      </c>
      <c r="AA338" s="20">
        <v>2405</v>
      </c>
      <c r="AB338" s="20">
        <v>0</v>
      </c>
      <c r="AC338" s="20">
        <v>0</v>
      </c>
      <c r="AD338" s="20">
        <v>0</v>
      </c>
      <c r="AE338" s="20">
        <v>0</v>
      </c>
      <c r="AF338" s="20">
        <v>0</v>
      </c>
    </row>
    <row r="339" spans="1:32" x14ac:dyDescent="0.3">
      <c r="A339" s="20">
        <v>2012</v>
      </c>
      <c r="B339" s="10">
        <v>338</v>
      </c>
      <c r="C339" s="10">
        <v>338</v>
      </c>
      <c r="D339" s="26">
        <v>1</v>
      </c>
      <c r="E339" s="26">
        <v>0</v>
      </c>
      <c r="F339" s="26">
        <v>0</v>
      </c>
      <c r="G339" s="10">
        <v>0</v>
      </c>
      <c r="H339" s="10">
        <v>1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20">
        <v>1</v>
      </c>
      <c r="R339" s="15">
        <v>2.0000000000000018E-2</v>
      </c>
      <c r="S339" s="20">
        <v>57.75</v>
      </c>
      <c r="T339" s="20">
        <v>1.7615519885641819</v>
      </c>
      <c r="U339" s="20">
        <v>4.3499999999999996</v>
      </c>
      <c r="V339" s="20">
        <v>0.63848925695463732</v>
      </c>
      <c r="W339" s="27">
        <v>0</v>
      </c>
      <c r="X339" s="27">
        <v>1</v>
      </c>
      <c r="Y339" s="27">
        <v>0</v>
      </c>
      <c r="Z339" s="20">
        <v>0</v>
      </c>
      <c r="AA339" s="20">
        <v>2405</v>
      </c>
      <c r="AB339" s="20">
        <v>0</v>
      </c>
      <c r="AC339" s="20">
        <v>0</v>
      </c>
      <c r="AD339" s="20">
        <v>0</v>
      </c>
      <c r="AE339" s="20">
        <v>0</v>
      </c>
      <c r="AF339" s="20">
        <v>0</v>
      </c>
    </row>
    <row r="340" spans="1:32" x14ac:dyDescent="0.3">
      <c r="A340" s="20">
        <v>2012</v>
      </c>
      <c r="B340" s="10">
        <v>339</v>
      </c>
      <c r="C340" s="10">
        <v>339</v>
      </c>
      <c r="D340" s="26">
        <v>1</v>
      </c>
      <c r="E340" s="26">
        <v>0</v>
      </c>
      <c r="F340" s="26">
        <v>0</v>
      </c>
      <c r="G340" s="10">
        <v>0</v>
      </c>
      <c r="H340" s="10">
        <v>1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20">
        <v>1</v>
      </c>
      <c r="R340" s="15">
        <v>0</v>
      </c>
      <c r="S340" s="20">
        <v>92.78</v>
      </c>
      <c r="T340" s="20">
        <v>1.9674543681827408</v>
      </c>
      <c r="U340" s="20">
        <v>4.12</v>
      </c>
      <c r="V340" s="20">
        <v>0.61489721603313463</v>
      </c>
      <c r="W340" s="27">
        <v>0</v>
      </c>
      <c r="X340" s="27">
        <v>1</v>
      </c>
      <c r="Y340" s="27">
        <v>0</v>
      </c>
      <c r="Z340" s="20">
        <v>1</v>
      </c>
      <c r="AA340" s="20">
        <v>2405</v>
      </c>
      <c r="AB340" s="20">
        <v>0</v>
      </c>
      <c r="AC340" s="20">
        <v>0</v>
      </c>
      <c r="AD340" s="20">
        <v>0</v>
      </c>
      <c r="AE340" s="20">
        <v>0</v>
      </c>
      <c r="AF340" s="20">
        <v>0</v>
      </c>
    </row>
    <row r="341" spans="1:32" x14ac:dyDescent="0.3">
      <c r="A341" s="20">
        <v>2012</v>
      </c>
      <c r="B341" s="10">
        <v>340</v>
      </c>
      <c r="C341" s="10">
        <v>340</v>
      </c>
      <c r="D341" s="26">
        <v>1</v>
      </c>
      <c r="E341" s="26">
        <v>0</v>
      </c>
      <c r="F341" s="26">
        <v>0</v>
      </c>
      <c r="G341" s="10">
        <v>0</v>
      </c>
      <c r="H341" s="10">
        <v>1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1</v>
      </c>
      <c r="O341" s="10">
        <v>0</v>
      </c>
      <c r="P341" s="10">
        <v>0</v>
      </c>
      <c r="Q341" s="20">
        <v>1</v>
      </c>
      <c r="R341" s="15">
        <v>0</v>
      </c>
      <c r="S341" s="20">
        <v>84.85</v>
      </c>
      <c r="T341" s="20">
        <v>1.9286518466536946</v>
      </c>
      <c r="U341" s="20">
        <v>5.44</v>
      </c>
      <c r="V341" s="20">
        <v>0.73559889969817993</v>
      </c>
      <c r="W341" s="27">
        <v>0</v>
      </c>
      <c r="X341" s="27">
        <v>1</v>
      </c>
      <c r="Y341" s="27">
        <v>0</v>
      </c>
      <c r="Z341" s="20">
        <v>0</v>
      </c>
      <c r="AA341" s="20">
        <v>2405</v>
      </c>
      <c r="AB341" s="20">
        <v>0</v>
      </c>
      <c r="AC341" s="20">
        <v>0</v>
      </c>
      <c r="AD341" s="20">
        <v>0</v>
      </c>
      <c r="AE341" s="20">
        <v>0</v>
      </c>
      <c r="AF341" s="20">
        <v>0</v>
      </c>
    </row>
    <row r="342" spans="1:32" x14ac:dyDescent="0.3">
      <c r="A342" s="20">
        <v>2012</v>
      </c>
      <c r="B342" s="10">
        <v>341</v>
      </c>
      <c r="C342" s="10">
        <v>341</v>
      </c>
      <c r="D342" s="26">
        <v>1</v>
      </c>
      <c r="E342" s="26">
        <v>0</v>
      </c>
      <c r="F342" s="26">
        <v>0</v>
      </c>
      <c r="G342" s="10">
        <v>0</v>
      </c>
      <c r="H342" s="10">
        <v>1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20">
        <v>1</v>
      </c>
      <c r="R342" s="15">
        <v>1.0000000000000009E-2</v>
      </c>
      <c r="S342" s="20">
        <v>106.08</v>
      </c>
      <c r="T342" s="20">
        <v>2.0256335110606978</v>
      </c>
      <c r="U342" s="20">
        <v>4.96</v>
      </c>
      <c r="V342" s="20">
        <v>0.69548167649019743</v>
      </c>
      <c r="W342" s="27">
        <v>0</v>
      </c>
      <c r="X342" s="27">
        <v>1</v>
      </c>
      <c r="Y342" s="27">
        <v>0</v>
      </c>
      <c r="Z342" s="20">
        <v>0</v>
      </c>
      <c r="AA342" s="20">
        <v>2405</v>
      </c>
      <c r="AB342" s="20">
        <v>0</v>
      </c>
      <c r="AC342" s="20">
        <v>0</v>
      </c>
      <c r="AD342" s="20">
        <v>0</v>
      </c>
      <c r="AE342" s="20">
        <v>1</v>
      </c>
      <c r="AF342" s="20">
        <v>1</v>
      </c>
    </row>
    <row r="343" spans="1:32" x14ac:dyDescent="0.3">
      <c r="A343" s="20">
        <v>2012</v>
      </c>
      <c r="B343" s="10">
        <v>342</v>
      </c>
      <c r="C343" s="10">
        <v>342</v>
      </c>
      <c r="D343" s="26">
        <v>1</v>
      </c>
      <c r="E343" s="26">
        <v>0</v>
      </c>
      <c r="F343" s="26">
        <v>0</v>
      </c>
      <c r="G343" s="10">
        <v>1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1</v>
      </c>
      <c r="O343" s="10">
        <v>0</v>
      </c>
      <c r="P343" s="10">
        <v>0</v>
      </c>
      <c r="Q343" s="20">
        <v>1</v>
      </c>
      <c r="R343" s="15">
        <v>2.0000000000000018E-2</v>
      </c>
      <c r="S343" s="20">
        <v>30.21</v>
      </c>
      <c r="T343" s="20">
        <v>1.4801507252732804</v>
      </c>
      <c r="U343" s="20">
        <v>4.78</v>
      </c>
      <c r="V343" s="20">
        <v>0.67942789661211889</v>
      </c>
      <c r="W343" s="27">
        <v>0</v>
      </c>
      <c r="X343" s="27">
        <v>1</v>
      </c>
      <c r="Y343" s="27">
        <v>0</v>
      </c>
      <c r="Z343" s="20">
        <v>2</v>
      </c>
      <c r="AA343" s="20">
        <v>2405</v>
      </c>
      <c r="AB343" s="20">
        <v>0</v>
      </c>
      <c r="AC343" s="20">
        <v>0</v>
      </c>
      <c r="AD343" s="20">
        <v>0</v>
      </c>
      <c r="AE343" s="20">
        <v>0</v>
      </c>
      <c r="AF343" s="20">
        <v>0</v>
      </c>
    </row>
    <row r="344" spans="1:32" x14ac:dyDescent="0.3">
      <c r="A344" s="20">
        <v>2012</v>
      </c>
      <c r="B344" s="10">
        <v>343</v>
      </c>
      <c r="C344" s="10">
        <v>343</v>
      </c>
      <c r="D344" s="26">
        <v>1</v>
      </c>
      <c r="E344" s="26">
        <v>0</v>
      </c>
      <c r="F344" s="26">
        <v>0</v>
      </c>
      <c r="G344" s="10">
        <v>0</v>
      </c>
      <c r="H344" s="10">
        <v>1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1</v>
      </c>
      <c r="O344" s="10">
        <v>0</v>
      </c>
      <c r="P344" s="10">
        <v>0</v>
      </c>
      <c r="Q344" s="20">
        <v>1</v>
      </c>
      <c r="R344" s="15">
        <v>1.0000000000000009E-2</v>
      </c>
      <c r="S344" s="20">
        <v>55.72</v>
      </c>
      <c r="T344" s="20">
        <v>1.7460111077519258</v>
      </c>
      <c r="U344" s="20">
        <v>3.99</v>
      </c>
      <c r="V344" s="20">
        <v>0.60097289568674828</v>
      </c>
      <c r="W344" s="27">
        <v>0</v>
      </c>
      <c r="X344" s="27">
        <v>1</v>
      </c>
      <c r="Y344" s="27">
        <v>0</v>
      </c>
      <c r="Z344" s="20">
        <v>0</v>
      </c>
      <c r="AA344" s="20">
        <v>2405</v>
      </c>
      <c r="AB344" s="20">
        <v>0</v>
      </c>
      <c r="AC344" s="20">
        <v>0</v>
      </c>
      <c r="AD344" s="20">
        <v>0</v>
      </c>
      <c r="AE344" s="20">
        <v>0</v>
      </c>
      <c r="AF344" s="20">
        <v>0</v>
      </c>
    </row>
    <row r="345" spans="1:32" x14ac:dyDescent="0.3">
      <c r="A345" s="20">
        <v>2012</v>
      </c>
      <c r="B345" s="10">
        <v>344</v>
      </c>
      <c r="C345" s="10">
        <v>344</v>
      </c>
      <c r="D345" s="26">
        <v>1</v>
      </c>
      <c r="E345" s="26">
        <v>0</v>
      </c>
      <c r="F345" s="26">
        <v>0</v>
      </c>
      <c r="G345" s="10">
        <v>0</v>
      </c>
      <c r="H345" s="10">
        <v>1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1</v>
      </c>
      <c r="O345" s="10">
        <v>0</v>
      </c>
      <c r="P345" s="10">
        <v>0</v>
      </c>
      <c r="Q345" s="20">
        <v>1</v>
      </c>
      <c r="R345" s="15">
        <v>0</v>
      </c>
      <c r="S345" s="20">
        <v>61.91</v>
      </c>
      <c r="T345" s="20">
        <v>1.7917608040129049</v>
      </c>
      <c r="U345" s="20">
        <v>4.59</v>
      </c>
      <c r="V345" s="20">
        <v>0.66181268553726125</v>
      </c>
      <c r="W345" s="27">
        <v>0</v>
      </c>
      <c r="X345" s="27">
        <v>1</v>
      </c>
      <c r="Y345" s="27">
        <v>0</v>
      </c>
      <c r="Z345" s="20">
        <v>3</v>
      </c>
      <c r="AA345" s="20">
        <v>2405</v>
      </c>
      <c r="AB345" s="20">
        <v>0</v>
      </c>
      <c r="AC345" s="20">
        <v>0</v>
      </c>
      <c r="AD345" s="20">
        <v>0</v>
      </c>
      <c r="AE345" s="20">
        <v>0</v>
      </c>
      <c r="AF345" s="20">
        <v>0</v>
      </c>
    </row>
    <row r="346" spans="1:32" x14ac:dyDescent="0.3">
      <c r="A346" s="20">
        <v>2012</v>
      </c>
      <c r="B346" s="10">
        <v>345</v>
      </c>
      <c r="C346" s="10">
        <v>345</v>
      </c>
      <c r="D346" s="26">
        <v>1</v>
      </c>
      <c r="E346" s="26">
        <v>0</v>
      </c>
      <c r="F346" s="26">
        <v>0</v>
      </c>
      <c r="G346" s="10">
        <v>1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1</v>
      </c>
      <c r="O346" s="10">
        <v>0</v>
      </c>
      <c r="P346" s="10">
        <v>0</v>
      </c>
      <c r="Q346" s="20">
        <v>1</v>
      </c>
      <c r="R346" s="15">
        <v>0</v>
      </c>
      <c r="S346" s="20">
        <v>50.72</v>
      </c>
      <c r="T346" s="20">
        <v>1.7051792448736762</v>
      </c>
      <c r="U346" s="20">
        <v>3.84</v>
      </c>
      <c r="V346" s="20">
        <v>0.58433122436753082</v>
      </c>
      <c r="W346" s="27">
        <v>0</v>
      </c>
      <c r="X346" s="27">
        <v>1</v>
      </c>
      <c r="Y346" s="27">
        <v>0</v>
      </c>
      <c r="Z346" s="20">
        <v>3</v>
      </c>
      <c r="AA346" s="20">
        <v>2405</v>
      </c>
      <c r="AB346" s="20">
        <v>0</v>
      </c>
      <c r="AC346" s="20">
        <v>0</v>
      </c>
      <c r="AD346" s="20">
        <v>0</v>
      </c>
      <c r="AE346" s="20">
        <v>2</v>
      </c>
      <c r="AF346" s="20">
        <v>2</v>
      </c>
    </row>
    <row r="347" spans="1:32" x14ac:dyDescent="0.3">
      <c r="A347" s="20">
        <v>2012</v>
      </c>
      <c r="B347" s="10">
        <v>346</v>
      </c>
      <c r="C347" s="10">
        <v>346</v>
      </c>
      <c r="D347" s="26">
        <v>0</v>
      </c>
      <c r="E347" s="26">
        <v>1</v>
      </c>
      <c r="F347" s="26">
        <v>0</v>
      </c>
      <c r="G347" s="10">
        <v>0</v>
      </c>
      <c r="H347" s="10">
        <v>1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1</v>
      </c>
      <c r="O347" s="10">
        <v>0</v>
      </c>
      <c r="P347" s="10">
        <v>0</v>
      </c>
      <c r="Q347" s="20">
        <v>1</v>
      </c>
      <c r="R347" s="15">
        <v>7.999999999999996E-2</v>
      </c>
      <c r="S347" s="20">
        <v>64.790000000000006</v>
      </c>
      <c r="T347" s="20">
        <v>1.8115079799453266</v>
      </c>
      <c r="U347" s="20">
        <v>3.99</v>
      </c>
      <c r="V347" s="20">
        <v>0.60097289568674828</v>
      </c>
      <c r="W347" s="27">
        <v>0</v>
      </c>
      <c r="X347" s="27">
        <v>1</v>
      </c>
      <c r="Y347" s="27">
        <v>0</v>
      </c>
      <c r="Z347" s="20">
        <v>0</v>
      </c>
      <c r="AA347" s="20">
        <v>2405</v>
      </c>
      <c r="AB347" s="20">
        <v>0</v>
      </c>
      <c r="AC347" s="20">
        <v>0</v>
      </c>
      <c r="AD347" s="20">
        <v>0</v>
      </c>
      <c r="AE347" s="20">
        <v>0</v>
      </c>
      <c r="AF347" s="20">
        <v>0</v>
      </c>
    </row>
    <row r="348" spans="1:32" x14ac:dyDescent="0.3">
      <c r="A348" s="20">
        <v>2012</v>
      </c>
      <c r="B348" s="10">
        <v>347</v>
      </c>
      <c r="C348" s="10">
        <v>347</v>
      </c>
      <c r="D348" s="26">
        <v>1</v>
      </c>
      <c r="E348" s="26">
        <v>0</v>
      </c>
      <c r="F348" s="26">
        <v>0</v>
      </c>
      <c r="G348" s="10">
        <v>0</v>
      </c>
      <c r="H348" s="10">
        <v>1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1</v>
      </c>
      <c r="O348" s="10">
        <v>0</v>
      </c>
      <c r="P348" s="10">
        <v>0</v>
      </c>
      <c r="Q348" s="20">
        <v>1</v>
      </c>
      <c r="R348" s="15">
        <v>5.0000000000000044E-2</v>
      </c>
      <c r="S348" s="20">
        <v>51.24</v>
      </c>
      <c r="T348" s="20">
        <v>1.7096091210726487</v>
      </c>
      <c r="U348" s="20">
        <v>4.21</v>
      </c>
      <c r="V348" s="20">
        <v>0.62428209583566829</v>
      </c>
      <c r="W348" s="27">
        <v>0</v>
      </c>
      <c r="X348" s="27">
        <v>1</v>
      </c>
      <c r="Y348" s="27">
        <v>0</v>
      </c>
      <c r="Z348" s="20">
        <v>0</v>
      </c>
      <c r="AA348" s="20">
        <v>2405</v>
      </c>
      <c r="AB348" s="20">
        <v>0</v>
      </c>
      <c r="AC348" s="20">
        <v>0</v>
      </c>
      <c r="AD348" s="20">
        <v>0</v>
      </c>
      <c r="AE348" s="20">
        <v>0</v>
      </c>
      <c r="AF348" s="20">
        <v>0</v>
      </c>
    </row>
    <row r="349" spans="1:32" x14ac:dyDescent="0.3">
      <c r="A349" s="20">
        <v>2012</v>
      </c>
      <c r="B349" s="10">
        <v>348</v>
      </c>
      <c r="C349" s="10">
        <v>348</v>
      </c>
      <c r="D349" s="26">
        <v>1</v>
      </c>
      <c r="E349" s="26">
        <v>0</v>
      </c>
      <c r="F349" s="26">
        <v>0</v>
      </c>
      <c r="G349" s="10">
        <v>0</v>
      </c>
      <c r="H349" s="10">
        <v>1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1</v>
      </c>
      <c r="O349" s="10">
        <v>0</v>
      </c>
      <c r="P349" s="10">
        <v>0</v>
      </c>
      <c r="Q349" s="20">
        <v>1</v>
      </c>
      <c r="R349" s="15">
        <v>1.0000000000000009E-2</v>
      </c>
      <c r="S349" s="20">
        <v>80.209999999999994</v>
      </c>
      <c r="T349" s="20">
        <v>1.9042285163400785</v>
      </c>
      <c r="U349" s="20">
        <v>4.68</v>
      </c>
      <c r="V349" s="20">
        <v>0.67024585307412399</v>
      </c>
      <c r="W349" s="27">
        <v>0</v>
      </c>
      <c r="X349" s="27">
        <v>1</v>
      </c>
      <c r="Y349" s="27">
        <v>0</v>
      </c>
      <c r="Z349" s="20">
        <v>2</v>
      </c>
      <c r="AA349" s="20">
        <v>2405</v>
      </c>
      <c r="AB349" s="20">
        <v>0</v>
      </c>
      <c r="AC349" s="20">
        <v>0</v>
      </c>
      <c r="AD349" s="20">
        <v>0</v>
      </c>
      <c r="AE349" s="20">
        <v>0</v>
      </c>
      <c r="AF349" s="20">
        <v>0</v>
      </c>
    </row>
    <row r="350" spans="1:32" x14ac:dyDescent="0.3">
      <c r="A350" s="20">
        <v>2012</v>
      </c>
      <c r="B350" s="10">
        <v>349</v>
      </c>
      <c r="C350" s="10">
        <v>349</v>
      </c>
      <c r="D350" s="26">
        <v>1</v>
      </c>
      <c r="E350" s="26">
        <v>0</v>
      </c>
      <c r="F350" s="26">
        <v>0</v>
      </c>
      <c r="G350" s="10">
        <v>0</v>
      </c>
      <c r="H350" s="10">
        <v>1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1</v>
      </c>
      <c r="O350" s="10">
        <v>0</v>
      </c>
      <c r="P350" s="10">
        <v>0</v>
      </c>
      <c r="Q350" s="20">
        <v>0.69999999999998863</v>
      </c>
      <c r="R350" s="15">
        <v>0</v>
      </c>
      <c r="S350" s="20">
        <v>57.92</v>
      </c>
      <c r="T350" s="20">
        <v>1.7628285531890906</v>
      </c>
      <c r="U350" s="20">
        <v>3.21</v>
      </c>
      <c r="V350" s="20">
        <v>0.5065050324048721</v>
      </c>
      <c r="W350" s="27">
        <v>1</v>
      </c>
      <c r="X350" s="27">
        <v>0</v>
      </c>
      <c r="Y350" s="27">
        <v>0</v>
      </c>
      <c r="Z350" s="20">
        <v>0</v>
      </c>
      <c r="AA350" s="20">
        <v>2405</v>
      </c>
      <c r="AB350" s="20">
        <v>0</v>
      </c>
      <c r="AC350" s="20">
        <v>0</v>
      </c>
      <c r="AD350" s="20">
        <v>0</v>
      </c>
      <c r="AE350" s="20">
        <v>0</v>
      </c>
      <c r="AF350" s="20">
        <v>0</v>
      </c>
    </row>
    <row r="351" spans="1:32" x14ac:dyDescent="0.3">
      <c r="A351" s="20">
        <v>2012</v>
      </c>
      <c r="B351" s="10">
        <v>350</v>
      </c>
      <c r="C351" s="10">
        <v>350</v>
      </c>
      <c r="D351" s="26">
        <v>0</v>
      </c>
      <c r="E351" s="26">
        <v>1</v>
      </c>
      <c r="F351" s="26">
        <v>0</v>
      </c>
      <c r="G351" s="10">
        <v>0</v>
      </c>
      <c r="H351" s="10">
        <v>1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1</v>
      </c>
      <c r="O351" s="10">
        <v>0</v>
      </c>
      <c r="P351" s="10">
        <v>0</v>
      </c>
      <c r="Q351" s="20">
        <v>1</v>
      </c>
      <c r="R351" s="15">
        <v>0.12</v>
      </c>
      <c r="S351" s="20">
        <v>58.11</v>
      </c>
      <c r="T351" s="20">
        <v>1.7642508754387733</v>
      </c>
      <c r="U351" s="20">
        <v>3.88</v>
      </c>
      <c r="V351" s="20">
        <v>0.58883172559420727</v>
      </c>
      <c r="W351" s="27">
        <v>0</v>
      </c>
      <c r="X351" s="27">
        <v>1</v>
      </c>
      <c r="Y351" s="27">
        <v>0</v>
      </c>
      <c r="Z351" s="20">
        <v>1</v>
      </c>
      <c r="AA351" s="20">
        <v>2405</v>
      </c>
      <c r="AB351" s="20">
        <v>0</v>
      </c>
      <c r="AC351" s="20">
        <v>0</v>
      </c>
      <c r="AD351" s="20">
        <v>0</v>
      </c>
      <c r="AE351" s="20">
        <v>0</v>
      </c>
      <c r="AF351" s="20">
        <v>0</v>
      </c>
    </row>
    <row r="352" spans="1:32" x14ac:dyDescent="0.3">
      <c r="A352" s="20">
        <v>2012</v>
      </c>
      <c r="B352" s="10">
        <v>351</v>
      </c>
      <c r="C352" s="10">
        <v>351</v>
      </c>
      <c r="D352" s="26">
        <v>1</v>
      </c>
      <c r="E352" s="26">
        <v>0</v>
      </c>
      <c r="F352" s="26">
        <v>0</v>
      </c>
      <c r="G352" s="10">
        <v>0</v>
      </c>
      <c r="H352" s="10">
        <v>1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1</v>
      </c>
      <c r="O352" s="10">
        <v>0</v>
      </c>
      <c r="P352" s="10">
        <v>0</v>
      </c>
      <c r="Q352" s="20">
        <v>1.3000000000000114</v>
      </c>
      <c r="R352" s="15">
        <v>2.0000000000000018E-2</v>
      </c>
      <c r="S352" s="20">
        <v>90.86</v>
      </c>
      <c r="T352" s="20">
        <v>1.9583727324786073</v>
      </c>
      <c r="U352" s="20">
        <v>4.4800000000000004</v>
      </c>
      <c r="V352" s="20">
        <v>0.651278013998144</v>
      </c>
      <c r="W352" s="27">
        <v>0</v>
      </c>
      <c r="X352" s="27">
        <v>1</v>
      </c>
      <c r="Y352" s="27">
        <v>0</v>
      </c>
      <c r="Z352" s="20">
        <v>1</v>
      </c>
      <c r="AA352" s="20">
        <v>2405</v>
      </c>
      <c r="AB352" s="20">
        <v>0</v>
      </c>
      <c r="AC352" s="20">
        <v>0</v>
      </c>
      <c r="AD352" s="20">
        <v>0</v>
      </c>
      <c r="AE352" s="20">
        <v>0</v>
      </c>
      <c r="AF352" s="20">
        <v>0</v>
      </c>
    </row>
    <row r="353" spans="1:32" x14ac:dyDescent="0.3">
      <c r="A353" s="20">
        <v>2012</v>
      </c>
      <c r="B353" s="10">
        <v>352</v>
      </c>
      <c r="C353" s="10">
        <v>352</v>
      </c>
      <c r="D353" s="26">
        <v>1</v>
      </c>
      <c r="E353" s="26">
        <v>0</v>
      </c>
      <c r="F353" s="26">
        <v>0</v>
      </c>
      <c r="G353" s="10">
        <v>0</v>
      </c>
      <c r="H353" s="10">
        <v>1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1</v>
      </c>
      <c r="O353" s="10">
        <v>0</v>
      </c>
      <c r="P353" s="10">
        <v>0</v>
      </c>
      <c r="Q353" s="20">
        <v>1</v>
      </c>
      <c r="R353" s="15">
        <v>0</v>
      </c>
      <c r="S353" s="20">
        <v>91.64</v>
      </c>
      <c r="T353" s="20">
        <v>1.96208508051736</v>
      </c>
      <c r="U353" s="20">
        <v>4.7</v>
      </c>
      <c r="V353" s="20">
        <v>0.67209785793571752</v>
      </c>
      <c r="W353" s="27">
        <v>0</v>
      </c>
      <c r="X353" s="27">
        <v>1</v>
      </c>
      <c r="Y353" s="27">
        <v>0</v>
      </c>
      <c r="Z353" s="20">
        <v>0</v>
      </c>
      <c r="AA353" s="20">
        <v>2405</v>
      </c>
      <c r="AB353" s="20">
        <v>0</v>
      </c>
      <c r="AC353" s="20">
        <v>0</v>
      </c>
      <c r="AD353" s="20">
        <v>0</v>
      </c>
      <c r="AE353" s="20">
        <v>0</v>
      </c>
      <c r="AF353" s="20">
        <v>0</v>
      </c>
    </row>
    <row r="354" spans="1:32" x14ac:dyDescent="0.3">
      <c r="A354" s="20">
        <v>2012</v>
      </c>
      <c r="B354" s="10">
        <v>353</v>
      </c>
      <c r="C354" s="10">
        <v>353</v>
      </c>
      <c r="D354" s="26">
        <v>0</v>
      </c>
      <c r="E354" s="26">
        <v>1</v>
      </c>
      <c r="F354" s="26">
        <v>0</v>
      </c>
      <c r="G354" s="10">
        <v>0</v>
      </c>
      <c r="H354" s="10">
        <v>1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1</v>
      </c>
      <c r="O354" s="10">
        <v>0</v>
      </c>
      <c r="P354" s="10">
        <v>0</v>
      </c>
      <c r="Q354" s="20">
        <v>1</v>
      </c>
      <c r="R354" s="15">
        <v>2.0000000000000018E-2</v>
      </c>
      <c r="S354" s="20">
        <v>72.989999999999995</v>
      </c>
      <c r="T354" s="20">
        <v>1.863263363650481</v>
      </c>
      <c r="U354" s="20">
        <v>4.4800000000000004</v>
      </c>
      <c r="V354" s="20">
        <v>0.651278013998144</v>
      </c>
      <c r="W354" s="27">
        <v>0</v>
      </c>
      <c r="X354" s="27">
        <v>1</v>
      </c>
      <c r="Y354" s="27">
        <v>0</v>
      </c>
      <c r="Z354" s="20">
        <v>0</v>
      </c>
      <c r="AA354" s="20">
        <v>2405</v>
      </c>
      <c r="AB354" s="20">
        <v>0</v>
      </c>
      <c r="AC354" s="20">
        <v>0</v>
      </c>
      <c r="AD354" s="20">
        <v>0</v>
      </c>
      <c r="AE354" s="20">
        <v>0</v>
      </c>
      <c r="AF354" s="20">
        <v>0</v>
      </c>
    </row>
    <row r="355" spans="1:32" x14ac:dyDescent="0.3">
      <c r="A355" s="20">
        <v>2012</v>
      </c>
      <c r="B355" s="10">
        <v>354</v>
      </c>
      <c r="C355" s="10">
        <v>354</v>
      </c>
      <c r="D355" s="26">
        <v>1</v>
      </c>
      <c r="E355" s="26">
        <v>0</v>
      </c>
      <c r="F355" s="26">
        <v>0</v>
      </c>
      <c r="G355" s="10">
        <v>1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20">
        <v>1</v>
      </c>
      <c r="R355" s="15">
        <v>0</v>
      </c>
      <c r="S355" s="20">
        <v>63.08</v>
      </c>
      <c r="T355" s="20">
        <v>1.7998916846568653</v>
      </c>
      <c r="U355" s="20">
        <v>5.12</v>
      </c>
      <c r="V355" s="20">
        <v>0.70926996097583073</v>
      </c>
      <c r="W355" s="27">
        <v>0</v>
      </c>
      <c r="X355" s="27">
        <v>1</v>
      </c>
      <c r="Y355" s="27">
        <v>0</v>
      </c>
      <c r="Z355" s="20">
        <v>1</v>
      </c>
      <c r="AA355" s="20">
        <v>3469</v>
      </c>
      <c r="AB355" s="20">
        <v>0</v>
      </c>
      <c r="AC355" s="20">
        <v>0</v>
      </c>
      <c r="AD355" s="20">
        <v>0</v>
      </c>
      <c r="AE355" s="20">
        <v>0</v>
      </c>
      <c r="AF355" s="20">
        <v>0</v>
      </c>
    </row>
    <row r="356" spans="1:32" x14ac:dyDescent="0.3">
      <c r="A356" s="20">
        <v>2012</v>
      </c>
      <c r="B356" s="10">
        <v>355</v>
      </c>
      <c r="C356" s="10">
        <v>355</v>
      </c>
      <c r="D356" s="26">
        <v>0</v>
      </c>
      <c r="E356" s="26">
        <v>1</v>
      </c>
      <c r="F356" s="26">
        <v>0</v>
      </c>
      <c r="G356" s="10">
        <v>0</v>
      </c>
      <c r="H356" s="10">
        <v>1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1</v>
      </c>
      <c r="O356" s="10">
        <v>0</v>
      </c>
      <c r="P356" s="10">
        <v>0</v>
      </c>
      <c r="Q356" s="20">
        <v>1</v>
      </c>
      <c r="R356" s="15">
        <v>0</v>
      </c>
      <c r="S356" s="20">
        <v>112.57</v>
      </c>
      <c r="T356" s="20">
        <v>2.0514226660890347</v>
      </c>
      <c r="U356" s="20">
        <v>4.3</v>
      </c>
      <c r="V356" s="20">
        <v>0.63346845557958653</v>
      </c>
      <c r="W356" s="27">
        <v>0</v>
      </c>
      <c r="X356" s="27">
        <v>1</v>
      </c>
      <c r="Y356" s="27">
        <v>0</v>
      </c>
      <c r="Z356" s="20">
        <v>4</v>
      </c>
      <c r="AA356" s="20">
        <v>3469</v>
      </c>
      <c r="AB356" s="20">
        <v>0</v>
      </c>
      <c r="AC356" s="20">
        <v>0</v>
      </c>
      <c r="AD356" s="20">
        <v>0</v>
      </c>
      <c r="AE356" s="20">
        <v>0</v>
      </c>
      <c r="AF356" s="20">
        <v>0</v>
      </c>
    </row>
    <row r="357" spans="1:32" x14ac:dyDescent="0.3">
      <c r="A357" s="20">
        <v>2012</v>
      </c>
      <c r="B357" s="10">
        <v>356</v>
      </c>
      <c r="C357" s="10">
        <v>356</v>
      </c>
      <c r="D357" s="26">
        <v>0</v>
      </c>
      <c r="E357" s="26">
        <v>1</v>
      </c>
      <c r="F357" s="26">
        <v>0</v>
      </c>
      <c r="G357" s="10">
        <v>1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1</v>
      </c>
      <c r="O357" s="10">
        <v>0</v>
      </c>
      <c r="P357" s="10">
        <v>0</v>
      </c>
      <c r="Q357" s="20">
        <v>1</v>
      </c>
      <c r="R357" s="15">
        <v>3.0000000000000027E-2</v>
      </c>
      <c r="S357" s="20">
        <v>80.72</v>
      </c>
      <c r="T357" s="20">
        <v>1.9069811532288541</v>
      </c>
      <c r="U357" s="20">
        <v>4.5199999999999996</v>
      </c>
      <c r="V357" s="20">
        <v>0.65513843481138212</v>
      </c>
      <c r="W357" s="27">
        <v>0</v>
      </c>
      <c r="X357" s="27">
        <v>1</v>
      </c>
      <c r="Y357" s="27">
        <v>0</v>
      </c>
      <c r="Z357" s="20">
        <v>8</v>
      </c>
      <c r="AA357" s="20">
        <v>3469</v>
      </c>
      <c r="AB357" s="20">
        <v>1</v>
      </c>
      <c r="AC357" s="20">
        <v>0</v>
      </c>
      <c r="AD357" s="20">
        <v>0</v>
      </c>
      <c r="AE357" s="20">
        <v>3</v>
      </c>
      <c r="AF357" s="20">
        <v>4</v>
      </c>
    </row>
    <row r="358" spans="1:32" x14ac:dyDescent="0.3">
      <c r="A358" s="20">
        <v>2012</v>
      </c>
      <c r="B358" s="10">
        <v>357</v>
      </c>
      <c r="C358" s="10">
        <v>357</v>
      </c>
      <c r="D358" s="26">
        <v>0</v>
      </c>
      <c r="E358" s="26">
        <v>1</v>
      </c>
      <c r="F358" s="26">
        <v>0</v>
      </c>
      <c r="G358" s="10">
        <v>1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1</v>
      </c>
      <c r="P358" s="10">
        <v>0</v>
      </c>
      <c r="Q358" s="20">
        <v>0.69999999999998863</v>
      </c>
      <c r="R358" s="15">
        <v>0</v>
      </c>
      <c r="S358" s="20">
        <v>34.75</v>
      </c>
      <c r="T358" s="20">
        <v>1.5409548089261327</v>
      </c>
      <c r="U358" s="20">
        <v>4.4400000000000004</v>
      </c>
      <c r="V358" s="20">
        <v>0.64738297011461987</v>
      </c>
      <c r="W358" s="27">
        <v>0</v>
      </c>
      <c r="X358" s="27">
        <v>1</v>
      </c>
      <c r="Y358" s="27">
        <v>0</v>
      </c>
      <c r="Z358" s="20">
        <v>7</v>
      </c>
      <c r="AA358" s="20">
        <v>3469</v>
      </c>
      <c r="AB358" s="20">
        <v>0</v>
      </c>
      <c r="AC358" s="20">
        <v>0</v>
      </c>
      <c r="AD358" s="20">
        <v>1</v>
      </c>
      <c r="AE358" s="20">
        <v>6</v>
      </c>
      <c r="AF358" s="20">
        <v>7</v>
      </c>
    </row>
    <row r="359" spans="1:32" x14ac:dyDescent="0.3">
      <c r="A359" s="20">
        <v>2012</v>
      </c>
      <c r="B359" s="10">
        <v>358</v>
      </c>
      <c r="C359" s="10">
        <v>358</v>
      </c>
      <c r="D359" s="26">
        <v>0</v>
      </c>
      <c r="E359" s="26">
        <v>0</v>
      </c>
      <c r="F359" s="26">
        <v>1</v>
      </c>
      <c r="G359" s="10">
        <v>1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20">
        <v>0.80000000000001137</v>
      </c>
      <c r="R359" s="15">
        <v>0.12</v>
      </c>
      <c r="S359" s="20">
        <v>24.51</v>
      </c>
      <c r="T359" s="20">
        <v>1.3893433112520779</v>
      </c>
      <c r="U359" s="20">
        <v>3.37</v>
      </c>
      <c r="V359" s="20">
        <v>0.52762990087133865</v>
      </c>
      <c r="W359" s="27">
        <v>1</v>
      </c>
      <c r="X359" s="27">
        <v>0</v>
      </c>
      <c r="Y359" s="27">
        <v>0</v>
      </c>
      <c r="Z359" s="20">
        <v>7</v>
      </c>
      <c r="AA359" s="20">
        <v>3469</v>
      </c>
      <c r="AB359" s="20">
        <v>0</v>
      </c>
      <c r="AC359" s="20">
        <v>0</v>
      </c>
      <c r="AD359" s="20">
        <v>1</v>
      </c>
      <c r="AE359" s="20">
        <v>0</v>
      </c>
      <c r="AF359" s="20">
        <v>1</v>
      </c>
    </row>
    <row r="360" spans="1:32" x14ac:dyDescent="0.3">
      <c r="A360" s="20">
        <v>2012</v>
      </c>
      <c r="B360" s="10">
        <v>359</v>
      </c>
      <c r="C360" s="10">
        <v>359</v>
      </c>
      <c r="D360" s="26">
        <v>0</v>
      </c>
      <c r="E360" s="26">
        <v>1</v>
      </c>
      <c r="F360" s="26">
        <v>0</v>
      </c>
      <c r="G360" s="10">
        <v>0</v>
      </c>
      <c r="H360" s="10">
        <v>1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1</v>
      </c>
      <c r="P360" s="10">
        <v>0</v>
      </c>
      <c r="Q360" s="20">
        <v>1</v>
      </c>
      <c r="R360" s="15">
        <v>7.999999999999996E-2</v>
      </c>
      <c r="S360" s="20">
        <v>56.73</v>
      </c>
      <c r="T360" s="20">
        <v>1.7538127835647022</v>
      </c>
      <c r="U360" s="20">
        <v>3.04</v>
      </c>
      <c r="V360" s="20">
        <v>0.48287358360875376</v>
      </c>
      <c r="W360" s="27">
        <v>1</v>
      </c>
      <c r="X360" s="27">
        <v>0</v>
      </c>
      <c r="Y360" s="27">
        <v>0</v>
      </c>
      <c r="Z360" s="20">
        <v>1</v>
      </c>
      <c r="AA360" s="20">
        <v>3469</v>
      </c>
      <c r="AB360" s="20">
        <v>0</v>
      </c>
      <c r="AC360" s="20">
        <v>0</v>
      </c>
      <c r="AD360" s="20">
        <v>0</v>
      </c>
      <c r="AE360" s="20">
        <v>0</v>
      </c>
      <c r="AF360" s="20">
        <v>0</v>
      </c>
    </row>
    <row r="361" spans="1:32" x14ac:dyDescent="0.3">
      <c r="A361" s="20">
        <v>2012</v>
      </c>
      <c r="B361" s="10">
        <v>360</v>
      </c>
      <c r="C361" s="10">
        <v>360</v>
      </c>
      <c r="D361" s="26">
        <v>0</v>
      </c>
      <c r="E361" s="26">
        <v>1</v>
      </c>
      <c r="F361" s="26">
        <v>0</v>
      </c>
      <c r="G361" s="10">
        <v>0</v>
      </c>
      <c r="H361" s="10">
        <v>1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20">
        <v>1.5</v>
      </c>
      <c r="R361" s="15">
        <v>6.0000000000000053E-2</v>
      </c>
      <c r="S361" s="20">
        <v>15.46</v>
      </c>
      <c r="T361" s="20">
        <v>1.1892094895823062</v>
      </c>
      <c r="U361" s="20">
        <v>2.48</v>
      </c>
      <c r="V361" s="20">
        <v>0.39445168082621629</v>
      </c>
      <c r="W361" s="27">
        <v>1</v>
      </c>
      <c r="X361" s="27">
        <v>0</v>
      </c>
      <c r="Y361" s="27">
        <v>0</v>
      </c>
      <c r="Z361" s="20">
        <v>0</v>
      </c>
      <c r="AA361" s="20">
        <v>3469</v>
      </c>
      <c r="AB361" s="20">
        <v>0</v>
      </c>
      <c r="AC361" s="20">
        <v>0</v>
      </c>
      <c r="AD361" s="20">
        <v>0</v>
      </c>
      <c r="AE361" s="20">
        <v>0</v>
      </c>
      <c r="AF361" s="20">
        <v>0</v>
      </c>
    </row>
    <row r="362" spans="1:32" x14ac:dyDescent="0.3">
      <c r="A362" s="20">
        <v>2012</v>
      </c>
      <c r="B362" s="10">
        <v>361</v>
      </c>
      <c r="C362" s="10">
        <v>361</v>
      </c>
      <c r="D362" s="26">
        <v>0</v>
      </c>
      <c r="E362" s="26">
        <v>1</v>
      </c>
      <c r="F362" s="26">
        <v>0</v>
      </c>
      <c r="G362" s="10">
        <v>0</v>
      </c>
      <c r="H362" s="10">
        <v>1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20">
        <v>1.1499999999999773</v>
      </c>
      <c r="R362" s="15">
        <v>0.16000000000000003</v>
      </c>
      <c r="S362" s="20">
        <v>32.86</v>
      </c>
      <c r="T362" s="20">
        <v>1.5166675590990428</v>
      </c>
      <c r="U362" s="20">
        <v>3.24</v>
      </c>
      <c r="V362" s="20">
        <v>0.51054501020661214</v>
      </c>
      <c r="W362" s="27">
        <v>1</v>
      </c>
      <c r="X362" s="27">
        <v>0</v>
      </c>
      <c r="Y362" s="27">
        <v>0</v>
      </c>
      <c r="Z362" s="20">
        <v>0</v>
      </c>
      <c r="AA362" s="20">
        <v>3469</v>
      </c>
      <c r="AB362" s="20">
        <v>0</v>
      </c>
      <c r="AC362" s="20">
        <v>0</v>
      </c>
      <c r="AD362" s="20">
        <v>0</v>
      </c>
      <c r="AE362" s="20">
        <v>0</v>
      </c>
      <c r="AF362" s="20">
        <v>0</v>
      </c>
    </row>
    <row r="363" spans="1:32" x14ac:dyDescent="0.3">
      <c r="A363" s="20">
        <v>2012</v>
      </c>
      <c r="B363" s="10">
        <v>362</v>
      </c>
      <c r="C363" s="10">
        <v>362</v>
      </c>
      <c r="D363" s="26">
        <v>0</v>
      </c>
      <c r="E363" s="26">
        <v>1</v>
      </c>
      <c r="F363" s="26">
        <v>0</v>
      </c>
      <c r="G363" s="10">
        <v>0</v>
      </c>
      <c r="H363" s="10">
        <v>1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20">
        <v>0.55000000000001137</v>
      </c>
      <c r="R363" s="15">
        <v>2.0000000000000018E-2</v>
      </c>
      <c r="S363" s="20">
        <v>10.19</v>
      </c>
      <c r="T363" s="20">
        <v>1.0081741840064264</v>
      </c>
      <c r="U363" s="20">
        <v>3.74</v>
      </c>
      <c r="V363" s="20">
        <v>0.57287160220048017</v>
      </c>
      <c r="W363" s="27">
        <v>0</v>
      </c>
      <c r="X363" s="27">
        <v>1</v>
      </c>
      <c r="Y363" s="27">
        <v>0</v>
      </c>
      <c r="Z363" s="20">
        <v>1</v>
      </c>
      <c r="AA363" s="20">
        <v>3469</v>
      </c>
      <c r="AB363" s="20">
        <v>0</v>
      </c>
      <c r="AC363" s="20">
        <v>0</v>
      </c>
      <c r="AD363" s="20">
        <v>0</v>
      </c>
      <c r="AE363" s="20">
        <v>0</v>
      </c>
      <c r="AF363" s="20">
        <v>0</v>
      </c>
    </row>
    <row r="364" spans="1:32" x14ac:dyDescent="0.3">
      <c r="A364" s="20">
        <v>2012</v>
      </c>
      <c r="B364" s="10">
        <v>363</v>
      </c>
      <c r="C364" s="10">
        <v>363</v>
      </c>
      <c r="D364" s="26">
        <v>0</v>
      </c>
      <c r="E364" s="26">
        <v>1</v>
      </c>
      <c r="F364" s="26">
        <v>0</v>
      </c>
      <c r="G364" s="10">
        <v>1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20">
        <v>0.69999999999998863</v>
      </c>
      <c r="R364" s="15">
        <v>6.0000000000000053E-2</v>
      </c>
      <c r="S364" s="20">
        <v>15.39</v>
      </c>
      <c r="T364" s="20">
        <v>1.1872386198314788</v>
      </c>
      <c r="U364" s="20">
        <v>3.66</v>
      </c>
      <c r="V364" s="20">
        <v>0.56348108539441066</v>
      </c>
      <c r="W364" s="27">
        <v>0</v>
      </c>
      <c r="X364" s="27">
        <v>1</v>
      </c>
      <c r="Y364" s="27">
        <v>0</v>
      </c>
      <c r="Z364" s="20">
        <v>1</v>
      </c>
      <c r="AA364" s="20">
        <v>3469</v>
      </c>
      <c r="AB364" s="20">
        <v>0</v>
      </c>
      <c r="AC364" s="20">
        <v>0</v>
      </c>
      <c r="AD364" s="20">
        <v>0</v>
      </c>
      <c r="AE364" s="20">
        <v>0</v>
      </c>
      <c r="AF364" s="20">
        <v>0</v>
      </c>
    </row>
    <row r="365" spans="1:32" x14ac:dyDescent="0.3">
      <c r="A365" s="20">
        <v>2012</v>
      </c>
      <c r="B365" s="10">
        <v>364</v>
      </c>
      <c r="C365" s="10">
        <v>364</v>
      </c>
      <c r="D365" s="26">
        <v>0</v>
      </c>
      <c r="E365" s="26">
        <v>1</v>
      </c>
      <c r="F365" s="26">
        <v>0</v>
      </c>
      <c r="G365" s="10">
        <v>1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20">
        <v>0.60000000000002274</v>
      </c>
      <c r="R365" s="15">
        <v>5.0000000000000044E-2</v>
      </c>
      <c r="S365" s="20">
        <v>19.14</v>
      </c>
      <c r="T365" s="20">
        <v>1.2819419334408249</v>
      </c>
      <c r="U365" s="20">
        <v>3.36</v>
      </c>
      <c r="V365" s="20">
        <v>0.52633927738984398</v>
      </c>
      <c r="W365" s="27">
        <v>1</v>
      </c>
      <c r="X365" s="27">
        <v>0</v>
      </c>
      <c r="Y365" s="27">
        <v>0</v>
      </c>
      <c r="Z365" s="20">
        <v>0</v>
      </c>
      <c r="AA365" s="20">
        <v>3469</v>
      </c>
      <c r="AB365" s="20">
        <v>0</v>
      </c>
      <c r="AC365" s="20">
        <v>0</v>
      </c>
      <c r="AD365" s="20">
        <v>0</v>
      </c>
      <c r="AE365" s="20">
        <v>0</v>
      </c>
      <c r="AF365" s="20">
        <v>0</v>
      </c>
    </row>
    <row r="366" spans="1:32" x14ac:dyDescent="0.3">
      <c r="A366" s="20">
        <v>2012</v>
      </c>
      <c r="B366" s="10">
        <v>365</v>
      </c>
      <c r="C366" s="10">
        <v>365</v>
      </c>
      <c r="D366" s="26">
        <v>0</v>
      </c>
      <c r="E366" s="26">
        <v>0</v>
      </c>
      <c r="F366" s="26">
        <v>0</v>
      </c>
      <c r="G366" s="10">
        <v>1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20">
        <v>1.1999999999999886</v>
      </c>
      <c r="R366" s="15">
        <v>2.0000000000000018E-2</v>
      </c>
      <c r="S366" s="20">
        <v>10.71</v>
      </c>
      <c r="T366" s="20">
        <v>1.0297894708318556</v>
      </c>
      <c r="U366" s="20">
        <v>3.25</v>
      </c>
      <c r="V366" s="20">
        <v>0.51188336097887432</v>
      </c>
      <c r="W366" s="27">
        <v>1</v>
      </c>
      <c r="X366" s="27">
        <v>0</v>
      </c>
      <c r="Y366" s="27">
        <v>0</v>
      </c>
      <c r="Z366" s="20">
        <v>0</v>
      </c>
      <c r="AA366" s="20">
        <v>3469</v>
      </c>
      <c r="AB366" s="20">
        <v>0</v>
      </c>
      <c r="AC366" s="20">
        <v>0</v>
      </c>
      <c r="AD366" s="20">
        <v>0</v>
      </c>
      <c r="AE366" s="20">
        <v>0</v>
      </c>
      <c r="AF366" s="20">
        <v>0</v>
      </c>
    </row>
    <row r="367" spans="1:32" x14ac:dyDescent="0.3">
      <c r="A367" s="20">
        <v>2012</v>
      </c>
      <c r="B367" s="10">
        <v>366</v>
      </c>
      <c r="C367" s="10">
        <v>366</v>
      </c>
      <c r="D367" s="26">
        <v>1</v>
      </c>
      <c r="E367" s="26">
        <v>0</v>
      </c>
      <c r="F367" s="26">
        <v>0</v>
      </c>
      <c r="G367" s="10">
        <v>1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20">
        <v>1.1000000000000227</v>
      </c>
      <c r="R367" s="15">
        <v>3.0000000000000027E-2</v>
      </c>
      <c r="S367" s="20">
        <v>37.11</v>
      </c>
      <c r="T367" s="20">
        <v>1.5694909543487832</v>
      </c>
      <c r="U367" s="20">
        <v>3.92</v>
      </c>
      <c r="V367" s="20">
        <v>0.59328606702045728</v>
      </c>
      <c r="W367" s="27">
        <v>0</v>
      </c>
      <c r="X367" s="27">
        <v>1</v>
      </c>
      <c r="Y367" s="27">
        <v>0</v>
      </c>
      <c r="Z367" s="20">
        <v>0</v>
      </c>
      <c r="AA367" s="20">
        <v>3469</v>
      </c>
      <c r="AB367" s="20">
        <v>0</v>
      </c>
      <c r="AC367" s="20">
        <v>0</v>
      </c>
      <c r="AD367" s="20">
        <v>0</v>
      </c>
      <c r="AE367" s="20">
        <v>0</v>
      </c>
      <c r="AF367" s="20">
        <v>0</v>
      </c>
    </row>
    <row r="368" spans="1:32" x14ac:dyDescent="0.3">
      <c r="A368" s="20">
        <v>2012</v>
      </c>
      <c r="B368" s="10">
        <v>367</v>
      </c>
      <c r="C368" s="10">
        <v>367</v>
      </c>
      <c r="D368" s="26">
        <v>0</v>
      </c>
      <c r="E368" s="26">
        <v>1</v>
      </c>
      <c r="F368" s="26">
        <v>0</v>
      </c>
      <c r="G368" s="10">
        <v>1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20">
        <v>0.69999999999998863</v>
      </c>
      <c r="R368" s="15">
        <v>2.0000000000000018E-2</v>
      </c>
      <c r="S368" s="20">
        <v>13.64</v>
      </c>
      <c r="T368" s="20">
        <v>1.1348143703204601</v>
      </c>
      <c r="U368" s="20">
        <v>3.76</v>
      </c>
      <c r="V368" s="20">
        <v>0.57518784492766106</v>
      </c>
      <c r="W368" s="27">
        <v>0</v>
      </c>
      <c r="X368" s="27">
        <v>1</v>
      </c>
      <c r="Y368" s="27">
        <v>0</v>
      </c>
      <c r="Z368" s="20">
        <v>0</v>
      </c>
      <c r="AA368" s="20">
        <v>3469</v>
      </c>
      <c r="AB368" s="20">
        <v>0</v>
      </c>
      <c r="AC368" s="20">
        <v>0</v>
      </c>
      <c r="AD368" s="20">
        <v>0</v>
      </c>
      <c r="AE368" s="20">
        <v>0</v>
      </c>
      <c r="AF368" s="20">
        <v>0</v>
      </c>
    </row>
    <row r="369" spans="1:32" x14ac:dyDescent="0.3">
      <c r="A369" s="20">
        <v>2012</v>
      </c>
      <c r="B369" s="10">
        <v>368</v>
      </c>
      <c r="C369" s="10">
        <v>368</v>
      </c>
      <c r="D369" s="26">
        <v>0</v>
      </c>
      <c r="E369" s="26">
        <v>1</v>
      </c>
      <c r="F369" s="26">
        <v>0</v>
      </c>
      <c r="G369" s="10">
        <v>1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20">
        <v>1</v>
      </c>
      <c r="R369" s="15">
        <v>3.0000000000000027E-2</v>
      </c>
      <c r="S369" s="20">
        <v>17.2</v>
      </c>
      <c r="T369" s="20">
        <v>1.2355284469075489</v>
      </c>
      <c r="U369" s="20">
        <v>3.68</v>
      </c>
      <c r="V369" s="20">
        <v>0.56584781867351763</v>
      </c>
      <c r="W369" s="27">
        <v>0</v>
      </c>
      <c r="X369" s="27">
        <v>1</v>
      </c>
      <c r="Y369" s="27">
        <v>0</v>
      </c>
      <c r="Z369" s="20">
        <v>0</v>
      </c>
      <c r="AA369" s="20">
        <v>2374</v>
      </c>
      <c r="AB369" s="20">
        <v>0</v>
      </c>
      <c r="AC369" s="20">
        <v>0</v>
      </c>
      <c r="AD369" s="20">
        <v>0</v>
      </c>
      <c r="AE369" s="20">
        <v>0</v>
      </c>
      <c r="AF369" s="20">
        <v>0</v>
      </c>
    </row>
    <row r="370" spans="1:32" x14ac:dyDescent="0.3">
      <c r="A370" s="20">
        <v>2012</v>
      </c>
      <c r="B370" s="10">
        <v>369</v>
      </c>
      <c r="C370" s="10">
        <v>369</v>
      </c>
      <c r="D370" s="26">
        <v>1</v>
      </c>
      <c r="E370" s="26">
        <v>0</v>
      </c>
      <c r="F370" s="26">
        <v>0</v>
      </c>
      <c r="G370" s="10">
        <v>0</v>
      </c>
      <c r="H370" s="10">
        <v>1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20">
        <v>1.1000000000000227</v>
      </c>
      <c r="R370" s="15">
        <v>5.0000000000000044E-2</v>
      </c>
      <c r="S370" s="20">
        <v>15.25</v>
      </c>
      <c r="T370" s="20">
        <v>1.1832698436828046</v>
      </c>
      <c r="U370" s="20">
        <v>3.03</v>
      </c>
      <c r="V370" s="20">
        <v>0.48144262850230496</v>
      </c>
      <c r="W370" s="27">
        <v>1</v>
      </c>
      <c r="X370" s="27">
        <v>0</v>
      </c>
      <c r="Y370" s="27">
        <v>0</v>
      </c>
      <c r="Z370" s="20">
        <v>1</v>
      </c>
      <c r="AA370" s="20">
        <v>2374</v>
      </c>
      <c r="AB370" s="20">
        <v>0</v>
      </c>
      <c r="AC370" s="20">
        <v>0</v>
      </c>
      <c r="AD370" s="20">
        <v>0</v>
      </c>
      <c r="AE370" s="20">
        <v>0</v>
      </c>
      <c r="AF370" s="20">
        <v>0</v>
      </c>
    </row>
    <row r="371" spans="1:32" x14ac:dyDescent="0.3">
      <c r="A371" s="20">
        <v>2012</v>
      </c>
      <c r="B371" s="10">
        <v>370</v>
      </c>
      <c r="C371" s="10">
        <v>370</v>
      </c>
      <c r="D371" s="26">
        <v>0</v>
      </c>
      <c r="E371" s="26">
        <v>1</v>
      </c>
      <c r="F371" s="26">
        <v>0</v>
      </c>
      <c r="G371" s="10">
        <v>0</v>
      </c>
      <c r="H371" s="10">
        <v>1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20">
        <v>0.79999999999995453</v>
      </c>
      <c r="R371" s="15">
        <v>0.16000000000000003</v>
      </c>
      <c r="S371" s="20">
        <v>48.48</v>
      </c>
      <c r="T371" s="20">
        <v>1.6855626111582298</v>
      </c>
      <c r="U371" s="20">
        <v>3.62</v>
      </c>
      <c r="V371" s="20">
        <v>0.55870857053316569</v>
      </c>
      <c r="W371" s="27">
        <v>0</v>
      </c>
      <c r="X371" s="27">
        <v>1</v>
      </c>
      <c r="Y371" s="27">
        <v>0</v>
      </c>
      <c r="Z371" s="20">
        <v>0</v>
      </c>
      <c r="AA371" s="20">
        <v>2374</v>
      </c>
      <c r="AB371" s="20">
        <v>0</v>
      </c>
      <c r="AC371" s="20">
        <v>1</v>
      </c>
      <c r="AD371" s="20">
        <v>0</v>
      </c>
      <c r="AE371" s="20">
        <v>0</v>
      </c>
      <c r="AF371" s="20">
        <v>1</v>
      </c>
    </row>
    <row r="372" spans="1:32" x14ac:dyDescent="0.3">
      <c r="A372" s="20">
        <v>2012</v>
      </c>
      <c r="B372" s="10">
        <v>371</v>
      </c>
      <c r="C372" s="10">
        <v>371</v>
      </c>
      <c r="D372" s="26">
        <v>0</v>
      </c>
      <c r="E372" s="26">
        <v>1</v>
      </c>
      <c r="F372" s="26">
        <v>0</v>
      </c>
      <c r="G372" s="10">
        <v>1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20">
        <v>0.55000000000001137</v>
      </c>
      <c r="R372" s="15">
        <v>2.0000000000000018E-2</v>
      </c>
      <c r="S372" s="20">
        <v>46.56</v>
      </c>
      <c r="T372" s="20">
        <v>1.6680129716418322</v>
      </c>
      <c r="U372" s="20">
        <v>3.83</v>
      </c>
      <c r="V372" s="20">
        <v>0.58319877396862274</v>
      </c>
      <c r="W372" s="27">
        <v>0</v>
      </c>
      <c r="X372" s="27">
        <v>1</v>
      </c>
      <c r="Y372" s="27">
        <v>0</v>
      </c>
      <c r="Z372" s="20">
        <v>0</v>
      </c>
      <c r="AA372" s="20">
        <v>2374</v>
      </c>
      <c r="AB372" s="20">
        <v>0</v>
      </c>
      <c r="AC372" s="20">
        <v>0</v>
      </c>
      <c r="AD372" s="20">
        <v>0</v>
      </c>
      <c r="AE372" s="20">
        <v>0</v>
      </c>
      <c r="AF372" s="20">
        <v>0</v>
      </c>
    </row>
    <row r="373" spans="1:32" x14ac:dyDescent="0.3">
      <c r="A373" s="20">
        <v>2012</v>
      </c>
      <c r="B373" s="10">
        <v>372</v>
      </c>
      <c r="C373" s="10">
        <v>372</v>
      </c>
      <c r="D373" s="26">
        <v>1</v>
      </c>
      <c r="E373" s="26">
        <v>0</v>
      </c>
      <c r="F373" s="26">
        <v>0</v>
      </c>
      <c r="G373" s="10">
        <v>1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20">
        <v>0.55000000000001137</v>
      </c>
      <c r="R373" s="15">
        <v>0</v>
      </c>
      <c r="S373" s="20">
        <v>19.54</v>
      </c>
      <c r="T373" s="20">
        <v>1.2909245593827543</v>
      </c>
      <c r="U373" s="20">
        <v>3.53</v>
      </c>
      <c r="V373" s="20">
        <v>0.54777470538782258</v>
      </c>
      <c r="W373" s="27">
        <v>1</v>
      </c>
      <c r="X373" s="27">
        <v>0</v>
      </c>
      <c r="Y373" s="27">
        <v>0</v>
      </c>
      <c r="Z373" s="20">
        <v>0</v>
      </c>
      <c r="AA373" s="20">
        <v>2374</v>
      </c>
      <c r="AB373" s="20">
        <v>0</v>
      </c>
      <c r="AC373" s="20">
        <v>0</v>
      </c>
      <c r="AD373" s="20">
        <v>0</v>
      </c>
      <c r="AE373" s="20">
        <v>0</v>
      </c>
      <c r="AF373" s="20">
        <v>0</v>
      </c>
    </row>
    <row r="374" spans="1:32" x14ac:dyDescent="0.3">
      <c r="A374" s="20">
        <v>2012</v>
      </c>
      <c r="B374" s="10">
        <v>373</v>
      </c>
      <c r="C374" s="10">
        <v>373</v>
      </c>
      <c r="D374" s="26">
        <v>0</v>
      </c>
      <c r="E374" s="26">
        <v>1</v>
      </c>
      <c r="F374" s="26">
        <v>0</v>
      </c>
      <c r="G374" s="10">
        <v>1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1</v>
      </c>
      <c r="P374" s="10">
        <v>0</v>
      </c>
      <c r="Q374" s="20">
        <v>0.37999999999999545</v>
      </c>
      <c r="R374" s="15">
        <v>1.0000000000000009E-2</v>
      </c>
      <c r="S374" s="20">
        <v>45.63</v>
      </c>
      <c r="T374" s="20">
        <v>1.6592504687726608</v>
      </c>
      <c r="U374" s="20">
        <v>4.16</v>
      </c>
      <c r="V374" s="20">
        <v>0.61909333062674277</v>
      </c>
      <c r="W374" s="27">
        <v>0</v>
      </c>
      <c r="X374" s="27">
        <v>1</v>
      </c>
      <c r="Y374" s="27">
        <v>0</v>
      </c>
      <c r="Z374" s="20">
        <v>0</v>
      </c>
      <c r="AA374" s="20">
        <v>2374</v>
      </c>
      <c r="AB374" s="20">
        <v>0</v>
      </c>
      <c r="AC374" s="20">
        <v>0</v>
      </c>
      <c r="AD374" s="20">
        <v>0</v>
      </c>
      <c r="AE374" s="20">
        <v>0</v>
      </c>
      <c r="AF374" s="20">
        <v>0</v>
      </c>
    </row>
    <row r="375" spans="1:32" x14ac:dyDescent="0.3">
      <c r="A375" s="20">
        <v>2012</v>
      </c>
      <c r="B375" s="10">
        <v>374</v>
      </c>
      <c r="C375" s="10">
        <v>374</v>
      </c>
      <c r="D375" s="26">
        <v>0</v>
      </c>
      <c r="E375" s="26">
        <v>1</v>
      </c>
      <c r="F375" s="26">
        <v>0</v>
      </c>
      <c r="G375" s="10">
        <v>1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20">
        <v>0.44999999999998863</v>
      </c>
      <c r="R375" s="15">
        <v>0</v>
      </c>
      <c r="S375" s="20">
        <v>8.39</v>
      </c>
      <c r="T375" s="20">
        <v>0.92376196082870032</v>
      </c>
      <c r="U375" s="20">
        <v>4.2300000000000004</v>
      </c>
      <c r="V375" s="20">
        <v>0.6263403673750424</v>
      </c>
      <c r="W375" s="27">
        <v>0</v>
      </c>
      <c r="X375" s="27">
        <v>1</v>
      </c>
      <c r="Y375" s="27">
        <v>0</v>
      </c>
      <c r="Z375" s="20">
        <v>0</v>
      </c>
      <c r="AA375" s="20">
        <v>2374</v>
      </c>
      <c r="AB375" s="20">
        <v>0</v>
      </c>
      <c r="AC375" s="20">
        <v>0</v>
      </c>
      <c r="AD375" s="20">
        <v>0</v>
      </c>
      <c r="AE375" s="20">
        <v>0</v>
      </c>
      <c r="AF375" s="20">
        <v>0</v>
      </c>
    </row>
    <row r="376" spans="1:32" x14ac:dyDescent="0.3">
      <c r="A376" s="20">
        <v>2012</v>
      </c>
      <c r="B376" s="10">
        <v>375</v>
      </c>
      <c r="C376" s="10">
        <v>375</v>
      </c>
      <c r="D376" s="26">
        <v>0</v>
      </c>
      <c r="E376" s="26">
        <v>1</v>
      </c>
      <c r="F376" s="26">
        <v>0</v>
      </c>
      <c r="G376" s="10">
        <v>0</v>
      </c>
      <c r="H376" s="10">
        <v>1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1</v>
      </c>
      <c r="P376" s="10">
        <v>0</v>
      </c>
      <c r="Q376" s="20">
        <v>0.67000000000001592</v>
      </c>
      <c r="R376" s="15">
        <v>0.10999999999999999</v>
      </c>
      <c r="S376" s="20">
        <v>33.049999999999997</v>
      </c>
      <c r="T376" s="20">
        <v>1.5191714638216589</v>
      </c>
      <c r="U376" s="20">
        <v>4.8</v>
      </c>
      <c r="V376" s="20">
        <v>0.68124123737558717</v>
      </c>
      <c r="W376" s="27">
        <v>0</v>
      </c>
      <c r="X376" s="27">
        <v>1</v>
      </c>
      <c r="Y376" s="27">
        <v>0</v>
      </c>
      <c r="Z376" s="20">
        <v>0</v>
      </c>
      <c r="AA376" s="20">
        <v>2374</v>
      </c>
      <c r="AB376" s="20">
        <v>0</v>
      </c>
      <c r="AC376" s="20">
        <v>0</v>
      </c>
      <c r="AD376" s="20">
        <v>0</v>
      </c>
      <c r="AE376" s="20">
        <v>0</v>
      </c>
      <c r="AF376" s="20">
        <v>0</v>
      </c>
    </row>
    <row r="377" spans="1:32" x14ac:dyDescent="0.3">
      <c r="A377" s="20">
        <v>2012</v>
      </c>
      <c r="B377" s="10">
        <v>376</v>
      </c>
      <c r="C377" s="10">
        <v>376</v>
      </c>
      <c r="D377" s="26">
        <v>0</v>
      </c>
      <c r="E377" s="26">
        <v>0</v>
      </c>
      <c r="F377" s="26">
        <v>1</v>
      </c>
      <c r="G377" s="10">
        <v>0</v>
      </c>
      <c r="H377" s="10">
        <v>1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1</v>
      </c>
      <c r="P377" s="10">
        <v>0</v>
      </c>
      <c r="Q377" s="20">
        <v>0.25</v>
      </c>
      <c r="R377" s="15">
        <v>0</v>
      </c>
      <c r="S377" s="20">
        <v>36.78</v>
      </c>
      <c r="T377" s="20">
        <v>1.5656117249020587</v>
      </c>
      <c r="U377" s="20">
        <v>4.74</v>
      </c>
      <c r="V377" s="20">
        <v>0.67577834167408513</v>
      </c>
      <c r="W377" s="27">
        <v>0</v>
      </c>
      <c r="X377" s="27">
        <v>1</v>
      </c>
      <c r="Y377" s="27">
        <v>0</v>
      </c>
      <c r="Z377" s="20">
        <v>1</v>
      </c>
      <c r="AA377" s="20">
        <v>2374</v>
      </c>
      <c r="AB377" s="20">
        <v>0</v>
      </c>
      <c r="AC377" s="20">
        <v>0</v>
      </c>
      <c r="AD377" s="20">
        <v>0</v>
      </c>
      <c r="AE377" s="20">
        <v>0</v>
      </c>
      <c r="AF377" s="20">
        <v>0</v>
      </c>
    </row>
    <row r="378" spans="1:32" x14ac:dyDescent="0.3">
      <c r="A378" s="20">
        <v>2012</v>
      </c>
      <c r="B378" s="10">
        <v>377</v>
      </c>
      <c r="C378" s="10">
        <v>377</v>
      </c>
      <c r="D378" s="26">
        <v>0</v>
      </c>
      <c r="E378" s="26">
        <v>0</v>
      </c>
      <c r="F378" s="26">
        <v>1</v>
      </c>
      <c r="G378" s="10">
        <v>0</v>
      </c>
      <c r="H378" s="10">
        <v>1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20">
        <v>0.64999999999997726</v>
      </c>
      <c r="R378" s="15">
        <v>6.0000000000000053E-2</v>
      </c>
      <c r="S378" s="20">
        <v>40.51</v>
      </c>
      <c r="T378" s="20">
        <v>1.6075622431835883</v>
      </c>
      <c r="U378" s="20">
        <v>4.33</v>
      </c>
      <c r="V378" s="20">
        <v>0.63648789635336545</v>
      </c>
      <c r="W378" s="27">
        <v>0</v>
      </c>
      <c r="X378" s="27">
        <v>1</v>
      </c>
      <c r="Y378" s="27">
        <v>0</v>
      </c>
      <c r="Z378" s="20">
        <v>0</v>
      </c>
      <c r="AA378" s="20">
        <v>2374</v>
      </c>
      <c r="AB378" s="20">
        <v>0</v>
      </c>
      <c r="AC378" s="20">
        <v>1</v>
      </c>
      <c r="AD378" s="20">
        <v>0</v>
      </c>
      <c r="AE378" s="20">
        <v>1</v>
      </c>
      <c r="AF378" s="20">
        <v>2</v>
      </c>
    </row>
    <row r="379" spans="1:32" x14ac:dyDescent="0.3">
      <c r="A379" s="20">
        <v>2012</v>
      </c>
      <c r="B379" s="10">
        <v>378</v>
      </c>
      <c r="C379" s="10">
        <v>378</v>
      </c>
      <c r="D379" s="26">
        <v>0</v>
      </c>
      <c r="E379" s="26">
        <v>0</v>
      </c>
      <c r="F379" s="26">
        <v>1</v>
      </c>
      <c r="G379" s="10">
        <v>0</v>
      </c>
      <c r="H379" s="10">
        <v>1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20">
        <v>0.30000000000001137</v>
      </c>
      <c r="R379" s="15">
        <v>0</v>
      </c>
      <c r="S379" s="20">
        <v>40.51</v>
      </c>
      <c r="T379" s="20">
        <v>1.6075622431835883</v>
      </c>
      <c r="U379" s="20">
        <v>5.22</v>
      </c>
      <c r="V379" s="20">
        <v>0.71767050300226209</v>
      </c>
      <c r="W379" s="27">
        <v>0</v>
      </c>
      <c r="X379" s="27">
        <v>1</v>
      </c>
      <c r="Y379" s="27">
        <v>0</v>
      </c>
      <c r="Z379" s="20">
        <v>0</v>
      </c>
      <c r="AA379" s="20">
        <v>2374</v>
      </c>
      <c r="AB379" s="20">
        <v>0</v>
      </c>
      <c r="AC379" s="20">
        <v>0</v>
      </c>
      <c r="AD379" s="20">
        <v>0</v>
      </c>
      <c r="AE379" s="20">
        <v>0</v>
      </c>
      <c r="AF379" s="20">
        <v>0</v>
      </c>
    </row>
    <row r="380" spans="1:32" x14ac:dyDescent="0.3">
      <c r="A380" s="20">
        <v>2013</v>
      </c>
      <c r="B380" s="10">
        <v>1</v>
      </c>
      <c r="C380" s="10">
        <v>379</v>
      </c>
      <c r="D380" s="26">
        <v>0</v>
      </c>
      <c r="E380" s="26">
        <v>0</v>
      </c>
      <c r="F380" s="26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1</v>
      </c>
      <c r="M380" s="10">
        <v>0</v>
      </c>
      <c r="N380" s="10">
        <v>1</v>
      </c>
      <c r="O380" s="10">
        <v>0</v>
      </c>
      <c r="P380" s="10">
        <v>0</v>
      </c>
      <c r="Q380" s="20">
        <v>0.23400000000000001</v>
      </c>
      <c r="R380" s="15">
        <v>0</v>
      </c>
      <c r="S380" s="20">
        <v>23.57</v>
      </c>
      <c r="T380" s="20">
        <v>1.3723595825243238</v>
      </c>
      <c r="U380" s="20">
        <v>2.83</v>
      </c>
      <c r="V380" s="20">
        <v>0.45178643552429026</v>
      </c>
      <c r="W380" s="20">
        <v>2</v>
      </c>
      <c r="X380" s="20">
        <v>69410</v>
      </c>
      <c r="Y380" s="20">
        <v>0</v>
      </c>
      <c r="Z380" s="20">
        <v>1</v>
      </c>
      <c r="AA380" s="20">
        <v>3</v>
      </c>
      <c r="AB380" s="20">
        <v>43</v>
      </c>
      <c r="AC380" s="20">
        <v>47</v>
      </c>
    </row>
    <row r="381" spans="1:32" x14ac:dyDescent="0.3">
      <c r="A381" s="20">
        <v>2013</v>
      </c>
      <c r="B381" s="10">
        <v>2</v>
      </c>
      <c r="C381" s="10">
        <v>380</v>
      </c>
      <c r="D381" s="26">
        <v>0</v>
      </c>
      <c r="E381" s="26">
        <v>0</v>
      </c>
      <c r="F381" s="26">
        <v>0</v>
      </c>
      <c r="G381" s="10">
        <v>1</v>
      </c>
      <c r="H381" s="10">
        <v>0</v>
      </c>
      <c r="I381" s="10">
        <v>0</v>
      </c>
      <c r="J381" s="10">
        <v>0</v>
      </c>
      <c r="K381" s="10">
        <v>0</v>
      </c>
      <c r="L381" s="10">
        <v>1</v>
      </c>
      <c r="M381" s="10">
        <v>0</v>
      </c>
      <c r="N381" s="10">
        <v>0</v>
      </c>
      <c r="O381" s="10">
        <v>0</v>
      </c>
      <c r="P381" s="10">
        <v>0</v>
      </c>
      <c r="Q381" s="20">
        <v>0.41600000000000004</v>
      </c>
      <c r="R381" s="15">
        <v>1.0000000000000009E-2</v>
      </c>
      <c r="S381" s="20">
        <v>21.43</v>
      </c>
      <c r="T381" s="20">
        <v>1.3310221710418286</v>
      </c>
      <c r="U381" s="20">
        <v>1.68</v>
      </c>
      <c r="V381" s="20">
        <v>0.22530928172586284</v>
      </c>
      <c r="W381" s="20">
        <v>2</v>
      </c>
      <c r="X381" s="20">
        <v>69410</v>
      </c>
      <c r="Y381" s="20">
        <v>0</v>
      </c>
      <c r="Z381" s="20">
        <v>0</v>
      </c>
      <c r="AA381" s="20">
        <v>8</v>
      </c>
      <c r="AB381" s="20">
        <v>70</v>
      </c>
      <c r="AC381" s="20">
        <v>78</v>
      </c>
    </row>
    <row r="382" spans="1:32" x14ac:dyDescent="0.3">
      <c r="A382" s="20">
        <v>2013</v>
      </c>
      <c r="B382" s="10">
        <v>3</v>
      </c>
      <c r="C382" s="10">
        <v>381</v>
      </c>
      <c r="D382" s="26">
        <v>0</v>
      </c>
      <c r="E382" s="26">
        <v>0</v>
      </c>
      <c r="F382" s="26">
        <v>0</v>
      </c>
      <c r="G382" s="10">
        <v>1</v>
      </c>
      <c r="H382" s="10">
        <v>0</v>
      </c>
      <c r="I382" s="10">
        <v>0</v>
      </c>
      <c r="J382" s="10">
        <v>0</v>
      </c>
      <c r="K382" s="10">
        <v>1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20">
        <v>0.29999999999999993</v>
      </c>
      <c r="R382" s="15">
        <v>5.0000000000000044E-2</v>
      </c>
      <c r="S382" s="20">
        <v>16.440000000000001</v>
      </c>
      <c r="T382" s="20">
        <v>1.2159018132040316</v>
      </c>
      <c r="U382" s="20">
        <v>1.68</v>
      </c>
      <c r="V382" s="20">
        <v>0.22530928172586284</v>
      </c>
      <c r="W382" s="20">
        <v>1</v>
      </c>
      <c r="X382" s="20">
        <v>69410</v>
      </c>
      <c r="Y382" s="20">
        <v>0</v>
      </c>
      <c r="Z382" s="20">
        <v>0</v>
      </c>
      <c r="AA382" s="20">
        <v>2</v>
      </c>
      <c r="AB382" s="20">
        <v>6</v>
      </c>
      <c r="AC382" s="20">
        <v>8</v>
      </c>
    </row>
    <row r="383" spans="1:32" x14ac:dyDescent="0.3">
      <c r="A383" s="20">
        <v>2013</v>
      </c>
      <c r="B383" s="10">
        <v>4</v>
      </c>
      <c r="C383" s="10">
        <v>382</v>
      </c>
      <c r="D383" s="26">
        <v>1</v>
      </c>
      <c r="E383" s="26">
        <v>0</v>
      </c>
      <c r="F383" s="26">
        <v>0</v>
      </c>
      <c r="G383" s="10">
        <v>1</v>
      </c>
      <c r="H383" s="10">
        <v>0</v>
      </c>
      <c r="I383" s="10">
        <v>0</v>
      </c>
      <c r="J383" s="10">
        <v>0</v>
      </c>
      <c r="K383" s="10">
        <v>1</v>
      </c>
      <c r="L383" s="10">
        <v>0</v>
      </c>
      <c r="M383" s="10">
        <v>0</v>
      </c>
      <c r="N383" s="10">
        <v>0</v>
      </c>
      <c r="O383" s="10">
        <v>1</v>
      </c>
      <c r="P383" s="10">
        <v>0</v>
      </c>
      <c r="Q383" s="20">
        <v>0.55000000000000004</v>
      </c>
      <c r="R383" s="15">
        <v>2.0000000000000018E-2</v>
      </c>
      <c r="S383" s="20">
        <v>18.41</v>
      </c>
      <c r="T383" s="20">
        <v>1.2650537885040147</v>
      </c>
      <c r="U383" s="20">
        <v>1.45</v>
      </c>
      <c r="V383" s="20">
        <v>0.16136800223497488</v>
      </c>
      <c r="W383" s="20">
        <v>0</v>
      </c>
      <c r="X383" s="20">
        <v>69410</v>
      </c>
      <c r="Y383" s="20">
        <v>0</v>
      </c>
      <c r="Z383" s="20">
        <v>0</v>
      </c>
      <c r="AA383" s="20">
        <v>2</v>
      </c>
      <c r="AB383" s="20">
        <v>28</v>
      </c>
      <c r="AC383" s="20">
        <v>30</v>
      </c>
    </row>
    <row r="384" spans="1:32" x14ac:dyDescent="0.3">
      <c r="A384" s="20">
        <v>2013</v>
      </c>
      <c r="B384" s="10">
        <v>5</v>
      </c>
      <c r="C384" s="10">
        <v>383</v>
      </c>
      <c r="D384" s="26">
        <v>1</v>
      </c>
      <c r="E384" s="26">
        <v>0</v>
      </c>
      <c r="F384" s="26">
        <v>0</v>
      </c>
      <c r="G384" s="10">
        <v>1</v>
      </c>
      <c r="H384" s="10">
        <v>0</v>
      </c>
      <c r="I384" s="10">
        <v>0</v>
      </c>
      <c r="J384" s="10">
        <v>0</v>
      </c>
      <c r="K384" s="10">
        <v>1</v>
      </c>
      <c r="L384" s="10">
        <v>0</v>
      </c>
      <c r="M384" s="10">
        <v>0</v>
      </c>
      <c r="N384" s="10">
        <v>1</v>
      </c>
      <c r="O384" s="10">
        <v>0</v>
      </c>
      <c r="P384" s="10">
        <v>0</v>
      </c>
      <c r="Q384" s="20">
        <v>0.62999999999999989</v>
      </c>
      <c r="R384" s="15">
        <v>2.0000000000000018E-2</v>
      </c>
      <c r="S384" s="20">
        <v>38.380000000000003</v>
      </c>
      <c r="T384" s="20">
        <v>1.5841049703994527</v>
      </c>
      <c r="U384" s="20">
        <v>1.43</v>
      </c>
      <c r="V384" s="20">
        <v>0.1553360374650618</v>
      </c>
      <c r="W384" s="20">
        <v>1</v>
      </c>
      <c r="X384" s="20">
        <v>69410</v>
      </c>
      <c r="Y384" s="20">
        <v>0</v>
      </c>
      <c r="Z384" s="20">
        <v>2</v>
      </c>
      <c r="AA384" s="20">
        <v>10</v>
      </c>
      <c r="AB384" s="20">
        <v>150</v>
      </c>
      <c r="AC384" s="20">
        <v>162</v>
      </c>
    </row>
    <row r="385" spans="1:29" x14ac:dyDescent="0.3">
      <c r="A385" s="20">
        <v>2013</v>
      </c>
      <c r="B385" s="10">
        <v>6</v>
      </c>
      <c r="C385" s="10">
        <v>384</v>
      </c>
      <c r="D385" s="26">
        <v>1</v>
      </c>
      <c r="E385" s="26">
        <v>0</v>
      </c>
      <c r="F385" s="26">
        <v>0</v>
      </c>
      <c r="G385" s="10">
        <v>1</v>
      </c>
      <c r="H385" s="10">
        <v>0</v>
      </c>
      <c r="I385" s="10">
        <v>0</v>
      </c>
      <c r="J385" s="10">
        <v>0</v>
      </c>
      <c r="K385" s="10">
        <v>1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20">
        <v>0.66999999999999993</v>
      </c>
      <c r="R385" s="15">
        <v>0</v>
      </c>
      <c r="S385" s="20">
        <v>15.75</v>
      </c>
      <c r="T385" s="20">
        <v>1.1972805581256194</v>
      </c>
      <c r="U385" s="20">
        <v>3.66</v>
      </c>
      <c r="V385" s="20">
        <v>0.56348108539441066</v>
      </c>
      <c r="W385" s="20">
        <v>3</v>
      </c>
      <c r="X385" s="20">
        <v>69410</v>
      </c>
      <c r="Y385" s="20">
        <v>0</v>
      </c>
      <c r="Z385" s="20">
        <v>2</v>
      </c>
      <c r="AA385" s="20">
        <v>24</v>
      </c>
      <c r="AB385" s="20">
        <v>207</v>
      </c>
      <c r="AC385" s="20">
        <v>233</v>
      </c>
    </row>
    <row r="386" spans="1:29" x14ac:dyDescent="0.3">
      <c r="A386" s="20">
        <v>2013</v>
      </c>
      <c r="B386" s="10">
        <v>7</v>
      </c>
      <c r="C386" s="10">
        <v>385</v>
      </c>
      <c r="D386" s="26">
        <v>0</v>
      </c>
      <c r="E386" s="26">
        <v>0</v>
      </c>
      <c r="F386" s="26">
        <v>0</v>
      </c>
      <c r="G386" s="10">
        <v>1</v>
      </c>
      <c r="H386" s="10">
        <v>0</v>
      </c>
      <c r="I386" s="10">
        <v>0</v>
      </c>
      <c r="J386" s="10">
        <v>0</v>
      </c>
      <c r="K386" s="10">
        <v>0</v>
      </c>
      <c r="L386" s="10">
        <v>1</v>
      </c>
      <c r="M386" s="10">
        <v>0</v>
      </c>
      <c r="N386" s="10">
        <v>1</v>
      </c>
      <c r="O386" s="10">
        <v>0</v>
      </c>
      <c r="P386" s="10">
        <v>0</v>
      </c>
      <c r="Q386" s="20">
        <v>0.31000000000000005</v>
      </c>
      <c r="R386" s="15">
        <v>0</v>
      </c>
      <c r="S386" s="20">
        <v>18.93</v>
      </c>
      <c r="T386" s="20">
        <v>1.2771506139637967</v>
      </c>
      <c r="U386" s="20">
        <v>2.09</v>
      </c>
      <c r="V386" s="20">
        <v>0.32014628611105395</v>
      </c>
      <c r="W386" s="20">
        <v>0</v>
      </c>
      <c r="X386" s="20">
        <v>69410</v>
      </c>
      <c r="Y386" s="20">
        <v>1</v>
      </c>
      <c r="Z386" s="20">
        <v>2</v>
      </c>
      <c r="AA386" s="20">
        <v>8</v>
      </c>
      <c r="AB386" s="20">
        <v>55</v>
      </c>
      <c r="AC386" s="20">
        <v>66</v>
      </c>
    </row>
    <row r="387" spans="1:29" x14ac:dyDescent="0.3">
      <c r="A387" s="20">
        <v>2013</v>
      </c>
      <c r="B387" s="10">
        <v>8</v>
      </c>
      <c r="C387" s="10">
        <v>386</v>
      </c>
      <c r="D387" s="26">
        <v>0</v>
      </c>
      <c r="E387" s="26">
        <v>0</v>
      </c>
      <c r="F387" s="26">
        <v>0</v>
      </c>
      <c r="G387" s="10">
        <v>0</v>
      </c>
      <c r="H387" s="10">
        <v>1</v>
      </c>
      <c r="I387" s="10">
        <v>0</v>
      </c>
      <c r="J387" s="10">
        <v>0</v>
      </c>
      <c r="K387" s="10">
        <v>0</v>
      </c>
      <c r="L387" s="10">
        <v>1</v>
      </c>
      <c r="M387" s="10">
        <v>0</v>
      </c>
      <c r="N387" s="10">
        <v>1</v>
      </c>
      <c r="O387" s="10">
        <v>0</v>
      </c>
      <c r="P387" s="10">
        <v>0</v>
      </c>
      <c r="Q387" s="20">
        <v>0.89000000000000012</v>
      </c>
      <c r="R387" s="15">
        <v>2.0000000000000018E-2</v>
      </c>
      <c r="S387" s="20">
        <v>18.72</v>
      </c>
      <c r="T387" s="20">
        <v>1.2723058444020865</v>
      </c>
      <c r="U387" s="20">
        <v>1.94</v>
      </c>
      <c r="V387" s="20">
        <v>0.28780172993022601</v>
      </c>
      <c r="W387" s="20">
        <v>1</v>
      </c>
      <c r="X387" s="20">
        <v>96764</v>
      </c>
      <c r="Y387" s="20">
        <v>0</v>
      </c>
      <c r="Z387" s="20">
        <v>1</v>
      </c>
      <c r="AA387" s="20">
        <v>7</v>
      </c>
      <c r="AB387" s="20">
        <v>60</v>
      </c>
      <c r="AC387" s="20">
        <v>68</v>
      </c>
    </row>
    <row r="388" spans="1:29" x14ac:dyDescent="0.3">
      <c r="A388" s="20">
        <v>2013</v>
      </c>
      <c r="B388" s="10">
        <v>9</v>
      </c>
      <c r="C388" s="10">
        <v>387</v>
      </c>
      <c r="D388" s="26">
        <v>0</v>
      </c>
      <c r="E388" s="26">
        <v>0</v>
      </c>
      <c r="F388" s="26">
        <v>0</v>
      </c>
      <c r="G388" s="10">
        <v>0</v>
      </c>
      <c r="H388" s="10">
        <v>1</v>
      </c>
      <c r="I388" s="10">
        <v>0</v>
      </c>
      <c r="J388" s="10">
        <v>0</v>
      </c>
      <c r="K388" s="10">
        <v>0</v>
      </c>
      <c r="L388" s="10">
        <v>1</v>
      </c>
      <c r="M388" s="10">
        <v>0</v>
      </c>
      <c r="N388" s="10">
        <v>1</v>
      </c>
      <c r="O388" s="10">
        <v>0</v>
      </c>
      <c r="P388" s="10">
        <v>0</v>
      </c>
      <c r="Q388" s="20">
        <v>1.4569999999999999</v>
      </c>
      <c r="R388" s="15">
        <v>0</v>
      </c>
      <c r="S388" s="20">
        <v>16.2</v>
      </c>
      <c r="T388" s="20">
        <v>1.209515014542631</v>
      </c>
      <c r="U388" s="20">
        <v>1.66</v>
      </c>
      <c r="V388" s="20">
        <v>0.22010808804005508</v>
      </c>
      <c r="W388" s="20">
        <v>0</v>
      </c>
      <c r="X388" s="20">
        <v>96764</v>
      </c>
      <c r="Y388" s="20">
        <v>0</v>
      </c>
      <c r="Z388" s="20">
        <v>1</v>
      </c>
      <c r="AA388" s="20">
        <v>22</v>
      </c>
      <c r="AB388" s="20">
        <v>77</v>
      </c>
      <c r="AC388" s="20">
        <v>100</v>
      </c>
    </row>
    <row r="389" spans="1:29" x14ac:dyDescent="0.3">
      <c r="A389" s="20">
        <v>2013</v>
      </c>
      <c r="B389" s="10">
        <v>10</v>
      </c>
      <c r="C389" s="10">
        <v>388</v>
      </c>
      <c r="D389" s="26">
        <v>0</v>
      </c>
      <c r="E389" s="26">
        <v>0</v>
      </c>
      <c r="F389" s="26">
        <v>0</v>
      </c>
      <c r="G389" s="10">
        <v>0</v>
      </c>
      <c r="H389" s="10">
        <v>1</v>
      </c>
      <c r="I389" s="10">
        <v>0</v>
      </c>
      <c r="J389" s="10">
        <v>0</v>
      </c>
      <c r="K389" s="10">
        <v>1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20">
        <v>0.24300000000000035</v>
      </c>
      <c r="R389" s="15">
        <v>0</v>
      </c>
      <c r="S389" s="20">
        <v>10.73</v>
      </c>
      <c r="T389" s="20">
        <v>1.0305997219659511</v>
      </c>
      <c r="U389" s="20">
        <v>3.01</v>
      </c>
      <c r="V389" s="20">
        <v>0.47856649559384334</v>
      </c>
      <c r="W389" s="20">
        <v>0</v>
      </c>
      <c r="X389" s="20">
        <v>96764</v>
      </c>
      <c r="Y389" s="20">
        <v>0</v>
      </c>
      <c r="Z389" s="20">
        <v>1</v>
      </c>
      <c r="AA389" s="20">
        <v>5</v>
      </c>
      <c r="AB389" s="20">
        <v>47</v>
      </c>
      <c r="AC389" s="20">
        <v>53</v>
      </c>
    </row>
    <row r="390" spans="1:29" x14ac:dyDescent="0.3">
      <c r="A390" s="20">
        <v>2013</v>
      </c>
      <c r="B390" s="10">
        <v>11</v>
      </c>
      <c r="C390" s="10">
        <v>389</v>
      </c>
      <c r="D390" s="26">
        <v>0</v>
      </c>
      <c r="E390" s="26">
        <v>0</v>
      </c>
      <c r="F390" s="26">
        <v>0</v>
      </c>
      <c r="G390" s="10">
        <v>0</v>
      </c>
      <c r="H390" s="10">
        <v>1</v>
      </c>
      <c r="I390" s="10">
        <v>0</v>
      </c>
      <c r="J390" s="10">
        <v>0</v>
      </c>
      <c r="K390" s="10">
        <v>0</v>
      </c>
      <c r="L390" s="10">
        <v>1</v>
      </c>
      <c r="M390" s="10">
        <v>0</v>
      </c>
      <c r="N390" s="10">
        <v>1</v>
      </c>
      <c r="O390" s="10">
        <v>0</v>
      </c>
      <c r="P390" s="10">
        <v>0</v>
      </c>
      <c r="Q390" s="20">
        <v>0.55999999999999961</v>
      </c>
      <c r="R390" s="15">
        <v>0</v>
      </c>
      <c r="S390" s="20">
        <v>26.9</v>
      </c>
      <c r="T390" s="20">
        <v>1.4297522800024081</v>
      </c>
      <c r="U390" s="20">
        <v>2.61</v>
      </c>
      <c r="V390" s="20">
        <v>0.41664050733828095</v>
      </c>
      <c r="W390" s="20">
        <v>1</v>
      </c>
      <c r="X390" s="20">
        <v>96764</v>
      </c>
      <c r="Y390" s="20">
        <v>0</v>
      </c>
      <c r="Z390" s="20">
        <v>0</v>
      </c>
      <c r="AA390" s="20">
        <v>13</v>
      </c>
      <c r="AB390" s="20">
        <v>108</v>
      </c>
      <c r="AC390" s="20">
        <v>121</v>
      </c>
    </row>
    <row r="391" spans="1:29" x14ac:dyDescent="0.3">
      <c r="A391" s="20">
        <v>2013</v>
      </c>
      <c r="B391" s="10">
        <v>12</v>
      </c>
      <c r="C391" s="10">
        <v>390</v>
      </c>
      <c r="D391" s="26">
        <v>0</v>
      </c>
      <c r="E391" s="26">
        <v>0</v>
      </c>
      <c r="F391" s="26">
        <v>0</v>
      </c>
      <c r="G391" s="10">
        <v>0</v>
      </c>
      <c r="H391" s="10">
        <v>0</v>
      </c>
      <c r="I391" s="10">
        <v>1</v>
      </c>
      <c r="J391" s="10">
        <v>0</v>
      </c>
      <c r="K391" s="10">
        <v>0</v>
      </c>
      <c r="L391" s="10">
        <v>1</v>
      </c>
      <c r="M391" s="10">
        <v>0</v>
      </c>
      <c r="N391" s="10">
        <v>0</v>
      </c>
      <c r="O391" s="10">
        <v>0</v>
      </c>
      <c r="P391" s="10">
        <v>0</v>
      </c>
      <c r="Q391" s="20">
        <v>1.3399999999999999</v>
      </c>
      <c r="R391" s="15">
        <v>0</v>
      </c>
      <c r="S391" s="20">
        <v>29.84</v>
      </c>
      <c r="T391" s="20">
        <v>1.4747988188006311</v>
      </c>
      <c r="U391" s="20">
        <v>1.68</v>
      </c>
      <c r="V391" s="20">
        <v>0.22530928172586284</v>
      </c>
      <c r="W391" s="20">
        <v>0</v>
      </c>
      <c r="X391" s="20">
        <v>87407</v>
      </c>
      <c r="Y391" s="20">
        <v>0</v>
      </c>
      <c r="Z391" s="20">
        <v>0</v>
      </c>
      <c r="AA391" s="20">
        <v>11</v>
      </c>
      <c r="AB391" s="20">
        <v>38</v>
      </c>
      <c r="AC391" s="20">
        <v>49</v>
      </c>
    </row>
    <row r="392" spans="1:29" x14ac:dyDescent="0.3">
      <c r="A392" s="20">
        <v>2013</v>
      </c>
      <c r="B392" s="10">
        <v>13</v>
      </c>
      <c r="C392" s="10">
        <v>391</v>
      </c>
      <c r="D392" s="26">
        <v>0</v>
      </c>
      <c r="E392" s="26">
        <v>0</v>
      </c>
      <c r="F392" s="26">
        <v>0</v>
      </c>
      <c r="G392" s="10">
        <v>0</v>
      </c>
      <c r="H392" s="10">
        <v>0</v>
      </c>
      <c r="I392" s="10">
        <v>1</v>
      </c>
      <c r="J392" s="10">
        <v>0</v>
      </c>
      <c r="K392" s="10">
        <v>0</v>
      </c>
      <c r="L392" s="10">
        <v>1</v>
      </c>
      <c r="M392" s="10">
        <v>0</v>
      </c>
      <c r="N392" s="10">
        <v>0</v>
      </c>
      <c r="O392" s="10">
        <v>0</v>
      </c>
      <c r="P392" s="10">
        <v>0</v>
      </c>
      <c r="Q392" s="20">
        <v>0.80000000000000071</v>
      </c>
      <c r="R392" s="15">
        <v>0</v>
      </c>
      <c r="S392" s="20">
        <v>16.05</v>
      </c>
      <c r="T392" s="20">
        <v>1.2054750367408908</v>
      </c>
      <c r="U392" s="20">
        <v>2.1</v>
      </c>
      <c r="V392" s="20">
        <v>0.3222192947339193</v>
      </c>
      <c r="W392" s="20">
        <v>3</v>
      </c>
      <c r="X392" s="20">
        <v>87407</v>
      </c>
      <c r="Y392" s="20">
        <v>0</v>
      </c>
      <c r="Z392" s="20">
        <v>1</v>
      </c>
      <c r="AA392" s="20">
        <v>9</v>
      </c>
      <c r="AB392" s="20">
        <v>77</v>
      </c>
      <c r="AC392" s="20">
        <v>87</v>
      </c>
    </row>
    <row r="393" spans="1:29" x14ac:dyDescent="0.3">
      <c r="A393" s="20">
        <v>2013</v>
      </c>
      <c r="B393" s="10">
        <v>14</v>
      </c>
      <c r="C393" s="10">
        <v>392</v>
      </c>
      <c r="D393" s="26">
        <v>0</v>
      </c>
      <c r="E393" s="26">
        <v>0</v>
      </c>
      <c r="F393" s="26">
        <v>0</v>
      </c>
      <c r="G393" s="10">
        <v>0</v>
      </c>
      <c r="H393" s="10">
        <v>0</v>
      </c>
      <c r="I393" s="10">
        <v>1</v>
      </c>
      <c r="J393" s="10">
        <v>0</v>
      </c>
      <c r="K393" s="10">
        <v>0</v>
      </c>
      <c r="L393" s="10">
        <v>1</v>
      </c>
      <c r="M393" s="10">
        <v>0</v>
      </c>
      <c r="N393" s="10">
        <v>1</v>
      </c>
      <c r="O393" s="10">
        <v>0</v>
      </c>
      <c r="P393" s="10">
        <v>0</v>
      </c>
      <c r="Q393" s="20">
        <v>1.1150000000000002</v>
      </c>
      <c r="R393" s="15">
        <v>4.0000000000000036E-2</v>
      </c>
      <c r="S393" s="20">
        <v>26.85</v>
      </c>
      <c r="T393" s="20">
        <v>1.4289442900355744</v>
      </c>
      <c r="U393" s="20">
        <v>2.2999999999999998</v>
      </c>
      <c r="V393" s="20">
        <v>0.36172783601759284</v>
      </c>
      <c r="W393" s="20">
        <v>3</v>
      </c>
      <c r="X393" s="20">
        <v>87407</v>
      </c>
      <c r="Y393" s="20">
        <v>1</v>
      </c>
      <c r="Z393" s="20">
        <v>1</v>
      </c>
      <c r="AA393" s="20">
        <v>13</v>
      </c>
      <c r="AB393" s="20">
        <v>57</v>
      </c>
      <c r="AC393" s="20">
        <v>72</v>
      </c>
    </row>
    <row r="394" spans="1:29" x14ac:dyDescent="0.3">
      <c r="A394" s="20">
        <v>2013</v>
      </c>
      <c r="B394" s="10">
        <v>15</v>
      </c>
      <c r="C394" s="10">
        <v>393</v>
      </c>
      <c r="D394" s="26">
        <v>0</v>
      </c>
      <c r="E394" s="26">
        <v>0</v>
      </c>
      <c r="F394" s="26">
        <v>0</v>
      </c>
      <c r="G394" s="10">
        <v>0</v>
      </c>
      <c r="H394" s="10">
        <v>0</v>
      </c>
      <c r="I394" s="10">
        <v>1</v>
      </c>
      <c r="J394" s="10">
        <v>0</v>
      </c>
      <c r="K394" s="10">
        <v>0</v>
      </c>
      <c r="L394" s="10">
        <v>1</v>
      </c>
      <c r="M394" s="10">
        <v>0</v>
      </c>
      <c r="N394" s="10">
        <v>1</v>
      </c>
      <c r="O394" s="10">
        <v>0</v>
      </c>
      <c r="P394" s="10">
        <v>0</v>
      </c>
      <c r="Q394" s="20">
        <v>0.82499999999999929</v>
      </c>
      <c r="R394" s="15">
        <v>0</v>
      </c>
      <c r="S394" s="20">
        <v>53.37</v>
      </c>
      <c r="T394" s="20">
        <v>1.7272972028035876</v>
      </c>
      <c r="U394" s="20">
        <v>1.5</v>
      </c>
      <c r="V394" s="20">
        <v>0.17609125905568124</v>
      </c>
      <c r="W394" s="20">
        <v>1</v>
      </c>
      <c r="X394" s="20">
        <v>79266</v>
      </c>
      <c r="Y394" s="20">
        <v>1</v>
      </c>
      <c r="Z394" s="20">
        <v>1</v>
      </c>
      <c r="AA394" s="20">
        <v>3</v>
      </c>
      <c r="AB394" s="20">
        <v>20</v>
      </c>
      <c r="AC394" s="20">
        <v>25</v>
      </c>
    </row>
    <row r="395" spans="1:29" x14ac:dyDescent="0.3">
      <c r="A395" s="20">
        <v>2013</v>
      </c>
      <c r="B395" s="10">
        <v>16</v>
      </c>
      <c r="C395" s="10">
        <v>394</v>
      </c>
      <c r="D395" s="26">
        <v>0</v>
      </c>
      <c r="E395" s="26">
        <v>0</v>
      </c>
      <c r="F395" s="26">
        <v>0</v>
      </c>
      <c r="G395" s="10">
        <v>0</v>
      </c>
      <c r="H395" s="10">
        <v>0</v>
      </c>
      <c r="I395" s="10">
        <v>1</v>
      </c>
      <c r="J395" s="10">
        <v>0</v>
      </c>
      <c r="K395" s="10">
        <v>0</v>
      </c>
      <c r="L395" s="10">
        <v>1</v>
      </c>
      <c r="M395" s="10">
        <v>0</v>
      </c>
      <c r="N395" s="10">
        <v>1</v>
      </c>
      <c r="O395" s="10">
        <v>0</v>
      </c>
      <c r="P395" s="10">
        <v>0</v>
      </c>
      <c r="Q395" s="20">
        <v>1.0950000000000006</v>
      </c>
      <c r="R395" s="15">
        <v>3.0000000000000027E-2</v>
      </c>
      <c r="S395" s="20">
        <v>37.07</v>
      </c>
      <c r="T395" s="20">
        <v>1.5690225860295637</v>
      </c>
      <c r="U395" s="20">
        <v>1.67</v>
      </c>
      <c r="V395" s="20">
        <v>0.22271647114758325</v>
      </c>
      <c r="W395" s="20">
        <v>4</v>
      </c>
      <c r="X395" s="20">
        <v>70225</v>
      </c>
      <c r="Y395" s="20">
        <v>0</v>
      </c>
      <c r="Z395" s="20">
        <v>0</v>
      </c>
      <c r="AA395" s="20">
        <v>11</v>
      </c>
      <c r="AB395" s="20">
        <v>34</v>
      </c>
      <c r="AC395" s="20">
        <v>45</v>
      </c>
    </row>
    <row r="396" spans="1:29" x14ac:dyDescent="0.3">
      <c r="A396" s="20">
        <v>2013</v>
      </c>
      <c r="B396" s="10">
        <v>17</v>
      </c>
      <c r="C396" s="10">
        <v>395</v>
      </c>
      <c r="D396" s="26">
        <v>0</v>
      </c>
      <c r="E396" s="26">
        <v>0</v>
      </c>
      <c r="F396" s="26">
        <v>0</v>
      </c>
      <c r="G396" s="10">
        <v>0</v>
      </c>
      <c r="H396" s="10">
        <v>0</v>
      </c>
      <c r="I396" s="10">
        <v>1</v>
      </c>
      <c r="J396" s="10">
        <v>0</v>
      </c>
      <c r="K396" s="10">
        <v>0</v>
      </c>
      <c r="L396" s="10">
        <v>1</v>
      </c>
      <c r="M396" s="10">
        <v>0</v>
      </c>
      <c r="N396" s="10">
        <v>1</v>
      </c>
      <c r="O396" s="10">
        <v>0</v>
      </c>
      <c r="P396" s="10">
        <v>0</v>
      </c>
      <c r="Q396" s="20">
        <v>0.47499999999999964</v>
      </c>
      <c r="R396" s="15">
        <v>0</v>
      </c>
      <c r="S396" s="20">
        <v>21.47</v>
      </c>
      <c r="T396" s="20">
        <v>1.3318320444362486</v>
      </c>
      <c r="U396" s="20">
        <v>1.79</v>
      </c>
      <c r="V396" s="20">
        <v>0.2528530309798932</v>
      </c>
      <c r="W396" s="20">
        <v>3</v>
      </c>
      <c r="X396" s="20">
        <v>70225</v>
      </c>
      <c r="Y396" s="20">
        <v>0</v>
      </c>
      <c r="Z396" s="20">
        <v>0</v>
      </c>
      <c r="AA396" s="20">
        <v>3</v>
      </c>
      <c r="AB396" s="20">
        <v>22</v>
      </c>
      <c r="AC396" s="20">
        <v>25</v>
      </c>
    </row>
    <row r="397" spans="1:29" x14ac:dyDescent="0.3">
      <c r="A397" s="20">
        <v>2013</v>
      </c>
      <c r="B397" s="10">
        <v>18</v>
      </c>
      <c r="C397" s="10">
        <v>396</v>
      </c>
      <c r="D397" s="26">
        <v>0</v>
      </c>
      <c r="E397" s="26">
        <v>0</v>
      </c>
      <c r="F397" s="26">
        <v>0</v>
      </c>
      <c r="G397" s="10">
        <v>0</v>
      </c>
      <c r="H397" s="10">
        <v>0</v>
      </c>
      <c r="I397" s="10">
        <v>1</v>
      </c>
      <c r="J397" s="10">
        <v>0</v>
      </c>
      <c r="K397" s="10">
        <v>0</v>
      </c>
      <c r="L397" s="10">
        <v>1</v>
      </c>
      <c r="M397" s="10">
        <v>0</v>
      </c>
      <c r="N397" s="10">
        <v>1</v>
      </c>
      <c r="O397" s="10">
        <v>0</v>
      </c>
      <c r="P397" s="10">
        <v>0</v>
      </c>
      <c r="Q397" s="20">
        <v>0.69999999999999929</v>
      </c>
      <c r="R397" s="15">
        <v>3.0000000000000027E-2</v>
      </c>
      <c r="S397" s="20">
        <v>29.86</v>
      </c>
      <c r="T397" s="20">
        <v>1.4750898033890065</v>
      </c>
      <c r="U397" s="20">
        <v>2.34</v>
      </c>
      <c r="V397" s="20">
        <v>0.36921585741014279</v>
      </c>
      <c r="W397" s="20">
        <v>1</v>
      </c>
      <c r="X397" s="20">
        <v>70225</v>
      </c>
      <c r="Y397" s="20">
        <v>0</v>
      </c>
      <c r="Z397" s="20">
        <v>0</v>
      </c>
      <c r="AA397" s="20">
        <v>4</v>
      </c>
      <c r="AB397" s="20">
        <v>22</v>
      </c>
      <c r="AC397" s="20">
        <v>26</v>
      </c>
    </row>
    <row r="398" spans="1:29" x14ac:dyDescent="0.3">
      <c r="A398" s="20">
        <v>2013</v>
      </c>
      <c r="B398" s="10">
        <v>19</v>
      </c>
      <c r="C398" s="10">
        <v>397</v>
      </c>
      <c r="D398" s="26">
        <v>0</v>
      </c>
      <c r="E398" s="26">
        <v>0</v>
      </c>
      <c r="F398" s="26">
        <v>0</v>
      </c>
      <c r="G398" s="10">
        <v>1</v>
      </c>
      <c r="H398" s="10">
        <v>0</v>
      </c>
      <c r="I398" s="10">
        <v>0</v>
      </c>
      <c r="J398" s="10">
        <v>0</v>
      </c>
      <c r="K398" s="10">
        <v>0</v>
      </c>
      <c r="L398" s="10">
        <v>1</v>
      </c>
      <c r="M398" s="10">
        <v>0</v>
      </c>
      <c r="N398" s="10">
        <v>1</v>
      </c>
      <c r="O398" s="10">
        <v>0</v>
      </c>
      <c r="P398" s="10">
        <v>0</v>
      </c>
      <c r="Q398" s="20">
        <v>0.77200000000000024</v>
      </c>
      <c r="R398" s="15">
        <v>0</v>
      </c>
      <c r="S398" s="20">
        <v>17.75</v>
      </c>
      <c r="T398" s="20">
        <v>1.249198357391113</v>
      </c>
      <c r="U398" s="20">
        <v>2.38</v>
      </c>
      <c r="V398" s="20">
        <v>0.37657695705651195</v>
      </c>
      <c r="W398" s="20">
        <v>2</v>
      </c>
      <c r="X398" s="20">
        <v>70225</v>
      </c>
      <c r="Y398" s="20">
        <v>0</v>
      </c>
      <c r="Z398" s="20">
        <v>2</v>
      </c>
      <c r="AA398" s="20">
        <v>12</v>
      </c>
      <c r="AB398" s="20">
        <v>57</v>
      </c>
      <c r="AC398" s="20">
        <v>71</v>
      </c>
    </row>
    <row r="399" spans="1:29" x14ac:dyDescent="0.3">
      <c r="A399" s="20">
        <v>2013</v>
      </c>
      <c r="B399" s="10">
        <v>20</v>
      </c>
      <c r="C399" s="10">
        <v>398</v>
      </c>
      <c r="D399" s="26">
        <v>0</v>
      </c>
      <c r="E399" s="26">
        <v>0</v>
      </c>
      <c r="F399" s="26">
        <v>0</v>
      </c>
      <c r="G399" s="10">
        <v>0</v>
      </c>
      <c r="H399" s="10">
        <v>0</v>
      </c>
      <c r="I399" s="10">
        <v>1</v>
      </c>
      <c r="J399" s="10">
        <v>0</v>
      </c>
      <c r="K399" s="10">
        <v>0</v>
      </c>
      <c r="L399" s="10">
        <v>1</v>
      </c>
      <c r="M399" s="10">
        <v>0</v>
      </c>
      <c r="N399" s="10">
        <v>1</v>
      </c>
      <c r="O399" s="10">
        <v>0</v>
      </c>
      <c r="P399" s="10">
        <v>0</v>
      </c>
      <c r="Q399" s="20">
        <v>0.61800000000000033</v>
      </c>
      <c r="R399" s="15">
        <v>0</v>
      </c>
      <c r="S399" s="20">
        <v>13.51</v>
      </c>
      <c r="T399" s="20">
        <v>1.1306553490220306</v>
      </c>
      <c r="U399" s="20">
        <v>1.57</v>
      </c>
      <c r="V399" s="20">
        <v>0.19589965240923377</v>
      </c>
      <c r="W399" s="20">
        <v>2</v>
      </c>
      <c r="X399" s="20">
        <v>70225</v>
      </c>
      <c r="Y399" s="20">
        <v>0</v>
      </c>
      <c r="Z399" s="20">
        <v>0</v>
      </c>
      <c r="AA399" s="20">
        <v>5</v>
      </c>
      <c r="AB399" s="20">
        <v>12</v>
      </c>
      <c r="AC399" s="20">
        <v>17</v>
      </c>
    </row>
    <row r="400" spans="1:29" x14ac:dyDescent="0.3">
      <c r="A400" s="20">
        <v>2013</v>
      </c>
      <c r="B400" s="10">
        <v>21</v>
      </c>
      <c r="C400" s="10">
        <v>399</v>
      </c>
      <c r="D400" s="26">
        <v>0</v>
      </c>
      <c r="E400" s="26">
        <v>0</v>
      </c>
      <c r="F400" s="26">
        <v>0</v>
      </c>
      <c r="G400" s="10">
        <v>0</v>
      </c>
      <c r="H400" s="10">
        <v>0</v>
      </c>
      <c r="I400" s="10">
        <v>1</v>
      </c>
      <c r="J400" s="10">
        <v>0</v>
      </c>
      <c r="K400" s="10">
        <v>0</v>
      </c>
      <c r="L400" s="10">
        <v>1</v>
      </c>
      <c r="M400" s="10">
        <v>0</v>
      </c>
      <c r="N400" s="10">
        <v>1</v>
      </c>
      <c r="O400" s="10">
        <v>0</v>
      </c>
      <c r="P400" s="10">
        <v>0</v>
      </c>
      <c r="Q400" s="20">
        <v>0.36999999999999922</v>
      </c>
      <c r="R400" s="15">
        <v>3.0000000000000027E-2</v>
      </c>
      <c r="S400" s="20">
        <v>35.770000000000003</v>
      </c>
      <c r="T400" s="20">
        <v>1.5535189401489695</v>
      </c>
      <c r="U400" s="20">
        <v>2.61</v>
      </c>
      <c r="V400" s="20">
        <v>0.41664050733828095</v>
      </c>
      <c r="W400" s="20">
        <v>3</v>
      </c>
      <c r="X400" s="20">
        <v>75544</v>
      </c>
      <c r="Y400" s="20">
        <v>0</v>
      </c>
      <c r="Z400" s="20">
        <v>1</v>
      </c>
      <c r="AA400" s="20">
        <v>23</v>
      </c>
      <c r="AB400" s="20">
        <v>134</v>
      </c>
      <c r="AC400" s="20">
        <v>158</v>
      </c>
    </row>
    <row r="401" spans="1:29" x14ac:dyDescent="0.3">
      <c r="A401" s="20">
        <v>2013</v>
      </c>
      <c r="B401" s="10">
        <v>22</v>
      </c>
      <c r="C401" s="10">
        <v>400</v>
      </c>
      <c r="D401" s="26">
        <v>0</v>
      </c>
      <c r="E401" s="26">
        <v>0</v>
      </c>
      <c r="F401" s="26">
        <v>0</v>
      </c>
      <c r="G401" s="10">
        <v>0</v>
      </c>
      <c r="H401" s="10">
        <v>0</v>
      </c>
      <c r="I401" s="10">
        <v>1</v>
      </c>
      <c r="J401" s="10">
        <v>0</v>
      </c>
      <c r="K401" s="10">
        <v>0</v>
      </c>
      <c r="L401" s="10">
        <v>1</v>
      </c>
      <c r="M401" s="10">
        <v>0</v>
      </c>
      <c r="N401" s="10">
        <v>0</v>
      </c>
      <c r="O401" s="10">
        <v>0</v>
      </c>
      <c r="P401" s="10">
        <v>0</v>
      </c>
      <c r="Q401" s="20">
        <v>0.51000000000000156</v>
      </c>
      <c r="R401" s="15">
        <v>3.0000000000000027E-2</v>
      </c>
      <c r="S401" s="20">
        <v>75.28</v>
      </c>
      <c r="T401" s="20">
        <v>1.8766796104192005</v>
      </c>
      <c r="U401" s="20">
        <v>2.4700000000000002</v>
      </c>
      <c r="V401" s="20">
        <v>0.39269695325966575</v>
      </c>
      <c r="W401" s="20">
        <v>1</v>
      </c>
      <c r="X401" s="20">
        <v>28550</v>
      </c>
      <c r="Y401" s="20">
        <v>0</v>
      </c>
      <c r="Z401" s="20">
        <v>0</v>
      </c>
      <c r="AA401" s="20">
        <v>5</v>
      </c>
      <c r="AB401" s="20">
        <v>47</v>
      </c>
      <c r="AC401" s="20">
        <v>52</v>
      </c>
    </row>
    <row r="402" spans="1:29" x14ac:dyDescent="0.3">
      <c r="A402" s="20">
        <v>2013</v>
      </c>
      <c r="B402" s="10">
        <v>23</v>
      </c>
      <c r="C402" s="10">
        <v>401</v>
      </c>
      <c r="D402" s="26">
        <v>0</v>
      </c>
      <c r="E402" s="26">
        <v>0</v>
      </c>
      <c r="F402" s="26">
        <v>0</v>
      </c>
      <c r="G402" s="10">
        <v>0</v>
      </c>
      <c r="H402" s="10">
        <v>0</v>
      </c>
      <c r="I402" s="10">
        <v>1</v>
      </c>
      <c r="J402" s="10">
        <v>0</v>
      </c>
      <c r="K402" s="10">
        <v>1</v>
      </c>
      <c r="L402" s="10">
        <v>0</v>
      </c>
      <c r="M402" s="10">
        <v>0</v>
      </c>
      <c r="N402" s="10">
        <v>1</v>
      </c>
      <c r="O402" s="10">
        <v>0</v>
      </c>
      <c r="P402" s="10">
        <v>0</v>
      </c>
      <c r="Q402" s="20">
        <v>0.39999999999999858</v>
      </c>
      <c r="R402" s="15">
        <v>1.0000000000000009E-2</v>
      </c>
      <c r="S402" s="20">
        <v>66.599999999999994</v>
      </c>
      <c r="T402" s="20">
        <v>1.823474229170301</v>
      </c>
      <c r="U402" s="20">
        <v>3</v>
      </c>
      <c r="V402" s="20">
        <v>0.47712125471966244</v>
      </c>
      <c r="W402" s="20">
        <v>3</v>
      </c>
      <c r="X402" s="20">
        <v>28550</v>
      </c>
      <c r="Y402" s="20">
        <v>0</v>
      </c>
      <c r="Z402" s="20">
        <v>1</v>
      </c>
      <c r="AA402" s="20">
        <v>5</v>
      </c>
      <c r="AB402" s="20">
        <v>25</v>
      </c>
      <c r="AC402" s="20">
        <v>31</v>
      </c>
    </row>
    <row r="403" spans="1:29" x14ac:dyDescent="0.3">
      <c r="A403" s="20">
        <v>2013</v>
      </c>
      <c r="B403" s="10">
        <v>24</v>
      </c>
      <c r="C403" s="10">
        <v>402</v>
      </c>
      <c r="D403" s="26">
        <v>0</v>
      </c>
      <c r="E403" s="26">
        <v>0</v>
      </c>
      <c r="F403" s="26">
        <v>0</v>
      </c>
      <c r="G403" s="10">
        <v>0</v>
      </c>
      <c r="H403" s="10">
        <v>0</v>
      </c>
      <c r="I403" s="10">
        <v>1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20">
        <v>0.22000000000000061</v>
      </c>
      <c r="R403" s="15">
        <v>0</v>
      </c>
      <c r="S403" s="20">
        <v>65.87</v>
      </c>
      <c r="T403" s="20">
        <v>1.8186876634415137</v>
      </c>
      <c r="U403" s="20">
        <v>2.27</v>
      </c>
      <c r="V403" s="20">
        <v>0.35602585719312274</v>
      </c>
      <c r="W403" s="20">
        <v>2</v>
      </c>
      <c r="X403" s="20">
        <v>28550</v>
      </c>
      <c r="Y403" s="20">
        <v>0</v>
      </c>
      <c r="Z403" s="20">
        <v>0</v>
      </c>
      <c r="AA403" s="20">
        <v>2</v>
      </c>
      <c r="AB403" s="20">
        <v>3</v>
      </c>
      <c r="AC403" s="20">
        <v>5</v>
      </c>
    </row>
    <row r="404" spans="1:29" x14ac:dyDescent="0.3">
      <c r="A404" s="20">
        <v>2013</v>
      </c>
      <c r="B404" s="10">
        <v>25</v>
      </c>
      <c r="C404" s="10">
        <v>403</v>
      </c>
      <c r="D404" s="26">
        <v>0</v>
      </c>
      <c r="E404" s="26">
        <v>0</v>
      </c>
      <c r="F404" s="26">
        <v>0</v>
      </c>
      <c r="G404" s="10">
        <v>0</v>
      </c>
      <c r="H404" s="10">
        <v>0</v>
      </c>
      <c r="I404" s="10">
        <v>1</v>
      </c>
      <c r="J404" s="10">
        <v>0</v>
      </c>
      <c r="K404" s="10">
        <v>1</v>
      </c>
      <c r="L404" s="10">
        <v>0</v>
      </c>
      <c r="M404" s="10">
        <v>0</v>
      </c>
      <c r="N404" s="10">
        <v>0</v>
      </c>
      <c r="O404" s="10">
        <v>1</v>
      </c>
      <c r="P404" s="10">
        <v>0</v>
      </c>
      <c r="Q404" s="20">
        <v>0.32000000000000028</v>
      </c>
      <c r="R404" s="15">
        <v>0</v>
      </c>
      <c r="S404" s="20">
        <v>78.239999999999995</v>
      </c>
      <c r="T404" s="20">
        <v>1.8934288417795451</v>
      </c>
      <c r="U404" s="20">
        <v>5.93</v>
      </c>
      <c r="V404" s="20">
        <v>0.77305469336426258</v>
      </c>
      <c r="W404" s="20">
        <v>0</v>
      </c>
      <c r="X404" s="20">
        <v>40799</v>
      </c>
      <c r="Y404" s="20">
        <v>0</v>
      </c>
      <c r="Z404" s="20">
        <v>0</v>
      </c>
      <c r="AA404" s="20">
        <v>0</v>
      </c>
      <c r="AB404" s="20">
        <v>3</v>
      </c>
      <c r="AC404" s="20">
        <v>3</v>
      </c>
    </row>
    <row r="405" spans="1:29" x14ac:dyDescent="0.3">
      <c r="A405" s="20">
        <v>2013</v>
      </c>
      <c r="B405" s="10">
        <v>26</v>
      </c>
      <c r="C405" s="10">
        <v>404</v>
      </c>
      <c r="D405" s="26">
        <v>0</v>
      </c>
      <c r="E405" s="26">
        <v>0</v>
      </c>
      <c r="F405" s="26">
        <v>0</v>
      </c>
      <c r="G405" s="10">
        <v>0</v>
      </c>
      <c r="H405" s="10">
        <v>0</v>
      </c>
      <c r="I405" s="10">
        <v>1</v>
      </c>
      <c r="J405" s="10">
        <v>0</v>
      </c>
      <c r="K405" s="10">
        <v>1</v>
      </c>
      <c r="L405" s="10">
        <v>0</v>
      </c>
      <c r="M405" s="10">
        <v>0</v>
      </c>
      <c r="N405" s="10">
        <v>0</v>
      </c>
      <c r="O405" s="10">
        <v>1</v>
      </c>
      <c r="P405" s="10">
        <v>0</v>
      </c>
      <c r="Q405" s="20">
        <v>0.60999999999999943</v>
      </c>
      <c r="R405" s="15">
        <v>1.0000000000000009E-2</v>
      </c>
      <c r="S405" s="20">
        <v>52.84</v>
      </c>
      <c r="T405" s="20">
        <v>1.7229628089424895</v>
      </c>
      <c r="U405" s="20">
        <v>1.69</v>
      </c>
      <c r="V405" s="20">
        <v>0.22788670461367352</v>
      </c>
      <c r="W405" s="20">
        <v>0</v>
      </c>
      <c r="X405" s="20">
        <v>40799</v>
      </c>
      <c r="Y405" s="20">
        <v>0</v>
      </c>
      <c r="Z405" s="20">
        <v>0</v>
      </c>
      <c r="AA405" s="20">
        <v>3</v>
      </c>
      <c r="AB405" s="20">
        <v>6</v>
      </c>
      <c r="AC405" s="20">
        <v>9</v>
      </c>
    </row>
    <row r="406" spans="1:29" x14ac:dyDescent="0.3">
      <c r="A406" s="20">
        <v>2013</v>
      </c>
      <c r="B406" s="10">
        <v>27</v>
      </c>
      <c r="C406" s="10">
        <v>405</v>
      </c>
      <c r="D406" s="26">
        <v>1</v>
      </c>
      <c r="E406" s="26">
        <v>0</v>
      </c>
      <c r="F406" s="26">
        <v>0</v>
      </c>
      <c r="G406" s="10">
        <v>0</v>
      </c>
      <c r="H406" s="10">
        <v>0</v>
      </c>
      <c r="I406" s="10">
        <v>1</v>
      </c>
      <c r="J406" s="10">
        <v>0</v>
      </c>
      <c r="K406" s="10">
        <v>1</v>
      </c>
      <c r="L406" s="10">
        <v>0</v>
      </c>
      <c r="M406" s="10">
        <v>0</v>
      </c>
      <c r="N406" s="10">
        <v>0</v>
      </c>
      <c r="O406" s="10">
        <v>1</v>
      </c>
      <c r="P406" s="10">
        <v>0</v>
      </c>
      <c r="Q406" s="20">
        <v>0.71999999999999886</v>
      </c>
      <c r="R406" s="15">
        <v>2.0000000000000018E-2</v>
      </c>
      <c r="S406" s="20">
        <v>54.03</v>
      </c>
      <c r="T406" s="20">
        <v>1.7326349675391959</v>
      </c>
      <c r="U406" s="20">
        <v>3.3</v>
      </c>
      <c r="V406" s="20">
        <v>0.51851393987788741</v>
      </c>
      <c r="W406" s="20">
        <v>1</v>
      </c>
      <c r="X406" s="20">
        <v>40799</v>
      </c>
      <c r="Y406" s="20">
        <v>1</v>
      </c>
      <c r="Z406" s="20">
        <v>1</v>
      </c>
      <c r="AA406" s="20">
        <v>8</v>
      </c>
      <c r="AB406" s="20">
        <v>11</v>
      </c>
      <c r="AC406" s="20">
        <v>21</v>
      </c>
    </row>
    <row r="407" spans="1:29" x14ac:dyDescent="0.3">
      <c r="A407" s="20">
        <v>2013</v>
      </c>
      <c r="B407" s="10">
        <v>28</v>
      </c>
      <c r="C407" s="10">
        <v>406</v>
      </c>
      <c r="D407" s="26">
        <v>1</v>
      </c>
      <c r="E407" s="26">
        <v>0</v>
      </c>
      <c r="F407" s="26">
        <v>0</v>
      </c>
      <c r="G407" s="10">
        <v>0</v>
      </c>
      <c r="H407" s="10">
        <v>0</v>
      </c>
      <c r="I407" s="10">
        <v>1</v>
      </c>
      <c r="J407" s="10">
        <v>0</v>
      </c>
      <c r="K407" s="10">
        <v>1</v>
      </c>
      <c r="L407" s="10">
        <v>0</v>
      </c>
      <c r="M407" s="10">
        <v>0</v>
      </c>
      <c r="N407" s="10">
        <v>0</v>
      </c>
      <c r="O407" s="10">
        <v>1</v>
      </c>
      <c r="P407" s="10">
        <v>0</v>
      </c>
      <c r="Q407" s="20">
        <v>0.78000000000000114</v>
      </c>
      <c r="R407" s="15">
        <v>0</v>
      </c>
      <c r="S407" s="20">
        <v>33.68</v>
      </c>
      <c r="T407" s="20">
        <v>1.5273720828276118</v>
      </c>
      <c r="U407" s="20">
        <v>4.07</v>
      </c>
      <c r="V407" s="20">
        <v>0.60959440922522001</v>
      </c>
      <c r="W407" s="20">
        <v>0</v>
      </c>
      <c r="X407" s="20">
        <v>40799</v>
      </c>
      <c r="Y407" s="20">
        <v>0</v>
      </c>
      <c r="Z407" s="20">
        <v>2</v>
      </c>
      <c r="AA407" s="20">
        <v>2</v>
      </c>
      <c r="AB407" s="20">
        <v>5</v>
      </c>
      <c r="AC407" s="20">
        <v>9</v>
      </c>
    </row>
    <row r="408" spans="1:29" x14ac:dyDescent="0.3">
      <c r="A408" s="20">
        <v>2013</v>
      </c>
      <c r="B408" s="10">
        <v>29</v>
      </c>
      <c r="C408" s="10">
        <v>407</v>
      </c>
      <c r="D408" s="26">
        <v>1</v>
      </c>
      <c r="E408" s="26">
        <v>0</v>
      </c>
      <c r="F408" s="26">
        <v>0</v>
      </c>
      <c r="G408" s="10">
        <v>0</v>
      </c>
      <c r="H408" s="10">
        <v>0</v>
      </c>
      <c r="I408" s="10">
        <v>1</v>
      </c>
      <c r="J408" s="10">
        <v>0</v>
      </c>
      <c r="K408" s="10">
        <v>1</v>
      </c>
      <c r="L408" s="10">
        <v>0</v>
      </c>
      <c r="M408" s="10">
        <v>0</v>
      </c>
      <c r="N408" s="10">
        <v>0</v>
      </c>
      <c r="O408" s="10">
        <v>1</v>
      </c>
      <c r="P408" s="10">
        <v>0</v>
      </c>
      <c r="Q408" s="20">
        <v>0.64000000000000057</v>
      </c>
      <c r="R408" s="15">
        <v>0</v>
      </c>
      <c r="S408" s="20">
        <v>33.68</v>
      </c>
      <c r="T408" s="20">
        <v>1.5273720828276118</v>
      </c>
      <c r="U408" s="20">
        <v>4.97</v>
      </c>
      <c r="V408" s="20">
        <v>0.69635638873333205</v>
      </c>
      <c r="W408" s="20">
        <v>0</v>
      </c>
      <c r="X408" s="20">
        <v>40799</v>
      </c>
      <c r="Y408" s="20">
        <v>0</v>
      </c>
      <c r="Z408" s="20">
        <v>0</v>
      </c>
      <c r="AA408" s="20">
        <v>2</v>
      </c>
      <c r="AB408" s="20">
        <v>4</v>
      </c>
      <c r="AC408" s="20">
        <v>6</v>
      </c>
    </row>
    <row r="409" spans="1:29" x14ac:dyDescent="0.3">
      <c r="A409" s="20">
        <v>2013</v>
      </c>
      <c r="B409" s="10">
        <v>30</v>
      </c>
      <c r="C409" s="10">
        <v>408</v>
      </c>
      <c r="D409" s="26">
        <v>1</v>
      </c>
      <c r="E409" s="26">
        <v>0</v>
      </c>
      <c r="F409" s="26">
        <v>0</v>
      </c>
      <c r="G409" s="10">
        <v>0</v>
      </c>
      <c r="H409" s="10">
        <v>0</v>
      </c>
      <c r="I409" s="10">
        <v>1</v>
      </c>
      <c r="J409" s="10">
        <v>0</v>
      </c>
      <c r="K409" s="10">
        <v>1</v>
      </c>
      <c r="L409" s="10">
        <v>0</v>
      </c>
      <c r="M409" s="10">
        <v>0</v>
      </c>
      <c r="N409" s="10">
        <v>0</v>
      </c>
      <c r="O409" s="10">
        <v>1</v>
      </c>
      <c r="P409" s="10">
        <v>0</v>
      </c>
      <c r="Q409" s="20">
        <v>0.80300000000000082</v>
      </c>
      <c r="R409" s="15">
        <v>0</v>
      </c>
      <c r="S409" s="20">
        <v>13.34</v>
      </c>
      <c r="T409" s="20">
        <v>1.1251558295805302</v>
      </c>
      <c r="U409" s="20">
        <v>3.12</v>
      </c>
      <c r="V409" s="20">
        <v>0.49415459401844281</v>
      </c>
      <c r="W409" s="20">
        <v>0</v>
      </c>
      <c r="X409" s="20">
        <v>40799</v>
      </c>
      <c r="Y409" s="20">
        <v>0</v>
      </c>
      <c r="Z409" s="20">
        <v>2</v>
      </c>
      <c r="AA409" s="20">
        <v>3</v>
      </c>
      <c r="AB409" s="20">
        <v>6</v>
      </c>
      <c r="AC409" s="20">
        <v>11</v>
      </c>
    </row>
    <row r="410" spans="1:29" x14ac:dyDescent="0.3">
      <c r="A410" s="20">
        <v>2013</v>
      </c>
      <c r="B410" s="10">
        <v>31</v>
      </c>
      <c r="C410" s="10">
        <v>409</v>
      </c>
      <c r="D410" s="26">
        <v>1</v>
      </c>
      <c r="E410" s="26">
        <v>0</v>
      </c>
      <c r="F410" s="26">
        <v>0</v>
      </c>
      <c r="G410" s="10">
        <v>0</v>
      </c>
      <c r="H410" s="10">
        <v>0</v>
      </c>
      <c r="I410" s="10">
        <v>1</v>
      </c>
      <c r="J410" s="10">
        <v>0</v>
      </c>
      <c r="K410" s="10">
        <v>1</v>
      </c>
      <c r="L410" s="10">
        <v>0</v>
      </c>
      <c r="M410" s="10">
        <v>0</v>
      </c>
      <c r="N410" s="10">
        <v>0</v>
      </c>
      <c r="O410" s="10">
        <v>1</v>
      </c>
      <c r="P410" s="10">
        <v>0</v>
      </c>
      <c r="Q410" s="20">
        <v>0.76699999999999946</v>
      </c>
      <c r="R410" s="15">
        <v>1.0000000000000009E-2</v>
      </c>
      <c r="S410" s="20">
        <v>40.33</v>
      </c>
      <c r="T410" s="20">
        <v>1.6056282220076186</v>
      </c>
      <c r="U410" s="20">
        <v>2.48</v>
      </c>
      <c r="V410" s="20">
        <v>0.39445168082621629</v>
      </c>
      <c r="W410" s="20">
        <v>0</v>
      </c>
      <c r="X410" s="20">
        <v>40799</v>
      </c>
      <c r="Y410" s="20">
        <v>0</v>
      </c>
      <c r="Z410" s="20">
        <v>1</v>
      </c>
      <c r="AA410" s="20">
        <v>6</v>
      </c>
      <c r="AB410" s="20">
        <v>6</v>
      </c>
      <c r="AC410" s="20">
        <v>13</v>
      </c>
    </row>
    <row r="411" spans="1:29" x14ac:dyDescent="0.3">
      <c r="A411" s="20">
        <v>2013</v>
      </c>
      <c r="B411" s="10">
        <v>32</v>
      </c>
      <c r="C411" s="10">
        <v>410</v>
      </c>
      <c r="D411" s="26">
        <v>0</v>
      </c>
      <c r="E411" s="26">
        <v>0</v>
      </c>
      <c r="F411" s="26">
        <v>0</v>
      </c>
      <c r="G411" s="10">
        <v>0</v>
      </c>
      <c r="H411" s="10">
        <v>1</v>
      </c>
      <c r="I411" s="10">
        <v>0</v>
      </c>
      <c r="J411" s="10">
        <v>0</v>
      </c>
      <c r="K411" s="10">
        <v>1</v>
      </c>
      <c r="L411" s="10">
        <v>0</v>
      </c>
      <c r="M411" s="10">
        <v>0</v>
      </c>
      <c r="N411" s="10">
        <v>0</v>
      </c>
      <c r="O411" s="10">
        <v>1</v>
      </c>
      <c r="P411" s="10">
        <v>0</v>
      </c>
      <c r="Q411" s="20">
        <v>1.8599999999999997</v>
      </c>
      <c r="R411" s="15">
        <v>0</v>
      </c>
      <c r="S411" s="20">
        <v>40.33</v>
      </c>
      <c r="T411" s="20">
        <v>1.6056282220076186</v>
      </c>
      <c r="U411" s="20">
        <v>2.89</v>
      </c>
      <c r="V411" s="20">
        <v>0.46089784275654788</v>
      </c>
      <c r="W411" s="20">
        <v>1</v>
      </c>
      <c r="X411" s="20">
        <v>40799</v>
      </c>
      <c r="Y411" s="20">
        <v>0</v>
      </c>
      <c r="Z411" s="20">
        <v>1</v>
      </c>
      <c r="AA411" s="20">
        <v>18</v>
      </c>
      <c r="AB411" s="20">
        <v>13</v>
      </c>
      <c r="AC411" s="20">
        <v>32</v>
      </c>
    </row>
    <row r="412" spans="1:29" x14ac:dyDescent="0.3">
      <c r="A412" s="20">
        <v>2013</v>
      </c>
      <c r="B412" s="10">
        <v>33</v>
      </c>
      <c r="C412" s="10">
        <v>411</v>
      </c>
      <c r="D412" s="26">
        <v>1</v>
      </c>
      <c r="E412" s="26">
        <v>0</v>
      </c>
      <c r="F412" s="26">
        <v>0</v>
      </c>
      <c r="G412" s="10">
        <v>0</v>
      </c>
      <c r="H412" s="10">
        <v>1</v>
      </c>
      <c r="I412" s="10">
        <v>0</v>
      </c>
      <c r="J412" s="10">
        <v>0</v>
      </c>
      <c r="K412" s="10">
        <v>1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20">
        <v>0.73000000000000043</v>
      </c>
      <c r="R412" s="15">
        <v>0</v>
      </c>
      <c r="S412" s="20">
        <v>40.33</v>
      </c>
      <c r="T412" s="20">
        <v>1.6056282220076186</v>
      </c>
      <c r="U412" s="20">
        <v>2.27</v>
      </c>
      <c r="V412" s="20">
        <v>0.35602585719312274</v>
      </c>
      <c r="W412" s="20">
        <v>6</v>
      </c>
      <c r="X412" s="20">
        <v>38723</v>
      </c>
      <c r="Y412" s="20">
        <v>1</v>
      </c>
      <c r="Z412" s="20">
        <v>1</v>
      </c>
      <c r="AA412" s="20">
        <v>12</v>
      </c>
      <c r="AB412" s="20">
        <v>18</v>
      </c>
      <c r="AC412" s="20">
        <v>32</v>
      </c>
    </row>
    <row r="413" spans="1:29" x14ac:dyDescent="0.3">
      <c r="A413" s="20">
        <v>2013</v>
      </c>
      <c r="B413" s="10">
        <v>34</v>
      </c>
      <c r="C413" s="10">
        <v>412</v>
      </c>
      <c r="D413" s="26">
        <v>1</v>
      </c>
      <c r="E413" s="26">
        <v>0</v>
      </c>
      <c r="F413" s="26">
        <v>0</v>
      </c>
      <c r="G413" s="10">
        <v>0</v>
      </c>
      <c r="H413" s="10">
        <v>1</v>
      </c>
      <c r="I413" s="10">
        <v>0</v>
      </c>
      <c r="J413" s="10">
        <v>0</v>
      </c>
      <c r="K413" s="10">
        <v>1</v>
      </c>
      <c r="L413" s="10">
        <v>0</v>
      </c>
      <c r="M413" s="10">
        <v>0</v>
      </c>
      <c r="N413" s="10">
        <v>0</v>
      </c>
      <c r="O413" s="10">
        <v>1</v>
      </c>
      <c r="P413" s="10">
        <v>0</v>
      </c>
      <c r="Q413" s="20">
        <v>0.46999999999999886</v>
      </c>
      <c r="R413" s="15">
        <v>0</v>
      </c>
      <c r="S413" s="20">
        <v>40.33</v>
      </c>
      <c r="T413" s="20">
        <v>1.6056282220076186</v>
      </c>
      <c r="U413" s="20">
        <v>2.72</v>
      </c>
      <c r="V413" s="20">
        <v>0.43456890403419873</v>
      </c>
      <c r="W413" s="20">
        <v>0</v>
      </c>
      <c r="X413" s="20">
        <v>38723</v>
      </c>
      <c r="Y413" s="20">
        <v>0</v>
      </c>
      <c r="Z413" s="20">
        <v>0</v>
      </c>
      <c r="AA413" s="20">
        <v>2</v>
      </c>
      <c r="AB413" s="20">
        <v>1</v>
      </c>
      <c r="AC413" s="20">
        <v>3</v>
      </c>
    </row>
    <row r="414" spans="1:29" x14ac:dyDescent="0.3">
      <c r="A414" s="20">
        <v>2013</v>
      </c>
      <c r="B414" s="10">
        <v>35</v>
      </c>
      <c r="C414" s="10">
        <v>413</v>
      </c>
      <c r="D414" s="26">
        <v>1</v>
      </c>
      <c r="E414" s="26">
        <v>0</v>
      </c>
      <c r="F414" s="26">
        <v>0</v>
      </c>
      <c r="G414" s="10">
        <v>0</v>
      </c>
      <c r="H414" s="10">
        <v>1</v>
      </c>
      <c r="I414" s="10">
        <v>0</v>
      </c>
      <c r="J414" s="10">
        <v>0</v>
      </c>
      <c r="K414" s="10">
        <v>1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20">
        <v>1.3420000000000023</v>
      </c>
      <c r="R414" s="15">
        <v>0</v>
      </c>
      <c r="S414" s="20">
        <v>40.33</v>
      </c>
      <c r="T414" s="20">
        <v>1.6056282220076186</v>
      </c>
      <c r="U414" s="20">
        <v>2.5499999999999998</v>
      </c>
      <c r="V414" s="20">
        <v>0.40654018043395512</v>
      </c>
      <c r="W414" s="20">
        <v>0</v>
      </c>
      <c r="X414" s="20">
        <v>38723</v>
      </c>
      <c r="Y414" s="20">
        <v>0</v>
      </c>
      <c r="Z414" s="20">
        <v>0</v>
      </c>
      <c r="AA414" s="20">
        <v>3</v>
      </c>
      <c r="AB414" s="20">
        <v>4</v>
      </c>
      <c r="AC414" s="20">
        <v>7</v>
      </c>
    </row>
    <row r="415" spans="1:29" x14ac:dyDescent="0.3">
      <c r="A415" s="20">
        <v>2013</v>
      </c>
      <c r="B415" s="10">
        <v>36</v>
      </c>
      <c r="C415" s="10">
        <v>414</v>
      </c>
      <c r="D415" s="26">
        <v>1</v>
      </c>
      <c r="E415" s="26">
        <v>0</v>
      </c>
      <c r="F415" s="26">
        <v>0</v>
      </c>
      <c r="G415" s="10">
        <v>1</v>
      </c>
      <c r="H415" s="10">
        <v>0</v>
      </c>
      <c r="I415" s="10">
        <v>0</v>
      </c>
      <c r="J415" s="10">
        <v>0</v>
      </c>
      <c r="K415" s="10">
        <v>1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20">
        <v>0.6079999999999971</v>
      </c>
      <c r="R415" s="15">
        <v>0</v>
      </c>
      <c r="S415" s="20">
        <v>40.33</v>
      </c>
      <c r="T415" s="20">
        <v>1.6056282220076186</v>
      </c>
      <c r="U415" s="20">
        <v>4.1500000000000004</v>
      </c>
      <c r="V415" s="20">
        <v>0.61804809671209271</v>
      </c>
      <c r="W415" s="20">
        <v>0</v>
      </c>
      <c r="X415" s="20">
        <v>38723</v>
      </c>
      <c r="Y415" s="20">
        <v>0</v>
      </c>
      <c r="Z415" s="20">
        <v>0</v>
      </c>
      <c r="AA415" s="20">
        <v>2</v>
      </c>
      <c r="AB415" s="20">
        <v>7</v>
      </c>
      <c r="AC415" s="20">
        <v>9</v>
      </c>
    </row>
    <row r="416" spans="1:29" x14ac:dyDescent="0.3">
      <c r="A416" s="20">
        <v>2013</v>
      </c>
      <c r="B416" s="10">
        <v>37</v>
      </c>
      <c r="C416" s="10">
        <v>415</v>
      </c>
      <c r="D416" s="26">
        <v>1</v>
      </c>
      <c r="E416" s="26">
        <v>0</v>
      </c>
      <c r="F416" s="26">
        <v>0</v>
      </c>
      <c r="G416" s="10">
        <v>0</v>
      </c>
      <c r="H416" s="10">
        <v>1</v>
      </c>
      <c r="I416" s="10">
        <v>0</v>
      </c>
      <c r="J416" s="10">
        <v>1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1</v>
      </c>
      <c r="Q416" s="20">
        <v>1.4500000000000026</v>
      </c>
      <c r="R416" s="15">
        <v>7.999999999999996E-2</v>
      </c>
      <c r="S416" s="20">
        <v>67.31</v>
      </c>
      <c r="T416" s="20">
        <v>1.828079590556746</v>
      </c>
      <c r="U416" s="20">
        <v>4.2300000000000004</v>
      </c>
      <c r="V416" s="20">
        <v>0.6263403673750424</v>
      </c>
      <c r="W416" s="20">
        <v>3</v>
      </c>
      <c r="X416" s="20">
        <v>38723</v>
      </c>
      <c r="Y416" s="20">
        <v>0</v>
      </c>
      <c r="Z416" s="20">
        <v>2</v>
      </c>
      <c r="AA416" s="20">
        <v>5</v>
      </c>
      <c r="AB416" s="20">
        <v>36</v>
      </c>
      <c r="AC416" s="20">
        <v>43</v>
      </c>
    </row>
    <row r="417" spans="1:29" x14ac:dyDescent="0.3">
      <c r="A417" s="20">
        <v>2013</v>
      </c>
      <c r="B417" s="10">
        <v>38</v>
      </c>
      <c r="C417" s="10">
        <v>416</v>
      </c>
      <c r="D417" s="26">
        <v>0</v>
      </c>
      <c r="E417" s="26">
        <v>0</v>
      </c>
      <c r="F417" s="26">
        <v>0</v>
      </c>
      <c r="G417" s="10">
        <v>0</v>
      </c>
      <c r="H417" s="10">
        <v>1</v>
      </c>
      <c r="I417" s="10">
        <v>0</v>
      </c>
      <c r="J417" s="10">
        <v>1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1</v>
      </c>
      <c r="Q417" s="20">
        <v>1.0599999999999987</v>
      </c>
      <c r="R417" s="15">
        <v>3.0000000000000027E-2</v>
      </c>
      <c r="S417" s="20">
        <v>58.16</v>
      </c>
      <c r="T417" s="20">
        <v>1.7646243978509815</v>
      </c>
      <c r="U417" s="20">
        <v>4.3099999999999996</v>
      </c>
      <c r="V417" s="20">
        <v>0.63447727016073152</v>
      </c>
      <c r="W417" s="20">
        <v>0</v>
      </c>
      <c r="X417" s="20">
        <v>27525</v>
      </c>
      <c r="Y417" s="20">
        <v>0</v>
      </c>
      <c r="Z417" s="20">
        <v>0</v>
      </c>
      <c r="AA417" s="20">
        <v>2</v>
      </c>
      <c r="AB417" s="20">
        <v>13</v>
      </c>
      <c r="AC417" s="20">
        <v>15</v>
      </c>
    </row>
    <row r="418" spans="1:29" x14ac:dyDescent="0.3">
      <c r="A418" s="20">
        <v>2013</v>
      </c>
      <c r="B418" s="10">
        <v>39</v>
      </c>
      <c r="C418" s="10">
        <v>417</v>
      </c>
      <c r="D418" s="26">
        <v>0</v>
      </c>
      <c r="E418" s="26">
        <v>0</v>
      </c>
      <c r="F418" s="26">
        <v>0</v>
      </c>
      <c r="G418" s="10">
        <v>0</v>
      </c>
      <c r="H418" s="10">
        <v>1</v>
      </c>
      <c r="I418" s="10">
        <v>0</v>
      </c>
      <c r="J418" s="10">
        <v>1</v>
      </c>
      <c r="K418" s="10">
        <v>0</v>
      </c>
      <c r="L418" s="10">
        <v>0</v>
      </c>
      <c r="M418" s="10">
        <v>0</v>
      </c>
      <c r="N418" s="10">
        <v>0</v>
      </c>
      <c r="O418" s="10">
        <v>1</v>
      </c>
      <c r="P418" s="10">
        <v>0</v>
      </c>
      <c r="Q418" s="20">
        <v>0.71699999999999875</v>
      </c>
      <c r="R418" s="15">
        <v>0.27</v>
      </c>
      <c r="S418" s="20">
        <v>81.61</v>
      </c>
      <c r="T418" s="20">
        <v>1.9117433778559316</v>
      </c>
      <c r="U418" s="20">
        <v>2.88</v>
      </c>
      <c r="V418" s="20">
        <v>0.45939248775923086</v>
      </c>
      <c r="W418" s="20">
        <v>0</v>
      </c>
      <c r="X418" s="20">
        <v>27525</v>
      </c>
      <c r="Y418" s="20">
        <v>0</v>
      </c>
      <c r="Z418" s="20">
        <v>0</v>
      </c>
      <c r="AA418" s="20">
        <v>2</v>
      </c>
      <c r="AB418" s="20">
        <v>1</v>
      </c>
      <c r="AC418" s="20">
        <v>3</v>
      </c>
    </row>
    <row r="419" spans="1:29" x14ac:dyDescent="0.3">
      <c r="A419" s="20">
        <v>2013</v>
      </c>
      <c r="B419" s="10">
        <v>40</v>
      </c>
      <c r="C419" s="10">
        <v>418</v>
      </c>
      <c r="D419" s="26">
        <v>0</v>
      </c>
      <c r="E419" s="26">
        <v>0</v>
      </c>
      <c r="F419" s="26">
        <v>0</v>
      </c>
      <c r="G419" s="10">
        <v>0</v>
      </c>
      <c r="H419" s="10">
        <v>1</v>
      </c>
      <c r="I419" s="10">
        <v>0</v>
      </c>
      <c r="J419" s="10">
        <v>1</v>
      </c>
      <c r="K419" s="10">
        <v>0</v>
      </c>
      <c r="L419" s="10">
        <v>0</v>
      </c>
      <c r="M419" s="10">
        <v>0</v>
      </c>
      <c r="N419" s="10">
        <v>0</v>
      </c>
      <c r="O419" s="10">
        <v>1</v>
      </c>
      <c r="P419" s="10">
        <v>0</v>
      </c>
      <c r="Q419" s="20">
        <v>0.42300000000000182</v>
      </c>
      <c r="R419" s="15">
        <v>4.0000000000000036E-2</v>
      </c>
      <c r="S419" s="20">
        <v>94.56</v>
      </c>
      <c r="T419" s="20">
        <v>1.9757074635371801</v>
      </c>
      <c r="U419" s="20">
        <v>6.66</v>
      </c>
      <c r="V419" s="20">
        <v>0.82347422917030111</v>
      </c>
      <c r="W419" s="20">
        <v>0</v>
      </c>
      <c r="X419" s="20">
        <v>27525</v>
      </c>
      <c r="Y419" s="20">
        <v>0</v>
      </c>
      <c r="Z419" s="20">
        <v>0</v>
      </c>
      <c r="AA419" s="20">
        <v>0</v>
      </c>
      <c r="AB419" s="20">
        <v>0</v>
      </c>
      <c r="AC419" s="20">
        <v>0</v>
      </c>
    </row>
    <row r="420" spans="1:29" x14ac:dyDescent="0.3">
      <c r="A420" s="20">
        <v>2013</v>
      </c>
      <c r="B420" s="10">
        <v>41</v>
      </c>
      <c r="C420" s="10">
        <v>419</v>
      </c>
      <c r="D420" s="26">
        <v>0</v>
      </c>
      <c r="E420" s="26">
        <v>0</v>
      </c>
      <c r="F420" s="26">
        <v>0</v>
      </c>
      <c r="G420" s="10">
        <v>0</v>
      </c>
      <c r="H420" s="10">
        <v>1</v>
      </c>
      <c r="I420" s="10">
        <v>0</v>
      </c>
      <c r="J420" s="10">
        <v>1</v>
      </c>
      <c r="K420" s="10">
        <v>0</v>
      </c>
      <c r="L420" s="10">
        <v>0</v>
      </c>
      <c r="M420" s="10">
        <v>0</v>
      </c>
      <c r="N420" s="10">
        <v>0</v>
      </c>
      <c r="O420" s="10">
        <v>1</v>
      </c>
      <c r="P420" s="10">
        <v>0</v>
      </c>
      <c r="Q420" s="20">
        <v>0.55300000000000082</v>
      </c>
      <c r="R420" s="15">
        <v>0</v>
      </c>
      <c r="S420" s="20">
        <v>83.29</v>
      </c>
      <c r="T420" s="20">
        <v>1.9205928620848085</v>
      </c>
      <c r="U420" s="20">
        <v>3.56</v>
      </c>
      <c r="V420" s="20">
        <v>0.55144999797287519</v>
      </c>
      <c r="W420" s="20">
        <v>0</v>
      </c>
      <c r="X420" s="20">
        <v>27525</v>
      </c>
      <c r="Y420" s="20">
        <v>0</v>
      </c>
      <c r="Z420" s="20">
        <v>0</v>
      </c>
      <c r="AA420" s="20">
        <v>2</v>
      </c>
      <c r="AB420" s="20">
        <v>1</v>
      </c>
      <c r="AC420" s="20">
        <v>3</v>
      </c>
    </row>
    <row r="421" spans="1:29" x14ac:dyDescent="0.3">
      <c r="A421" s="20">
        <v>2013</v>
      </c>
      <c r="B421" s="10">
        <v>42</v>
      </c>
      <c r="C421" s="10">
        <v>420</v>
      </c>
      <c r="D421" s="26">
        <v>1</v>
      </c>
      <c r="E421" s="26">
        <v>0</v>
      </c>
      <c r="F421" s="26">
        <v>0</v>
      </c>
      <c r="G421" s="10">
        <v>0</v>
      </c>
      <c r="H421" s="10">
        <v>1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1</v>
      </c>
      <c r="Q421" s="20">
        <v>0.3369999999999998</v>
      </c>
      <c r="R421" s="15">
        <v>3.0000000000000027E-2</v>
      </c>
      <c r="S421" s="20">
        <v>68.25</v>
      </c>
      <c r="T421" s="20">
        <v>1.8341026557127937</v>
      </c>
      <c r="U421" s="20">
        <v>2.85</v>
      </c>
      <c r="V421" s="20">
        <v>0.45484486000851021</v>
      </c>
      <c r="W421" s="20">
        <v>0</v>
      </c>
      <c r="X421" s="20">
        <v>27525</v>
      </c>
      <c r="Y421" s="20">
        <v>0</v>
      </c>
      <c r="Z421" s="20">
        <v>0</v>
      </c>
      <c r="AA421" s="20">
        <v>0</v>
      </c>
      <c r="AB421" s="20">
        <v>1</v>
      </c>
      <c r="AC421" s="20">
        <v>1</v>
      </c>
    </row>
    <row r="422" spans="1:29" x14ac:dyDescent="0.3">
      <c r="A422" s="20">
        <v>2013</v>
      </c>
      <c r="B422" s="10">
        <v>43</v>
      </c>
      <c r="C422" s="10">
        <v>421</v>
      </c>
      <c r="D422" s="26">
        <v>0</v>
      </c>
      <c r="E422" s="26">
        <v>1</v>
      </c>
      <c r="F422" s="26">
        <v>0</v>
      </c>
      <c r="G422" s="10">
        <v>0</v>
      </c>
      <c r="H422" s="10">
        <v>1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1</v>
      </c>
      <c r="Q422" s="20">
        <v>0.53599999999999781</v>
      </c>
      <c r="R422" s="15">
        <v>4.0000000000000036E-2</v>
      </c>
      <c r="S422" s="20">
        <v>66.180000000000007</v>
      </c>
      <c r="T422" s="20">
        <v>1.8207267628238342</v>
      </c>
      <c r="U422" s="20">
        <v>4.05</v>
      </c>
      <c r="V422" s="20">
        <v>0.60745502321466849</v>
      </c>
      <c r="W422" s="20">
        <v>0</v>
      </c>
      <c r="X422" s="20">
        <v>27525</v>
      </c>
      <c r="Y422" s="20">
        <v>0</v>
      </c>
      <c r="Z422" s="20">
        <v>0</v>
      </c>
      <c r="AA422" s="20">
        <v>0</v>
      </c>
      <c r="AB422" s="20">
        <v>6</v>
      </c>
      <c r="AC422" s="20">
        <v>6</v>
      </c>
    </row>
    <row r="423" spans="1:29" x14ac:dyDescent="0.3">
      <c r="A423" s="20">
        <v>2013</v>
      </c>
      <c r="B423" s="10">
        <v>44</v>
      </c>
      <c r="C423" s="10">
        <v>422</v>
      </c>
      <c r="D423" s="26">
        <v>1</v>
      </c>
      <c r="E423" s="26">
        <v>0</v>
      </c>
      <c r="F423" s="26">
        <v>0</v>
      </c>
      <c r="G423" s="10">
        <v>0</v>
      </c>
      <c r="H423" s="10">
        <v>1</v>
      </c>
      <c r="I423" s="10">
        <v>0</v>
      </c>
      <c r="J423" s="10">
        <v>1</v>
      </c>
      <c r="K423" s="10">
        <v>0</v>
      </c>
      <c r="L423" s="10">
        <v>0</v>
      </c>
      <c r="M423" s="10">
        <v>0</v>
      </c>
      <c r="N423" s="10">
        <v>0</v>
      </c>
      <c r="O423" s="10">
        <v>1</v>
      </c>
      <c r="P423" s="10">
        <v>0</v>
      </c>
      <c r="Q423" s="20">
        <v>0.32400000000000156</v>
      </c>
      <c r="R423" s="15">
        <v>0</v>
      </c>
      <c r="S423" s="20">
        <v>73.849999999999994</v>
      </c>
      <c r="T423" s="20">
        <v>1.8683504996479683</v>
      </c>
      <c r="U423" s="20">
        <v>4.12</v>
      </c>
      <c r="V423" s="20">
        <v>0.61489721603313463</v>
      </c>
      <c r="W423" s="20">
        <v>0</v>
      </c>
      <c r="X423" s="20">
        <v>27525</v>
      </c>
      <c r="Y423" s="20">
        <v>0</v>
      </c>
      <c r="Z423" s="20">
        <v>0</v>
      </c>
      <c r="AA423" s="20">
        <v>2</v>
      </c>
      <c r="AB423" s="20">
        <v>4</v>
      </c>
      <c r="AC423" s="20">
        <v>6</v>
      </c>
    </row>
    <row r="424" spans="1:29" x14ac:dyDescent="0.3">
      <c r="A424" s="20">
        <v>2013</v>
      </c>
      <c r="B424" s="10">
        <v>45</v>
      </c>
      <c r="C424" s="10">
        <v>423</v>
      </c>
      <c r="D424" s="26">
        <v>0</v>
      </c>
      <c r="E424" s="26">
        <v>1</v>
      </c>
      <c r="F424" s="26">
        <v>0</v>
      </c>
      <c r="G424" s="10">
        <v>0</v>
      </c>
      <c r="H424" s="10">
        <v>1</v>
      </c>
      <c r="I424" s="10">
        <v>0</v>
      </c>
      <c r="J424" s="10">
        <v>1</v>
      </c>
      <c r="K424" s="10">
        <v>0</v>
      </c>
      <c r="L424" s="10">
        <v>0</v>
      </c>
      <c r="M424" s="10">
        <v>0</v>
      </c>
      <c r="N424" s="10">
        <v>0</v>
      </c>
      <c r="O424" s="10">
        <v>1</v>
      </c>
      <c r="P424" s="10">
        <v>0</v>
      </c>
      <c r="Q424" s="20">
        <v>0.35999999999999943</v>
      </c>
      <c r="R424" s="15">
        <v>4.0000000000000036E-2</v>
      </c>
      <c r="S424" s="20">
        <v>63.25</v>
      </c>
      <c r="T424" s="20">
        <v>1.8010605298478555</v>
      </c>
      <c r="U424" s="20">
        <v>3.62</v>
      </c>
      <c r="V424" s="20">
        <v>0.55870857053316569</v>
      </c>
      <c r="W424" s="20">
        <v>0</v>
      </c>
      <c r="X424" s="20">
        <v>27525</v>
      </c>
      <c r="Y424" s="20">
        <v>0</v>
      </c>
      <c r="Z424" s="20">
        <v>0</v>
      </c>
      <c r="AA424" s="20">
        <v>0</v>
      </c>
      <c r="AB424" s="20">
        <v>0</v>
      </c>
      <c r="AC424" s="20">
        <v>0</v>
      </c>
    </row>
    <row r="425" spans="1:29" x14ac:dyDescent="0.3">
      <c r="A425" s="20">
        <v>2013</v>
      </c>
      <c r="B425" s="10">
        <v>46</v>
      </c>
      <c r="C425" s="10">
        <v>424</v>
      </c>
      <c r="D425" s="26">
        <v>0</v>
      </c>
      <c r="E425" s="26">
        <v>0</v>
      </c>
      <c r="F425" s="26">
        <v>0</v>
      </c>
      <c r="G425" s="10">
        <v>0</v>
      </c>
      <c r="H425" s="10">
        <v>1</v>
      </c>
      <c r="I425" s="10">
        <v>0</v>
      </c>
      <c r="J425" s="10">
        <v>1</v>
      </c>
      <c r="K425" s="10">
        <v>0</v>
      </c>
      <c r="L425" s="10">
        <v>0</v>
      </c>
      <c r="M425" s="10">
        <v>0</v>
      </c>
      <c r="N425" s="10">
        <v>0</v>
      </c>
      <c r="O425" s="10">
        <v>1</v>
      </c>
      <c r="P425" s="10">
        <v>0</v>
      </c>
      <c r="Q425" s="20">
        <v>0.28999999999999915</v>
      </c>
      <c r="R425" s="15">
        <v>2.0000000000000018E-2</v>
      </c>
      <c r="S425" s="20">
        <v>66.98</v>
      </c>
      <c r="T425" s="20">
        <v>1.825945143203848</v>
      </c>
      <c r="U425" s="20">
        <v>3.03</v>
      </c>
      <c r="V425" s="20">
        <v>0.48144262850230496</v>
      </c>
      <c r="W425" s="20">
        <v>0</v>
      </c>
      <c r="X425" s="20">
        <v>27525</v>
      </c>
      <c r="Y425" s="20">
        <v>0</v>
      </c>
      <c r="Z425" s="20">
        <v>0</v>
      </c>
      <c r="AA425" s="20">
        <v>0</v>
      </c>
      <c r="AB425" s="20">
        <v>6</v>
      </c>
      <c r="AC425" s="20">
        <v>6</v>
      </c>
    </row>
    <row r="426" spans="1:29" x14ac:dyDescent="0.3">
      <c r="A426" s="20">
        <v>2013</v>
      </c>
      <c r="B426" s="10">
        <v>47</v>
      </c>
      <c r="C426" s="10">
        <v>425</v>
      </c>
      <c r="D426" s="26">
        <v>1</v>
      </c>
      <c r="E426" s="26">
        <v>0</v>
      </c>
      <c r="F426" s="26">
        <v>0</v>
      </c>
      <c r="G426" s="10">
        <v>0</v>
      </c>
      <c r="H426" s="10">
        <v>1</v>
      </c>
      <c r="I426" s="10">
        <v>0</v>
      </c>
      <c r="J426" s="10">
        <v>1</v>
      </c>
      <c r="K426" s="10">
        <v>0</v>
      </c>
      <c r="L426" s="10">
        <v>0</v>
      </c>
      <c r="M426" s="10">
        <v>0</v>
      </c>
      <c r="N426" s="10">
        <v>1</v>
      </c>
      <c r="O426" s="10">
        <v>0</v>
      </c>
      <c r="P426" s="10">
        <v>0</v>
      </c>
      <c r="Q426" s="20">
        <v>0.35000000000000142</v>
      </c>
      <c r="R426" s="15">
        <v>3.0000000000000027E-2</v>
      </c>
      <c r="S426" s="20">
        <v>61.72</v>
      </c>
      <c r="T426" s="20">
        <v>1.7904259173911106</v>
      </c>
      <c r="U426" s="20">
        <v>4.0599999999999996</v>
      </c>
      <c r="V426" s="20">
        <v>0.60852603357719404</v>
      </c>
      <c r="W426" s="20">
        <v>0</v>
      </c>
      <c r="X426" s="20">
        <v>27525</v>
      </c>
      <c r="Y426" s="20">
        <v>0</v>
      </c>
      <c r="Z426" s="20">
        <v>0</v>
      </c>
      <c r="AA426" s="20">
        <v>3</v>
      </c>
      <c r="AB426" s="20">
        <v>0</v>
      </c>
      <c r="AC426" s="20">
        <v>3</v>
      </c>
    </row>
    <row r="427" spans="1:29" x14ac:dyDescent="0.3">
      <c r="A427" s="20">
        <v>2013</v>
      </c>
      <c r="B427" s="10">
        <v>48</v>
      </c>
      <c r="C427" s="10">
        <v>426</v>
      </c>
      <c r="D427" s="26">
        <v>1</v>
      </c>
      <c r="E427" s="26">
        <v>0</v>
      </c>
      <c r="F427" s="26">
        <v>0</v>
      </c>
      <c r="G427" s="10">
        <v>0</v>
      </c>
      <c r="H427" s="10">
        <v>1</v>
      </c>
      <c r="I427" s="10">
        <v>0</v>
      </c>
      <c r="J427" s="10">
        <v>1</v>
      </c>
      <c r="K427" s="10">
        <v>0</v>
      </c>
      <c r="L427" s="10">
        <v>0</v>
      </c>
      <c r="M427" s="10">
        <v>0</v>
      </c>
      <c r="N427" s="10">
        <v>1</v>
      </c>
      <c r="O427" s="10">
        <v>0</v>
      </c>
      <c r="P427" s="10">
        <v>0</v>
      </c>
      <c r="Q427" s="20">
        <v>0.60999999999999588</v>
      </c>
      <c r="R427" s="15">
        <v>3.0000000000000027E-2</v>
      </c>
      <c r="S427" s="20">
        <v>66.72</v>
      </c>
      <c r="T427" s="20">
        <v>1.8242560376296824</v>
      </c>
      <c r="U427" s="20">
        <v>2.87</v>
      </c>
      <c r="V427" s="20">
        <v>0.45788189673399232</v>
      </c>
      <c r="W427" s="20">
        <v>2</v>
      </c>
      <c r="X427" s="20">
        <v>27525</v>
      </c>
      <c r="Y427" s="20">
        <v>0</v>
      </c>
      <c r="Z427" s="20">
        <v>0</v>
      </c>
      <c r="AA427" s="20">
        <v>1</v>
      </c>
      <c r="AB427" s="20">
        <v>24</v>
      </c>
      <c r="AC427" s="20">
        <v>25</v>
      </c>
    </row>
    <row r="428" spans="1:29" x14ac:dyDescent="0.3">
      <c r="A428" s="20">
        <v>2013</v>
      </c>
      <c r="B428" s="10">
        <v>49</v>
      </c>
      <c r="C428" s="10">
        <v>427</v>
      </c>
      <c r="D428" s="26">
        <v>1</v>
      </c>
      <c r="E428" s="26">
        <v>0</v>
      </c>
      <c r="F428" s="26">
        <v>0</v>
      </c>
      <c r="G428" s="10">
        <v>0</v>
      </c>
      <c r="H428" s="10">
        <v>1</v>
      </c>
      <c r="I428" s="10">
        <v>0</v>
      </c>
      <c r="J428" s="10">
        <v>0</v>
      </c>
      <c r="K428" s="10">
        <v>1</v>
      </c>
      <c r="L428" s="10">
        <v>0</v>
      </c>
      <c r="M428" s="10">
        <v>0</v>
      </c>
      <c r="N428" s="10">
        <v>1</v>
      </c>
      <c r="O428" s="10">
        <v>0</v>
      </c>
      <c r="P428" s="10">
        <v>0</v>
      </c>
      <c r="Q428" s="20">
        <v>0.84000000000000341</v>
      </c>
      <c r="R428" s="15">
        <v>0</v>
      </c>
      <c r="S428" s="20">
        <v>79.42</v>
      </c>
      <c r="T428" s="20">
        <v>1.8999298827278641</v>
      </c>
      <c r="U428" s="20">
        <v>2.46</v>
      </c>
      <c r="V428" s="20">
        <v>0.39093510710337914</v>
      </c>
      <c r="W428" s="20">
        <v>3</v>
      </c>
      <c r="X428" s="20">
        <v>25405</v>
      </c>
      <c r="Y428" s="20">
        <v>0</v>
      </c>
      <c r="Z428" s="20">
        <v>2</v>
      </c>
      <c r="AA428" s="20">
        <v>1</v>
      </c>
      <c r="AB428" s="20">
        <v>11</v>
      </c>
      <c r="AC428" s="20">
        <v>14</v>
      </c>
    </row>
    <row r="429" spans="1:29" x14ac:dyDescent="0.3">
      <c r="A429" s="20">
        <v>2013</v>
      </c>
      <c r="B429" s="10">
        <v>50</v>
      </c>
      <c r="C429" s="10">
        <v>428</v>
      </c>
      <c r="D429" s="26">
        <v>1</v>
      </c>
      <c r="E429" s="26">
        <v>0</v>
      </c>
      <c r="F429" s="26">
        <v>0</v>
      </c>
      <c r="G429" s="10">
        <v>0</v>
      </c>
      <c r="H429" s="10">
        <v>1</v>
      </c>
      <c r="I429" s="10">
        <v>0</v>
      </c>
      <c r="J429" s="10">
        <v>1</v>
      </c>
      <c r="K429" s="10">
        <v>0</v>
      </c>
      <c r="L429" s="10">
        <v>0</v>
      </c>
      <c r="M429" s="10">
        <v>0</v>
      </c>
      <c r="N429" s="10">
        <v>1</v>
      </c>
      <c r="O429" s="10">
        <v>0</v>
      </c>
      <c r="P429" s="10">
        <v>0</v>
      </c>
      <c r="Q429" s="20">
        <v>0.24000000000000199</v>
      </c>
      <c r="R429" s="15">
        <v>0</v>
      </c>
      <c r="S429" s="20">
        <v>63.22</v>
      </c>
      <c r="T429" s="20">
        <v>1.8008544915035609</v>
      </c>
      <c r="U429" s="20">
        <v>2.33</v>
      </c>
      <c r="V429" s="20">
        <v>0.36735592102601899</v>
      </c>
      <c r="W429" s="20">
        <v>0</v>
      </c>
      <c r="X429" s="20">
        <v>25405</v>
      </c>
      <c r="Y429" s="20">
        <v>0</v>
      </c>
      <c r="Z429" s="20">
        <v>0</v>
      </c>
      <c r="AA429" s="20">
        <v>0</v>
      </c>
      <c r="AB429" s="20">
        <v>3</v>
      </c>
      <c r="AC429" s="20">
        <v>3</v>
      </c>
    </row>
    <row r="430" spans="1:29" x14ac:dyDescent="0.3">
      <c r="A430" s="20">
        <v>2013</v>
      </c>
      <c r="B430" s="10">
        <v>51</v>
      </c>
      <c r="C430" s="10">
        <v>429</v>
      </c>
      <c r="D430" s="26">
        <v>1</v>
      </c>
      <c r="E430" s="26">
        <v>0</v>
      </c>
      <c r="F430" s="26">
        <v>0</v>
      </c>
      <c r="G430" s="10">
        <v>1</v>
      </c>
      <c r="H430" s="10">
        <v>0</v>
      </c>
      <c r="I430" s="10">
        <v>0</v>
      </c>
      <c r="J430" s="10">
        <v>1</v>
      </c>
      <c r="K430" s="10">
        <v>0</v>
      </c>
      <c r="L430" s="10">
        <v>0</v>
      </c>
      <c r="M430" s="10">
        <v>0</v>
      </c>
      <c r="N430" s="10">
        <v>1</v>
      </c>
      <c r="O430" s="10">
        <v>0</v>
      </c>
      <c r="P430" s="10">
        <v>0</v>
      </c>
      <c r="Q430" s="20">
        <v>0.39000000000000057</v>
      </c>
      <c r="R430" s="15">
        <v>2.0000000000000018E-2</v>
      </c>
      <c r="S430" s="20">
        <v>52.08</v>
      </c>
      <c r="T430" s="20">
        <v>1.7166709755601355</v>
      </c>
      <c r="U430" s="20">
        <v>1.96</v>
      </c>
      <c r="V430" s="20">
        <v>0.29225607135647602</v>
      </c>
      <c r="W430" s="20">
        <v>0</v>
      </c>
      <c r="X430" s="20">
        <v>25405</v>
      </c>
      <c r="Y430" s="20">
        <v>0</v>
      </c>
      <c r="Z430" s="20">
        <v>0</v>
      </c>
      <c r="AA430" s="20">
        <v>0</v>
      </c>
      <c r="AB430" s="20">
        <v>0</v>
      </c>
      <c r="AC430" s="20">
        <v>0</v>
      </c>
    </row>
    <row r="431" spans="1:29" x14ac:dyDescent="0.3">
      <c r="A431" s="20">
        <v>2013</v>
      </c>
      <c r="B431" s="10">
        <v>52</v>
      </c>
      <c r="C431" s="10">
        <v>430</v>
      </c>
      <c r="D431" s="26">
        <v>1</v>
      </c>
      <c r="E431" s="26">
        <v>0</v>
      </c>
      <c r="F431" s="26">
        <v>0</v>
      </c>
      <c r="G431" s="10">
        <v>1</v>
      </c>
      <c r="H431" s="10">
        <v>0</v>
      </c>
      <c r="I431" s="10">
        <v>0</v>
      </c>
      <c r="J431" s="10">
        <v>1</v>
      </c>
      <c r="K431" s="10">
        <v>0</v>
      </c>
      <c r="L431" s="10">
        <v>0</v>
      </c>
      <c r="M431" s="10">
        <v>0</v>
      </c>
      <c r="N431" s="10">
        <v>1</v>
      </c>
      <c r="O431" s="10">
        <v>0</v>
      </c>
      <c r="P431" s="10">
        <v>0</v>
      </c>
      <c r="Q431" s="20">
        <v>0.36999999999999744</v>
      </c>
      <c r="R431" s="15">
        <v>0</v>
      </c>
      <c r="S431" s="20">
        <v>65.19</v>
      </c>
      <c r="T431" s="20">
        <v>1.814180981040187</v>
      </c>
      <c r="U431" s="20">
        <v>2.69</v>
      </c>
      <c r="V431" s="20">
        <v>0.42975228000240795</v>
      </c>
      <c r="W431" s="20">
        <v>3</v>
      </c>
      <c r="X431" s="20">
        <v>25405</v>
      </c>
      <c r="Y431" s="20">
        <v>0</v>
      </c>
      <c r="Z431" s="20">
        <v>0</v>
      </c>
      <c r="AA431" s="20">
        <v>4</v>
      </c>
      <c r="AB431" s="20">
        <v>1</v>
      </c>
      <c r="AC431" s="20">
        <v>5</v>
      </c>
    </row>
    <row r="432" spans="1:29" x14ac:dyDescent="0.3">
      <c r="A432" s="20">
        <v>2013</v>
      </c>
      <c r="B432" s="10">
        <v>53</v>
      </c>
      <c r="C432" s="10">
        <v>431</v>
      </c>
      <c r="D432" s="26">
        <v>1</v>
      </c>
      <c r="E432" s="26">
        <v>0</v>
      </c>
      <c r="F432" s="26">
        <v>0</v>
      </c>
      <c r="G432" s="10">
        <v>1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20">
        <v>0.53999999999999904</v>
      </c>
      <c r="R432" s="15">
        <v>0</v>
      </c>
      <c r="S432" s="20">
        <v>56.64</v>
      </c>
      <c r="T432" s="20">
        <v>1.7531232446817127</v>
      </c>
      <c r="U432" s="20">
        <v>2.98</v>
      </c>
      <c r="V432" s="20">
        <v>0.47421626407625522</v>
      </c>
      <c r="W432" s="20">
        <v>0</v>
      </c>
      <c r="X432" s="20">
        <v>24372</v>
      </c>
      <c r="Y432" s="20">
        <v>0</v>
      </c>
      <c r="Z432" s="20">
        <v>0</v>
      </c>
      <c r="AA432" s="20">
        <v>2</v>
      </c>
      <c r="AB432" s="20">
        <v>11</v>
      </c>
      <c r="AC432" s="20">
        <v>13</v>
      </c>
    </row>
    <row r="433" spans="1:29" x14ac:dyDescent="0.3">
      <c r="A433" s="20">
        <v>2013</v>
      </c>
      <c r="B433" s="10">
        <v>54</v>
      </c>
      <c r="C433" s="10">
        <v>432</v>
      </c>
      <c r="D433" s="26">
        <v>1</v>
      </c>
      <c r="E433" s="26">
        <v>0</v>
      </c>
      <c r="F433" s="26">
        <v>0</v>
      </c>
      <c r="G433" s="10">
        <v>0</v>
      </c>
      <c r="H433" s="10">
        <v>1</v>
      </c>
      <c r="I433" s="10">
        <v>0</v>
      </c>
      <c r="J433" s="10">
        <v>1</v>
      </c>
      <c r="K433" s="10">
        <v>0</v>
      </c>
      <c r="L433" s="10">
        <v>0</v>
      </c>
      <c r="M433" s="10">
        <v>0</v>
      </c>
      <c r="N433" s="10">
        <v>0</v>
      </c>
      <c r="O433" s="10">
        <v>1</v>
      </c>
      <c r="P433" s="10">
        <v>0</v>
      </c>
      <c r="Q433" s="20">
        <v>0.53500000000000358</v>
      </c>
      <c r="R433" s="15">
        <v>1.0000000000000009E-2</v>
      </c>
      <c r="S433" s="20">
        <v>83.25</v>
      </c>
      <c r="T433" s="20">
        <v>1.9203842421783575</v>
      </c>
      <c r="U433" s="20">
        <v>2.88</v>
      </c>
      <c r="V433" s="20">
        <v>0.45939248775923086</v>
      </c>
      <c r="W433" s="20">
        <v>0</v>
      </c>
      <c r="X433" s="20">
        <v>24372</v>
      </c>
      <c r="Y433" s="20">
        <v>0</v>
      </c>
      <c r="Z433" s="20">
        <v>0</v>
      </c>
      <c r="AA433" s="20">
        <v>0</v>
      </c>
      <c r="AB433" s="20">
        <v>3</v>
      </c>
      <c r="AC433" s="20">
        <v>3</v>
      </c>
    </row>
    <row r="434" spans="1:29" x14ac:dyDescent="0.3">
      <c r="A434" s="20">
        <v>2013</v>
      </c>
      <c r="B434" s="10">
        <v>55</v>
      </c>
      <c r="C434" s="10">
        <v>433</v>
      </c>
      <c r="D434" s="26">
        <v>1</v>
      </c>
      <c r="E434" s="26">
        <v>0</v>
      </c>
      <c r="F434" s="26">
        <v>0</v>
      </c>
      <c r="G434" s="10">
        <v>0</v>
      </c>
      <c r="H434" s="10">
        <v>1</v>
      </c>
      <c r="I434" s="10">
        <v>0</v>
      </c>
      <c r="J434" s="10">
        <v>1</v>
      </c>
      <c r="K434" s="10">
        <v>0</v>
      </c>
      <c r="L434" s="10">
        <v>0</v>
      </c>
      <c r="M434" s="10">
        <v>0</v>
      </c>
      <c r="N434" s="10">
        <v>0</v>
      </c>
      <c r="O434" s="10">
        <v>1</v>
      </c>
      <c r="P434" s="10">
        <v>0</v>
      </c>
      <c r="Q434" s="20">
        <v>0.33199999999999363</v>
      </c>
      <c r="R434" s="15">
        <v>4.0000000000000036E-2</v>
      </c>
      <c r="S434" s="20">
        <v>86.32</v>
      </c>
      <c r="T434" s="20">
        <v>1.9361114316748542</v>
      </c>
      <c r="U434" s="20">
        <v>2.21</v>
      </c>
      <c r="V434" s="20">
        <v>0.34439227368511072</v>
      </c>
      <c r="W434" s="20">
        <v>0</v>
      </c>
      <c r="X434" s="20">
        <v>24372</v>
      </c>
      <c r="Y434" s="20">
        <v>0</v>
      </c>
      <c r="Z434" s="20">
        <v>0</v>
      </c>
      <c r="AA434" s="20">
        <v>0</v>
      </c>
      <c r="AB434" s="20">
        <v>1</v>
      </c>
      <c r="AC434" s="20">
        <v>1</v>
      </c>
    </row>
    <row r="435" spans="1:29" x14ac:dyDescent="0.3">
      <c r="A435" s="20">
        <v>2013</v>
      </c>
      <c r="B435" s="10">
        <v>56</v>
      </c>
      <c r="C435" s="10">
        <v>434</v>
      </c>
      <c r="D435" s="26">
        <v>1</v>
      </c>
      <c r="E435" s="26">
        <v>0</v>
      </c>
      <c r="F435" s="26">
        <v>0</v>
      </c>
      <c r="G435" s="10">
        <v>0</v>
      </c>
      <c r="H435" s="10">
        <v>1</v>
      </c>
      <c r="I435" s="10">
        <v>0</v>
      </c>
      <c r="J435" s="10">
        <v>1</v>
      </c>
      <c r="K435" s="10">
        <v>0</v>
      </c>
      <c r="L435" s="10">
        <v>0</v>
      </c>
      <c r="M435" s="10">
        <v>0</v>
      </c>
      <c r="N435" s="10">
        <v>0</v>
      </c>
      <c r="O435" s="10">
        <v>1</v>
      </c>
      <c r="P435" s="10">
        <v>0</v>
      </c>
      <c r="Q435" s="20">
        <v>0.22000000000000597</v>
      </c>
      <c r="R435" s="15">
        <v>0</v>
      </c>
      <c r="S435" s="20">
        <v>78.34</v>
      </c>
      <c r="T435" s="20">
        <v>1.893983567211847</v>
      </c>
      <c r="U435" s="20">
        <v>2.02</v>
      </c>
      <c r="V435" s="20">
        <v>0.30535136944662378</v>
      </c>
      <c r="W435" s="20">
        <v>1</v>
      </c>
      <c r="X435" s="20">
        <v>24372</v>
      </c>
      <c r="Y435" s="20">
        <v>0</v>
      </c>
      <c r="Z435" s="20">
        <v>0</v>
      </c>
      <c r="AA435" s="20">
        <v>0</v>
      </c>
      <c r="AB435" s="20">
        <v>0</v>
      </c>
      <c r="AC435" s="20">
        <v>0</v>
      </c>
    </row>
    <row r="436" spans="1:29" x14ac:dyDescent="0.3">
      <c r="A436" s="20">
        <v>2013</v>
      </c>
      <c r="B436" s="10">
        <v>57</v>
      </c>
      <c r="C436" s="10">
        <v>435</v>
      </c>
      <c r="D436" s="26">
        <v>0</v>
      </c>
      <c r="E436" s="26">
        <v>1</v>
      </c>
      <c r="F436" s="26">
        <v>0</v>
      </c>
      <c r="G436" s="10">
        <v>0</v>
      </c>
      <c r="H436" s="10">
        <v>1</v>
      </c>
      <c r="I436" s="10">
        <v>0</v>
      </c>
      <c r="J436" s="10">
        <v>1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20">
        <v>0.45299999999999585</v>
      </c>
      <c r="R436" s="15">
        <v>3.0000000000000027E-2</v>
      </c>
      <c r="S436" s="20">
        <v>65.239999999999995</v>
      </c>
      <c r="T436" s="20">
        <v>1.8145139523682381</v>
      </c>
      <c r="U436" s="20">
        <v>1.96</v>
      </c>
      <c r="V436" s="20">
        <v>0.29225607135647602</v>
      </c>
      <c r="W436" s="20">
        <v>0</v>
      </c>
      <c r="X436" s="20">
        <v>24372</v>
      </c>
      <c r="Y436" s="20">
        <v>0</v>
      </c>
      <c r="Z436" s="20">
        <v>0</v>
      </c>
      <c r="AA436" s="20">
        <v>0</v>
      </c>
      <c r="AB436" s="20">
        <v>5</v>
      </c>
      <c r="AC436" s="20">
        <v>5</v>
      </c>
    </row>
    <row r="437" spans="1:29" x14ac:dyDescent="0.3">
      <c r="A437" s="20">
        <v>2013</v>
      </c>
      <c r="B437" s="10">
        <v>58</v>
      </c>
      <c r="C437" s="10">
        <v>436</v>
      </c>
      <c r="D437" s="26">
        <v>1</v>
      </c>
      <c r="E437" s="26">
        <v>0</v>
      </c>
      <c r="F437" s="26">
        <v>0</v>
      </c>
      <c r="G437" s="10">
        <v>0</v>
      </c>
      <c r="H437" s="10">
        <v>1</v>
      </c>
      <c r="I437" s="10">
        <v>0</v>
      </c>
      <c r="J437" s="10">
        <v>1</v>
      </c>
      <c r="K437" s="10">
        <v>0</v>
      </c>
      <c r="L437" s="10">
        <v>0</v>
      </c>
      <c r="M437" s="10">
        <v>0</v>
      </c>
      <c r="N437" s="10">
        <v>0</v>
      </c>
      <c r="O437" s="10">
        <v>1</v>
      </c>
      <c r="P437" s="10">
        <v>0</v>
      </c>
      <c r="Q437" s="20">
        <v>0.71999999999999886</v>
      </c>
      <c r="R437" s="15">
        <v>2.0000000000000018E-2</v>
      </c>
      <c r="S437" s="20">
        <v>63.97</v>
      </c>
      <c r="T437" s="20">
        <v>1.8059763507175626</v>
      </c>
      <c r="U437" s="20">
        <v>2.4900000000000002</v>
      </c>
      <c r="V437" s="20">
        <v>0.3961993470957364</v>
      </c>
      <c r="W437" s="20">
        <v>0</v>
      </c>
      <c r="X437" s="20">
        <v>24372</v>
      </c>
      <c r="Y437" s="20">
        <v>0</v>
      </c>
      <c r="Z437" s="20">
        <v>0</v>
      </c>
      <c r="AA437" s="20">
        <v>3</v>
      </c>
      <c r="AB437" s="20">
        <v>1</v>
      </c>
      <c r="AC437" s="20">
        <v>4</v>
      </c>
    </row>
    <row r="438" spans="1:29" x14ac:dyDescent="0.3">
      <c r="A438" s="20">
        <v>2013</v>
      </c>
      <c r="B438" s="10">
        <v>59</v>
      </c>
      <c r="C438" s="10">
        <v>437</v>
      </c>
      <c r="D438" s="26">
        <v>1</v>
      </c>
      <c r="E438" s="26">
        <v>0</v>
      </c>
      <c r="F438" s="26">
        <v>0</v>
      </c>
      <c r="G438" s="10">
        <v>1</v>
      </c>
      <c r="H438" s="10">
        <v>0</v>
      </c>
      <c r="I438" s="10">
        <v>0</v>
      </c>
      <c r="J438" s="10">
        <v>1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20">
        <v>0.86599999999999966</v>
      </c>
      <c r="R438" s="15">
        <v>0</v>
      </c>
      <c r="S438" s="20">
        <v>56.79</v>
      </c>
      <c r="T438" s="20">
        <v>1.7542718686834591</v>
      </c>
      <c r="U438" s="20">
        <v>2.69</v>
      </c>
      <c r="V438" s="20">
        <v>0.42975228000240795</v>
      </c>
      <c r="W438" s="20">
        <v>0</v>
      </c>
      <c r="X438" s="20">
        <v>24372</v>
      </c>
      <c r="Y438" s="20">
        <v>0</v>
      </c>
      <c r="Z438" s="20">
        <v>0</v>
      </c>
      <c r="AA438" s="20">
        <v>2</v>
      </c>
      <c r="AB438" s="20">
        <v>15</v>
      </c>
      <c r="AC438" s="20">
        <v>17</v>
      </c>
    </row>
    <row r="439" spans="1:29" x14ac:dyDescent="0.3">
      <c r="A439" s="20">
        <v>2013</v>
      </c>
      <c r="B439" s="10">
        <v>60</v>
      </c>
      <c r="C439" s="10">
        <v>438</v>
      </c>
      <c r="D439" s="26">
        <v>0</v>
      </c>
      <c r="E439" s="26">
        <v>0</v>
      </c>
      <c r="F439" s="26">
        <v>1</v>
      </c>
      <c r="G439" s="10">
        <v>1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1</v>
      </c>
      <c r="Q439" s="20">
        <v>0.58400000000000318</v>
      </c>
      <c r="R439" s="15">
        <v>0</v>
      </c>
      <c r="S439" s="20">
        <v>42.83</v>
      </c>
      <c r="T439" s="20">
        <v>1.6317480743965693</v>
      </c>
      <c r="U439" s="20">
        <v>4.4800000000000004</v>
      </c>
      <c r="V439" s="20">
        <v>0.651278013998144</v>
      </c>
      <c r="W439" s="20">
        <v>0</v>
      </c>
      <c r="X439" s="20">
        <v>24372</v>
      </c>
      <c r="Y439" s="20">
        <v>0</v>
      </c>
      <c r="Z439" s="20">
        <v>0</v>
      </c>
      <c r="AA439" s="20">
        <v>3</v>
      </c>
      <c r="AB439" s="20">
        <v>13</v>
      </c>
      <c r="AC439" s="20">
        <v>16</v>
      </c>
    </row>
    <row r="440" spans="1:29" x14ac:dyDescent="0.3">
      <c r="A440" s="20">
        <v>2013</v>
      </c>
      <c r="B440" s="10">
        <v>61</v>
      </c>
      <c r="C440" s="10">
        <v>439</v>
      </c>
      <c r="D440" s="26">
        <v>0</v>
      </c>
      <c r="E440" s="26">
        <v>1</v>
      </c>
      <c r="F440" s="26">
        <v>0</v>
      </c>
      <c r="G440" s="10">
        <v>0</v>
      </c>
      <c r="H440" s="10">
        <v>1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1</v>
      </c>
      <c r="Q440" s="20">
        <v>0.45000000000000284</v>
      </c>
      <c r="R440" s="15">
        <v>0</v>
      </c>
      <c r="S440" s="20">
        <v>65.08</v>
      </c>
      <c r="T440" s="20">
        <v>1.8134475442648212</v>
      </c>
      <c r="U440" s="20">
        <v>2.73</v>
      </c>
      <c r="V440" s="20">
        <v>0.43616264704075602</v>
      </c>
      <c r="W440" s="20">
        <v>0</v>
      </c>
      <c r="X440" s="20">
        <v>24372</v>
      </c>
      <c r="Y440" s="20">
        <v>0</v>
      </c>
      <c r="Z440" s="20">
        <v>0</v>
      </c>
      <c r="AA440" s="20">
        <v>0</v>
      </c>
      <c r="AB440" s="20">
        <v>0</v>
      </c>
      <c r="AC440" s="20">
        <v>0</v>
      </c>
    </row>
    <row r="441" spans="1:29" x14ac:dyDescent="0.3">
      <c r="A441" s="20">
        <v>2013</v>
      </c>
      <c r="B441" s="10">
        <v>62</v>
      </c>
      <c r="C441" s="10">
        <v>440</v>
      </c>
      <c r="D441" s="26">
        <v>0</v>
      </c>
      <c r="E441" s="26">
        <v>1</v>
      </c>
      <c r="F441" s="26">
        <v>0</v>
      </c>
      <c r="G441" s="10">
        <v>0</v>
      </c>
      <c r="H441" s="10">
        <v>1</v>
      </c>
      <c r="I441" s="10">
        <v>0</v>
      </c>
      <c r="J441" s="10">
        <v>1</v>
      </c>
      <c r="K441" s="10">
        <v>0</v>
      </c>
      <c r="L441" s="10">
        <v>0</v>
      </c>
      <c r="M441" s="10">
        <v>0</v>
      </c>
      <c r="N441" s="10">
        <v>0</v>
      </c>
      <c r="O441" s="10">
        <v>1</v>
      </c>
      <c r="P441" s="10">
        <v>0</v>
      </c>
      <c r="Q441" s="20">
        <v>0.70999999999999375</v>
      </c>
      <c r="R441" s="15">
        <v>0.13</v>
      </c>
      <c r="S441" s="20">
        <v>67.27</v>
      </c>
      <c r="T441" s="20">
        <v>1.8278214276828022</v>
      </c>
      <c r="U441" s="20">
        <v>2.23</v>
      </c>
      <c r="V441" s="20">
        <v>0.34830486304816066</v>
      </c>
      <c r="W441" s="20">
        <v>0</v>
      </c>
      <c r="X441" s="20">
        <v>24372</v>
      </c>
      <c r="Y441" s="20">
        <v>0</v>
      </c>
      <c r="Z441" s="20">
        <v>0</v>
      </c>
      <c r="AA441" s="20">
        <v>1</v>
      </c>
      <c r="AB441" s="20">
        <v>1</v>
      </c>
      <c r="AC441" s="20">
        <v>2</v>
      </c>
    </row>
    <row r="442" spans="1:29" x14ac:dyDescent="0.3">
      <c r="A442" s="20">
        <v>2013</v>
      </c>
      <c r="B442" s="10">
        <v>63</v>
      </c>
      <c r="C442" s="10">
        <v>441</v>
      </c>
      <c r="D442" s="26">
        <v>0</v>
      </c>
      <c r="E442" s="26">
        <v>1</v>
      </c>
      <c r="F442" s="26">
        <v>0</v>
      </c>
      <c r="G442" s="10">
        <v>0</v>
      </c>
      <c r="H442" s="10">
        <v>1</v>
      </c>
      <c r="I442" s="10">
        <v>0</v>
      </c>
      <c r="J442" s="10">
        <v>1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20">
        <v>0.75100000000000477</v>
      </c>
      <c r="R442" s="15">
        <v>2.0000000000000018E-2</v>
      </c>
      <c r="S442" s="20">
        <v>54.51</v>
      </c>
      <c r="T442" s="20">
        <v>1.7364761820276968</v>
      </c>
      <c r="U442" s="20">
        <v>3.01</v>
      </c>
      <c r="V442" s="20">
        <v>0.47856649559384334</v>
      </c>
      <c r="W442" s="20">
        <v>1</v>
      </c>
      <c r="X442" s="20">
        <v>24372</v>
      </c>
      <c r="Y442" s="20">
        <v>0</v>
      </c>
      <c r="Z442" s="20">
        <v>0</v>
      </c>
      <c r="AA442" s="20">
        <v>1</v>
      </c>
      <c r="AB442" s="20">
        <v>3</v>
      </c>
      <c r="AC442" s="20">
        <v>4</v>
      </c>
    </row>
    <row r="443" spans="1:29" x14ac:dyDescent="0.3">
      <c r="A443" s="20">
        <v>2013</v>
      </c>
      <c r="B443" s="10">
        <v>64</v>
      </c>
      <c r="C443" s="10">
        <v>442</v>
      </c>
      <c r="D443" s="26">
        <v>1</v>
      </c>
      <c r="E443" s="26">
        <v>0</v>
      </c>
      <c r="F443" s="26">
        <v>0</v>
      </c>
      <c r="G443" s="10">
        <v>0</v>
      </c>
      <c r="H443" s="10">
        <v>1</v>
      </c>
      <c r="I443" s="10">
        <v>0</v>
      </c>
      <c r="J443" s="10">
        <v>1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20">
        <v>0.43900000000000006</v>
      </c>
      <c r="R443" s="15">
        <v>5.0000000000000044E-2</v>
      </c>
      <c r="S443" s="20">
        <v>66.83</v>
      </c>
      <c r="T443" s="20">
        <v>1.8249714611236934</v>
      </c>
      <c r="U443" s="20">
        <v>1.75</v>
      </c>
      <c r="V443" s="20">
        <v>0.24303804868629444</v>
      </c>
      <c r="W443" s="20">
        <v>1</v>
      </c>
      <c r="X443" s="20">
        <v>24372</v>
      </c>
      <c r="Y443" s="20">
        <v>0</v>
      </c>
      <c r="Z443" s="20">
        <v>0</v>
      </c>
      <c r="AA443" s="20">
        <v>1</v>
      </c>
      <c r="AB443" s="20">
        <v>1</v>
      </c>
      <c r="AC443" s="20">
        <v>2</v>
      </c>
    </row>
    <row r="444" spans="1:29" x14ac:dyDescent="0.3">
      <c r="A444" s="20">
        <v>2013</v>
      </c>
      <c r="B444" s="10">
        <v>65</v>
      </c>
      <c r="C444" s="10">
        <v>443</v>
      </c>
      <c r="D444" s="26">
        <v>1</v>
      </c>
      <c r="E444" s="26">
        <v>0</v>
      </c>
      <c r="F444" s="26">
        <v>0</v>
      </c>
      <c r="G444" s="10">
        <v>0</v>
      </c>
      <c r="H444" s="10">
        <v>1</v>
      </c>
      <c r="I444" s="10">
        <v>0</v>
      </c>
      <c r="J444" s="10">
        <v>1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20">
        <v>0.39999999999999858</v>
      </c>
      <c r="R444" s="15">
        <v>0.14000000000000001</v>
      </c>
      <c r="S444" s="20">
        <v>67.349999999999994</v>
      </c>
      <c r="T444" s="20">
        <v>1.8283376000590044</v>
      </c>
      <c r="U444" s="20">
        <v>1.89</v>
      </c>
      <c r="V444" s="20">
        <v>0.27646180417324412</v>
      </c>
      <c r="W444" s="20">
        <v>1</v>
      </c>
      <c r="X444" s="20">
        <v>24372</v>
      </c>
      <c r="Y444" s="20">
        <v>0</v>
      </c>
      <c r="Z444" s="20">
        <v>1</v>
      </c>
      <c r="AA444" s="20">
        <v>0</v>
      </c>
      <c r="AB444" s="20">
        <v>1</v>
      </c>
      <c r="AC444" s="20">
        <v>2</v>
      </c>
    </row>
    <row r="445" spans="1:29" x14ac:dyDescent="0.3">
      <c r="A445" s="20">
        <v>2013</v>
      </c>
      <c r="B445" s="10">
        <v>66</v>
      </c>
      <c r="C445" s="10">
        <v>444</v>
      </c>
      <c r="D445" s="26">
        <v>0</v>
      </c>
      <c r="E445" s="26">
        <v>0</v>
      </c>
      <c r="F445" s="26">
        <v>0</v>
      </c>
      <c r="G445" s="10">
        <v>0</v>
      </c>
      <c r="H445" s="10">
        <v>1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1</v>
      </c>
      <c r="O445" s="10">
        <v>0</v>
      </c>
      <c r="P445" s="10">
        <v>0</v>
      </c>
      <c r="Q445" s="20">
        <v>0.46500000000000341</v>
      </c>
      <c r="R445" s="15">
        <v>7.999999999999996E-2</v>
      </c>
      <c r="S445" s="20">
        <v>52.61</v>
      </c>
      <c r="T445" s="20">
        <v>1.7210683017971591</v>
      </c>
      <c r="U445" s="20">
        <v>1.85</v>
      </c>
      <c r="V445" s="20">
        <v>0.26717172840301384</v>
      </c>
      <c r="W445" s="20">
        <v>0</v>
      </c>
      <c r="X445" s="20">
        <v>24372</v>
      </c>
      <c r="Y445" s="20">
        <v>0</v>
      </c>
      <c r="Z445" s="20">
        <v>0</v>
      </c>
      <c r="AA445" s="20">
        <v>0</v>
      </c>
      <c r="AB445" s="20">
        <v>2</v>
      </c>
      <c r="AC445" s="20">
        <v>2</v>
      </c>
    </row>
    <row r="446" spans="1:29" x14ac:dyDescent="0.3">
      <c r="A446" s="20">
        <v>2013</v>
      </c>
      <c r="B446" s="10">
        <v>67</v>
      </c>
      <c r="C446" s="10">
        <v>445</v>
      </c>
      <c r="D446" s="26">
        <v>1</v>
      </c>
      <c r="E446" s="26">
        <v>0</v>
      </c>
      <c r="F446" s="26">
        <v>0</v>
      </c>
      <c r="G446" s="10">
        <v>1</v>
      </c>
      <c r="H446" s="10">
        <v>0</v>
      </c>
      <c r="I446" s="10">
        <v>0</v>
      </c>
      <c r="J446" s="10">
        <v>1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1</v>
      </c>
      <c r="Q446" s="20">
        <v>0.65999999999999659</v>
      </c>
      <c r="R446" s="15">
        <v>0</v>
      </c>
      <c r="S446" s="20">
        <v>82.77</v>
      </c>
      <c r="T446" s="20">
        <v>1.9178729551988478</v>
      </c>
      <c r="U446" s="20">
        <v>2.84</v>
      </c>
      <c r="V446" s="20">
        <v>0.45331834004703764</v>
      </c>
      <c r="W446" s="20">
        <v>0</v>
      </c>
      <c r="X446" s="20">
        <v>22210</v>
      </c>
      <c r="Y446" s="20">
        <v>0</v>
      </c>
      <c r="Z446" s="20">
        <v>0</v>
      </c>
      <c r="AA446" s="20">
        <v>2</v>
      </c>
      <c r="AB446" s="20">
        <v>2</v>
      </c>
      <c r="AC446" s="20">
        <v>4</v>
      </c>
    </row>
    <row r="447" spans="1:29" x14ac:dyDescent="0.3">
      <c r="A447" s="20">
        <v>2013</v>
      </c>
      <c r="B447" s="10">
        <v>68</v>
      </c>
      <c r="C447" s="10">
        <v>446</v>
      </c>
      <c r="D447" s="26">
        <v>1</v>
      </c>
      <c r="E447" s="26">
        <v>0</v>
      </c>
      <c r="F447" s="26">
        <v>0</v>
      </c>
      <c r="G447" s="10">
        <v>1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1</v>
      </c>
      <c r="Q447" s="20">
        <v>0.43999999999999773</v>
      </c>
      <c r="R447" s="15">
        <v>6.9999999999999951E-2</v>
      </c>
      <c r="S447" s="20">
        <v>68.97</v>
      </c>
      <c r="T447" s="20">
        <v>1.8386602259889415</v>
      </c>
      <c r="U447" s="20">
        <v>2.36</v>
      </c>
      <c r="V447" s="20">
        <v>0.37291200297010657</v>
      </c>
      <c r="W447" s="20">
        <v>3</v>
      </c>
      <c r="X447" s="20">
        <v>22210</v>
      </c>
      <c r="Y447" s="20">
        <v>0</v>
      </c>
      <c r="Z447" s="20">
        <v>0</v>
      </c>
      <c r="AA447" s="20">
        <v>7</v>
      </c>
      <c r="AB447" s="20">
        <v>12</v>
      </c>
      <c r="AC447" s="20">
        <v>19</v>
      </c>
    </row>
    <row r="448" spans="1:29" x14ac:dyDescent="0.3">
      <c r="A448" s="20">
        <v>2013</v>
      </c>
      <c r="B448" s="10">
        <v>69</v>
      </c>
      <c r="C448" s="10">
        <v>447</v>
      </c>
      <c r="D448" s="26">
        <v>0</v>
      </c>
      <c r="E448" s="26">
        <v>0</v>
      </c>
      <c r="F448" s="26">
        <v>0</v>
      </c>
      <c r="G448" s="10">
        <v>0</v>
      </c>
      <c r="H448" s="10">
        <v>1</v>
      </c>
      <c r="I448" s="10">
        <v>0</v>
      </c>
      <c r="J448" s="10">
        <v>1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1</v>
      </c>
      <c r="Q448" s="20">
        <v>0.43500000000000227</v>
      </c>
      <c r="R448" s="15">
        <v>1.0000000000000009E-2</v>
      </c>
      <c r="S448" s="20">
        <v>74.209999999999994</v>
      </c>
      <c r="T448" s="20">
        <v>1.87046243158892</v>
      </c>
      <c r="U448" s="20">
        <v>3.41</v>
      </c>
      <c r="V448" s="20">
        <v>0.53275437899249778</v>
      </c>
      <c r="W448" s="20">
        <v>0</v>
      </c>
      <c r="X448" s="20">
        <v>22210</v>
      </c>
      <c r="Y448" s="20">
        <v>0</v>
      </c>
      <c r="Z448" s="20">
        <v>0</v>
      </c>
      <c r="AA448" s="20">
        <v>0</v>
      </c>
      <c r="AB448" s="20">
        <v>1</v>
      </c>
      <c r="AC448" s="20">
        <v>1</v>
      </c>
    </row>
    <row r="449" spans="1:29" x14ac:dyDescent="0.3">
      <c r="A449" s="20">
        <v>2013</v>
      </c>
      <c r="B449" s="10">
        <v>70</v>
      </c>
      <c r="C449" s="10">
        <v>448</v>
      </c>
      <c r="D449" s="26">
        <v>1</v>
      </c>
      <c r="E449" s="26">
        <v>0</v>
      </c>
      <c r="F449" s="26">
        <v>0</v>
      </c>
      <c r="G449" s="10">
        <v>0</v>
      </c>
      <c r="H449" s="10">
        <v>1</v>
      </c>
      <c r="I449" s="10">
        <v>0</v>
      </c>
      <c r="J449" s="10">
        <v>1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20">
        <v>0.40299999999999869</v>
      </c>
      <c r="R449" s="15">
        <v>0</v>
      </c>
      <c r="S449" s="20">
        <v>58.17</v>
      </c>
      <c r="T449" s="20">
        <v>1.7646990637983679</v>
      </c>
      <c r="U449" s="20">
        <v>4.43</v>
      </c>
      <c r="V449" s="20">
        <v>0.64640372622306952</v>
      </c>
      <c r="W449" s="20">
        <v>0</v>
      </c>
      <c r="X449" s="20">
        <v>22210</v>
      </c>
      <c r="Y449" s="20">
        <v>0</v>
      </c>
      <c r="Z449" s="20">
        <v>0</v>
      </c>
      <c r="AA449" s="20">
        <v>1</v>
      </c>
      <c r="AB449" s="20">
        <v>1</v>
      </c>
      <c r="AC449" s="20">
        <v>2</v>
      </c>
    </row>
    <row r="450" spans="1:29" x14ac:dyDescent="0.3">
      <c r="A450" s="20">
        <v>2013</v>
      </c>
      <c r="B450" s="10">
        <v>71</v>
      </c>
      <c r="C450" s="10">
        <v>449</v>
      </c>
      <c r="D450" s="26">
        <v>0</v>
      </c>
      <c r="E450" s="26">
        <v>0</v>
      </c>
      <c r="F450" s="26">
        <v>0</v>
      </c>
      <c r="G450" s="10">
        <v>0</v>
      </c>
      <c r="H450" s="10">
        <v>1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20">
        <v>0.59700000000000142</v>
      </c>
      <c r="R450" s="15">
        <v>6.0000000000000053E-2</v>
      </c>
      <c r="S450" s="20">
        <v>64.55</v>
      </c>
      <c r="T450" s="20">
        <v>1.8098962466024391</v>
      </c>
      <c r="U450" s="20">
        <v>3.11</v>
      </c>
      <c r="V450" s="20">
        <v>0.4927603890268375</v>
      </c>
      <c r="W450" s="20">
        <v>0</v>
      </c>
      <c r="X450" s="20">
        <v>22210</v>
      </c>
      <c r="Y450" s="20">
        <v>0</v>
      </c>
      <c r="Z450" s="20">
        <v>0</v>
      </c>
      <c r="AA450" s="20">
        <v>0</v>
      </c>
      <c r="AB450" s="20">
        <v>0</v>
      </c>
      <c r="AC450" s="20">
        <v>0</v>
      </c>
    </row>
    <row r="451" spans="1:29" x14ac:dyDescent="0.3">
      <c r="A451" s="20">
        <v>2013</v>
      </c>
      <c r="B451" s="10">
        <v>72</v>
      </c>
      <c r="C451" s="10">
        <v>450</v>
      </c>
      <c r="D451" s="26">
        <v>0</v>
      </c>
      <c r="E451" s="26">
        <v>0</v>
      </c>
      <c r="F451" s="26">
        <v>0</v>
      </c>
      <c r="G451" s="10">
        <v>1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1</v>
      </c>
      <c r="Q451" s="20">
        <v>0.63000000000000245</v>
      </c>
      <c r="R451" s="15">
        <v>0</v>
      </c>
      <c r="S451" s="20">
        <v>72.83</v>
      </c>
      <c r="T451" s="20">
        <v>1.8623103099542704</v>
      </c>
      <c r="U451" s="20">
        <v>5.1100000000000003</v>
      </c>
      <c r="V451" s="20">
        <v>0.70842090013471271</v>
      </c>
      <c r="W451" s="20">
        <v>2</v>
      </c>
      <c r="X451" s="20">
        <v>22210</v>
      </c>
      <c r="Y451" s="20">
        <v>0</v>
      </c>
      <c r="Z451" s="20">
        <v>1</v>
      </c>
      <c r="AA451" s="20">
        <v>4</v>
      </c>
      <c r="AB451" s="20">
        <v>1</v>
      </c>
      <c r="AC451" s="20">
        <v>6</v>
      </c>
    </row>
    <row r="452" spans="1:29" x14ac:dyDescent="0.3">
      <c r="A452" s="20">
        <v>2013</v>
      </c>
      <c r="B452" s="10">
        <v>73</v>
      </c>
      <c r="C452" s="10">
        <v>451</v>
      </c>
      <c r="D452" s="26">
        <v>0</v>
      </c>
      <c r="E452" s="26">
        <v>1</v>
      </c>
      <c r="F452" s="26">
        <v>0</v>
      </c>
      <c r="G452" s="10">
        <v>0</v>
      </c>
      <c r="H452" s="10">
        <v>1</v>
      </c>
      <c r="I452" s="10">
        <v>0</v>
      </c>
      <c r="J452" s="10">
        <v>1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1</v>
      </c>
      <c r="Q452" s="20">
        <v>0.66999999999999449</v>
      </c>
      <c r="R452" s="15">
        <v>0.13</v>
      </c>
      <c r="S452" s="20">
        <v>79.11</v>
      </c>
      <c r="T452" s="20">
        <v>1.8982313845130967</v>
      </c>
      <c r="U452" s="20">
        <v>3.2</v>
      </c>
      <c r="V452" s="20">
        <v>0.50514997831990605</v>
      </c>
      <c r="W452" s="20">
        <v>0</v>
      </c>
      <c r="X452" s="20">
        <v>22210</v>
      </c>
      <c r="Y452" s="20">
        <v>0</v>
      </c>
      <c r="Z452" s="20">
        <v>0</v>
      </c>
      <c r="AA452" s="20">
        <v>1</v>
      </c>
      <c r="AB452" s="20">
        <v>1</v>
      </c>
      <c r="AC452" s="20">
        <v>2</v>
      </c>
    </row>
    <row r="453" spans="1:29" x14ac:dyDescent="0.3">
      <c r="A453" s="20">
        <v>2013</v>
      </c>
      <c r="B453" s="10">
        <v>74</v>
      </c>
      <c r="C453" s="10">
        <v>452</v>
      </c>
      <c r="D453" s="26">
        <v>0</v>
      </c>
      <c r="E453" s="26">
        <v>0</v>
      </c>
      <c r="F453" s="26">
        <v>0</v>
      </c>
      <c r="G453" s="10">
        <v>1</v>
      </c>
      <c r="H453" s="10">
        <v>0</v>
      </c>
      <c r="I453" s="10">
        <v>0</v>
      </c>
      <c r="J453" s="10">
        <v>1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20">
        <v>0.81500000000000472</v>
      </c>
      <c r="R453" s="15">
        <v>2.0000000000000018E-2</v>
      </c>
      <c r="S453" s="20">
        <v>89.28</v>
      </c>
      <c r="T453" s="20">
        <v>1.9507541815935034</v>
      </c>
      <c r="U453" s="20">
        <v>5.34</v>
      </c>
      <c r="V453" s="20">
        <v>0.72754125702855643</v>
      </c>
      <c r="W453" s="20">
        <v>1</v>
      </c>
      <c r="X453" s="20">
        <v>22210</v>
      </c>
      <c r="Y453" s="20">
        <v>0</v>
      </c>
      <c r="Z453" s="20">
        <v>0</v>
      </c>
      <c r="AA453" s="20">
        <v>2</v>
      </c>
      <c r="AB453" s="20">
        <v>8</v>
      </c>
      <c r="AC453" s="20">
        <v>10</v>
      </c>
    </row>
    <row r="454" spans="1:29" x14ac:dyDescent="0.3">
      <c r="A454" s="20">
        <v>2013</v>
      </c>
      <c r="B454" s="10">
        <v>75</v>
      </c>
      <c r="C454" s="10">
        <v>453</v>
      </c>
      <c r="D454" s="26">
        <v>0</v>
      </c>
      <c r="E454" s="26">
        <v>1</v>
      </c>
      <c r="F454" s="26">
        <v>0</v>
      </c>
      <c r="G454" s="10">
        <v>1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1</v>
      </c>
      <c r="Q454" s="20">
        <v>0.49699999999999989</v>
      </c>
      <c r="R454" s="15">
        <v>1.0000000000000009E-2</v>
      </c>
      <c r="S454" s="20">
        <v>92.01</v>
      </c>
      <c r="T454" s="20">
        <v>1.9638350307021479</v>
      </c>
      <c r="U454" s="20">
        <v>5.93</v>
      </c>
      <c r="V454" s="20">
        <v>0.77305469336426258</v>
      </c>
      <c r="W454" s="20">
        <v>1</v>
      </c>
      <c r="X454" s="20">
        <v>22210</v>
      </c>
      <c r="Y454" s="20">
        <v>0</v>
      </c>
      <c r="Z454" s="20">
        <v>0</v>
      </c>
      <c r="AA454" s="20">
        <v>3</v>
      </c>
      <c r="AB454" s="20">
        <v>3</v>
      </c>
      <c r="AC454" s="20">
        <v>6</v>
      </c>
    </row>
    <row r="455" spans="1:29" x14ac:dyDescent="0.3">
      <c r="A455" s="20">
        <v>2013</v>
      </c>
      <c r="B455" s="10">
        <v>76</v>
      </c>
      <c r="C455" s="10">
        <v>454</v>
      </c>
      <c r="D455" s="26">
        <v>1</v>
      </c>
      <c r="E455" s="26">
        <v>0</v>
      </c>
      <c r="F455" s="26">
        <v>0</v>
      </c>
      <c r="G455" s="10">
        <v>0</v>
      </c>
      <c r="H455" s="10">
        <v>1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1</v>
      </c>
      <c r="Q455" s="20">
        <v>0.2879999999999967</v>
      </c>
      <c r="R455" s="15">
        <v>0</v>
      </c>
      <c r="S455" s="20">
        <v>68.290000000000006</v>
      </c>
      <c r="T455" s="20">
        <v>1.8343571127184051</v>
      </c>
      <c r="U455" s="20">
        <v>5.87</v>
      </c>
      <c r="V455" s="20">
        <v>0.76863810124761445</v>
      </c>
      <c r="W455" s="20">
        <v>1</v>
      </c>
      <c r="X455" s="20">
        <v>22210</v>
      </c>
      <c r="Y455" s="20">
        <v>0</v>
      </c>
      <c r="Z455" s="20">
        <v>0</v>
      </c>
      <c r="AA455" s="20">
        <v>0</v>
      </c>
      <c r="AB455" s="20">
        <v>0</v>
      </c>
      <c r="AC455" s="20">
        <v>0</v>
      </c>
    </row>
    <row r="456" spans="1:29" x14ac:dyDescent="0.3">
      <c r="A456" s="20">
        <v>2013</v>
      </c>
      <c r="B456" s="10">
        <v>77</v>
      </c>
      <c r="C456" s="10">
        <v>455</v>
      </c>
      <c r="D456" s="26">
        <v>0</v>
      </c>
      <c r="E456" s="26">
        <v>0</v>
      </c>
      <c r="F456" s="26">
        <v>1</v>
      </c>
      <c r="G456" s="10">
        <v>0</v>
      </c>
      <c r="H456" s="10">
        <v>1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1</v>
      </c>
      <c r="Q456" s="20">
        <v>0.35000000000000142</v>
      </c>
      <c r="R456" s="15">
        <v>1.0000000000000009E-2</v>
      </c>
      <c r="S456" s="20">
        <v>100.57</v>
      </c>
      <c r="T456" s="20">
        <v>2.0024684501283323</v>
      </c>
      <c r="U456" s="20">
        <v>6.48</v>
      </c>
      <c r="V456" s="20">
        <v>0.81157500587059339</v>
      </c>
      <c r="W456" s="20">
        <v>0</v>
      </c>
      <c r="X456" s="20">
        <v>22210</v>
      </c>
      <c r="Y456" s="20">
        <v>0</v>
      </c>
      <c r="Z456" s="20">
        <v>0</v>
      </c>
      <c r="AA456" s="20">
        <v>0</v>
      </c>
      <c r="AB456" s="20">
        <v>1</v>
      </c>
      <c r="AC456" s="20">
        <v>1</v>
      </c>
    </row>
    <row r="457" spans="1:29" x14ac:dyDescent="0.3">
      <c r="A457" s="20">
        <v>2013</v>
      </c>
      <c r="B457" s="10">
        <v>78</v>
      </c>
      <c r="C457" s="10">
        <v>456</v>
      </c>
      <c r="D457" s="26">
        <v>0</v>
      </c>
      <c r="E457" s="26">
        <v>1</v>
      </c>
      <c r="F457" s="26">
        <v>0</v>
      </c>
      <c r="G457" s="10">
        <v>0</v>
      </c>
      <c r="H457" s="10">
        <v>1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1</v>
      </c>
      <c r="P457" s="10">
        <v>0</v>
      </c>
      <c r="Q457" s="20">
        <v>0.34000000000000341</v>
      </c>
      <c r="R457" s="15">
        <v>0</v>
      </c>
      <c r="S457" s="20">
        <v>60.32</v>
      </c>
      <c r="T457" s="20">
        <v>1.7804613328617176</v>
      </c>
      <c r="U457" s="20">
        <v>4.62</v>
      </c>
      <c r="V457" s="20">
        <v>0.66464197555612547</v>
      </c>
      <c r="W457" s="20">
        <v>1</v>
      </c>
      <c r="X457" s="20">
        <v>22210</v>
      </c>
      <c r="Y457" s="20">
        <v>0</v>
      </c>
      <c r="Z457" s="20">
        <v>0</v>
      </c>
      <c r="AA457" s="20">
        <v>0</v>
      </c>
      <c r="AB457" s="20">
        <v>0</v>
      </c>
      <c r="AC457" s="20">
        <v>0</v>
      </c>
    </row>
    <row r="458" spans="1:29" x14ac:dyDescent="0.3">
      <c r="A458" s="20">
        <v>2013</v>
      </c>
      <c r="B458" s="10">
        <v>79</v>
      </c>
      <c r="C458" s="10">
        <v>457</v>
      </c>
      <c r="D458" s="26">
        <v>0</v>
      </c>
      <c r="E458" s="26">
        <v>1</v>
      </c>
      <c r="F458" s="26">
        <v>0</v>
      </c>
      <c r="G458" s="10">
        <v>0</v>
      </c>
      <c r="H458" s="10">
        <v>1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1</v>
      </c>
      <c r="Q458" s="20">
        <v>0.40999999999999659</v>
      </c>
      <c r="R458" s="15">
        <v>6.0000000000000053E-2</v>
      </c>
      <c r="S458" s="20">
        <v>65.8</v>
      </c>
      <c r="T458" s="20">
        <v>1.8182258936139555</v>
      </c>
      <c r="U458" s="20">
        <v>4.43</v>
      </c>
      <c r="V458" s="20">
        <v>0.64640372622306952</v>
      </c>
      <c r="W458" s="20">
        <v>0</v>
      </c>
      <c r="X458" s="20">
        <v>22210</v>
      </c>
      <c r="Y458" s="20">
        <v>0</v>
      </c>
      <c r="Z458" s="20">
        <v>0</v>
      </c>
      <c r="AA458" s="20">
        <v>2</v>
      </c>
      <c r="AB458" s="20">
        <v>0</v>
      </c>
      <c r="AC458" s="20">
        <v>2</v>
      </c>
    </row>
    <row r="459" spans="1:29" x14ac:dyDescent="0.3">
      <c r="A459" s="20">
        <v>2013</v>
      </c>
      <c r="B459" s="10">
        <v>80</v>
      </c>
      <c r="C459" s="10">
        <v>458</v>
      </c>
      <c r="D459" s="26">
        <v>0</v>
      </c>
      <c r="E459" s="26">
        <v>1</v>
      </c>
      <c r="F459" s="26">
        <v>0</v>
      </c>
      <c r="G459" s="10">
        <v>0</v>
      </c>
      <c r="H459" s="10">
        <v>1</v>
      </c>
      <c r="I459" s="10">
        <v>0</v>
      </c>
      <c r="J459" s="10">
        <v>1</v>
      </c>
      <c r="K459" s="10">
        <v>0</v>
      </c>
      <c r="L459" s="10">
        <v>0</v>
      </c>
      <c r="M459" s="10">
        <v>0</v>
      </c>
      <c r="N459" s="10">
        <v>1</v>
      </c>
      <c r="O459" s="10">
        <v>0</v>
      </c>
      <c r="P459" s="10">
        <v>0</v>
      </c>
      <c r="Q459" s="20">
        <v>0.20000000000000284</v>
      </c>
      <c r="R459" s="15">
        <v>0</v>
      </c>
      <c r="S459" s="20">
        <v>51.62</v>
      </c>
      <c r="T459" s="20">
        <v>1.7128180002078501</v>
      </c>
      <c r="U459" s="20">
        <v>3.47</v>
      </c>
      <c r="V459" s="20">
        <v>0.54032947479087379</v>
      </c>
      <c r="W459" s="20">
        <v>0</v>
      </c>
      <c r="X459" s="20">
        <v>22210</v>
      </c>
      <c r="Y459" s="20">
        <v>0</v>
      </c>
      <c r="Z459" s="20">
        <v>0</v>
      </c>
      <c r="AA459" s="20">
        <v>1</v>
      </c>
      <c r="AB459" s="20">
        <v>1</v>
      </c>
      <c r="AC459" s="20">
        <v>2</v>
      </c>
    </row>
    <row r="460" spans="1:29" x14ac:dyDescent="0.3">
      <c r="A460" s="20">
        <v>2013</v>
      </c>
      <c r="B460" s="10">
        <v>81</v>
      </c>
      <c r="C460" s="10">
        <v>459</v>
      </c>
      <c r="D460" s="26">
        <v>1</v>
      </c>
      <c r="E460" s="26">
        <v>0</v>
      </c>
      <c r="F460" s="26">
        <v>0</v>
      </c>
      <c r="G460" s="10">
        <v>0</v>
      </c>
      <c r="H460" s="10">
        <v>1</v>
      </c>
      <c r="I460" s="10">
        <v>0</v>
      </c>
      <c r="J460" s="10">
        <v>1</v>
      </c>
      <c r="K460" s="10">
        <v>0</v>
      </c>
      <c r="L460" s="10">
        <v>0</v>
      </c>
      <c r="M460" s="10">
        <v>0</v>
      </c>
      <c r="N460" s="10">
        <v>1</v>
      </c>
      <c r="O460" s="10">
        <v>0</v>
      </c>
      <c r="P460" s="10">
        <v>0</v>
      </c>
      <c r="Q460" s="20">
        <v>0.23299999999999699</v>
      </c>
      <c r="R460" s="15">
        <v>0</v>
      </c>
      <c r="S460" s="20">
        <v>68.48</v>
      </c>
      <c r="T460" s="20">
        <v>1.8355637516690968</v>
      </c>
      <c r="U460" s="20">
        <v>2.63</v>
      </c>
      <c r="V460" s="20">
        <v>0.41995574848975786</v>
      </c>
      <c r="W460" s="20">
        <v>0</v>
      </c>
      <c r="X460" s="20">
        <v>22210</v>
      </c>
      <c r="Y460" s="20">
        <v>0</v>
      </c>
      <c r="Z460" s="20">
        <v>0</v>
      </c>
      <c r="AA460" s="20">
        <v>0</v>
      </c>
      <c r="AB460" s="20">
        <v>0</v>
      </c>
      <c r="AC460" s="20">
        <v>0</v>
      </c>
    </row>
    <row r="461" spans="1:29" x14ac:dyDescent="0.3">
      <c r="A461" s="20">
        <v>2013</v>
      </c>
      <c r="B461" s="10">
        <v>82</v>
      </c>
      <c r="C461" s="10">
        <v>460</v>
      </c>
      <c r="D461" s="26">
        <v>0</v>
      </c>
      <c r="E461" s="26">
        <v>0</v>
      </c>
      <c r="F461" s="26">
        <v>0</v>
      </c>
      <c r="G461" s="10">
        <v>0</v>
      </c>
      <c r="H461" s="10">
        <v>1</v>
      </c>
      <c r="I461" s="10">
        <v>0</v>
      </c>
      <c r="J461" s="10">
        <v>1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20">
        <v>0.4269999999999996</v>
      </c>
      <c r="R461" s="15">
        <v>0</v>
      </c>
      <c r="S461" s="20">
        <v>55.67</v>
      </c>
      <c r="T461" s="20">
        <v>1.7456212213069384</v>
      </c>
      <c r="U461" s="20">
        <v>5.7</v>
      </c>
      <c r="V461" s="20">
        <v>0.75587485567249146</v>
      </c>
      <c r="W461" s="20">
        <v>0</v>
      </c>
      <c r="X461" s="20">
        <v>22210</v>
      </c>
      <c r="Y461" s="20">
        <v>0</v>
      </c>
      <c r="Z461" s="20">
        <v>0</v>
      </c>
      <c r="AA461" s="20">
        <v>0</v>
      </c>
      <c r="AB461" s="20">
        <v>1</v>
      </c>
      <c r="AC461" s="20">
        <v>1</v>
      </c>
    </row>
    <row r="462" spans="1:29" x14ac:dyDescent="0.3">
      <c r="A462" s="20">
        <v>2013</v>
      </c>
      <c r="B462" s="10">
        <v>83</v>
      </c>
      <c r="C462" s="10">
        <v>461</v>
      </c>
      <c r="D462" s="26">
        <v>1</v>
      </c>
      <c r="E462" s="26">
        <v>0</v>
      </c>
      <c r="F462" s="26">
        <v>0</v>
      </c>
      <c r="G462" s="10">
        <v>0</v>
      </c>
      <c r="H462" s="10">
        <v>1</v>
      </c>
      <c r="I462" s="10">
        <v>0</v>
      </c>
      <c r="J462" s="10">
        <v>1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20">
        <v>0.34000000000000341</v>
      </c>
      <c r="R462" s="15">
        <v>1.0000000000000009E-2</v>
      </c>
      <c r="S462" s="20">
        <v>63.45</v>
      </c>
      <c r="T462" s="20">
        <v>1.8024316264307236</v>
      </c>
      <c r="U462" s="20">
        <v>4</v>
      </c>
      <c r="V462" s="20">
        <v>0.6020599913279624</v>
      </c>
      <c r="W462" s="20">
        <v>0</v>
      </c>
      <c r="X462" s="20">
        <v>22210</v>
      </c>
      <c r="Y462" s="20">
        <v>0</v>
      </c>
      <c r="Z462" s="20">
        <v>0</v>
      </c>
      <c r="AA462" s="20">
        <v>0</v>
      </c>
      <c r="AB462" s="20">
        <v>3</v>
      </c>
      <c r="AC462" s="20">
        <v>3</v>
      </c>
    </row>
    <row r="463" spans="1:29" x14ac:dyDescent="0.3">
      <c r="A463" s="20">
        <v>2013</v>
      </c>
      <c r="B463" s="10">
        <v>84</v>
      </c>
      <c r="C463" s="10">
        <v>462</v>
      </c>
      <c r="D463" s="26">
        <v>1</v>
      </c>
      <c r="E463" s="26">
        <v>0</v>
      </c>
      <c r="F463" s="26">
        <v>0</v>
      </c>
      <c r="G463" s="10">
        <v>0</v>
      </c>
      <c r="H463" s="10">
        <v>1</v>
      </c>
      <c r="I463" s="10">
        <v>0</v>
      </c>
      <c r="J463" s="10">
        <v>1</v>
      </c>
      <c r="K463" s="10">
        <v>0</v>
      </c>
      <c r="L463" s="10">
        <v>0</v>
      </c>
      <c r="M463" s="10">
        <v>0</v>
      </c>
      <c r="N463" s="10">
        <v>0</v>
      </c>
      <c r="O463" s="10">
        <v>1</v>
      </c>
      <c r="P463" s="10">
        <v>0</v>
      </c>
      <c r="Q463" s="20">
        <v>0.44999999999999574</v>
      </c>
      <c r="R463" s="15">
        <v>1.0000000000000009E-2</v>
      </c>
      <c r="S463" s="20">
        <v>69.86</v>
      </c>
      <c r="T463" s="20">
        <v>1.8442285813016279</v>
      </c>
      <c r="U463" s="20">
        <v>1.96</v>
      </c>
      <c r="V463" s="20">
        <v>0.29225607135647602</v>
      </c>
      <c r="W463" s="20">
        <v>3</v>
      </c>
      <c r="X463" s="20">
        <v>22210</v>
      </c>
      <c r="Y463" s="20">
        <v>0</v>
      </c>
      <c r="Z463" s="20">
        <v>1</v>
      </c>
      <c r="AA463" s="20">
        <v>0</v>
      </c>
      <c r="AB463" s="20">
        <v>0</v>
      </c>
      <c r="AC463" s="20">
        <v>1</v>
      </c>
    </row>
    <row r="464" spans="1:29" x14ac:dyDescent="0.3">
      <c r="A464" s="20">
        <v>2013</v>
      </c>
      <c r="B464" s="10">
        <v>85</v>
      </c>
      <c r="C464" s="10">
        <v>463</v>
      </c>
      <c r="D464" s="26">
        <v>1</v>
      </c>
      <c r="E464" s="26">
        <v>0</v>
      </c>
      <c r="F464" s="26">
        <v>0</v>
      </c>
      <c r="G464" s="10">
        <v>1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1</v>
      </c>
      <c r="Q464" s="20">
        <v>0.70000000000000284</v>
      </c>
      <c r="R464" s="15">
        <v>0</v>
      </c>
      <c r="S464" s="20">
        <v>75.69</v>
      </c>
      <c r="T464" s="20">
        <v>1.8790385052372371</v>
      </c>
      <c r="U464" s="20">
        <v>2.63</v>
      </c>
      <c r="V464" s="20">
        <v>0.41995574848975786</v>
      </c>
      <c r="W464" s="20">
        <v>1</v>
      </c>
      <c r="X464" s="20">
        <v>22210</v>
      </c>
      <c r="Y464" s="20">
        <v>0</v>
      </c>
      <c r="Z464" s="20">
        <v>0</v>
      </c>
      <c r="AA464" s="20">
        <v>1</v>
      </c>
      <c r="AB464" s="20">
        <v>9</v>
      </c>
      <c r="AC464" s="20">
        <v>10</v>
      </c>
    </row>
    <row r="465" spans="1:29" x14ac:dyDescent="0.3">
      <c r="A465" s="20">
        <v>2013</v>
      </c>
      <c r="B465" s="10">
        <v>86</v>
      </c>
      <c r="C465" s="10">
        <v>464</v>
      </c>
      <c r="D465" s="26">
        <v>0</v>
      </c>
      <c r="E465" s="26">
        <v>1</v>
      </c>
      <c r="F465" s="26">
        <v>0</v>
      </c>
      <c r="G465" s="10">
        <v>1</v>
      </c>
      <c r="H465" s="10">
        <v>0</v>
      </c>
      <c r="I465" s="10">
        <v>0</v>
      </c>
      <c r="J465" s="10">
        <v>1</v>
      </c>
      <c r="K465" s="10">
        <v>0</v>
      </c>
      <c r="L465" s="10">
        <v>0</v>
      </c>
      <c r="M465" s="10">
        <v>0</v>
      </c>
      <c r="N465" s="10">
        <v>0</v>
      </c>
      <c r="O465" s="10">
        <v>1</v>
      </c>
      <c r="P465" s="10">
        <v>0</v>
      </c>
      <c r="Q465" s="20">
        <v>0.64999999999999869</v>
      </c>
      <c r="R465" s="15">
        <v>0.10999999999999999</v>
      </c>
      <c r="S465" s="20">
        <v>66.959999999999994</v>
      </c>
      <c r="T465" s="20">
        <v>1.8258154449852035</v>
      </c>
      <c r="U465" s="20">
        <v>3.42</v>
      </c>
      <c r="V465" s="20">
        <v>0.53402610605613499</v>
      </c>
      <c r="W465" s="20">
        <v>0</v>
      </c>
      <c r="X465" s="20">
        <v>22210</v>
      </c>
      <c r="Y465" s="20">
        <v>0</v>
      </c>
      <c r="Z465" s="20">
        <v>1</v>
      </c>
      <c r="AA465" s="20">
        <v>3</v>
      </c>
      <c r="AB465" s="20">
        <v>13</v>
      </c>
      <c r="AC465" s="20">
        <v>17</v>
      </c>
    </row>
    <row r="466" spans="1:29" x14ac:dyDescent="0.3">
      <c r="A466" s="20">
        <v>2013</v>
      </c>
      <c r="B466" s="10">
        <v>87</v>
      </c>
      <c r="C466" s="10">
        <v>465</v>
      </c>
      <c r="D466" s="26">
        <v>1</v>
      </c>
      <c r="E466" s="26">
        <v>0</v>
      </c>
      <c r="F466" s="26">
        <v>0</v>
      </c>
      <c r="G466" s="10">
        <v>1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20">
        <v>0.39000000000000057</v>
      </c>
      <c r="R466" s="15">
        <v>5.0000000000000044E-2</v>
      </c>
      <c r="S466" s="20">
        <v>59.68</v>
      </c>
      <c r="T466" s="20">
        <v>1.7758288144646124</v>
      </c>
      <c r="U466" s="20">
        <v>3.21</v>
      </c>
      <c r="V466" s="20">
        <v>0.5065050324048721</v>
      </c>
      <c r="W466" s="20">
        <v>0</v>
      </c>
      <c r="X466" s="20">
        <v>22210</v>
      </c>
      <c r="Y466" s="20">
        <v>0</v>
      </c>
      <c r="Z466" s="20">
        <v>1</v>
      </c>
      <c r="AA466" s="20">
        <v>0</v>
      </c>
      <c r="AB466" s="20">
        <v>7</v>
      </c>
      <c r="AC466" s="20">
        <v>8</v>
      </c>
    </row>
    <row r="467" spans="1:29" x14ac:dyDescent="0.3">
      <c r="A467" s="20">
        <v>2013</v>
      </c>
      <c r="B467" s="10">
        <v>88</v>
      </c>
      <c r="C467" s="10">
        <v>466</v>
      </c>
      <c r="D467" s="26">
        <v>1</v>
      </c>
      <c r="E467" s="26">
        <v>0</v>
      </c>
      <c r="F467" s="26">
        <v>0</v>
      </c>
      <c r="G467" s="10">
        <v>1</v>
      </c>
      <c r="H467" s="10">
        <v>0</v>
      </c>
      <c r="I467" s="10">
        <v>0</v>
      </c>
      <c r="J467" s="10">
        <v>1</v>
      </c>
      <c r="K467" s="10">
        <v>0</v>
      </c>
      <c r="L467" s="10">
        <v>0</v>
      </c>
      <c r="M467" s="10">
        <v>0</v>
      </c>
      <c r="N467" s="10">
        <v>0</v>
      </c>
      <c r="O467" s="10">
        <v>1</v>
      </c>
      <c r="P467" s="10">
        <v>0</v>
      </c>
      <c r="Q467" s="20">
        <v>0.60999999999999943</v>
      </c>
      <c r="R467" s="15">
        <v>0.28000000000000003</v>
      </c>
      <c r="S467" s="20">
        <v>61.8</v>
      </c>
      <c r="T467" s="20">
        <v>1.7909884750888159</v>
      </c>
      <c r="U467" s="20">
        <v>5.34</v>
      </c>
      <c r="V467" s="20">
        <v>0.72754125702855643</v>
      </c>
      <c r="W467" s="20">
        <v>0</v>
      </c>
      <c r="X467" s="20">
        <v>22210</v>
      </c>
      <c r="Y467" s="20">
        <v>0</v>
      </c>
      <c r="Z467" s="20">
        <v>0</v>
      </c>
      <c r="AA467" s="20">
        <v>2</v>
      </c>
      <c r="AB467" s="20">
        <v>1</v>
      </c>
      <c r="AC467" s="20">
        <v>3</v>
      </c>
    </row>
    <row r="468" spans="1:29" x14ac:dyDescent="0.3">
      <c r="A468" s="20">
        <v>2013</v>
      </c>
      <c r="B468" s="10">
        <v>89</v>
      </c>
      <c r="C468" s="10">
        <v>467</v>
      </c>
      <c r="D468" s="26">
        <v>0</v>
      </c>
      <c r="E468" s="26">
        <v>0</v>
      </c>
      <c r="F468" s="26">
        <v>0</v>
      </c>
      <c r="G468" s="10">
        <v>1</v>
      </c>
      <c r="H468" s="10">
        <v>0</v>
      </c>
      <c r="I468" s="10">
        <v>0</v>
      </c>
      <c r="J468" s="10">
        <v>1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1</v>
      </c>
      <c r="Q468" s="20">
        <v>0.45000000000000284</v>
      </c>
      <c r="R468" s="15">
        <v>6.0000000000000053E-2</v>
      </c>
      <c r="S468" s="20">
        <v>72.05</v>
      </c>
      <c r="T468" s="20">
        <v>1.8576339851500081</v>
      </c>
      <c r="U468" s="20">
        <v>2.79</v>
      </c>
      <c r="V468" s="20">
        <v>0.44560420327359757</v>
      </c>
      <c r="W468" s="20">
        <v>0</v>
      </c>
      <c r="X468" s="20">
        <v>22210</v>
      </c>
      <c r="Y468" s="20">
        <v>0</v>
      </c>
      <c r="Z468" s="20">
        <v>0</v>
      </c>
      <c r="AA468" s="20">
        <v>0</v>
      </c>
      <c r="AB468" s="20">
        <v>2</v>
      </c>
      <c r="AC468" s="20">
        <v>2</v>
      </c>
    </row>
    <row r="469" spans="1:29" x14ac:dyDescent="0.3">
      <c r="A469" s="20">
        <v>2013</v>
      </c>
      <c r="B469" s="10">
        <v>90</v>
      </c>
      <c r="C469" s="10">
        <v>468</v>
      </c>
      <c r="D469" s="26">
        <v>0</v>
      </c>
      <c r="E469" s="26">
        <v>0</v>
      </c>
      <c r="F469" s="26">
        <v>0</v>
      </c>
      <c r="G469" s="10">
        <v>0</v>
      </c>
      <c r="H469" s="10">
        <v>1</v>
      </c>
      <c r="I469" s="10">
        <v>0</v>
      </c>
      <c r="J469" s="10">
        <v>1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1</v>
      </c>
      <c r="Q469" s="20">
        <v>0.61999999999999755</v>
      </c>
      <c r="R469" s="15">
        <v>0</v>
      </c>
      <c r="S469" s="20">
        <v>53.43</v>
      </c>
      <c r="T469" s="20">
        <v>1.727785174182906</v>
      </c>
      <c r="U469" s="20">
        <v>2.78</v>
      </c>
      <c r="V469" s="20">
        <v>0.44404479591807622</v>
      </c>
      <c r="W469" s="20">
        <v>3</v>
      </c>
      <c r="X469" s="20">
        <v>22210</v>
      </c>
      <c r="Y469" s="20">
        <v>0</v>
      </c>
      <c r="Z469" s="20">
        <v>0</v>
      </c>
      <c r="AA469" s="20">
        <v>4</v>
      </c>
      <c r="AB469" s="20">
        <v>3</v>
      </c>
      <c r="AC469" s="20">
        <v>7</v>
      </c>
    </row>
    <row r="470" spans="1:29" x14ac:dyDescent="0.3">
      <c r="A470" s="20">
        <v>2013</v>
      </c>
      <c r="B470" s="10">
        <v>91</v>
      </c>
      <c r="C470" s="10">
        <v>469</v>
      </c>
      <c r="D470" s="26">
        <v>0</v>
      </c>
      <c r="E470" s="26">
        <v>0</v>
      </c>
      <c r="F470" s="26">
        <v>0</v>
      </c>
      <c r="G470" s="10">
        <v>0</v>
      </c>
      <c r="H470" s="10">
        <v>1</v>
      </c>
      <c r="I470" s="10">
        <v>0</v>
      </c>
      <c r="J470" s="10">
        <v>1</v>
      </c>
      <c r="K470" s="10">
        <v>0</v>
      </c>
      <c r="L470" s="10">
        <v>0</v>
      </c>
      <c r="M470" s="10">
        <v>0</v>
      </c>
      <c r="N470" s="10">
        <v>0</v>
      </c>
      <c r="O470" s="10">
        <v>1</v>
      </c>
      <c r="P470" s="10">
        <v>0</v>
      </c>
      <c r="Q470" s="20">
        <v>0.42999999999999972</v>
      </c>
      <c r="R470" s="15">
        <v>5.0000000000000044E-2</v>
      </c>
      <c r="S470" s="20">
        <v>50.54</v>
      </c>
      <c r="T470" s="20">
        <v>1.7036352375838959</v>
      </c>
      <c r="U470" s="20">
        <v>3.08</v>
      </c>
      <c r="V470" s="20">
        <v>0.48855071650044429</v>
      </c>
      <c r="W470" s="20">
        <v>0</v>
      </c>
      <c r="X470" s="20">
        <v>22210</v>
      </c>
      <c r="Y470" s="20">
        <v>0</v>
      </c>
      <c r="Z470" s="20">
        <v>1</v>
      </c>
      <c r="AA470" s="20">
        <v>1</v>
      </c>
      <c r="AB470" s="20">
        <v>3</v>
      </c>
      <c r="AC470" s="20">
        <v>5</v>
      </c>
    </row>
    <row r="471" spans="1:29" x14ac:dyDescent="0.3">
      <c r="A471" s="20">
        <v>2013</v>
      </c>
      <c r="B471" s="10">
        <v>92</v>
      </c>
      <c r="C471" s="10">
        <v>470</v>
      </c>
      <c r="D471" s="26">
        <v>0</v>
      </c>
      <c r="E471" s="26">
        <v>0</v>
      </c>
      <c r="F471" s="26">
        <v>0</v>
      </c>
      <c r="G471" s="10">
        <v>0</v>
      </c>
      <c r="H471" s="10">
        <v>1</v>
      </c>
      <c r="I471" s="10">
        <v>0</v>
      </c>
      <c r="J471" s="10">
        <v>1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1</v>
      </c>
      <c r="Q471" s="20">
        <v>0.67000000000000171</v>
      </c>
      <c r="R471" s="15">
        <v>0.18999999999999995</v>
      </c>
      <c r="S471" s="20">
        <v>56.98</v>
      </c>
      <c r="T471" s="20">
        <v>1.7557224449034581</v>
      </c>
      <c r="U471" s="20">
        <v>4.08</v>
      </c>
      <c r="V471" s="20">
        <v>0.61066016308987991</v>
      </c>
      <c r="W471" s="20">
        <v>0</v>
      </c>
      <c r="X471" s="20">
        <v>22210</v>
      </c>
      <c r="Y471" s="20">
        <v>0</v>
      </c>
      <c r="Z471" s="20">
        <v>0</v>
      </c>
      <c r="AA471" s="20">
        <v>0</v>
      </c>
      <c r="AB471" s="20">
        <v>1</v>
      </c>
      <c r="AC471" s="20">
        <v>1</v>
      </c>
    </row>
    <row r="472" spans="1:29" x14ac:dyDescent="0.3">
      <c r="A472" s="20">
        <v>2013</v>
      </c>
      <c r="B472" s="10">
        <v>93</v>
      </c>
      <c r="C472" s="10">
        <v>471</v>
      </c>
      <c r="D472" s="26">
        <v>1</v>
      </c>
      <c r="E472" s="26">
        <v>0</v>
      </c>
      <c r="F472" s="26">
        <v>0</v>
      </c>
      <c r="G472" s="10">
        <v>0</v>
      </c>
      <c r="H472" s="10">
        <v>1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1</v>
      </c>
      <c r="Q472" s="20">
        <v>0.67999999999999983</v>
      </c>
      <c r="R472" s="15">
        <v>5.0000000000000044E-2</v>
      </c>
      <c r="S472" s="20">
        <v>43.3</v>
      </c>
      <c r="T472" s="20">
        <v>1.6364878963533653</v>
      </c>
      <c r="U472" s="20">
        <v>2.6</v>
      </c>
      <c r="V472" s="20">
        <v>0.41497334797081797</v>
      </c>
      <c r="W472" s="20">
        <v>0</v>
      </c>
      <c r="X472" s="20">
        <v>22210</v>
      </c>
      <c r="Y472" s="20">
        <v>0</v>
      </c>
      <c r="Z472" s="20">
        <v>1</v>
      </c>
      <c r="AA472" s="20">
        <v>1</v>
      </c>
      <c r="AB472" s="20">
        <v>0</v>
      </c>
      <c r="AC472" s="20">
        <v>2</v>
      </c>
    </row>
    <row r="473" spans="1:29" x14ac:dyDescent="0.3">
      <c r="A473" s="20">
        <v>2013</v>
      </c>
      <c r="B473" s="10">
        <v>94</v>
      </c>
      <c r="C473" s="10">
        <v>472</v>
      </c>
      <c r="D473" s="26">
        <v>1</v>
      </c>
      <c r="E473" s="26">
        <v>0</v>
      </c>
      <c r="F473" s="26">
        <v>0</v>
      </c>
      <c r="G473" s="10">
        <v>1</v>
      </c>
      <c r="H473" s="10">
        <v>0</v>
      </c>
      <c r="I473" s="10">
        <v>0</v>
      </c>
      <c r="J473" s="10">
        <v>1</v>
      </c>
      <c r="K473" s="10">
        <v>0</v>
      </c>
      <c r="L473" s="10">
        <v>0</v>
      </c>
      <c r="M473" s="10">
        <v>0</v>
      </c>
      <c r="N473" s="10">
        <v>1</v>
      </c>
      <c r="O473" s="10">
        <v>0</v>
      </c>
      <c r="P473" s="10">
        <v>0</v>
      </c>
      <c r="Q473" s="20">
        <v>0.26999999999999602</v>
      </c>
      <c r="R473" s="15">
        <v>2.0000000000000018E-2</v>
      </c>
      <c r="S473" s="20">
        <v>65.34</v>
      </c>
      <c r="T473" s="20">
        <v>1.8151791301394187</v>
      </c>
      <c r="U473" s="20">
        <v>2.34</v>
      </c>
      <c r="V473" s="20">
        <v>0.36921585741014279</v>
      </c>
      <c r="W473" s="20">
        <v>0</v>
      </c>
      <c r="X473" s="20">
        <v>22210</v>
      </c>
      <c r="Y473" s="20">
        <v>0</v>
      </c>
      <c r="Z473" s="20">
        <v>0</v>
      </c>
      <c r="AA473" s="20">
        <v>1</v>
      </c>
      <c r="AB473" s="20">
        <v>0</v>
      </c>
      <c r="AC473" s="20">
        <v>1</v>
      </c>
    </row>
    <row r="474" spans="1:29" x14ac:dyDescent="0.3">
      <c r="A474" s="20">
        <v>2013</v>
      </c>
      <c r="B474" s="10">
        <v>95</v>
      </c>
      <c r="C474" s="10">
        <v>473</v>
      </c>
      <c r="D474" s="26">
        <v>1</v>
      </c>
      <c r="E474" s="26">
        <v>0</v>
      </c>
      <c r="F474" s="26">
        <v>0</v>
      </c>
      <c r="G474" s="10">
        <v>1</v>
      </c>
      <c r="H474" s="10">
        <v>0</v>
      </c>
      <c r="I474" s="10">
        <v>0</v>
      </c>
      <c r="J474" s="10">
        <v>0</v>
      </c>
      <c r="K474" s="10">
        <v>1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20">
        <v>0.58000000000000551</v>
      </c>
      <c r="R474" s="15">
        <v>0</v>
      </c>
      <c r="S474" s="20">
        <v>64.47</v>
      </c>
      <c r="T474" s="20">
        <v>1.8093576702111058</v>
      </c>
      <c r="U474" s="20">
        <v>2.09</v>
      </c>
      <c r="V474" s="20">
        <v>0.32014628611105395</v>
      </c>
      <c r="W474" s="20">
        <v>3</v>
      </c>
      <c r="X474" s="20">
        <v>24574</v>
      </c>
      <c r="Y474" s="20">
        <v>0</v>
      </c>
      <c r="Z474" s="20">
        <v>0</v>
      </c>
      <c r="AA474" s="20">
        <v>4</v>
      </c>
      <c r="AB474" s="20">
        <v>6</v>
      </c>
      <c r="AC474" s="20">
        <v>10</v>
      </c>
    </row>
    <row r="475" spans="1:29" x14ac:dyDescent="0.3">
      <c r="A475" s="20">
        <v>2013</v>
      </c>
      <c r="B475" s="10">
        <v>96</v>
      </c>
      <c r="C475" s="10">
        <v>474</v>
      </c>
      <c r="D475" s="26">
        <v>1</v>
      </c>
      <c r="E475" s="26">
        <v>0</v>
      </c>
      <c r="F475" s="26">
        <v>0</v>
      </c>
      <c r="G475" s="10">
        <v>1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1</v>
      </c>
      <c r="Q475" s="20">
        <v>0.39999999999999858</v>
      </c>
      <c r="R475" s="15">
        <v>0</v>
      </c>
      <c r="S475" s="20">
        <v>46.76</v>
      </c>
      <c r="T475" s="20">
        <v>1.6698745024898025</v>
      </c>
      <c r="U475" s="20">
        <v>2.34</v>
      </c>
      <c r="V475" s="20">
        <v>0.36921585741014279</v>
      </c>
      <c r="W475" s="20">
        <v>0</v>
      </c>
      <c r="X475" s="20">
        <v>24574</v>
      </c>
      <c r="Y475" s="20">
        <v>0</v>
      </c>
      <c r="Z475" s="20">
        <v>0</v>
      </c>
      <c r="AA475" s="20">
        <v>3</v>
      </c>
      <c r="AB475" s="20">
        <v>0</v>
      </c>
      <c r="AC475" s="20">
        <v>3</v>
      </c>
    </row>
    <row r="476" spans="1:29" x14ac:dyDescent="0.3">
      <c r="A476" s="20">
        <v>2013</v>
      </c>
      <c r="B476" s="10">
        <v>97</v>
      </c>
      <c r="C476" s="10">
        <v>475</v>
      </c>
      <c r="D476" s="26">
        <v>1</v>
      </c>
      <c r="E476" s="26">
        <v>0</v>
      </c>
      <c r="F476" s="26">
        <v>0</v>
      </c>
      <c r="G476" s="10">
        <v>1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1</v>
      </c>
      <c r="Q476" s="20">
        <v>0.60000000000000131</v>
      </c>
      <c r="R476" s="15">
        <v>3.0000000000000027E-2</v>
      </c>
      <c r="S476" s="20">
        <v>51.49</v>
      </c>
      <c r="T476" s="20">
        <v>1.7117228918272347</v>
      </c>
      <c r="U476" s="20">
        <v>3.85</v>
      </c>
      <c r="V476" s="20">
        <v>0.5854607295085007</v>
      </c>
      <c r="W476" s="20">
        <v>3</v>
      </c>
      <c r="X476" s="20">
        <v>24574</v>
      </c>
      <c r="Y476" s="20">
        <v>0</v>
      </c>
      <c r="Z476" s="20">
        <v>0</v>
      </c>
      <c r="AA476" s="20">
        <v>1</v>
      </c>
      <c r="AB476" s="20">
        <v>1</v>
      </c>
      <c r="AC476" s="20">
        <v>2</v>
      </c>
    </row>
    <row r="477" spans="1:29" x14ac:dyDescent="0.3">
      <c r="A477" s="20">
        <v>2013</v>
      </c>
      <c r="B477" s="10">
        <v>98</v>
      </c>
      <c r="C477" s="10">
        <v>476</v>
      </c>
      <c r="D477" s="26">
        <v>1</v>
      </c>
      <c r="E477" s="26">
        <v>0</v>
      </c>
      <c r="F477" s="26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20">
        <v>0.29999999999999716</v>
      </c>
      <c r="R477" s="15">
        <v>1.0000000000000009E-2</v>
      </c>
      <c r="S477" s="20">
        <v>56.79</v>
      </c>
      <c r="T477" s="20">
        <v>1.7542718686834591</v>
      </c>
      <c r="U477" s="20">
        <v>6.39</v>
      </c>
      <c r="V477" s="20">
        <v>0.80550085815840011</v>
      </c>
      <c r="W477" s="20">
        <v>1</v>
      </c>
      <c r="X477" s="20">
        <v>24574</v>
      </c>
      <c r="Y477" s="20">
        <v>0</v>
      </c>
      <c r="Z477" s="20">
        <v>0</v>
      </c>
      <c r="AA477" s="20">
        <v>0</v>
      </c>
      <c r="AB477" s="20">
        <v>0</v>
      </c>
      <c r="AC477" s="20">
        <v>0</v>
      </c>
    </row>
    <row r="478" spans="1:29" x14ac:dyDescent="0.3">
      <c r="A478" s="20">
        <v>2013</v>
      </c>
      <c r="B478" s="10">
        <v>99</v>
      </c>
      <c r="C478" s="10">
        <v>477</v>
      </c>
      <c r="D478" s="26">
        <v>0</v>
      </c>
      <c r="E478" s="26">
        <v>1</v>
      </c>
      <c r="F478" s="26">
        <v>0</v>
      </c>
      <c r="G478" s="10">
        <v>1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1</v>
      </c>
      <c r="O478" s="10">
        <v>0</v>
      </c>
      <c r="P478" s="10">
        <v>0</v>
      </c>
      <c r="Q478" s="20">
        <v>0.67000000000000171</v>
      </c>
      <c r="R478" s="15">
        <v>0</v>
      </c>
      <c r="S478" s="20">
        <v>27.14</v>
      </c>
      <c r="T478" s="20">
        <v>1.4336098433237183</v>
      </c>
      <c r="U478" s="20">
        <v>4.25</v>
      </c>
      <c r="V478" s="20">
        <v>0.62838893005031149</v>
      </c>
      <c r="W478" s="20">
        <v>1</v>
      </c>
      <c r="X478" s="20">
        <v>24574</v>
      </c>
      <c r="Y478" s="20">
        <v>0</v>
      </c>
      <c r="Z478" s="20">
        <v>0</v>
      </c>
      <c r="AA478" s="20">
        <v>2</v>
      </c>
      <c r="AB478" s="20">
        <v>1</v>
      </c>
      <c r="AC478" s="20">
        <v>3</v>
      </c>
    </row>
    <row r="479" spans="1:29" x14ac:dyDescent="0.3">
      <c r="A479" s="20">
        <v>2013</v>
      </c>
      <c r="B479" s="10">
        <v>100</v>
      </c>
      <c r="C479" s="10">
        <v>478</v>
      </c>
      <c r="D479" s="26">
        <v>0</v>
      </c>
      <c r="E479" s="26">
        <v>1</v>
      </c>
      <c r="F479" s="26">
        <v>0</v>
      </c>
      <c r="G479" s="10">
        <v>1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1</v>
      </c>
      <c r="O479" s="10">
        <v>0</v>
      </c>
      <c r="P479" s="10">
        <v>0</v>
      </c>
      <c r="Q479" s="20">
        <v>0.25999999999999801</v>
      </c>
      <c r="R479" s="15">
        <v>1.0000000000000009E-2</v>
      </c>
      <c r="S479" s="20">
        <v>21.05</v>
      </c>
      <c r="T479" s="20">
        <v>1.323252100171687</v>
      </c>
      <c r="U479" s="20">
        <v>2.66</v>
      </c>
      <c r="V479" s="20">
        <v>0.42488163663106698</v>
      </c>
      <c r="W479" s="20">
        <v>1</v>
      </c>
      <c r="X479" s="20">
        <v>24574</v>
      </c>
      <c r="Y479" s="20">
        <v>0</v>
      </c>
      <c r="Z479" s="20">
        <v>0</v>
      </c>
      <c r="AA479" s="20">
        <v>0</v>
      </c>
      <c r="AB479" s="20">
        <v>1</v>
      </c>
      <c r="AC479" s="20">
        <v>1</v>
      </c>
    </row>
    <row r="480" spans="1:29" x14ac:dyDescent="0.3">
      <c r="A480" s="20">
        <v>2013</v>
      </c>
      <c r="B480" s="10">
        <v>101</v>
      </c>
      <c r="C480" s="10">
        <v>479</v>
      </c>
      <c r="D480" s="26">
        <v>1</v>
      </c>
      <c r="E480" s="26">
        <v>0</v>
      </c>
      <c r="F480" s="26">
        <v>0</v>
      </c>
      <c r="G480" s="10">
        <v>1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1</v>
      </c>
      <c r="O480" s="10">
        <v>0</v>
      </c>
      <c r="P480" s="10">
        <v>0</v>
      </c>
      <c r="Q480" s="20">
        <v>0.17000000000000171</v>
      </c>
      <c r="R480" s="15">
        <v>4.0000000000000036E-2</v>
      </c>
      <c r="S480" s="20">
        <v>24.17</v>
      </c>
      <c r="T480" s="20">
        <v>1.3832766504076504</v>
      </c>
      <c r="U480" s="20">
        <v>3</v>
      </c>
      <c r="V480" s="20">
        <v>0.47712125471966244</v>
      </c>
      <c r="W480" s="20">
        <v>1</v>
      </c>
      <c r="X480" s="20">
        <v>24574</v>
      </c>
      <c r="Y480" s="20">
        <v>0</v>
      </c>
      <c r="Z480" s="20">
        <v>0</v>
      </c>
      <c r="AA480" s="20">
        <v>1</v>
      </c>
      <c r="AB480" s="20">
        <v>0</v>
      </c>
      <c r="AC480" s="20">
        <v>1</v>
      </c>
    </row>
    <row r="481" spans="1:29" x14ac:dyDescent="0.3">
      <c r="A481" s="20">
        <v>2013</v>
      </c>
      <c r="B481" s="10">
        <v>102</v>
      </c>
      <c r="C481" s="10">
        <v>480</v>
      </c>
      <c r="D481" s="26">
        <v>1</v>
      </c>
      <c r="E481" s="26">
        <v>0</v>
      </c>
      <c r="F481" s="26">
        <v>0</v>
      </c>
      <c r="G481" s="10">
        <v>1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20">
        <v>0.39999999999999858</v>
      </c>
      <c r="R481" s="15">
        <v>3.0000000000000027E-2</v>
      </c>
      <c r="S481" s="20">
        <v>33.06</v>
      </c>
      <c r="T481" s="20">
        <v>1.5193028492354288</v>
      </c>
      <c r="U481" s="20">
        <v>2.9</v>
      </c>
      <c r="V481" s="20">
        <v>0.46239799789895608</v>
      </c>
      <c r="W481" s="20">
        <v>0</v>
      </c>
      <c r="X481" s="20">
        <v>24574</v>
      </c>
      <c r="Y481" s="20">
        <v>0</v>
      </c>
      <c r="Z481" s="20">
        <v>0</v>
      </c>
      <c r="AA481" s="20">
        <v>0</v>
      </c>
      <c r="AB481" s="20">
        <v>0</v>
      </c>
      <c r="AC481" s="20">
        <v>0</v>
      </c>
    </row>
    <row r="482" spans="1:29" x14ac:dyDescent="0.3">
      <c r="A482" s="20">
        <v>2013</v>
      </c>
      <c r="B482" s="10">
        <v>103</v>
      </c>
      <c r="C482" s="10">
        <v>481</v>
      </c>
      <c r="D482" s="26">
        <v>1</v>
      </c>
      <c r="E482" s="26">
        <v>0</v>
      </c>
      <c r="F482" s="26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20">
        <v>0.29999999999999716</v>
      </c>
      <c r="R482" s="15">
        <v>6.0000000000000053E-2</v>
      </c>
      <c r="S482" s="20">
        <v>42.68</v>
      </c>
      <c r="T482" s="20">
        <v>1.6302244107524322</v>
      </c>
      <c r="U482" s="20">
        <v>3.19</v>
      </c>
      <c r="V482" s="20">
        <v>0.50379068305718111</v>
      </c>
      <c r="W482" s="20">
        <v>1</v>
      </c>
      <c r="X482" s="20">
        <v>24574</v>
      </c>
      <c r="Y482" s="20">
        <v>0</v>
      </c>
      <c r="Z482" s="20">
        <v>0</v>
      </c>
      <c r="AA482" s="20">
        <v>0</v>
      </c>
      <c r="AB482" s="20">
        <v>0</v>
      </c>
      <c r="AC482" s="20">
        <v>0</v>
      </c>
    </row>
    <row r="483" spans="1:29" x14ac:dyDescent="0.3">
      <c r="A483" s="20">
        <v>2013</v>
      </c>
      <c r="B483" s="10">
        <v>104</v>
      </c>
      <c r="C483" s="10">
        <v>482</v>
      </c>
      <c r="D483" s="26">
        <v>1</v>
      </c>
      <c r="E483" s="26">
        <v>0</v>
      </c>
      <c r="F483" s="26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1</v>
      </c>
      <c r="P483" s="10">
        <v>0</v>
      </c>
      <c r="Q483" s="20">
        <v>0.20000000000000284</v>
      </c>
      <c r="R483" s="15">
        <v>4.0000000000000036E-2</v>
      </c>
      <c r="S483" s="20">
        <v>28.8</v>
      </c>
      <c r="T483" s="20">
        <v>1.4593924877592308</v>
      </c>
      <c r="U483" s="20">
        <v>8.24</v>
      </c>
      <c r="V483" s="20">
        <v>0.91592721169711577</v>
      </c>
      <c r="W483" s="20">
        <v>2</v>
      </c>
      <c r="X483" s="20">
        <v>24574</v>
      </c>
      <c r="Y483" s="20">
        <v>0</v>
      </c>
      <c r="Z483" s="20">
        <v>0</v>
      </c>
      <c r="AA483" s="20">
        <v>0</v>
      </c>
      <c r="AB483" s="20">
        <v>0</v>
      </c>
      <c r="AC483" s="20">
        <v>0</v>
      </c>
    </row>
    <row r="484" spans="1:29" x14ac:dyDescent="0.3">
      <c r="A484" s="20">
        <v>2013</v>
      </c>
      <c r="B484" s="10">
        <v>105</v>
      </c>
      <c r="C484" s="10">
        <v>483</v>
      </c>
      <c r="D484" s="26">
        <v>1</v>
      </c>
      <c r="E484" s="26">
        <v>0</v>
      </c>
      <c r="F484" s="26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1</v>
      </c>
      <c r="O484" s="10">
        <v>0</v>
      </c>
      <c r="P484" s="10">
        <v>0</v>
      </c>
      <c r="Q484" s="20">
        <v>0.32500000000000284</v>
      </c>
      <c r="R484" s="15">
        <v>1.0000000000000009E-2</v>
      </c>
      <c r="S484" s="20">
        <v>20.85</v>
      </c>
      <c r="T484" s="20">
        <v>1.3191060593097763</v>
      </c>
      <c r="U484" s="20">
        <v>4.5199999999999996</v>
      </c>
      <c r="V484" s="20">
        <v>0.65513843481138212</v>
      </c>
      <c r="W484" s="20">
        <v>0</v>
      </c>
      <c r="X484" s="20">
        <v>24574</v>
      </c>
      <c r="Y484" s="20">
        <v>0</v>
      </c>
      <c r="Z484" s="20">
        <v>0</v>
      </c>
      <c r="AA484" s="20">
        <v>0</v>
      </c>
      <c r="AB484" s="20">
        <v>0</v>
      </c>
      <c r="AC484" s="20">
        <v>0</v>
      </c>
    </row>
    <row r="485" spans="1:29" x14ac:dyDescent="0.3">
      <c r="A485" s="20">
        <v>2013</v>
      </c>
      <c r="B485" s="10">
        <v>106</v>
      </c>
      <c r="C485" s="10">
        <v>484</v>
      </c>
      <c r="D485" s="26">
        <v>0</v>
      </c>
      <c r="E485" s="26">
        <v>1</v>
      </c>
      <c r="F485" s="26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1</v>
      </c>
      <c r="N485" s="10">
        <v>0</v>
      </c>
      <c r="O485" s="10">
        <v>0</v>
      </c>
      <c r="P485" s="10">
        <v>0</v>
      </c>
      <c r="Q485" s="20">
        <v>0.44999999999999574</v>
      </c>
      <c r="R485" s="15">
        <v>0.14000000000000001</v>
      </c>
      <c r="S485" s="20">
        <v>16.82</v>
      </c>
      <c r="T485" s="20">
        <v>1.2258259914618934</v>
      </c>
      <c r="U485" s="20">
        <v>3.02</v>
      </c>
      <c r="V485" s="20">
        <v>0.48000694295715063</v>
      </c>
      <c r="W485" s="20">
        <v>3</v>
      </c>
      <c r="X485" s="20">
        <v>24574</v>
      </c>
      <c r="Y485" s="20">
        <v>0</v>
      </c>
      <c r="Z485" s="20">
        <v>0</v>
      </c>
      <c r="AA485" s="20">
        <v>1</v>
      </c>
      <c r="AB485" s="20">
        <v>0</v>
      </c>
      <c r="AC485" s="20">
        <v>1</v>
      </c>
    </row>
    <row r="486" spans="1:29" x14ac:dyDescent="0.3">
      <c r="A486" s="20">
        <v>2013</v>
      </c>
      <c r="B486" s="10">
        <v>107</v>
      </c>
      <c r="C486" s="10">
        <v>485</v>
      </c>
      <c r="D486" s="26">
        <v>0</v>
      </c>
      <c r="E486" s="26">
        <v>0</v>
      </c>
      <c r="F486" s="26">
        <v>1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1</v>
      </c>
      <c r="O486" s="10">
        <v>0</v>
      </c>
      <c r="P486" s="10">
        <v>0</v>
      </c>
      <c r="Q486" s="20">
        <v>0.47500000000000142</v>
      </c>
      <c r="R486" s="15">
        <v>0.27</v>
      </c>
      <c r="S486" s="20">
        <v>21.28</v>
      </c>
      <c r="T486" s="20">
        <v>1.3279716236230106</v>
      </c>
      <c r="U486" s="20">
        <v>3.63</v>
      </c>
      <c r="V486" s="20">
        <v>0.55990662503611255</v>
      </c>
      <c r="W486" s="20">
        <v>1</v>
      </c>
      <c r="X486" s="20">
        <v>24574</v>
      </c>
      <c r="Y486" s="20">
        <v>0</v>
      </c>
      <c r="Z486" s="20">
        <v>0</v>
      </c>
      <c r="AA486" s="20">
        <v>1</v>
      </c>
      <c r="AB486" s="20">
        <v>0</v>
      </c>
      <c r="AC486" s="20">
        <v>1</v>
      </c>
    </row>
    <row r="487" spans="1:29" x14ac:dyDescent="0.3">
      <c r="A487" s="20">
        <v>2013</v>
      </c>
      <c r="B487" s="10">
        <v>108</v>
      </c>
      <c r="C487" s="10">
        <v>486</v>
      </c>
      <c r="D487" s="26">
        <v>1</v>
      </c>
      <c r="E487" s="26">
        <v>0</v>
      </c>
      <c r="F487" s="26">
        <v>0</v>
      </c>
      <c r="G487" s="10">
        <v>1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1</v>
      </c>
      <c r="O487" s="10">
        <v>0</v>
      </c>
      <c r="P487" s="10">
        <v>0</v>
      </c>
      <c r="Q487" s="20">
        <v>0.28300000000000125</v>
      </c>
      <c r="R487" s="15">
        <v>0</v>
      </c>
      <c r="S487" s="20">
        <v>27.4</v>
      </c>
      <c r="T487" s="20">
        <v>1.4377505628203879</v>
      </c>
      <c r="U487" s="20">
        <v>3.21</v>
      </c>
      <c r="V487" s="20">
        <v>0.5065050324048721</v>
      </c>
      <c r="W487" s="20">
        <v>0</v>
      </c>
      <c r="X487" s="20">
        <v>24574</v>
      </c>
      <c r="Y487" s="20">
        <v>0</v>
      </c>
      <c r="Z487" s="20">
        <v>0</v>
      </c>
      <c r="AA487" s="20">
        <v>0</v>
      </c>
      <c r="AB487" s="20">
        <v>0</v>
      </c>
      <c r="AC487" s="20">
        <v>0</v>
      </c>
    </row>
    <row r="488" spans="1:29" x14ac:dyDescent="0.3">
      <c r="A488" s="20">
        <v>2013</v>
      </c>
      <c r="B488" s="10">
        <v>109</v>
      </c>
      <c r="C488" s="10">
        <v>487</v>
      </c>
      <c r="D488" s="26">
        <v>0</v>
      </c>
      <c r="E488" s="26">
        <v>1</v>
      </c>
      <c r="F488" s="26">
        <v>0</v>
      </c>
      <c r="G488" s="10">
        <v>1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1</v>
      </c>
      <c r="O488" s="10">
        <v>0</v>
      </c>
      <c r="P488" s="10">
        <v>0</v>
      </c>
      <c r="Q488" s="20">
        <v>0.43699999999999761</v>
      </c>
      <c r="R488" s="15">
        <v>1.0000000000000009E-2</v>
      </c>
      <c r="S488" s="20">
        <v>16.04</v>
      </c>
      <c r="T488" s="20">
        <v>1.2052043639481447</v>
      </c>
      <c r="U488" s="20">
        <v>4.37</v>
      </c>
      <c r="V488" s="20">
        <v>0.64048143697042181</v>
      </c>
      <c r="W488" s="20">
        <v>4</v>
      </c>
      <c r="X488" s="20">
        <v>24574</v>
      </c>
      <c r="Y488" s="20">
        <v>0</v>
      </c>
      <c r="Z488" s="20">
        <v>0</v>
      </c>
      <c r="AA488" s="20">
        <v>0</v>
      </c>
      <c r="AB488" s="20">
        <v>0</v>
      </c>
      <c r="AC488" s="20">
        <v>0</v>
      </c>
    </row>
    <row r="489" spans="1:29" x14ac:dyDescent="0.3">
      <c r="A489" s="20">
        <v>2013</v>
      </c>
      <c r="B489" s="10">
        <v>110</v>
      </c>
      <c r="C489" s="10">
        <v>488</v>
      </c>
      <c r="D489" s="26">
        <v>0</v>
      </c>
      <c r="E489" s="26">
        <v>1</v>
      </c>
      <c r="F489" s="26">
        <v>0</v>
      </c>
      <c r="G489" s="10">
        <v>1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1</v>
      </c>
      <c r="O489" s="10">
        <v>0</v>
      </c>
      <c r="P489" s="10">
        <v>0</v>
      </c>
      <c r="Q489" s="20">
        <v>0.14999999999999858</v>
      </c>
      <c r="R489" s="15">
        <v>5.0000000000000044E-2</v>
      </c>
      <c r="S489" s="20">
        <v>21.24</v>
      </c>
      <c r="T489" s="20">
        <v>1.3271545124094315</v>
      </c>
      <c r="U489" s="20">
        <v>4.4000000000000004</v>
      </c>
      <c r="V489" s="20">
        <v>0.64345267648618742</v>
      </c>
      <c r="W489" s="20">
        <v>0</v>
      </c>
      <c r="X489" s="20">
        <v>24574</v>
      </c>
      <c r="Y489" s="20">
        <v>0</v>
      </c>
      <c r="Z489" s="20">
        <v>0</v>
      </c>
      <c r="AA489" s="20">
        <v>0</v>
      </c>
      <c r="AB489" s="20">
        <v>0</v>
      </c>
      <c r="AC489" s="20">
        <v>0</v>
      </c>
    </row>
    <row r="490" spans="1:29" x14ac:dyDescent="0.3">
      <c r="A490" s="20">
        <v>2013</v>
      </c>
      <c r="B490" s="10">
        <v>111</v>
      </c>
      <c r="C490" s="10">
        <v>489</v>
      </c>
      <c r="D490" s="26">
        <v>0</v>
      </c>
      <c r="E490" s="26">
        <v>1</v>
      </c>
      <c r="F490" s="26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1</v>
      </c>
      <c r="P490" s="10">
        <v>0</v>
      </c>
      <c r="Q490" s="20">
        <v>0.24000000000000199</v>
      </c>
      <c r="R490" s="15">
        <v>0.16000000000000003</v>
      </c>
      <c r="S490" s="20">
        <v>11.54</v>
      </c>
      <c r="T490" s="20">
        <v>1.0622058088197126</v>
      </c>
      <c r="U490" s="20">
        <v>4.05</v>
      </c>
      <c r="V490" s="20">
        <v>0.60745502321466849</v>
      </c>
      <c r="W490" s="20">
        <v>0</v>
      </c>
      <c r="X490" s="20">
        <v>24574</v>
      </c>
      <c r="Y490" s="20">
        <v>0</v>
      </c>
      <c r="Z490" s="20">
        <v>0</v>
      </c>
      <c r="AA490" s="20">
        <v>0</v>
      </c>
      <c r="AB490" s="20">
        <v>0</v>
      </c>
      <c r="AC490" s="20">
        <v>0</v>
      </c>
    </row>
    <row r="491" spans="1:29" x14ac:dyDescent="0.3">
      <c r="A491" s="20">
        <v>2013</v>
      </c>
      <c r="B491" s="10">
        <v>112</v>
      </c>
      <c r="C491" s="10">
        <v>490</v>
      </c>
      <c r="D491" s="26">
        <v>0</v>
      </c>
      <c r="E491" s="26">
        <v>1</v>
      </c>
      <c r="F491" s="26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20">
        <v>0.50500000000000256</v>
      </c>
      <c r="R491" s="15">
        <v>0</v>
      </c>
      <c r="S491" s="20">
        <v>9.5399999999999991</v>
      </c>
      <c r="T491" s="20">
        <v>0.97954837470409506</v>
      </c>
      <c r="U491" s="20">
        <v>4.4000000000000004</v>
      </c>
      <c r="V491" s="20">
        <v>0.64345267648618742</v>
      </c>
      <c r="W491" s="20">
        <v>3</v>
      </c>
      <c r="X491" s="20">
        <v>24574</v>
      </c>
      <c r="Y491" s="20">
        <v>0</v>
      </c>
      <c r="Z491" s="20">
        <v>0</v>
      </c>
      <c r="AA491" s="20">
        <v>0</v>
      </c>
      <c r="AB491" s="20">
        <v>0</v>
      </c>
      <c r="AC491" s="20">
        <v>0</v>
      </c>
    </row>
    <row r="492" spans="1:29" x14ac:dyDescent="0.3">
      <c r="A492" s="20">
        <v>2013</v>
      </c>
      <c r="B492" s="10">
        <v>113</v>
      </c>
      <c r="C492" s="10">
        <v>491</v>
      </c>
      <c r="D492" s="26">
        <v>1</v>
      </c>
      <c r="E492" s="26">
        <v>0</v>
      </c>
      <c r="F492" s="26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1</v>
      </c>
      <c r="Q492" s="20">
        <v>0.18499999999999517</v>
      </c>
      <c r="R492" s="15">
        <v>3.0000000000000027E-2</v>
      </c>
      <c r="S492" s="20">
        <v>30.62</v>
      </c>
      <c r="T492" s="20">
        <v>1.4860051863622423</v>
      </c>
      <c r="U492" s="20">
        <v>4.38</v>
      </c>
      <c r="V492" s="20">
        <v>0.64147411050409953</v>
      </c>
      <c r="W492" s="20">
        <v>0</v>
      </c>
      <c r="X492" s="20">
        <v>24574</v>
      </c>
      <c r="Y492" s="20">
        <v>0</v>
      </c>
      <c r="Z492" s="20">
        <v>0</v>
      </c>
      <c r="AA492" s="20">
        <v>1</v>
      </c>
      <c r="AB492" s="20">
        <v>0</v>
      </c>
      <c r="AC492" s="20">
        <v>1</v>
      </c>
    </row>
    <row r="493" spans="1:29" x14ac:dyDescent="0.3">
      <c r="A493" s="20">
        <v>2013</v>
      </c>
      <c r="B493" s="10">
        <v>114</v>
      </c>
      <c r="C493" s="10">
        <v>492</v>
      </c>
      <c r="D493" s="26">
        <v>1</v>
      </c>
      <c r="E493" s="26">
        <v>0</v>
      </c>
      <c r="F493" s="26">
        <v>0</v>
      </c>
      <c r="G493" s="10">
        <v>1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1</v>
      </c>
      <c r="P493" s="10">
        <v>0</v>
      </c>
      <c r="Q493" s="20">
        <v>0.60000000000000131</v>
      </c>
      <c r="R493" s="15">
        <v>7.999999999999996E-2</v>
      </c>
      <c r="S493" s="20">
        <v>36.08</v>
      </c>
      <c r="T493" s="20">
        <v>1.5572665288699041</v>
      </c>
      <c r="U493" s="20">
        <v>4.96</v>
      </c>
      <c r="V493" s="20">
        <v>0.69548167649019743</v>
      </c>
      <c r="W493" s="20">
        <v>1</v>
      </c>
      <c r="X493" s="20">
        <v>24574</v>
      </c>
      <c r="Y493" s="20">
        <v>0</v>
      </c>
      <c r="Z493" s="20">
        <v>0</v>
      </c>
      <c r="AA493" s="20">
        <v>0</v>
      </c>
      <c r="AB493" s="20">
        <v>0</v>
      </c>
      <c r="AC493" s="20">
        <v>0</v>
      </c>
    </row>
    <row r="494" spans="1:29" x14ac:dyDescent="0.3">
      <c r="A494" s="20">
        <v>2013</v>
      </c>
      <c r="B494" s="10">
        <v>115</v>
      </c>
      <c r="C494" s="10">
        <v>493</v>
      </c>
      <c r="D494" s="26">
        <v>1</v>
      </c>
      <c r="E494" s="26">
        <v>0</v>
      </c>
      <c r="F494" s="26">
        <v>0</v>
      </c>
      <c r="G494" s="10">
        <v>1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1</v>
      </c>
      <c r="Q494" s="20">
        <v>0.35000000000000142</v>
      </c>
      <c r="R494" s="15">
        <v>0.32999999999999996</v>
      </c>
      <c r="S494" s="20">
        <v>27.16</v>
      </c>
      <c r="T494" s="20">
        <v>1.433929765608464</v>
      </c>
      <c r="U494" s="20">
        <v>3.03</v>
      </c>
      <c r="V494" s="20">
        <v>0.48144262850230496</v>
      </c>
      <c r="W494" s="20">
        <v>1</v>
      </c>
      <c r="X494" s="20">
        <v>24574</v>
      </c>
      <c r="Y494" s="20">
        <v>0</v>
      </c>
      <c r="Z494" s="20">
        <v>0</v>
      </c>
      <c r="AA494" s="20">
        <v>1</v>
      </c>
      <c r="AB494" s="20">
        <v>1</v>
      </c>
      <c r="AC494" s="20">
        <v>2</v>
      </c>
    </row>
    <row r="495" spans="1:29" x14ac:dyDescent="0.3">
      <c r="A495" s="20">
        <v>2013</v>
      </c>
      <c r="B495" s="10">
        <v>116</v>
      </c>
      <c r="C495" s="10">
        <v>494</v>
      </c>
      <c r="D495" s="26">
        <v>1</v>
      </c>
      <c r="E495" s="26">
        <v>0</v>
      </c>
      <c r="F495" s="26">
        <v>0</v>
      </c>
      <c r="G495" s="10">
        <v>1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1</v>
      </c>
      <c r="Q495" s="20">
        <v>0.17000000000000171</v>
      </c>
      <c r="R495" s="15">
        <v>8.9999999999999969E-2</v>
      </c>
      <c r="S495" s="20">
        <v>23.63</v>
      </c>
      <c r="T495" s="20">
        <v>1.3734637216323691</v>
      </c>
      <c r="U495" s="20">
        <v>3.82</v>
      </c>
      <c r="V495" s="20">
        <v>0.58206336291170868</v>
      </c>
      <c r="W495" s="20">
        <v>0</v>
      </c>
      <c r="X495" s="20">
        <v>24574</v>
      </c>
      <c r="Y495" s="20">
        <v>0</v>
      </c>
      <c r="Z495" s="20">
        <v>0</v>
      </c>
      <c r="AA495" s="20">
        <v>0</v>
      </c>
      <c r="AB495" s="20">
        <v>0</v>
      </c>
      <c r="AC495" s="20">
        <v>0</v>
      </c>
    </row>
    <row r="496" spans="1:29" x14ac:dyDescent="0.3">
      <c r="A496" s="20">
        <v>2013</v>
      </c>
      <c r="B496" s="10">
        <v>117</v>
      </c>
      <c r="C496" s="10">
        <v>495</v>
      </c>
      <c r="D496" s="26">
        <v>0</v>
      </c>
      <c r="E496" s="26">
        <v>1</v>
      </c>
      <c r="F496" s="26">
        <v>0</v>
      </c>
      <c r="G496" s="10">
        <v>1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1</v>
      </c>
      <c r="Q496" s="20">
        <v>0.39499999999999602</v>
      </c>
      <c r="R496" s="15">
        <v>0</v>
      </c>
      <c r="S496" s="20">
        <v>20.57</v>
      </c>
      <c r="T496" s="20">
        <v>1.3132342916947239</v>
      </c>
      <c r="U496" s="20">
        <v>2.82</v>
      </c>
      <c r="V496" s="20">
        <v>0.45024910831936105</v>
      </c>
      <c r="W496" s="20">
        <v>0</v>
      </c>
      <c r="X496" s="20">
        <v>24574</v>
      </c>
      <c r="Y496" s="20">
        <v>0</v>
      </c>
      <c r="Z496" s="20">
        <v>0</v>
      </c>
      <c r="AA496" s="20">
        <v>0</v>
      </c>
      <c r="AB496" s="20">
        <v>2</v>
      </c>
      <c r="AC496" s="20">
        <v>2</v>
      </c>
    </row>
    <row r="497" spans="1:29" x14ac:dyDescent="0.3">
      <c r="A497" s="20">
        <v>2013</v>
      </c>
      <c r="B497" s="10">
        <v>118</v>
      </c>
      <c r="C497" s="10">
        <v>496</v>
      </c>
      <c r="D497" s="26">
        <v>1</v>
      </c>
      <c r="E497" s="26">
        <v>0</v>
      </c>
      <c r="F497" s="26">
        <v>0</v>
      </c>
      <c r="G497" s="10">
        <v>1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1</v>
      </c>
      <c r="Q497" s="20">
        <v>0.60500000000000398</v>
      </c>
      <c r="R497" s="15">
        <v>0.52</v>
      </c>
      <c r="S497" s="20">
        <v>14.26</v>
      </c>
      <c r="T497" s="20">
        <v>1.1541195255158467</v>
      </c>
      <c r="U497" s="20">
        <v>4.55</v>
      </c>
      <c r="V497" s="20">
        <v>0.65801139665711239</v>
      </c>
      <c r="W497" s="20">
        <v>1</v>
      </c>
      <c r="X497" s="20">
        <v>24574</v>
      </c>
      <c r="Y497" s="20">
        <v>0</v>
      </c>
      <c r="Z497" s="20">
        <v>0</v>
      </c>
      <c r="AA497" s="20">
        <v>2</v>
      </c>
      <c r="AB497" s="20">
        <v>0</v>
      </c>
      <c r="AC497" s="20">
        <v>2</v>
      </c>
    </row>
    <row r="498" spans="1:29" x14ac:dyDescent="0.3">
      <c r="A498" s="20">
        <v>2013</v>
      </c>
      <c r="B498" s="10">
        <v>119</v>
      </c>
      <c r="C498" s="10">
        <v>497</v>
      </c>
      <c r="D498" s="26">
        <v>1</v>
      </c>
      <c r="E498" s="26">
        <v>0</v>
      </c>
      <c r="F498" s="26">
        <v>0</v>
      </c>
      <c r="G498" s="10">
        <v>1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1</v>
      </c>
      <c r="P498" s="10">
        <v>0</v>
      </c>
      <c r="Q498" s="20">
        <v>0.18299999999999272</v>
      </c>
      <c r="R498" s="15">
        <v>1.0000000000000009E-2</v>
      </c>
      <c r="S498" s="20">
        <v>19.43</v>
      </c>
      <c r="T498" s="20">
        <v>1.2884728005997825</v>
      </c>
      <c r="U498" s="20">
        <v>2.66</v>
      </c>
      <c r="V498" s="20">
        <v>0.42488163663106698</v>
      </c>
      <c r="W498" s="20">
        <v>1</v>
      </c>
      <c r="X498" s="20">
        <v>24574</v>
      </c>
      <c r="Y498" s="20">
        <v>0</v>
      </c>
      <c r="Z498" s="20">
        <v>0</v>
      </c>
      <c r="AA498" s="20">
        <v>1</v>
      </c>
      <c r="AB498" s="20">
        <v>0</v>
      </c>
      <c r="AC498" s="20">
        <v>1</v>
      </c>
    </row>
    <row r="499" spans="1:29" x14ac:dyDescent="0.3">
      <c r="A499" s="20">
        <v>2013</v>
      </c>
      <c r="B499" s="10">
        <v>120</v>
      </c>
      <c r="C499" s="10">
        <v>498</v>
      </c>
      <c r="D499" s="26">
        <v>1</v>
      </c>
      <c r="E499" s="26">
        <v>0</v>
      </c>
      <c r="F499" s="26">
        <v>0</v>
      </c>
      <c r="G499" s="10">
        <v>1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1</v>
      </c>
      <c r="Q499" s="20">
        <v>0.44700000000000273</v>
      </c>
      <c r="R499" s="15">
        <v>0.41000000000000003</v>
      </c>
      <c r="S499" s="20">
        <v>5.81</v>
      </c>
      <c r="T499" s="20">
        <v>0.76417613239033066</v>
      </c>
      <c r="U499" s="20">
        <v>2.98</v>
      </c>
      <c r="V499" s="20">
        <v>0.47421626407625522</v>
      </c>
      <c r="W499" s="20">
        <v>2</v>
      </c>
      <c r="X499" s="20">
        <v>24574</v>
      </c>
      <c r="Y499" s="20">
        <v>0</v>
      </c>
      <c r="Z499" s="20">
        <v>0</v>
      </c>
      <c r="AA499" s="20">
        <v>0</v>
      </c>
      <c r="AB499" s="20">
        <v>1</v>
      </c>
      <c r="AC499" s="20">
        <v>1</v>
      </c>
    </row>
    <row r="500" spans="1:29" x14ac:dyDescent="0.3">
      <c r="A500" s="20">
        <v>2013</v>
      </c>
      <c r="B500" s="10">
        <v>121</v>
      </c>
      <c r="C500" s="10">
        <v>499</v>
      </c>
      <c r="D500" s="26">
        <v>1</v>
      </c>
      <c r="E500" s="26">
        <v>0</v>
      </c>
      <c r="F500" s="26">
        <v>0</v>
      </c>
      <c r="G500" s="10">
        <v>1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1</v>
      </c>
      <c r="P500" s="10">
        <v>0</v>
      </c>
      <c r="Q500" s="20">
        <v>0.46000000000000796</v>
      </c>
      <c r="R500" s="15">
        <v>1.0000000000000009E-2</v>
      </c>
      <c r="S500" s="20">
        <v>12.7</v>
      </c>
      <c r="T500" s="20">
        <v>1.1038037209559568</v>
      </c>
      <c r="U500" s="20">
        <v>3.23</v>
      </c>
      <c r="V500" s="20">
        <v>0.50920252233110286</v>
      </c>
      <c r="W500" s="20">
        <v>2</v>
      </c>
      <c r="X500" s="20">
        <v>24574</v>
      </c>
      <c r="Y500" s="20">
        <v>0</v>
      </c>
      <c r="Z500" s="20">
        <v>0</v>
      </c>
      <c r="AA500" s="20">
        <v>1</v>
      </c>
      <c r="AB500" s="20">
        <v>8</v>
      </c>
      <c r="AC500" s="20">
        <v>9</v>
      </c>
    </row>
    <row r="501" spans="1:29" x14ac:dyDescent="0.3">
      <c r="A501" s="20">
        <v>2013</v>
      </c>
      <c r="B501" s="10">
        <v>122</v>
      </c>
      <c r="C501" s="10">
        <v>500</v>
      </c>
      <c r="D501" s="26">
        <v>0</v>
      </c>
      <c r="E501" s="26">
        <v>1</v>
      </c>
      <c r="F501" s="26">
        <v>0</v>
      </c>
      <c r="G501" s="10">
        <v>1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1</v>
      </c>
      <c r="P501" s="10">
        <v>0</v>
      </c>
      <c r="Q501" s="20">
        <v>0.5899999999999892</v>
      </c>
      <c r="R501" s="15">
        <v>4.0000000000000036E-2</v>
      </c>
      <c r="S501" s="20">
        <v>11.86</v>
      </c>
      <c r="T501" s="20">
        <v>1.0740846890282438</v>
      </c>
      <c r="U501" s="20">
        <v>2.61</v>
      </c>
      <c r="V501" s="20">
        <v>0.41664050733828095</v>
      </c>
      <c r="W501" s="20">
        <v>1</v>
      </c>
      <c r="X501" s="20">
        <v>24574</v>
      </c>
      <c r="Y501" s="20">
        <v>0</v>
      </c>
      <c r="Z501" s="20">
        <v>0</v>
      </c>
      <c r="AA501" s="20">
        <v>1</v>
      </c>
      <c r="AB501" s="20">
        <v>3</v>
      </c>
      <c r="AC501" s="20">
        <v>4</v>
      </c>
    </row>
    <row r="502" spans="1:29" x14ac:dyDescent="0.3">
      <c r="A502" s="20">
        <v>2013</v>
      </c>
      <c r="B502" s="10">
        <v>123</v>
      </c>
      <c r="C502" s="10">
        <v>501</v>
      </c>
      <c r="D502" s="26">
        <v>0</v>
      </c>
      <c r="E502" s="26">
        <v>1</v>
      </c>
      <c r="F502" s="26">
        <v>0</v>
      </c>
      <c r="G502" s="10">
        <v>1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1</v>
      </c>
      <c r="P502" s="10">
        <v>0</v>
      </c>
      <c r="Q502" s="20">
        <v>0.35000000000000853</v>
      </c>
      <c r="R502" s="15">
        <v>0</v>
      </c>
      <c r="S502" s="20">
        <v>16.53</v>
      </c>
      <c r="T502" s="20">
        <v>1.2182728535714475</v>
      </c>
      <c r="U502" s="20">
        <v>2.68</v>
      </c>
      <c r="V502" s="20">
        <v>0.42813479402878885</v>
      </c>
      <c r="W502" s="20">
        <v>0</v>
      </c>
      <c r="X502" s="20">
        <v>16879</v>
      </c>
      <c r="Y502" s="20">
        <v>0</v>
      </c>
      <c r="Z502" s="20">
        <v>0</v>
      </c>
      <c r="AA502" s="20">
        <v>0</v>
      </c>
      <c r="AB502" s="20">
        <v>0</v>
      </c>
      <c r="AC502" s="20">
        <v>0</v>
      </c>
    </row>
    <row r="503" spans="1:29" x14ac:dyDescent="0.3">
      <c r="A503" s="20">
        <v>2013</v>
      </c>
      <c r="B503" s="10">
        <v>124</v>
      </c>
      <c r="C503" s="10">
        <v>502</v>
      </c>
      <c r="D503" s="26">
        <v>1</v>
      </c>
      <c r="E503" s="26">
        <v>0</v>
      </c>
      <c r="F503" s="26">
        <v>0</v>
      </c>
      <c r="G503" s="10">
        <v>1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1</v>
      </c>
      <c r="P503" s="10">
        <v>0</v>
      </c>
      <c r="Q503" s="20">
        <v>0.54999999999999716</v>
      </c>
      <c r="R503" s="15">
        <v>8.9999999999999969E-2</v>
      </c>
      <c r="S503" s="20">
        <v>33.92</v>
      </c>
      <c r="T503" s="20">
        <v>1.5304558435846762</v>
      </c>
      <c r="U503" s="20">
        <v>5.25</v>
      </c>
      <c r="V503" s="20">
        <v>0.72015930340595691</v>
      </c>
      <c r="W503" s="20">
        <v>0</v>
      </c>
      <c r="X503" s="20">
        <v>16879</v>
      </c>
      <c r="Y503" s="20">
        <v>0</v>
      </c>
      <c r="Z503" s="20">
        <v>0</v>
      </c>
      <c r="AA503" s="20">
        <v>0</v>
      </c>
      <c r="AB503" s="20">
        <v>0</v>
      </c>
      <c r="AC503" s="20">
        <v>0</v>
      </c>
    </row>
    <row r="504" spans="1:29" x14ac:dyDescent="0.3">
      <c r="A504" s="20">
        <v>2013</v>
      </c>
      <c r="B504" s="10">
        <v>125</v>
      </c>
      <c r="C504" s="10">
        <v>503</v>
      </c>
      <c r="D504" s="26">
        <v>1</v>
      </c>
      <c r="E504" s="26">
        <v>0</v>
      </c>
      <c r="F504" s="26">
        <v>0</v>
      </c>
      <c r="G504" s="10">
        <v>1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1</v>
      </c>
      <c r="Q504" s="20">
        <v>0.35999999999999943</v>
      </c>
      <c r="R504" s="15">
        <v>2.0000000000000018E-2</v>
      </c>
      <c r="S504" s="20">
        <v>24.19</v>
      </c>
      <c r="T504" s="20">
        <v>1.3836358683618797</v>
      </c>
      <c r="U504" s="20">
        <v>7.7</v>
      </c>
      <c r="V504" s="20">
        <v>0.88649072517248184</v>
      </c>
      <c r="W504" s="20">
        <v>0</v>
      </c>
      <c r="X504" s="20">
        <v>16879</v>
      </c>
      <c r="Y504" s="20">
        <v>0</v>
      </c>
      <c r="Z504" s="20">
        <v>0</v>
      </c>
      <c r="AA504" s="20">
        <v>0</v>
      </c>
      <c r="AB504" s="20">
        <v>0</v>
      </c>
      <c r="AC504" s="20">
        <v>0</v>
      </c>
    </row>
    <row r="505" spans="1:29" x14ac:dyDescent="0.3">
      <c r="A505" s="20">
        <v>2013</v>
      </c>
      <c r="B505" s="10">
        <v>126</v>
      </c>
      <c r="C505" s="10">
        <v>504</v>
      </c>
      <c r="D505" s="26">
        <v>1</v>
      </c>
      <c r="E505" s="26">
        <v>0</v>
      </c>
      <c r="F505" s="26">
        <v>0</v>
      </c>
      <c r="G505" s="10">
        <v>1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1</v>
      </c>
      <c r="P505" s="10">
        <v>0</v>
      </c>
      <c r="Q505" s="20">
        <v>0.53499999999999659</v>
      </c>
      <c r="R505" s="15">
        <v>5.0000000000000044E-2</v>
      </c>
      <c r="S505" s="20">
        <v>49.81</v>
      </c>
      <c r="T505" s="20">
        <v>1.6973165417323834</v>
      </c>
      <c r="U505" s="20">
        <v>6.11</v>
      </c>
      <c r="V505" s="20">
        <v>0.78604121024255424</v>
      </c>
      <c r="W505" s="20">
        <v>0</v>
      </c>
      <c r="X505" s="20">
        <v>16879</v>
      </c>
      <c r="Y505" s="20">
        <v>0</v>
      </c>
      <c r="Z505" s="20">
        <v>0</v>
      </c>
      <c r="AA505" s="20">
        <v>0</v>
      </c>
      <c r="AB505" s="20">
        <v>0</v>
      </c>
      <c r="AC505" s="20">
        <v>0</v>
      </c>
    </row>
    <row r="506" spans="1:29" x14ac:dyDescent="0.3">
      <c r="A506" s="20">
        <v>2013</v>
      </c>
      <c r="B506" s="10">
        <v>127</v>
      </c>
      <c r="C506" s="10">
        <v>505</v>
      </c>
      <c r="D506" s="26">
        <v>1</v>
      </c>
      <c r="E506" s="26">
        <v>0</v>
      </c>
      <c r="F506" s="26">
        <v>0</v>
      </c>
      <c r="G506" s="10">
        <v>1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1</v>
      </c>
      <c r="Q506" s="20">
        <v>0.35500000000000398</v>
      </c>
      <c r="R506" s="15">
        <v>5.0000000000000044E-2</v>
      </c>
      <c r="S506" s="20">
        <v>29.03</v>
      </c>
      <c r="T506" s="20">
        <v>1.4628470358316736</v>
      </c>
      <c r="U506" s="20">
        <v>6.96</v>
      </c>
      <c r="V506" s="20">
        <v>0.84260923961056211</v>
      </c>
      <c r="W506" s="20">
        <v>0</v>
      </c>
      <c r="X506" s="20">
        <v>16879</v>
      </c>
      <c r="Y506" s="20">
        <v>1</v>
      </c>
      <c r="Z506" s="20">
        <v>0</v>
      </c>
      <c r="AA506" s="20">
        <v>0</v>
      </c>
      <c r="AB506" s="20">
        <v>1</v>
      </c>
      <c r="AC506" s="20">
        <v>2</v>
      </c>
    </row>
    <row r="507" spans="1:29" x14ac:dyDescent="0.3">
      <c r="A507" s="20">
        <v>2013</v>
      </c>
      <c r="B507" s="10">
        <v>128</v>
      </c>
      <c r="C507" s="10">
        <v>506</v>
      </c>
      <c r="D507" s="26">
        <v>0</v>
      </c>
      <c r="E507" s="26">
        <v>1</v>
      </c>
      <c r="F507" s="26">
        <v>0</v>
      </c>
      <c r="G507" s="10">
        <v>1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1</v>
      </c>
      <c r="P507" s="10">
        <v>0</v>
      </c>
      <c r="Q507" s="20">
        <v>0.51500000000000057</v>
      </c>
      <c r="R507" s="15">
        <v>8.9999999999999969E-2</v>
      </c>
      <c r="S507" s="20">
        <v>10.88</v>
      </c>
      <c r="T507" s="20">
        <v>1.0366288953621612</v>
      </c>
      <c r="U507" s="20">
        <v>2.95</v>
      </c>
      <c r="V507" s="20">
        <v>0.46982201597816303</v>
      </c>
      <c r="W507" s="20">
        <v>0</v>
      </c>
      <c r="X507" s="20">
        <v>16879</v>
      </c>
      <c r="Y507" s="20">
        <v>0</v>
      </c>
      <c r="Z507" s="20">
        <v>0</v>
      </c>
      <c r="AA507" s="20">
        <v>0</v>
      </c>
      <c r="AB507" s="20">
        <v>0</v>
      </c>
      <c r="AC507" s="20">
        <v>0</v>
      </c>
    </row>
    <row r="508" spans="1:29" x14ac:dyDescent="0.3">
      <c r="A508" s="20">
        <v>2013</v>
      </c>
      <c r="B508" s="10">
        <v>129</v>
      </c>
      <c r="C508" s="10">
        <v>507</v>
      </c>
      <c r="D508" s="26">
        <v>0</v>
      </c>
      <c r="E508" s="26">
        <v>1</v>
      </c>
      <c r="F508" s="26">
        <v>0</v>
      </c>
      <c r="G508" s="10">
        <v>1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0</v>
      </c>
      <c r="O508" s="10">
        <v>1</v>
      </c>
      <c r="P508" s="10">
        <v>0</v>
      </c>
      <c r="Q508" s="20">
        <v>0.92999999999999261</v>
      </c>
      <c r="R508" s="15">
        <v>0.21999999999999997</v>
      </c>
      <c r="S508" s="20">
        <v>15.61</v>
      </c>
      <c r="T508" s="20">
        <v>1.1934029030624176</v>
      </c>
      <c r="U508" s="20">
        <v>3.09</v>
      </c>
      <c r="V508" s="20">
        <v>0.48995847942483461</v>
      </c>
      <c r="W508" s="20">
        <v>0</v>
      </c>
      <c r="X508" s="20">
        <v>16879</v>
      </c>
      <c r="Y508" s="20">
        <v>0</v>
      </c>
      <c r="Z508" s="20">
        <v>0</v>
      </c>
      <c r="AA508" s="20">
        <v>3</v>
      </c>
      <c r="AB508" s="20">
        <v>0</v>
      </c>
      <c r="AC508" s="20">
        <v>3</v>
      </c>
    </row>
    <row r="509" spans="1:29" x14ac:dyDescent="0.3">
      <c r="A509" s="20">
        <v>2013</v>
      </c>
      <c r="B509" s="10">
        <v>130</v>
      </c>
      <c r="C509" s="10">
        <v>508</v>
      </c>
      <c r="D509" s="26">
        <v>0</v>
      </c>
      <c r="E509" s="26">
        <v>1</v>
      </c>
      <c r="F509" s="26">
        <v>0</v>
      </c>
      <c r="G509" s="10">
        <v>1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1</v>
      </c>
      <c r="O509" s="10">
        <v>0</v>
      </c>
      <c r="P509" s="10">
        <v>0</v>
      </c>
      <c r="Q509" s="20">
        <v>0.31700000000000728</v>
      </c>
      <c r="R509" s="15">
        <v>6.0000000000000053E-2</v>
      </c>
      <c r="S509" s="20">
        <v>14.74</v>
      </c>
      <c r="T509" s="20">
        <v>1.1684974835230326</v>
      </c>
      <c r="U509" s="20">
        <v>3.19</v>
      </c>
      <c r="V509" s="20">
        <v>0.50379068305718111</v>
      </c>
      <c r="W509" s="20">
        <v>1</v>
      </c>
      <c r="X509" s="20">
        <v>16879</v>
      </c>
      <c r="Y509" s="20">
        <v>0</v>
      </c>
      <c r="Z509" s="20">
        <v>0</v>
      </c>
      <c r="AA509" s="20">
        <v>0</v>
      </c>
      <c r="AB509" s="20">
        <v>1</v>
      </c>
      <c r="AC509" s="20">
        <v>1</v>
      </c>
    </row>
    <row r="510" spans="1:29" x14ac:dyDescent="0.3">
      <c r="A510" s="20">
        <v>2013</v>
      </c>
      <c r="B510" s="10">
        <v>131</v>
      </c>
      <c r="C510" s="10">
        <v>509</v>
      </c>
      <c r="D510" s="26">
        <v>0</v>
      </c>
      <c r="E510" s="26">
        <v>1</v>
      </c>
      <c r="F510" s="26">
        <v>0</v>
      </c>
      <c r="G510" s="10">
        <v>1</v>
      </c>
      <c r="H510" s="10">
        <v>0</v>
      </c>
      <c r="I510" s="10">
        <v>0</v>
      </c>
      <c r="J510" s="10">
        <v>1</v>
      </c>
      <c r="K510" s="10">
        <v>0</v>
      </c>
      <c r="L510" s="10">
        <v>0</v>
      </c>
      <c r="M510" s="10">
        <v>0</v>
      </c>
      <c r="N510" s="10">
        <v>1</v>
      </c>
      <c r="O510" s="10">
        <v>0</v>
      </c>
      <c r="P510" s="10">
        <v>0</v>
      </c>
      <c r="Q510" s="20">
        <v>0.23799999999999955</v>
      </c>
      <c r="R510" s="15">
        <v>0</v>
      </c>
      <c r="S510" s="20">
        <v>35.75</v>
      </c>
      <c r="T510" s="20">
        <v>1.5532760461370994</v>
      </c>
      <c r="U510" s="20">
        <v>2.89</v>
      </c>
      <c r="V510" s="20">
        <v>0.46089784275654788</v>
      </c>
      <c r="W510" s="20">
        <v>0</v>
      </c>
      <c r="X510" s="20">
        <v>16879</v>
      </c>
      <c r="Y510" s="20">
        <v>0</v>
      </c>
      <c r="Z510" s="20">
        <v>0</v>
      </c>
      <c r="AA510" s="20">
        <v>0</v>
      </c>
      <c r="AB510" s="20">
        <v>2</v>
      </c>
      <c r="AC510" s="20">
        <v>2</v>
      </c>
    </row>
    <row r="511" spans="1:29" x14ac:dyDescent="0.3">
      <c r="A511" s="20">
        <v>2013</v>
      </c>
      <c r="B511" s="10">
        <v>132</v>
      </c>
      <c r="C511" s="10">
        <v>510</v>
      </c>
      <c r="D511" s="26">
        <v>0</v>
      </c>
      <c r="E511" s="26">
        <v>1</v>
      </c>
      <c r="F511" s="26">
        <v>0</v>
      </c>
      <c r="G511" s="10">
        <v>1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1</v>
      </c>
      <c r="O511" s="10">
        <v>0</v>
      </c>
      <c r="P511" s="10">
        <v>0</v>
      </c>
      <c r="Q511" s="20">
        <v>0.40999999999999659</v>
      </c>
      <c r="R511" s="15">
        <v>6.0000000000000053E-2</v>
      </c>
      <c r="S511" s="20">
        <v>34.93</v>
      </c>
      <c r="T511" s="20">
        <v>1.5431985856376467</v>
      </c>
      <c r="U511" s="20">
        <v>3.54</v>
      </c>
      <c r="V511" s="20">
        <v>0.54900326202578786</v>
      </c>
      <c r="W511" s="20">
        <v>0</v>
      </c>
      <c r="X511" s="20">
        <v>16879</v>
      </c>
      <c r="Y511" s="20">
        <v>0</v>
      </c>
      <c r="Z511" s="20">
        <v>0</v>
      </c>
      <c r="AA511" s="20">
        <v>2</v>
      </c>
      <c r="AB511" s="20">
        <v>1</v>
      </c>
      <c r="AC511" s="20">
        <v>3</v>
      </c>
    </row>
    <row r="512" spans="1:29" x14ac:dyDescent="0.3">
      <c r="A512" s="20">
        <v>2013</v>
      </c>
      <c r="B512" s="10">
        <v>133</v>
      </c>
      <c r="C512" s="10">
        <v>511</v>
      </c>
      <c r="D512" s="26">
        <v>0</v>
      </c>
      <c r="E512" s="26">
        <v>1</v>
      </c>
      <c r="F512" s="26">
        <v>0</v>
      </c>
      <c r="G512" s="10">
        <v>1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1</v>
      </c>
      <c r="O512" s="10">
        <v>0</v>
      </c>
      <c r="P512" s="10">
        <v>0</v>
      </c>
      <c r="Q512" s="20">
        <v>0.59000000000000341</v>
      </c>
      <c r="R512" s="15">
        <v>0.16000000000000003</v>
      </c>
      <c r="S512" s="20">
        <v>29.9</v>
      </c>
      <c r="T512" s="20">
        <v>1.4756711883244296</v>
      </c>
      <c r="U512" s="20">
        <v>3.26</v>
      </c>
      <c r="V512" s="20">
        <v>0.51321760006793893</v>
      </c>
      <c r="W512" s="20">
        <v>0</v>
      </c>
      <c r="X512" s="20">
        <v>16879</v>
      </c>
      <c r="Y512" s="20">
        <v>0</v>
      </c>
      <c r="Z512" s="20">
        <v>0</v>
      </c>
      <c r="AA512" s="20">
        <v>3</v>
      </c>
      <c r="AB512" s="20">
        <v>1</v>
      </c>
      <c r="AC512" s="20">
        <v>4</v>
      </c>
    </row>
    <row r="513" spans="1:29" x14ac:dyDescent="0.3">
      <c r="A513" s="20">
        <v>2013</v>
      </c>
      <c r="B513" s="10">
        <v>134</v>
      </c>
      <c r="C513" s="10">
        <v>512</v>
      </c>
      <c r="D513" s="26">
        <v>0</v>
      </c>
      <c r="E513" s="26">
        <v>1</v>
      </c>
      <c r="F513" s="26">
        <v>0</v>
      </c>
      <c r="G513" s="10">
        <v>1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1</v>
      </c>
      <c r="O513" s="10">
        <v>0</v>
      </c>
      <c r="P513" s="10">
        <v>0</v>
      </c>
      <c r="Q513" s="20">
        <v>1</v>
      </c>
      <c r="R513" s="15">
        <v>0.18999999999999995</v>
      </c>
      <c r="S513" s="20">
        <v>26.09</v>
      </c>
      <c r="T513" s="20">
        <v>1.4164740791002208</v>
      </c>
      <c r="U513" s="20">
        <v>3.39</v>
      </c>
      <c r="V513" s="20">
        <v>0.53019969820308221</v>
      </c>
      <c r="W513" s="20">
        <v>0</v>
      </c>
      <c r="X513" s="20">
        <v>16879</v>
      </c>
      <c r="Y513" s="20">
        <v>1</v>
      </c>
      <c r="Z513" s="20">
        <v>0</v>
      </c>
      <c r="AA513" s="20">
        <v>2</v>
      </c>
      <c r="AB513" s="20">
        <v>0</v>
      </c>
      <c r="AC513" s="20">
        <v>3</v>
      </c>
    </row>
    <row r="514" spans="1:29" x14ac:dyDescent="0.3">
      <c r="A514" s="20">
        <v>2013</v>
      </c>
      <c r="B514" s="10">
        <v>135</v>
      </c>
      <c r="C514" s="10">
        <v>513</v>
      </c>
      <c r="D514" s="26">
        <v>0</v>
      </c>
      <c r="E514" s="26">
        <v>1</v>
      </c>
      <c r="F514" s="26">
        <v>0</v>
      </c>
      <c r="G514" s="10">
        <v>1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1</v>
      </c>
      <c r="O514" s="10">
        <v>0</v>
      </c>
      <c r="P514" s="10">
        <v>0</v>
      </c>
      <c r="Q514" s="20">
        <v>0.23000000000000398</v>
      </c>
      <c r="R514" s="15">
        <v>0</v>
      </c>
      <c r="S514" s="20">
        <v>15.39</v>
      </c>
      <c r="T514" s="20">
        <v>1.1872386198314788</v>
      </c>
      <c r="U514" s="20">
        <v>3.43</v>
      </c>
      <c r="V514" s="20">
        <v>0.53529412004277055</v>
      </c>
      <c r="W514" s="20">
        <v>1</v>
      </c>
      <c r="X514" s="20">
        <v>16879</v>
      </c>
      <c r="Y514" s="20">
        <v>0</v>
      </c>
      <c r="Z514" s="20">
        <v>0</v>
      </c>
      <c r="AA514" s="20">
        <v>1</v>
      </c>
      <c r="AB514" s="20">
        <v>1</v>
      </c>
      <c r="AC514" s="20">
        <v>2</v>
      </c>
    </row>
    <row r="515" spans="1:29" x14ac:dyDescent="0.3">
      <c r="A515" s="20">
        <v>2013</v>
      </c>
      <c r="B515" s="10">
        <v>136</v>
      </c>
      <c r="C515" s="10">
        <v>514</v>
      </c>
      <c r="D515" s="26">
        <v>0</v>
      </c>
      <c r="E515" s="26">
        <v>1</v>
      </c>
      <c r="F515" s="26">
        <v>0</v>
      </c>
      <c r="G515" s="10">
        <v>1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1</v>
      </c>
      <c r="O515" s="10">
        <v>0</v>
      </c>
      <c r="P515" s="10">
        <v>0</v>
      </c>
      <c r="Q515" s="20">
        <v>0.28000000000000114</v>
      </c>
      <c r="R515" s="15">
        <v>6.9999999999999951E-2</v>
      </c>
      <c r="S515" s="20">
        <v>28.64</v>
      </c>
      <c r="T515" s="20">
        <v>1.4569730136358179</v>
      </c>
      <c r="U515" s="20">
        <v>4.09</v>
      </c>
      <c r="V515" s="20">
        <v>0.61172330800734176</v>
      </c>
      <c r="W515" s="20">
        <v>0</v>
      </c>
      <c r="X515" s="20">
        <v>16879</v>
      </c>
      <c r="Y515" s="20">
        <v>1</v>
      </c>
      <c r="Z515" s="20">
        <v>0</v>
      </c>
      <c r="AA515" s="20">
        <v>0</v>
      </c>
      <c r="AB515" s="20">
        <v>0</v>
      </c>
      <c r="AC515" s="20">
        <v>1</v>
      </c>
    </row>
    <row r="516" spans="1:29" x14ac:dyDescent="0.3">
      <c r="A516" s="20">
        <v>2013</v>
      </c>
      <c r="B516" s="10">
        <v>137</v>
      </c>
      <c r="C516" s="10">
        <v>515</v>
      </c>
      <c r="D516" s="26">
        <v>1</v>
      </c>
      <c r="E516" s="26">
        <v>0</v>
      </c>
      <c r="F516" s="26">
        <v>0</v>
      </c>
      <c r="G516" s="10">
        <v>1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1</v>
      </c>
      <c r="N516" s="10">
        <v>0</v>
      </c>
      <c r="O516" s="10">
        <v>0</v>
      </c>
      <c r="P516" s="10">
        <v>0</v>
      </c>
      <c r="Q516" s="20">
        <v>0.40999999999999659</v>
      </c>
      <c r="R516" s="15">
        <v>0</v>
      </c>
      <c r="S516" s="20">
        <v>25.16</v>
      </c>
      <c r="T516" s="20">
        <v>1.4007106367732314</v>
      </c>
      <c r="U516" s="20">
        <v>3.5</v>
      </c>
      <c r="V516" s="20">
        <v>0.54406804435027567</v>
      </c>
      <c r="W516" s="20">
        <v>0</v>
      </c>
      <c r="X516" s="20">
        <v>16879</v>
      </c>
      <c r="Y516" s="20">
        <v>0</v>
      </c>
      <c r="Z516" s="20">
        <v>0</v>
      </c>
      <c r="AA516" s="20">
        <v>0</v>
      </c>
      <c r="AB516" s="20">
        <v>1</v>
      </c>
      <c r="AC516" s="20">
        <v>1</v>
      </c>
    </row>
    <row r="517" spans="1:29" x14ac:dyDescent="0.3">
      <c r="A517" s="20">
        <v>2013</v>
      </c>
      <c r="B517" s="10">
        <v>138</v>
      </c>
      <c r="C517" s="10">
        <v>516</v>
      </c>
      <c r="D517" s="26">
        <v>0</v>
      </c>
      <c r="E517" s="26">
        <v>1</v>
      </c>
      <c r="F517" s="26">
        <v>0</v>
      </c>
      <c r="G517" s="10">
        <v>1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1</v>
      </c>
      <c r="O517" s="10">
        <v>0</v>
      </c>
      <c r="P517" s="10">
        <v>0</v>
      </c>
      <c r="Q517" s="20">
        <v>0.63500000000000512</v>
      </c>
      <c r="R517" s="15">
        <v>0.25</v>
      </c>
      <c r="S517" s="20">
        <v>20.38</v>
      </c>
      <c r="T517" s="20">
        <v>1.3092041796704075</v>
      </c>
      <c r="U517" s="20">
        <v>4.0599999999999996</v>
      </c>
      <c r="V517" s="20">
        <v>0.60852603357719404</v>
      </c>
      <c r="W517" s="20">
        <v>1</v>
      </c>
      <c r="X517" s="20">
        <v>16879</v>
      </c>
      <c r="Y517" s="20">
        <v>0</v>
      </c>
      <c r="Z517" s="20">
        <v>0</v>
      </c>
      <c r="AA517" s="20">
        <v>0</v>
      </c>
      <c r="AB517" s="20">
        <v>0</v>
      </c>
      <c r="AC517" s="20">
        <v>0</v>
      </c>
    </row>
    <row r="518" spans="1:29" x14ac:dyDescent="0.3">
      <c r="A518" s="20">
        <v>2013</v>
      </c>
      <c r="B518" s="10">
        <v>139</v>
      </c>
      <c r="C518" s="10">
        <v>517</v>
      </c>
      <c r="D518" s="26">
        <v>1</v>
      </c>
      <c r="E518" s="26">
        <v>0</v>
      </c>
      <c r="F518" s="26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20">
        <v>0.27299999999999613</v>
      </c>
      <c r="R518" s="15">
        <v>5.0000000000000044E-2</v>
      </c>
      <c r="S518" s="20">
        <v>21.13</v>
      </c>
      <c r="T518" s="20">
        <v>1.3248994970523134</v>
      </c>
      <c r="U518" s="20">
        <v>3.35</v>
      </c>
      <c r="V518" s="20">
        <v>0.5250448070368452</v>
      </c>
      <c r="W518" s="20">
        <v>0</v>
      </c>
      <c r="X518" s="20">
        <v>16879</v>
      </c>
      <c r="Y518" s="20">
        <v>0</v>
      </c>
      <c r="Z518" s="20">
        <v>0</v>
      </c>
      <c r="AA518" s="20">
        <v>0</v>
      </c>
      <c r="AB518" s="20">
        <v>0</v>
      </c>
      <c r="AC518" s="20">
        <v>0</v>
      </c>
    </row>
    <row r="519" spans="1:29" x14ac:dyDescent="0.3">
      <c r="A519" s="20">
        <v>2013</v>
      </c>
      <c r="B519" s="10">
        <v>140</v>
      </c>
      <c r="C519" s="10">
        <v>518</v>
      </c>
      <c r="D519" s="26">
        <v>1</v>
      </c>
      <c r="E519" s="26">
        <v>0</v>
      </c>
      <c r="F519" s="26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1</v>
      </c>
      <c r="N519" s="10">
        <v>0</v>
      </c>
      <c r="O519" s="10">
        <v>0</v>
      </c>
      <c r="P519" s="10">
        <v>0</v>
      </c>
      <c r="Q519" s="20">
        <v>0.25199999999999534</v>
      </c>
      <c r="R519" s="15">
        <v>0</v>
      </c>
      <c r="S519" s="20">
        <v>12.2</v>
      </c>
      <c r="T519" s="20">
        <v>1.0863598306747482</v>
      </c>
      <c r="U519" s="20">
        <v>2.86</v>
      </c>
      <c r="V519" s="20">
        <v>0.456366033129043</v>
      </c>
      <c r="W519" s="20">
        <v>0</v>
      </c>
      <c r="X519" s="20">
        <v>16879</v>
      </c>
      <c r="Y519" s="20">
        <v>0</v>
      </c>
      <c r="Z519" s="20">
        <v>0</v>
      </c>
      <c r="AA519" s="20">
        <v>0</v>
      </c>
      <c r="AB519" s="20">
        <v>0</v>
      </c>
      <c r="AC519" s="20">
        <v>0</v>
      </c>
    </row>
    <row r="520" spans="1:29" x14ac:dyDescent="0.3">
      <c r="A520" s="20">
        <v>2013</v>
      </c>
      <c r="B520" s="10">
        <v>141</v>
      </c>
      <c r="C520" s="10">
        <v>519</v>
      </c>
      <c r="D520" s="26">
        <v>0</v>
      </c>
      <c r="E520" s="26">
        <v>1</v>
      </c>
      <c r="F520" s="26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1</v>
      </c>
      <c r="O520" s="10">
        <v>0</v>
      </c>
      <c r="P520" s="10">
        <v>0</v>
      </c>
      <c r="Q520" s="20">
        <v>0.66500000000000625</v>
      </c>
      <c r="R520" s="15">
        <v>0.4</v>
      </c>
      <c r="S520" s="20">
        <v>18.03</v>
      </c>
      <c r="T520" s="20">
        <v>1.255995726722402</v>
      </c>
      <c r="U520" s="20">
        <v>3.53</v>
      </c>
      <c r="V520" s="20">
        <v>0.54777470538782258</v>
      </c>
      <c r="W520" s="20">
        <v>2</v>
      </c>
      <c r="X520" s="20">
        <v>16879</v>
      </c>
      <c r="Y520" s="20">
        <v>0</v>
      </c>
      <c r="Z520" s="20">
        <v>0</v>
      </c>
      <c r="AA520" s="20">
        <v>1</v>
      </c>
      <c r="AB520" s="20">
        <v>1</v>
      </c>
      <c r="AC520" s="20">
        <v>2</v>
      </c>
    </row>
    <row r="521" spans="1:29" x14ac:dyDescent="0.3">
      <c r="A521" s="20">
        <v>2013</v>
      </c>
      <c r="B521" s="10">
        <v>142</v>
      </c>
      <c r="C521" s="10">
        <v>520</v>
      </c>
      <c r="D521" s="26">
        <v>0</v>
      </c>
      <c r="E521" s="26">
        <v>1</v>
      </c>
      <c r="F521" s="26">
        <v>0</v>
      </c>
      <c r="G521" s="10">
        <v>1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1</v>
      </c>
      <c r="O521" s="10">
        <v>0</v>
      </c>
      <c r="P521" s="10">
        <v>0</v>
      </c>
      <c r="Q521" s="20">
        <v>0.60199999999998965</v>
      </c>
      <c r="R521" s="15">
        <v>0.17000000000000004</v>
      </c>
      <c r="S521" s="20">
        <v>16.54</v>
      </c>
      <c r="T521" s="20">
        <v>1.2185355052165279</v>
      </c>
      <c r="U521" s="20">
        <v>2.71</v>
      </c>
      <c r="V521" s="20">
        <v>0.43296929087440572</v>
      </c>
      <c r="W521" s="20">
        <v>2</v>
      </c>
      <c r="X521" s="20">
        <v>16879</v>
      </c>
      <c r="Y521" s="20">
        <v>0</v>
      </c>
      <c r="Z521" s="20">
        <v>0</v>
      </c>
      <c r="AA521" s="20">
        <v>1</v>
      </c>
      <c r="AB521" s="20">
        <v>0</v>
      </c>
      <c r="AC521" s="20">
        <v>1</v>
      </c>
    </row>
    <row r="522" spans="1:29" x14ac:dyDescent="0.3">
      <c r="A522" s="20">
        <v>2013</v>
      </c>
      <c r="B522" s="10">
        <v>143</v>
      </c>
      <c r="C522" s="10">
        <v>521</v>
      </c>
      <c r="D522" s="26">
        <v>0</v>
      </c>
      <c r="E522" s="26">
        <v>1</v>
      </c>
      <c r="F522" s="26">
        <v>0</v>
      </c>
      <c r="G522" s="10">
        <v>1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1</v>
      </c>
      <c r="P522" s="10">
        <v>0</v>
      </c>
      <c r="Q522" s="20">
        <v>0.21300000000000807</v>
      </c>
      <c r="R522" s="15">
        <v>0</v>
      </c>
      <c r="S522" s="20">
        <v>24.98</v>
      </c>
      <c r="T522" s="20">
        <v>1.3975924340381167</v>
      </c>
      <c r="U522" s="20">
        <v>2.91</v>
      </c>
      <c r="V522" s="20">
        <v>0.46389298898590731</v>
      </c>
      <c r="W522" s="20">
        <v>1</v>
      </c>
      <c r="X522" s="20">
        <v>16879</v>
      </c>
      <c r="Y522" s="20">
        <v>0</v>
      </c>
      <c r="Z522" s="20">
        <v>0</v>
      </c>
      <c r="AA522" s="20">
        <v>1</v>
      </c>
      <c r="AB522" s="20">
        <v>0</v>
      </c>
      <c r="AC522" s="20">
        <v>1</v>
      </c>
    </row>
    <row r="523" spans="1:29" x14ac:dyDescent="0.3">
      <c r="A523" s="20">
        <v>2013</v>
      </c>
      <c r="B523" s="10">
        <v>144</v>
      </c>
      <c r="C523" s="10">
        <v>522</v>
      </c>
      <c r="D523" s="26">
        <v>0</v>
      </c>
      <c r="E523" s="26">
        <v>0</v>
      </c>
      <c r="F523" s="26">
        <v>1</v>
      </c>
      <c r="G523" s="10">
        <v>1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20">
        <v>0.28999999999999204</v>
      </c>
      <c r="R523" s="15">
        <v>6.0000000000000053E-2</v>
      </c>
      <c r="S523" s="20">
        <v>33.29</v>
      </c>
      <c r="T523" s="20">
        <v>1.5223137951566674</v>
      </c>
      <c r="U523" s="20">
        <v>3.47</v>
      </c>
      <c r="V523" s="20">
        <v>0.54032947479087379</v>
      </c>
      <c r="W523" s="20">
        <v>0</v>
      </c>
      <c r="X523" s="20">
        <v>16879</v>
      </c>
      <c r="Y523" s="20">
        <v>0</v>
      </c>
      <c r="Z523" s="20">
        <v>0</v>
      </c>
      <c r="AA523" s="20">
        <v>0</v>
      </c>
      <c r="AB523" s="20">
        <v>0</v>
      </c>
      <c r="AC523" s="20">
        <v>0</v>
      </c>
    </row>
    <row r="524" spans="1:29" x14ac:dyDescent="0.3">
      <c r="A524" s="20">
        <v>2013</v>
      </c>
      <c r="B524" s="10">
        <v>145</v>
      </c>
      <c r="C524" s="10">
        <v>523</v>
      </c>
      <c r="D524" s="26">
        <v>0</v>
      </c>
      <c r="E524" s="26">
        <v>1</v>
      </c>
      <c r="F524" s="26">
        <v>0</v>
      </c>
      <c r="G524" s="10">
        <v>1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1</v>
      </c>
      <c r="O524" s="10">
        <v>0</v>
      </c>
      <c r="P524" s="10">
        <v>0</v>
      </c>
      <c r="Q524" s="20">
        <v>0.35500000000000398</v>
      </c>
      <c r="R524" s="15">
        <v>0</v>
      </c>
      <c r="S524" s="20">
        <v>15.84</v>
      </c>
      <c r="T524" s="20">
        <v>1.1997551772534747</v>
      </c>
      <c r="U524" s="20">
        <v>2.91</v>
      </c>
      <c r="V524" s="20">
        <v>0.46389298898590731</v>
      </c>
      <c r="W524" s="20">
        <v>0</v>
      </c>
      <c r="X524" s="20">
        <v>16879</v>
      </c>
      <c r="Y524" s="20">
        <v>0</v>
      </c>
      <c r="Z524" s="20">
        <v>0</v>
      </c>
      <c r="AA524" s="20">
        <v>1</v>
      </c>
      <c r="AB524" s="20">
        <v>1</v>
      </c>
      <c r="AC524" s="20">
        <v>2</v>
      </c>
    </row>
    <row r="525" spans="1:29" x14ac:dyDescent="0.3">
      <c r="A525" s="20">
        <v>2013</v>
      </c>
      <c r="B525" s="10">
        <v>146</v>
      </c>
      <c r="C525" s="10">
        <v>524</v>
      </c>
      <c r="D525" s="26">
        <v>1</v>
      </c>
      <c r="E525" s="26">
        <v>0</v>
      </c>
      <c r="F525" s="26">
        <v>0</v>
      </c>
      <c r="G525" s="10">
        <v>1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20">
        <v>0.32000000000000739</v>
      </c>
      <c r="R525" s="15">
        <v>9.9999999999999978E-2</v>
      </c>
      <c r="S525" s="20">
        <v>10.97</v>
      </c>
      <c r="T525" s="20">
        <v>1.0402066275747111</v>
      </c>
      <c r="U525" s="20">
        <v>2.88</v>
      </c>
      <c r="V525" s="20">
        <v>0.45939248775923086</v>
      </c>
      <c r="W525" s="20">
        <v>1</v>
      </c>
      <c r="X525" s="20">
        <v>16879</v>
      </c>
      <c r="Y525" s="20">
        <v>0</v>
      </c>
      <c r="Z525" s="20">
        <v>1</v>
      </c>
      <c r="AA525" s="20">
        <v>0</v>
      </c>
      <c r="AB525" s="20">
        <v>0</v>
      </c>
      <c r="AC525" s="20">
        <v>1</v>
      </c>
    </row>
    <row r="526" spans="1:29" x14ac:dyDescent="0.3">
      <c r="A526" s="20">
        <v>2013</v>
      </c>
      <c r="B526" s="10">
        <v>147</v>
      </c>
      <c r="C526" s="10">
        <v>525</v>
      </c>
      <c r="D526" s="26">
        <v>0</v>
      </c>
      <c r="E526" s="26">
        <v>1</v>
      </c>
      <c r="F526" s="26">
        <v>0</v>
      </c>
      <c r="G526" s="10">
        <v>1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20">
        <v>0.36999999999999034</v>
      </c>
      <c r="R526" s="15">
        <v>0.18999999999999995</v>
      </c>
      <c r="S526" s="20">
        <v>10.49</v>
      </c>
      <c r="T526" s="20">
        <v>1.0207754881935578</v>
      </c>
      <c r="U526" s="20">
        <v>3.89</v>
      </c>
      <c r="V526" s="20">
        <v>0.58994960132570773</v>
      </c>
      <c r="W526" s="20">
        <v>0</v>
      </c>
      <c r="X526" s="20">
        <v>16879</v>
      </c>
      <c r="Y526" s="20">
        <v>0</v>
      </c>
      <c r="Z526" s="20">
        <v>0</v>
      </c>
      <c r="AA526" s="20">
        <v>0</v>
      </c>
      <c r="AB526" s="20">
        <v>0</v>
      </c>
      <c r="AC526" s="20">
        <v>0</v>
      </c>
    </row>
    <row r="527" spans="1:29" x14ac:dyDescent="0.3">
      <c r="A527" s="20">
        <v>2013</v>
      </c>
      <c r="B527" s="10">
        <v>148</v>
      </c>
      <c r="C527" s="10">
        <v>526</v>
      </c>
      <c r="D527" s="26">
        <v>0</v>
      </c>
      <c r="E527" s="26">
        <v>1</v>
      </c>
      <c r="F527" s="26">
        <v>0</v>
      </c>
      <c r="G527" s="10">
        <v>1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20">
        <v>0.54100000000001103</v>
      </c>
      <c r="R527" s="15">
        <v>8.9999999999999969E-2</v>
      </c>
      <c r="S527" s="20">
        <v>7.97</v>
      </c>
      <c r="T527" s="20">
        <v>0.90145832139611237</v>
      </c>
      <c r="U527" s="20">
        <v>3.06</v>
      </c>
      <c r="V527" s="20">
        <v>0.48572142648158001</v>
      </c>
      <c r="W527" s="20">
        <v>1</v>
      </c>
      <c r="X527" s="20">
        <v>16879</v>
      </c>
      <c r="Y527" s="20">
        <v>0</v>
      </c>
      <c r="Z527" s="20">
        <v>0</v>
      </c>
      <c r="AA527" s="20">
        <v>1</v>
      </c>
      <c r="AB527" s="20">
        <v>3</v>
      </c>
      <c r="AC527" s="20">
        <v>4</v>
      </c>
    </row>
    <row r="528" spans="1:29" x14ac:dyDescent="0.3">
      <c r="A528" s="20">
        <v>2013</v>
      </c>
      <c r="B528" s="10">
        <v>149</v>
      </c>
      <c r="C528" s="10">
        <v>527</v>
      </c>
      <c r="D528" s="26">
        <v>0</v>
      </c>
      <c r="E528" s="26">
        <v>1</v>
      </c>
      <c r="F528" s="26">
        <v>0</v>
      </c>
      <c r="G528" s="10">
        <v>1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1</v>
      </c>
      <c r="N528" s="10">
        <v>0</v>
      </c>
      <c r="O528" s="10">
        <v>0</v>
      </c>
      <c r="P528" s="10">
        <v>0</v>
      </c>
      <c r="Q528" s="20">
        <v>0.19199999999999307</v>
      </c>
      <c r="R528" s="15">
        <v>1.0000000000000009E-2</v>
      </c>
      <c r="S528" s="20">
        <v>6.97</v>
      </c>
      <c r="T528" s="20">
        <v>0.84323277809800945</v>
      </c>
      <c r="U528" s="20">
        <v>2.9</v>
      </c>
      <c r="V528" s="20">
        <v>0.46239799789895608</v>
      </c>
      <c r="W528" s="20">
        <v>0</v>
      </c>
      <c r="X528" s="20">
        <v>16879</v>
      </c>
      <c r="Y528" s="20">
        <v>0</v>
      </c>
      <c r="Z528" s="20">
        <v>0</v>
      </c>
      <c r="AA528" s="20">
        <v>0</v>
      </c>
      <c r="AB528" s="20">
        <v>0</v>
      </c>
      <c r="AC528" s="20">
        <v>0</v>
      </c>
    </row>
    <row r="529" spans="1:29" x14ac:dyDescent="0.3">
      <c r="A529" s="20">
        <v>2013</v>
      </c>
      <c r="B529" s="10">
        <v>150</v>
      </c>
      <c r="C529" s="10">
        <v>528</v>
      </c>
      <c r="D529" s="26">
        <v>0</v>
      </c>
      <c r="E529" s="26">
        <v>1</v>
      </c>
      <c r="F529" s="26">
        <v>0</v>
      </c>
      <c r="G529" s="10">
        <v>1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1</v>
      </c>
      <c r="P529" s="10">
        <v>0</v>
      </c>
      <c r="Q529" s="20">
        <v>0.37199999999999989</v>
      </c>
      <c r="R529" s="15">
        <v>0.14000000000000001</v>
      </c>
      <c r="S529" s="20">
        <v>11.37</v>
      </c>
      <c r="T529" s="20">
        <v>1.0557604646877348</v>
      </c>
      <c r="U529" s="20">
        <v>3.32</v>
      </c>
      <c r="V529" s="20">
        <v>0.52113808370403625</v>
      </c>
      <c r="W529" s="20">
        <v>1</v>
      </c>
      <c r="X529" s="20">
        <v>16879</v>
      </c>
      <c r="Y529" s="20">
        <v>0</v>
      </c>
      <c r="Z529" s="20">
        <v>1</v>
      </c>
      <c r="AA529" s="20">
        <v>2</v>
      </c>
      <c r="AB529" s="20">
        <v>2</v>
      </c>
      <c r="AC529" s="20">
        <v>5</v>
      </c>
    </row>
    <row r="530" spans="1:29" x14ac:dyDescent="0.3">
      <c r="A530" s="20">
        <v>2013</v>
      </c>
      <c r="B530" s="10">
        <v>151</v>
      </c>
      <c r="C530" s="10">
        <v>529</v>
      </c>
      <c r="D530" s="26">
        <v>0</v>
      </c>
      <c r="E530" s="26">
        <v>1</v>
      </c>
      <c r="F530" s="26">
        <v>0</v>
      </c>
      <c r="G530" s="10">
        <v>1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1</v>
      </c>
      <c r="O530" s="10">
        <v>0</v>
      </c>
      <c r="P530" s="10">
        <v>0</v>
      </c>
      <c r="Q530" s="20">
        <v>0.60699999999999932</v>
      </c>
      <c r="R530" s="15">
        <v>0.31000000000000005</v>
      </c>
      <c r="S530" s="20">
        <v>8.7899999999999991</v>
      </c>
      <c r="T530" s="20">
        <v>0.94398887507377183</v>
      </c>
      <c r="U530" s="20">
        <v>4.05</v>
      </c>
      <c r="V530" s="20">
        <v>0.60745502321466849</v>
      </c>
      <c r="W530" s="20">
        <v>0</v>
      </c>
      <c r="X530" s="20">
        <v>16879</v>
      </c>
      <c r="Y530" s="20">
        <v>0</v>
      </c>
      <c r="Z530" s="20">
        <v>0</v>
      </c>
      <c r="AA530" s="20">
        <v>1</v>
      </c>
      <c r="AB530" s="20">
        <v>0</v>
      </c>
      <c r="AC530" s="20">
        <v>1</v>
      </c>
    </row>
    <row r="531" spans="1:29" x14ac:dyDescent="0.3">
      <c r="A531" s="20">
        <v>2013</v>
      </c>
      <c r="B531" s="10">
        <v>152</v>
      </c>
      <c r="C531" s="10">
        <v>530</v>
      </c>
      <c r="D531" s="26">
        <v>0</v>
      </c>
      <c r="E531" s="26">
        <v>1</v>
      </c>
      <c r="F531" s="26">
        <v>0</v>
      </c>
      <c r="G531" s="10">
        <v>1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1</v>
      </c>
      <c r="O531" s="10">
        <v>0</v>
      </c>
      <c r="P531" s="10">
        <v>0</v>
      </c>
      <c r="Q531" s="20">
        <v>0.39300000000000068</v>
      </c>
      <c r="R531" s="15">
        <v>2.0000000000000018E-2</v>
      </c>
      <c r="S531" s="20">
        <v>19.03</v>
      </c>
      <c r="T531" s="20">
        <v>1.2794387882870204</v>
      </c>
      <c r="U531" s="20">
        <v>3.38</v>
      </c>
      <c r="V531" s="20">
        <v>0.52891670027765469</v>
      </c>
      <c r="W531" s="20">
        <v>0</v>
      </c>
      <c r="X531" s="20">
        <v>16879</v>
      </c>
      <c r="Y531" s="20">
        <v>0</v>
      </c>
      <c r="Z531" s="20">
        <v>0</v>
      </c>
      <c r="AA531" s="20">
        <v>1</v>
      </c>
      <c r="AB531" s="20">
        <v>0</v>
      </c>
      <c r="AC531" s="20">
        <v>1</v>
      </c>
    </row>
    <row r="532" spans="1:29" x14ac:dyDescent="0.3">
      <c r="A532" s="20">
        <v>2013</v>
      </c>
      <c r="B532" s="10">
        <v>153</v>
      </c>
      <c r="C532" s="10">
        <v>531</v>
      </c>
      <c r="D532" s="26">
        <v>0</v>
      </c>
      <c r="E532" s="26">
        <v>1</v>
      </c>
      <c r="F532" s="26">
        <v>0</v>
      </c>
      <c r="G532" s="10">
        <v>1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1</v>
      </c>
      <c r="N532" s="10">
        <v>0</v>
      </c>
      <c r="O532" s="10">
        <v>0</v>
      </c>
      <c r="P532" s="10">
        <v>0</v>
      </c>
      <c r="Q532" s="20">
        <v>0.40000000000000568</v>
      </c>
      <c r="R532" s="15">
        <v>6.0000000000000053E-2</v>
      </c>
      <c r="S532" s="20">
        <v>27.22</v>
      </c>
      <c r="T532" s="20">
        <v>1.4348881208673159</v>
      </c>
      <c r="U532" s="20">
        <v>3.21</v>
      </c>
      <c r="V532" s="20">
        <v>0.5065050324048721</v>
      </c>
      <c r="W532" s="20">
        <v>0</v>
      </c>
      <c r="X532" s="20">
        <v>16879</v>
      </c>
      <c r="Y532" s="20">
        <v>0</v>
      </c>
      <c r="Z532" s="20">
        <v>0</v>
      </c>
      <c r="AA532" s="20">
        <v>0</v>
      </c>
      <c r="AB532" s="20">
        <v>0</v>
      </c>
      <c r="AC532" s="20">
        <v>0</v>
      </c>
    </row>
    <row r="533" spans="1:29" x14ac:dyDescent="0.3">
      <c r="A533" s="20">
        <v>2013</v>
      </c>
      <c r="B533" s="10">
        <v>154</v>
      </c>
      <c r="C533" s="10">
        <v>532</v>
      </c>
      <c r="D533" s="26">
        <v>0</v>
      </c>
      <c r="E533" s="26">
        <v>1</v>
      </c>
      <c r="F533" s="26">
        <v>0</v>
      </c>
      <c r="G533" s="10">
        <v>1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1</v>
      </c>
      <c r="O533" s="10">
        <v>0</v>
      </c>
      <c r="P533" s="10">
        <v>0</v>
      </c>
      <c r="Q533" s="20">
        <v>0.75099999999999056</v>
      </c>
      <c r="R533" s="15">
        <v>0.17000000000000004</v>
      </c>
      <c r="S533" s="20">
        <v>34.799999999999997</v>
      </c>
      <c r="T533" s="20">
        <v>1.541579243946581</v>
      </c>
      <c r="U533" s="20">
        <v>4.91</v>
      </c>
      <c r="V533" s="20">
        <v>0.69108149212296843</v>
      </c>
      <c r="W533" s="20">
        <v>2</v>
      </c>
      <c r="X533" s="20">
        <v>16879</v>
      </c>
      <c r="Y533" s="20">
        <v>0</v>
      </c>
      <c r="Z533" s="20">
        <v>0</v>
      </c>
      <c r="AA533" s="20">
        <v>3</v>
      </c>
      <c r="AB533" s="20">
        <v>1</v>
      </c>
      <c r="AC533" s="20">
        <v>4</v>
      </c>
    </row>
    <row r="534" spans="1:29" x14ac:dyDescent="0.3">
      <c r="A534" s="20">
        <v>2013</v>
      </c>
      <c r="B534" s="10">
        <v>155</v>
      </c>
      <c r="C534" s="10">
        <v>533</v>
      </c>
      <c r="D534" s="26">
        <v>0</v>
      </c>
      <c r="E534" s="26">
        <v>1</v>
      </c>
      <c r="F534" s="26">
        <v>0</v>
      </c>
      <c r="G534" s="10">
        <v>1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1</v>
      </c>
      <c r="N534" s="10">
        <v>0</v>
      </c>
      <c r="O534" s="10">
        <v>0</v>
      </c>
      <c r="P534" s="10">
        <v>0</v>
      </c>
      <c r="Q534" s="20">
        <v>1</v>
      </c>
      <c r="R534" s="15">
        <v>0.13</v>
      </c>
      <c r="S534" s="20">
        <v>28.27</v>
      </c>
      <c r="T534" s="20">
        <v>1.4513258084895195</v>
      </c>
      <c r="U534" s="20">
        <v>4.58</v>
      </c>
      <c r="V534" s="20">
        <v>0.66086547800386919</v>
      </c>
      <c r="W534" s="20">
        <v>2</v>
      </c>
      <c r="X534" s="20">
        <v>16879</v>
      </c>
      <c r="Y534" s="20">
        <v>0</v>
      </c>
      <c r="Z534" s="20">
        <v>0</v>
      </c>
      <c r="AA534" s="20">
        <v>0</v>
      </c>
      <c r="AB534" s="20">
        <v>1</v>
      </c>
      <c r="AC534" s="20">
        <v>1</v>
      </c>
    </row>
    <row r="535" spans="1:29" x14ac:dyDescent="0.3">
      <c r="A535" s="20">
        <v>2013</v>
      </c>
      <c r="B535" s="10">
        <v>156</v>
      </c>
      <c r="C535" s="10">
        <v>534</v>
      </c>
      <c r="D535" s="26">
        <v>0</v>
      </c>
      <c r="E535" s="26">
        <v>1</v>
      </c>
      <c r="F535" s="26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1</v>
      </c>
      <c r="O535" s="10">
        <v>0</v>
      </c>
      <c r="P535" s="10">
        <v>0</v>
      </c>
      <c r="Q535" s="20">
        <v>0.44899999999999807</v>
      </c>
      <c r="R535" s="15">
        <v>0</v>
      </c>
      <c r="S535" s="20">
        <v>19.12</v>
      </c>
      <c r="T535" s="20">
        <v>1.2814878879400813</v>
      </c>
      <c r="U535" s="20">
        <v>4.4400000000000004</v>
      </c>
      <c r="V535" s="20">
        <v>0.64738297011461987</v>
      </c>
      <c r="W535" s="20">
        <v>1</v>
      </c>
      <c r="X535" s="20">
        <v>16879</v>
      </c>
      <c r="Y535" s="20">
        <v>0</v>
      </c>
      <c r="Z535" s="20">
        <v>0</v>
      </c>
      <c r="AA535" s="20">
        <v>1</v>
      </c>
      <c r="AB535" s="20">
        <v>0</v>
      </c>
      <c r="AC535" s="20">
        <v>1</v>
      </c>
    </row>
    <row r="536" spans="1:29" x14ac:dyDescent="0.3">
      <c r="A536" s="20">
        <v>2013</v>
      </c>
      <c r="B536" s="10">
        <v>157</v>
      </c>
      <c r="C536" s="10">
        <v>535</v>
      </c>
      <c r="D536" s="26">
        <v>1</v>
      </c>
      <c r="E536" s="26">
        <v>0</v>
      </c>
      <c r="F536" s="26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1</v>
      </c>
      <c r="O536" s="10">
        <v>0</v>
      </c>
      <c r="P536" s="10">
        <v>0</v>
      </c>
      <c r="Q536" s="20">
        <v>0.72800000000000864</v>
      </c>
      <c r="R536" s="15">
        <v>0.22999999999999998</v>
      </c>
      <c r="S536" s="20">
        <v>27.66</v>
      </c>
      <c r="T536" s="20">
        <v>1.4418521757732918</v>
      </c>
      <c r="U536" s="20">
        <v>3.6</v>
      </c>
      <c r="V536" s="20">
        <v>0.55630250076728727</v>
      </c>
      <c r="W536" s="20">
        <v>1</v>
      </c>
      <c r="X536" s="20">
        <v>16879</v>
      </c>
      <c r="Y536" s="20">
        <v>0</v>
      </c>
      <c r="Z536" s="20">
        <v>0</v>
      </c>
      <c r="AA536" s="20">
        <v>2</v>
      </c>
      <c r="AB536" s="20">
        <v>0</v>
      </c>
      <c r="AC536" s="20">
        <v>2</v>
      </c>
    </row>
    <row r="537" spans="1:29" x14ac:dyDescent="0.3">
      <c r="A537" s="20">
        <v>2013</v>
      </c>
      <c r="B537" s="10">
        <v>158</v>
      </c>
      <c r="C537" s="10">
        <v>536</v>
      </c>
      <c r="D537" s="26">
        <v>0</v>
      </c>
      <c r="E537" s="26">
        <v>0</v>
      </c>
      <c r="F537" s="26">
        <v>1</v>
      </c>
      <c r="G537" s="10">
        <v>1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1</v>
      </c>
      <c r="N537" s="10">
        <v>0</v>
      </c>
      <c r="O537" s="10">
        <v>0</v>
      </c>
      <c r="P537" s="10">
        <v>0</v>
      </c>
      <c r="Q537" s="20">
        <v>0.57200000000000273</v>
      </c>
      <c r="R537" s="15">
        <v>0</v>
      </c>
      <c r="S537" s="20">
        <v>33.090000000000003</v>
      </c>
      <c r="T537" s="20">
        <v>1.5196967671598531</v>
      </c>
      <c r="U537" s="20">
        <v>4.0199999999999996</v>
      </c>
      <c r="V537" s="20">
        <v>0.60422605308446997</v>
      </c>
      <c r="W537" s="20">
        <v>0</v>
      </c>
      <c r="X537" s="20">
        <v>16879</v>
      </c>
      <c r="Y537" s="20">
        <v>0</v>
      </c>
      <c r="Z537" s="20">
        <v>0</v>
      </c>
      <c r="AA537" s="20">
        <v>0</v>
      </c>
      <c r="AB537" s="20">
        <v>1</v>
      </c>
      <c r="AC537" s="20">
        <v>1</v>
      </c>
    </row>
    <row r="538" spans="1:29" x14ac:dyDescent="0.3">
      <c r="A538" s="20">
        <v>2013</v>
      </c>
      <c r="B538" s="10">
        <v>159</v>
      </c>
      <c r="C538" s="10">
        <v>537</v>
      </c>
      <c r="D538" s="26">
        <v>0</v>
      </c>
      <c r="E538" s="26">
        <v>1</v>
      </c>
      <c r="F538" s="26">
        <v>0</v>
      </c>
      <c r="G538" s="10">
        <v>1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1</v>
      </c>
      <c r="N538" s="10">
        <v>0</v>
      </c>
      <c r="O538" s="10">
        <v>0</v>
      </c>
      <c r="P538" s="10">
        <v>0</v>
      </c>
      <c r="Q538" s="20">
        <v>0.39999999999999147</v>
      </c>
      <c r="R538" s="15">
        <v>4.0000000000000036E-2</v>
      </c>
      <c r="S538" s="20">
        <v>31.16</v>
      </c>
      <c r="T538" s="20">
        <v>1.4935974490005268</v>
      </c>
      <c r="U538" s="20">
        <v>3.88</v>
      </c>
      <c r="V538" s="20">
        <v>0.58883172559420727</v>
      </c>
      <c r="W538" s="20">
        <v>0</v>
      </c>
      <c r="X538" s="20">
        <v>16879</v>
      </c>
      <c r="Y538" s="20">
        <v>0</v>
      </c>
      <c r="Z538" s="20">
        <v>0</v>
      </c>
      <c r="AA538" s="20">
        <v>1</v>
      </c>
      <c r="AB538" s="20">
        <v>2</v>
      </c>
      <c r="AC538" s="20">
        <v>3</v>
      </c>
    </row>
    <row r="539" spans="1:29" x14ac:dyDescent="0.3">
      <c r="A539" s="20">
        <v>2013</v>
      </c>
      <c r="B539" s="10">
        <v>160</v>
      </c>
      <c r="C539" s="10">
        <v>538</v>
      </c>
      <c r="D539" s="26">
        <v>0</v>
      </c>
      <c r="E539" s="26">
        <v>1</v>
      </c>
      <c r="F539" s="26">
        <v>0</v>
      </c>
      <c r="G539" s="10">
        <v>1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1</v>
      </c>
      <c r="N539" s="10">
        <v>0</v>
      </c>
      <c r="O539" s="10">
        <v>0</v>
      </c>
      <c r="P539" s="10">
        <v>0</v>
      </c>
      <c r="Q539" s="20">
        <v>1</v>
      </c>
      <c r="R539" s="15">
        <v>0</v>
      </c>
      <c r="S539" s="20">
        <v>24.62</v>
      </c>
      <c r="T539" s="20">
        <v>1.3912880485952974</v>
      </c>
      <c r="U539" s="20">
        <v>5.17</v>
      </c>
      <c r="V539" s="20">
        <v>0.71349054309394255</v>
      </c>
      <c r="W539" s="20">
        <v>1</v>
      </c>
      <c r="X539" s="20">
        <v>16879</v>
      </c>
      <c r="Y539" s="20">
        <v>0</v>
      </c>
      <c r="Z539" s="20">
        <v>0</v>
      </c>
      <c r="AA539" s="20">
        <v>3</v>
      </c>
      <c r="AB539" s="20">
        <v>3</v>
      </c>
      <c r="AC539" s="20">
        <v>6</v>
      </c>
    </row>
    <row r="540" spans="1:29" x14ac:dyDescent="0.3">
      <c r="A540" s="20">
        <v>2013</v>
      </c>
      <c r="B540" s="10">
        <v>161</v>
      </c>
      <c r="C540" s="10">
        <v>539</v>
      </c>
      <c r="D540" s="26">
        <v>0</v>
      </c>
      <c r="E540" s="26">
        <v>1</v>
      </c>
      <c r="F540" s="26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1</v>
      </c>
      <c r="N540" s="10">
        <v>0</v>
      </c>
      <c r="O540" s="10">
        <v>0</v>
      </c>
      <c r="P540" s="10">
        <v>0</v>
      </c>
      <c r="Q540" s="20">
        <v>1</v>
      </c>
      <c r="R540" s="15">
        <v>0</v>
      </c>
      <c r="S540" s="20">
        <v>23.77</v>
      </c>
      <c r="T540" s="20">
        <v>1.3760291817281802</v>
      </c>
      <c r="U540" s="20">
        <v>5.0199999999999996</v>
      </c>
      <c r="V540" s="20">
        <v>0.70070371714501933</v>
      </c>
      <c r="W540" s="20">
        <v>7</v>
      </c>
      <c r="X540" s="20">
        <v>16879</v>
      </c>
      <c r="Y540" s="20">
        <v>0</v>
      </c>
      <c r="Z540" s="20">
        <v>1</v>
      </c>
      <c r="AA540" s="20">
        <v>2</v>
      </c>
      <c r="AB540" s="20">
        <v>7</v>
      </c>
      <c r="AC540" s="20">
        <v>10</v>
      </c>
    </row>
    <row r="541" spans="1:29" x14ac:dyDescent="0.3">
      <c r="A541" s="20">
        <v>2013</v>
      </c>
      <c r="B541" s="10">
        <v>162</v>
      </c>
      <c r="C541" s="10">
        <v>540</v>
      </c>
      <c r="D541" s="26">
        <v>0</v>
      </c>
      <c r="E541" s="26">
        <v>1</v>
      </c>
      <c r="F541" s="26">
        <v>0</v>
      </c>
      <c r="G541" s="10">
        <v>1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1</v>
      </c>
      <c r="N541" s="10">
        <v>0</v>
      </c>
      <c r="O541" s="10">
        <v>0</v>
      </c>
      <c r="P541" s="10">
        <v>0</v>
      </c>
      <c r="Q541" s="20">
        <v>0.70000000000000284</v>
      </c>
      <c r="R541" s="15">
        <v>0</v>
      </c>
      <c r="S541" s="20">
        <v>19.45</v>
      </c>
      <c r="T541" s="20">
        <v>1.2889196056617265</v>
      </c>
      <c r="U541" s="20">
        <v>4.37</v>
      </c>
      <c r="V541" s="20">
        <v>0.64048143697042181</v>
      </c>
      <c r="W541" s="20">
        <v>3</v>
      </c>
      <c r="X541" s="20">
        <v>16879</v>
      </c>
      <c r="Y541" s="20">
        <v>0</v>
      </c>
      <c r="Z541" s="20">
        <v>1</v>
      </c>
      <c r="AA541" s="20">
        <v>1</v>
      </c>
      <c r="AB541" s="20">
        <v>3</v>
      </c>
      <c r="AC541" s="20">
        <v>5</v>
      </c>
    </row>
    <row r="542" spans="1:29" x14ac:dyDescent="0.3">
      <c r="A542" s="20">
        <v>2013</v>
      </c>
      <c r="B542" s="10">
        <v>163</v>
      </c>
      <c r="C542" s="10">
        <v>541</v>
      </c>
      <c r="D542" s="26">
        <v>0</v>
      </c>
      <c r="E542" s="26">
        <v>0</v>
      </c>
      <c r="F542" s="26">
        <v>1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1</v>
      </c>
      <c r="N542" s="10">
        <v>0</v>
      </c>
      <c r="O542" s="10">
        <v>0</v>
      </c>
      <c r="P542" s="10">
        <v>0</v>
      </c>
      <c r="Q542" s="20">
        <v>0.84999999999999432</v>
      </c>
      <c r="R542" s="15">
        <v>0</v>
      </c>
      <c r="S542" s="20">
        <v>26.84</v>
      </c>
      <c r="T542" s="20">
        <v>1.4287825114969546</v>
      </c>
      <c r="U542" s="20">
        <v>3.07</v>
      </c>
      <c r="V542" s="20">
        <v>0.48713837547718647</v>
      </c>
      <c r="W542" s="20">
        <v>8</v>
      </c>
      <c r="X542" s="20">
        <v>10201</v>
      </c>
      <c r="Y542" s="20">
        <v>2</v>
      </c>
      <c r="Z542" s="20">
        <v>0</v>
      </c>
      <c r="AA542" s="20">
        <v>10</v>
      </c>
      <c r="AB542" s="20">
        <v>15</v>
      </c>
      <c r="AC542" s="20">
        <v>27</v>
      </c>
    </row>
    <row r="543" spans="1:29" x14ac:dyDescent="0.3">
      <c r="A543" s="20">
        <v>2013</v>
      </c>
      <c r="B543" s="10">
        <v>164</v>
      </c>
      <c r="C543" s="10">
        <v>542</v>
      </c>
      <c r="D543" s="26">
        <v>0</v>
      </c>
      <c r="E543" s="26">
        <v>0</v>
      </c>
      <c r="F543" s="26">
        <v>1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1</v>
      </c>
      <c r="O543" s="10">
        <v>0</v>
      </c>
      <c r="P543" s="10">
        <v>0</v>
      </c>
      <c r="Q543" s="20">
        <v>1</v>
      </c>
      <c r="R543" s="15">
        <v>1.0000000000000009E-2</v>
      </c>
      <c r="S543" s="20">
        <v>25.13</v>
      </c>
      <c r="T543" s="20">
        <v>1.4001924885925761</v>
      </c>
      <c r="U543" s="20">
        <v>2.8</v>
      </c>
      <c r="V543" s="20">
        <v>0.44715803134221921</v>
      </c>
      <c r="W543" s="20">
        <v>6</v>
      </c>
      <c r="X543" s="20">
        <v>10201</v>
      </c>
      <c r="Y543" s="20">
        <v>0</v>
      </c>
      <c r="Z543" s="20">
        <v>4</v>
      </c>
      <c r="AA543" s="20">
        <v>11</v>
      </c>
      <c r="AB543" s="20">
        <v>18</v>
      </c>
      <c r="AC543" s="20">
        <v>33</v>
      </c>
    </row>
    <row r="544" spans="1:29" x14ac:dyDescent="0.3">
      <c r="A544" s="20">
        <v>2013</v>
      </c>
      <c r="B544" s="10">
        <v>165</v>
      </c>
      <c r="C544" s="10">
        <v>543</v>
      </c>
      <c r="D544" s="26">
        <v>0</v>
      </c>
      <c r="E544" s="26">
        <v>1</v>
      </c>
      <c r="F544" s="26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20">
        <v>0.45000000000000284</v>
      </c>
      <c r="R544" s="15">
        <v>7.999999999999996E-2</v>
      </c>
      <c r="S544" s="20">
        <v>24.16</v>
      </c>
      <c r="T544" s="20">
        <v>1.3830969299490943</v>
      </c>
      <c r="U544" s="20">
        <v>2.14</v>
      </c>
      <c r="V544" s="20">
        <v>0.33041377334919086</v>
      </c>
      <c r="W544" s="20">
        <v>3</v>
      </c>
      <c r="X544" s="20">
        <v>10201</v>
      </c>
      <c r="Y544" s="20">
        <v>0</v>
      </c>
      <c r="Z544" s="20">
        <v>3</v>
      </c>
      <c r="AA544" s="20">
        <v>1</v>
      </c>
      <c r="AB544" s="20">
        <v>4</v>
      </c>
      <c r="AC544" s="20">
        <v>8</v>
      </c>
    </row>
    <row r="545" spans="1:29" x14ac:dyDescent="0.3">
      <c r="A545" s="20">
        <v>2013</v>
      </c>
      <c r="B545" s="10">
        <v>166</v>
      </c>
      <c r="C545" s="10">
        <v>544</v>
      </c>
      <c r="D545" s="26">
        <v>0</v>
      </c>
      <c r="E545" s="26">
        <v>1</v>
      </c>
      <c r="F545" s="26">
        <v>0</v>
      </c>
      <c r="G545" s="10">
        <v>1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20">
        <v>0.33899999999999864</v>
      </c>
      <c r="R545" s="15">
        <v>1.0000000000000009E-2</v>
      </c>
      <c r="S545" s="20">
        <v>25.03</v>
      </c>
      <c r="T545" s="20">
        <v>1.3984608496082234</v>
      </c>
      <c r="U545" s="20">
        <v>2.99</v>
      </c>
      <c r="V545" s="20">
        <v>0.47567118832442967</v>
      </c>
      <c r="W545" s="20">
        <v>1</v>
      </c>
      <c r="X545" s="20">
        <v>10201</v>
      </c>
      <c r="Y545" s="20">
        <v>0</v>
      </c>
      <c r="Z545" s="20">
        <v>1</v>
      </c>
      <c r="AA545" s="20">
        <v>0</v>
      </c>
      <c r="AB545" s="20">
        <v>0</v>
      </c>
      <c r="AC545" s="20">
        <v>1</v>
      </c>
    </row>
    <row r="546" spans="1:29" x14ac:dyDescent="0.3">
      <c r="A546" s="20">
        <v>2013</v>
      </c>
      <c r="B546" s="10">
        <v>167</v>
      </c>
      <c r="C546" s="10">
        <v>545</v>
      </c>
      <c r="D546" s="26">
        <v>1</v>
      </c>
      <c r="E546" s="26">
        <v>0</v>
      </c>
      <c r="F546" s="26">
        <v>0</v>
      </c>
      <c r="G546" s="10">
        <v>1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20">
        <v>0.56100000000000705</v>
      </c>
      <c r="R546" s="15">
        <v>0.19999999999999996</v>
      </c>
      <c r="S546" s="20">
        <v>22.14</v>
      </c>
      <c r="T546" s="20">
        <v>1.3451776165427041</v>
      </c>
      <c r="U546" s="20">
        <v>3.32</v>
      </c>
      <c r="V546" s="20">
        <v>0.52113808370403625</v>
      </c>
      <c r="W546" s="20">
        <v>0</v>
      </c>
      <c r="X546" s="20">
        <v>10201</v>
      </c>
      <c r="Y546" s="20">
        <v>0</v>
      </c>
      <c r="Z546" s="20">
        <v>0</v>
      </c>
      <c r="AA546" s="20">
        <v>0</v>
      </c>
      <c r="AB546" s="20">
        <v>1</v>
      </c>
      <c r="AC546" s="20">
        <v>1</v>
      </c>
    </row>
    <row r="547" spans="1:29" x14ac:dyDescent="0.3">
      <c r="A547" s="20">
        <v>2013</v>
      </c>
      <c r="B547" s="10">
        <v>168</v>
      </c>
      <c r="C547" s="10">
        <v>546</v>
      </c>
      <c r="D547" s="26">
        <v>1</v>
      </c>
      <c r="E547" s="26">
        <v>0</v>
      </c>
      <c r="F547" s="26">
        <v>0</v>
      </c>
      <c r="G547" s="10">
        <v>1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20">
        <v>0.34199999999999875</v>
      </c>
      <c r="R547" s="15">
        <v>0</v>
      </c>
      <c r="S547" s="20">
        <v>35.159999999999997</v>
      </c>
      <c r="T547" s="20">
        <v>1.5460488664017342</v>
      </c>
      <c r="U547" s="20">
        <v>3.69</v>
      </c>
      <c r="V547" s="20">
        <v>0.56702636615906032</v>
      </c>
      <c r="W547" s="20">
        <v>0</v>
      </c>
      <c r="X547" s="20">
        <v>10201</v>
      </c>
      <c r="Y547" s="20">
        <v>0</v>
      </c>
      <c r="Z547" s="20">
        <v>1</v>
      </c>
      <c r="AA547" s="20">
        <v>0</v>
      </c>
      <c r="AB547" s="20">
        <v>2</v>
      </c>
      <c r="AC547" s="20">
        <v>3</v>
      </c>
    </row>
    <row r="548" spans="1:29" x14ac:dyDescent="0.3">
      <c r="A548" s="20">
        <v>2013</v>
      </c>
      <c r="B548" s="10">
        <v>169</v>
      </c>
      <c r="C548" s="10">
        <v>547</v>
      </c>
      <c r="D548" s="26">
        <v>1</v>
      </c>
      <c r="E548" s="26">
        <v>0</v>
      </c>
      <c r="F548" s="26">
        <v>0</v>
      </c>
      <c r="G548" s="10">
        <v>1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20">
        <v>0.37999999999999545</v>
      </c>
      <c r="R548" s="15">
        <v>4.0000000000000036E-2</v>
      </c>
      <c r="S548" s="20">
        <v>22.45</v>
      </c>
      <c r="T548" s="20">
        <v>1.351216345339342</v>
      </c>
      <c r="U548" s="20">
        <v>2.89</v>
      </c>
      <c r="V548" s="20">
        <v>0.46089784275654788</v>
      </c>
      <c r="W548" s="20">
        <v>0</v>
      </c>
      <c r="X548" s="20">
        <v>10201</v>
      </c>
      <c r="Y548" s="20">
        <v>0</v>
      </c>
      <c r="Z548" s="20">
        <v>0</v>
      </c>
      <c r="AA548" s="20">
        <v>1</v>
      </c>
      <c r="AB548" s="20">
        <v>0</v>
      </c>
      <c r="AC548" s="20">
        <v>1</v>
      </c>
    </row>
    <row r="549" spans="1:29" x14ac:dyDescent="0.3">
      <c r="A549" s="20">
        <v>2013</v>
      </c>
      <c r="B549" s="10">
        <v>170</v>
      </c>
      <c r="C549" s="10">
        <v>548</v>
      </c>
      <c r="D549" s="26">
        <v>0</v>
      </c>
      <c r="E549" s="26">
        <v>1</v>
      </c>
      <c r="F549" s="26">
        <v>0</v>
      </c>
      <c r="G549" s="10">
        <v>1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1</v>
      </c>
      <c r="O549" s="10">
        <v>0</v>
      </c>
      <c r="P549" s="10">
        <v>0</v>
      </c>
      <c r="Q549" s="20">
        <v>0.42799999999999727</v>
      </c>
      <c r="R549" s="15">
        <v>2.0000000000000018E-2</v>
      </c>
      <c r="S549" s="20">
        <v>27.94</v>
      </c>
      <c r="T549" s="20">
        <v>1.4462264017781632</v>
      </c>
      <c r="U549" s="20">
        <v>4.62</v>
      </c>
      <c r="V549" s="20">
        <v>0.66464197555612547</v>
      </c>
      <c r="W549" s="20">
        <v>0</v>
      </c>
      <c r="X549" s="20">
        <v>10201</v>
      </c>
      <c r="Y549" s="20">
        <v>0</v>
      </c>
      <c r="Z549" s="20">
        <v>1</v>
      </c>
      <c r="AA549" s="20">
        <v>1</v>
      </c>
      <c r="AB549" s="20">
        <v>0</v>
      </c>
      <c r="AC549" s="20">
        <v>2</v>
      </c>
    </row>
    <row r="550" spans="1:29" x14ac:dyDescent="0.3">
      <c r="A550" s="20">
        <v>2013</v>
      </c>
      <c r="B550" s="10">
        <v>171</v>
      </c>
      <c r="C550" s="10">
        <v>549</v>
      </c>
      <c r="D550" s="26">
        <v>1</v>
      </c>
      <c r="E550" s="26">
        <v>0</v>
      </c>
      <c r="F550" s="26">
        <v>0</v>
      </c>
      <c r="G550" s="10">
        <v>1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1</v>
      </c>
      <c r="N550" s="10">
        <v>0</v>
      </c>
      <c r="O550" s="10">
        <v>0</v>
      </c>
      <c r="P550" s="10">
        <v>0</v>
      </c>
      <c r="Q550" s="20">
        <v>0.32200000000000273</v>
      </c>
      <c r="R550" s="15">
        <v>5.0000000000000044E-2</v>
      </c>
      <c r="S550" s="20">
        <v>13.01</v>
      </c>
      <c r="T550" s="20">
        <v>1.1142772965615861</v>
      </c>
      <c r="U550" s="20">
        <v>5.18</v>
      </c>
      <c r="V550" s="20">
        <v>0.71432975974523305</v>
      </c>
      <c r="W550" s="20">
        <v>0</v>
      </c>
      <c r="X550" s="20">
        <v>10201</v>
      </c>
      <c r="Y550" s="20">
        <v>0</v>
      </c>
      <c r="Z550" s="20">
        <v>0</v>
      </c>
      <c r="AA550" s="20">
        <v>2</v>
      </c>
      <c r="AB550" s="20">
        <v>1</v>
      </c>
      <c r="AC550" s="20">
        <v>3</v>
      </c>
    </row>
    <row r="551" spans="1:29" x14ac:dyDescent="0.3">
      <c r="A551" s="20">
        <v>2013</v>
      </c>
      <c r="B551" s="10">
        <v>172</v>
      </c>
      <c r="C551" s="10">
        <v>550</v>
      </c>
      <c r="D551" s="26">
        <v>0</v>
      </c>
      <c r="E551" s="26">
        <v>1</v>
      </c>
      <c r="F551" s="26">
        <v>0</v>
      </c>
      <c r="G551" s="10">
        <v>1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1</v>
      </c>
      <c r="O551" s="10">
        <v>0</v>
      </c>
      <c r="P551" s="10">
        <v>0</v>
      </c>
      <c r="Q551" s="20">
        <v>0.70799999999999841</v>
      </c>
      <c r="R551" s="15">
        <v>0</v>
      </c>
      <c r="S551" s="20">
        <v>13.75</v>
      </c>
      <c r="T551" s="20">
        <v>1.1383026981662814</v>
      </c>
      <c r="U551" s="20">
        <v>3.98</v>
      </c>
      <c r="V551" s="20">
        <v>0.59988307207368785</v>
      </c>
      <c r="W551" s="20">
        <v>1</v>
      </c>
      <c r="X551" s="20">
        <v>10201</v>
      </c>
      <c r="Y551" s="20">
        <v>1</v>
      </c>
      <c r="Z551" s="20">
        <v>1</v>
      </c>
      <c r="AA551" s="20">
        <v>3</v>
      </c>
      <c r="AB551" s="20">
        <v>3</v>
      </c>
      <c r="AC551" s="20">
        <v>8</v>
      </c>
    </row>
    <row r="552" spans="1:29" x14ac:dyDescent="0.3">
      <c r="A552" s="20">
        <v>2013</v>
      </c>
      <c r="B552" s="10">
        <v>173</v>
      </c>
      <c r="C552" s="10">
        <v>551</v>
      </c>
      <c r="D552" s="26">
        <v>0</v>
      </c>
      <c r="E552" s="26">
        <v>1</v>
      </c>
      <c r="F552" s="26">
        <v>0</v>
      </c>
      <c r="G552" s="10">
        <v>1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1</v>
      </c>
      <c r="N552" s="10">
        <v>0</v>
      </c>
      <c r="O552" s="10">
        <v>0</v>
      </c>
      <c r="P552" s="10">
        <v>0</v>
      </c>
      <c r="Q552" s="20">
        <v>0.62000000000000455</v>
      </c>
      <c r="R552" s="15">
        <v>1.0000000000000009E-2</v>
      </c>
      <c r="S552" s="20">
        <v>11.12</v>
      </c>
      <c r="T552" s="20">
        <v>1.0461047872460387</v>
      </c>
      <c r="U552" s="20">
        <v>3.39</v>
      </c>
      <c r="V552" s="20">
        <v>0.53019969820308221</v>
      </c>
      <c r="W552" s="20">
        <v>1</v>
      </c>
      <c r="X552" s="20">
        <v>13972</v>
      </c>
      <c r="Y552" s="20">
        <v>0</v>
      </c>
      <c r="Z552" s="20">
        <v>0</v>
      </c>
      <c r="AA552" s="20">
        <v>0</v>
      </c>
      <c r="AB552" s="20">
        <v>7</v>
      </c>
      <c r="AC552" s="20">
        <v>7</v>
      </c>
    </row>
    <row r="553" spans="1:29" x14ac:dyDescent="0.3">
      <c r="A553" s="20">
        <v>2013</v>
      </c>
      <c r="B553" s="10">
        <v>174</v>
      </c>
      <c r="C553" s="10">
        <v>552</v>
      </c>
      <c r="D553" s="26">
        <v>0</v>
      </c>
      <c r="E553" s="26">
        <v>1</v>
      </c>
      <c r="F553" s="26">
        <v>0</v>
      </c>
      <c r="G553" s="10">
        <v>1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20">
        <v>1</v>
      </c>
      <c r="R553" s="15">
        <v>9.9999999999999978E-2</v>
      </c>
      <c r="S553" s="20">
        <v>11.75</v>
      </c>
      <c r="T553" s="20">
        <v>1.070037866607755</v>
      </c>
      <c r="U553" s="20">
        <v>3.67</v>
      </c>
      <c r="V553" s="20">
        <v>0.56466606425208932</v>
      </c>
      <c r="W553" s="20">
        <v>5</v>
      </c>
      <c r="X553" s="20">
        <v>13972</v>
      </c>
      <c r="Y553" s="20">
        <v>0</v>
      </c>
      <c r="Z553" s="20">
        <v>2</v>
      </c>
      <c r="AA553" s="20">
        <v>6</v>
      </c>
      <c r="AB553" s="20">
        <v>9</v>
      </c>
      <c r="AC553" s="20">
        <v>17</v>
      </c>
    </row>
    <row r="554" spans="1:29" x14ac:dyDescent="0.3">
      <c r="A554" s="20">
        <v>2013</v>
      </c>
      <c r="B554" s="10">
        <v>175</v>
      </c>
      <c r="C554" s="10">
        <v>553</v>
      </c>
      <c r="D554" s="26">
        <v>0</v>
      </c>
      <c r="E554" s="26">
        <v>1</v>
      </c>
      <c r="F554" s="26">
        <v>0</v>
      </c>
      <c r="G554" s="10">
        <v>1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1</v>
      </c>
      <c r="O554" s="10">
        <v>0</v>
      </c>
      <c r="P554" s="10">
        <v>0</v>
      </c>
      <c r="Q554" s="20">
        <v>0.76999999999999602</v>
      </c>
      <c r="R554" s="15">
        <v>0</v>
      </c>
      <c r="S554" s="20">
        <v>19.89</v>
      </c>
      <c r="T554" s="20">
        <v>1.2986347831244356</v>
      </c>
      <c r="U554" s="20">
        <v>2.65</v>
      </c>
      <c r="V554" s="20">
        <v>0.42324587393680785</v>
      </c>
      <c r="W554" s="20">
        <v>3</v>
      </c>
      <c r="X554" s="20">
        <v>13297</v>
      </c>
      <c r="Y554" s="20">
        <v>0</v>
      </c>
      <c r="Z554" s="20">
        <v>2</v>
      </c>
      <c r="AA554" s="20">
        <v>1</v>
      </c>
      <c r="AB554" s="20">
        <v>5</v>
      </c>
      <c r="AC554" s="20">
        <v>8</v>
      </c>
    </row>
    <row r="555" spans="1:29" x14ac:dyDescent="0.3">
      <c r="A555" s="20">
        <v>2013</v>
      </c>
      <c r="B555" s="10">
        <v>176</v>
      </c>
      <c r="C555" s="10">
        <v>554</v>
      </c>
      <c r="D555" s="26">
        <v>0</v>
      </c>
      <c r="E555" s="26">
        <v>1</v>
      </c>
      <c r="F555" s="26">
        <v>0</v>
      </c>
      <c r="G555" s="10">
        <v>1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1</v>
      </c>
      <c r="O555" s="10">
        <v>0</v>
      </c>
      <c r="P555" s="10">
        <v>0</v>
      </c>
      <c r="Q555" s="20">
        <v>1</v>
      </c>
      <c r="R555" s="15">
        <v>8.9999999999999969E-2</v>
      </c>
      <c r="S555" s="20">
        <v>25.83</v>
      </c>
      <c r="T555" s="20">
        <v>1.4121244061733171</v>
      </c>
      <c r="U555" s="20">
        <v>4.0599999999999996</v>
      </c>
      <c r="V555" s="20">
        <v>0.60852603357719404</v>
      </c>
      <c r="W555" s="20">
        <v>0</v>
      </c>
      <c r="X555" s="20">
        <v>12218</v>
      </c>
      <c r="Y555" s="20">
        <v>0</v>
      </c>
      <c r="Z555" s="20">
        <v>1</v>
      </c>
      <c r="AA555" s="20">
        <v>1</v>
      </c>
      <c r="AB555" s="20">
        <v>3</v>
      </c>
      <c r="AC555" s="20">
        <v>5</v>
      </c>
    </row>
    <row r="556" spans="1:29" x14ac:dyDescent="0.3">
      <c r="A556" s="20">
        <v>2013</v>
      </c>
      <c r="B556" s="10">
        <v>177</v>
      </c>
      <c r="C556" s="10">
        <v>555</v>
      </c>
      <c r="D556" s="26">
        <v>0</v>
      </c>
      <c r="E556" s="26">
        <v>1</v>
      </c>
      <c r="F556" s="26">
        <v>0</v>
      </c>
      <c r="G556" s="10">
        <v>1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1</v>
      </c>
      <c r="O556" s="10">
        <v>0</v>
      </c>
      <c r="P556" s="10">
        <v>0</v>
      </c>
      <c r="Q556" s="20">
        <v>1</v>
      </c>
      <c r="R556" s="15">
        <v>0</v>
      </c>
      <c r="S556" s="20">
        <v>23.53</v>
      </c>
      <c r="T556" s="20">
        <v>1.3716219271760213</v>
      </c>
      <c r="U556" s="20">
        <v>3.9</v>
      </c>
      <c r="V556" s="20">
        <v>0.59106460702649921</v>
      </c>
      <c r="W556" s="20">
        <v>5</v>
      </c>
      <c r="X556" s="20">
        <v>12218</v>
      </c>
      <c r="Y556" s="20">
        <v>0</v>
      </c>
      <c r="Z556" s="20">
        <v>0</v>
      </c>
      <c r="AA556" s="20">
        <v>1</v>
      </c>
      <c r="AB556" s="20">
        <v>12</v>
      </c>
      <c r="AC556" s="20">
        <v>13</v>
      </c>
    </row>
    <row r="557" spans="1:29" x14ac:dyDescent="0.3">
      <c r="A557" s="20">
        <v>2013</v>
      </c>
      <c r="B557" s="10">
        <v>178</v>
      </c>
      <c r="C557" s="10">
        <v>556</v>
      </c>
      <c r="D557" s="26">
        <v>0</v>
      </c>
      <c r="E557" s="26">
        <v>1</v>
      </c>
      <c r="F557" s="26">
        <v>0</v>
      </c>
      <c r="G557" s="10">
        <v>0</v>
      </c>
      <c r="H557" s="10">
        <v>1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1</v>
      </c>
      <c r="O557" s="10">
        <v>0</v>
      </c>
      <c r="P557" s="10">
        <v>0</v>
      </c>
      <c r="Q557" s="20">
        <v>1</v>
      </c>
      <c r="R557" s="15">
        <v>0</v>
      </c>
      <c r="S557" s="20">
        <v>22.96</v>
      </c>
      <c r="T557" s="20">
        <v>1.3609718837259359</v>
      </c>
      <c r="U557" s="20">
        <v>3.68</v>
      </c>
      <c r="V557" s="20">
        <v>0.56584781867351763</v>
      </c>
      <c r="W557" s="20">
        <v>0</v>
      </c>
      <c r="X557" s="20">
        <v>12218</v>
      </c>
      <c r="Y557" s="20">
        <v>0</v>
      </c>
      <c r="Z557" s="20">
        <v>1</v>
      </c>
      <c r="AA557" s="20">
        <v>1</v>
      </c>
      <c r="AB557" s="20">
        <v>5</v>
      </c>
      <c r="AC557" s="20">
        <v>7</v>
      </c>
    </row>
    <row r="558" spans="1:29" x14ac:dyDescent="0.3">
      <c r="A558" s="20">
        <v>2013</v>
      </c>
      <c r="B558" s="10">
        <v>179</v>
      </c>
      <c r="C558" s="10">
        <v>557</v>
      </c>
      <c r="D558" s="26">
        <v>0</v>
      </c>
      <c r="E558" s="26">
        <v>1</v>
      </c>
      <c r="F558" s="26">
        <v>0</v>
      </c>
      <c r="G558" s="10">
        <v>0</v>
      </c>
      <c r="H558" s="10">
        <v>1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1</v>
      </c>
      <c r="O558" s="10">
        <v>0</v>
      </c>
      <c r="P558" s="10">
        <v>0</v>
      </c>
      <c r="Q558" s="20">
        <v>1</v>
      </c>
      <c r="R558" s="15">
        <v>0</v>
      </c>
      <c r="S558" s="20">
        <v>18.48</v>
      </c>
      <c r="T558" s="20">
        <v>1.266701966884088</v>
      </c>
      <c r="U558" s="20">
        <v>4.04</v>
      </c>
      <c r="V558" s="20">
        <v>0.60638136511060492</v>
      </c>
      <c r="W558" s="20">
        <v>0</v>
      </c>
      <c r="X558" s="20">
        <v>12218</v>
      </c>
      <c r="Y558" s="20">
        <v>0</v>
      </c>
      <c r="Z558" s="20">
        <v>0</v>
      </c>
      <c r="AA558" s="20">
        <v>4</v>
      </c>
      <c r="AB558" s="20">
        <v>6</v>
      </c>
      <c r="AC558" s="20">
        <v>10</v>
      </c>
    </row>
    <row r="559" spans="1:29" x14ac:dyDescent="0.3">
      <c r="A559" s="20">
        <v>2013</v>
      </c>
      <c r="B559" s="10">
        <v>180</v>
      </c>
      <c r="C559" s="10">
        <v>558</v>
      </c>
      <c r="D559" s="26">
        <v>0</v>
      </c>
      <c r="E559" s="26">
        <v>1</v>
      </c>
      <c r="F559" s="26">
        <v>0</v>
      </c>
      <c r="G559" s="10">
        <v>0</v>
      </c>
      <c r="H559" s="10">
        <v>1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1</v>
      </c>
      <c r="O559" s="10">
        <v>0</v>
      </c>
      <c r="P559" s="10">
        <v>0</v>
      </c>
      <c r="Q559" s="20">
        <v>0.90000000000000568</v>
      </c>
      <c r="R559" s="15">
        <v>0</v>
      </c>
      <c r="S559" s="20">
        <v>19.13</v>
      </c>
      <c r="T559" s="20">
        <v>1.2817149700272958</v>
      </c>
      <c r="U559" s="20">
        <v>4.41</v>
      </c>
      <c r="V559" s="20">
        <v>0.6444385894678385</v>
      </c>
      <c r="W559" s="20">
        <v>0</v>
      </c>
      <c r="X559" s="20">
        <v>12218</v>
      </c>
      <c r="Y559" s="20">
        <v>0</v>
      </c>
      <c r="Z559" s="20">
        <v>0</v>
      </c>
      <c r="AA559" s="20">
        <v>1</v>
      </c>
      <c r="AB559" s="20">
        <v>4</v>
      </c>
      <c r="AC559" s="20">
        <v>5</v>
      </c>
    </row>
    <row r="560" spans="1:29" x14ac:dyDescent="0.3">
      <c r="A560" s="20">
        <v>2013</v>
      </c>
      <c r="B560" s="10">
        <v>181</v>
      </c>
      <c r="C560" s="10">
        <v>559</v>
      </c>
      <c r="D560" s="26">
        <v>1</v>
      </c>
      <c r="E560" s="26">
        <v>0</v>
      </c>
      <c r="F560" s="26">
        <v>0</v>
      </c>
      <c r="G560" s="10">
        <v>1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1</v>
      </c>
      <c r="O560" s="10">
        <v>0</v>
      </c>
      <c r="P560" s="10">
        <v>0</v>
      </c>
      <c r="Q560" s="20">
        <v>0.32999999999999829</v>
      </c>
      <c r="R560" s="15">
        <v>0</v>
      </c>
      <c r="S560" s="20">
        <v>15.81</v>
      </c>
      <c r="T560" s="20">
        <v>1.1989318699322091</v>
      </c>
      <c r="U560" s="20">
        <v>6.56</v>
      </c>
      <c r="V560" s="20">
        <v>0.81690383937566025</v>
      </c>
      <c r="W560" s="20">
        <v>2</v>
      </c>
      <c r="X560" s="20">
        <v>12218</v>
      </c>
      <c r="Y560" s="20">
        <v>0</v>
      </c>
      <c r="Z560" s="20">
        <v>0</v>
      </c>
      <c r="AA560" s="20">
        <v>2</v>
      </c>
      <c r="AB560" s="20">
        <v>15</v>
      </c>
      <c r="AC560" s="20">
        <v>17</v>
      </c>
    </row>
    <row r="561" spans="1:29" x14ac:dyDescent="0.3">
      <c r="A561" s="20">
        <v>2013</v>
      </c>
      <c r="B561" s="10">
        <v>182</v>
      </c>
      <c r="C561" s="10">
        <v>560</v>
      </c>
      <c r="D561" s="26">
        <v>0</v>
      </c>
      <c r="E561" s="26">
        <v>1</v>
      </c>
      <c r="F561" s="26">
        <v>0</v>
      </c>
      <c r="G561" s="10">
        <v>0</v>
      </c>
      <c r="H561" s="10">
        <v>1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1</v>
      </c>
      <c r="O561" s="10">
        <v>0</v>
      </c>
      <c r="P561" s="10">
        <v>0</v>
      </c>
      <c r="Q561" s="20">
        <v>1</v>
      </c>
      <c r="R561" s="15">
        <v>0</v>
      </c>
      <c r="S561" s="20">
        <v>22.34</v>
      </c>
      <c r="T561" s="20">
        <v>1.3490831687795903</v>
      </c>
      <c r="U561" s="20">
        <v>6.18</v>
      </c>
      <c r="V561" s="20">
        <v>0.79098847508881587</v>
      </c>
      <c r="W561" s="20">
        <v>0</v>
      </c>
      <c r="X561" s="20">
        <v>10137</v>
      </c>
      <c r="Y561" s="20">
        <v>0</v>
      </c>
      <c r="Z561" s="20">
        <v>1</v>
      </c>
      <c r="AA561" s="20">
        <v>2</v>
      </c>
      <c r="AB561" s="20">
        <v>4</v>
      </c>
      <c r="AC561" s="20">
        <v>7</v>
      </c>
    </row>
    <row r="562" spans="1:29" x14ac:dyDescent="0.3">
      <c r="A562" s="20">
        <v>2013</v>
      </c>
      <c r="B562" s="10">
        <v>183</v>
      </c>
      <c r="C562" s="10">
        <v>561</v>
      </c>
      <c r="D562" s="26">
        <v>1</v>
      </c>
      <c r="E562" s="26">
        <v>0</v>
      </c>
      <c r="F562" s="26">
        <v>0</v>
      </c>
      <c r="G562" s="10">
        <v>0</v>
      </c>
      <c r="H562" s="10">
        <v>1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20">
        <v>1</v>
      </c>
      <c r="R562" s="15">
        <v>1.0000000000000009E-2</v>
      </c>
      <c r="S562" s="20">
        <v>22.93</v>
      </c>
      <c r="T562" s="20">
        <v>1.3604040547299387</v>
      </c>
      <c r="U562" s="20">
        <v>4.5</v>
      </c>
      <c r="V562" s="20">
        <v>0.65321251377534373</v>
      </c>
      <c r="W562" s="20">
        <v>0</v>
      </c>
      <c r="X562" s="20">
        <v>10137</v>
      </c>
      <c r="Y562" s="20">
        <v>0</v>
      </c>
      <c r="Z562" s="20">
        <v>0</v>
      </c>
      <c r="AA562" s="20">
        <v>0</v>
      </c>
      <c r="AB562" s="20">
        <v>4</v>
      </c>
      <c r="AC562" s="20">
        <v>4</v>
      </c>
    </row>
    <row r="563" spans="1:29" x14ac:dyDescent="0.3">
      <c r="A563" s="20">
        <v>2013</v>
      </c>
      <c r="B563" s="10">
        <v>184</v>
      </c>
      <c r="C563" s="10">
        <v>562</v>
      </c>
      <c r="D563" s="26">
        <v>0</v>
      </c>
      <c r="E563" s="26">
        <v>1</v>
      </c>
      <c r="F563" s="26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1</v>
      </c>
      <c r="O563" s="10">
        <v>0</v>
      </c>
      <c r="P563" s="10">
        <v>0</v>
      </c>
      <c r="Q563" s="20">
        <v>2</v>
      </c>
      <c r="R563" s="15">
        <v>2.0000000000000018E-2</v>
      </c>
      <c r="S563" s="20">
        <v>14.25</v>
      </c>
      <c r="T563" s="20">
        <v>1.153814864344529</v>
      </c>
      <c r="U563" s="20">
        <v>4.3499999999999996</v>
      </c>
      <c r="V563" s="20">
        <v>0.63848925695463732</v>
      </c>
      <c r="W563" s="20">
        <v>4</v>
      </c>
      <c r="X563" s="20">
        <v>10137</v>
      </c>
      <c r="Y563" s="20">
        <v>0</v>
      </c>
      <c r="Z563" s="20">
        <v>0</v>
      </c>
      <c r="AA563" s="20">
        <v>4</v>
      </c>
      <c r="AB563" s="20">
        <v>8</v>
      </c>
      <c r="AC563" s="20">
        <v>12</v>
      </c>
    </row>
    <row r="564" spans="1:29" x14ac:dyDescent="0.3">
      <c r="A564" s="20">
        <v>2013</v>
      </c>
      <c r="B564" s="10">
        <v>185</v>
      </c>
      <c r="C564" s="10">
        <v>563</v>
      </c>
      <c r="D564" s="26">
        <v>0</v>
      </c>
      <c r="E564" s="26">
        <v>1</v>
      </c>
      <c r="F564" s="26">
        <v>0</v>
      </c>
      <c r="G564" s="10">
        <v>1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1</v>
      </c>
      <c r="O564" s="10">
        <v>0</v>
      </c>
      <c r="P564" s="10">
        <v>0</v>
      </c>
      <c r="Q564" s="20">
        <v>1</v>
      </c>
      <c r="R564" s="15">
        <v>0</v>
      </c>
      <c r="S564" s="20">
        <v>36.81</v>
      </c>
      <c r="T564" s="20">
        <v>1.5659658174466666</v>
      </c>
      <c r="U564" s="20">
        <v>3.84</v>
      </c>
      <c r="V564" s="20">
        <v>0.58433122436753082</v>
      </c>
      <c r="W564" s="20">
        <v>1</v>
      </c>
      <c r="X564" s="20">
        <v>10137</v>
      </c>
      <c r="Y564" s="20">
        <v>0</v>
      </c>
      <c r="Z564" s="20">
        <v>0</v>
      </c>
      <c r="AA564" s="20">
        <v>2</v>
      </c>
      <c r="AB564" s="20">
        <v>4</v>
      </c>
      <c r="AC564" s="20">
        <v>6</v>
      </c>
    </row>
    <row r="565" spans="1:29" x14ac:dyDescent="0.3">
      <c r="A565" s="20">
        <v>2013</v>
      </c>
      <c r="B565" s="10">
        <v>186</v>
      </c>
      <c r="C565" s="10">
        <v>564</v>
      </c>
      <c r="D565" s="26">
        <v>1</v>
      </c>
      <c r="E565" s="26">
        <v>0</v>
      </c>
      <c r="F565" s="26">
        <v>0</v>
      </c>
      <c r="G565" s="10">
        <v>1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1</v>
      </c>
      <c r="O565" s="10">
        <v>0</v>
      </c>
      <c r="P565" s="10">
        <v>0</v>
      </c>
      <c r="Q565" s="20">
        <v>1</v>
      </c>
      <c r="R565" s="15">
        <v>1.0000000000000009E-2</v>
      </c>
      <c r="S565" s="20">
        <v>30.23</v>
      </c>
      <c r="T565" s="20">
        <v>1.4804381471778172</v>
      </c>
      <c r="U565" s="20">
        <v>4.0599999999999996</v>
      </c>
      <c r="V565" s="20">
        <v>0.60852603357719404</v>
      </c>
      <c r="W565" s="20">
        <v>1</v>
      </c>
      <c r="X565" s="20">
        <v>10137</v>
      </c>
      <c r="Y565" s="20">
        <v>0</v>
      </c>
      <c r="Z565" s="20">
        <v>0</v>
      </c>
      <c r="AA565" s="20">
        <v>0</v>
      </c>
      <c r="AB565" s="20">
        <v>7</v>
      </c>
      <c r="AC565" s="20">
        <v>7</v>
      </c>
    </row>
    <row r="566" spans="1:29" x14ac:dyDescent="0.3">
      <c r="A566" s="20">
        <v>2013</v>
      </c>
      <c r="B566" s="10">
        <v>187</v>
      </c>
      <c r="C566" s="10">
        <v>565</v>
      </c>
      <c r="D566" s="26">
        <v>0</v>
      </c>
      <c r="E566" s="26">
        <v>1</v>
      </c>
      <c r="F566" s="26">
        <v>0</v>
      </c>
      <c r="G566" s="10">
        <v>1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1</v>
      </c>
      <c r="O566" s="10">
        <v>0</v>
      </c>
      <c r="P566" s="10">
        <v>0</v>
      </c>
      <c r="Q566" s="20">
        <v>1</v>
      </c>
      <c r="R566" s="15">
        <v>0</v>
      </c>
      <c r="S566" s="20">
        <v>31.35</v>
      </c>
      <c r="T566" s="20">
        <v>1.4962375451667353</v>
      </c>
      <c r="U566" s="20">
        <v>4.57</v>
      </c>
      <c r="V566" s="20">
        <v>0.6599162000698503</v>
      </c>
      <c r="W566" s="20">
        <v>0</v>
      </c>
      <c r="X566" s="20">
        <v>10137</v>
      </c>
      <c r="Y566" s="20">
        <v>0</v>
      </c>
      <c r="Z566" s="20">
        <v>0</v>
      </c>
      <c r="AA566" s="20">
        <v>2</v>
      </c>
      <c r="AB566" s="20">
        <v>1</v>
      </c>
      <c r="AC566" s="20">
        <v>3</v>
      </c>
    </row>
    <row r="567" spans="1:29" x14ac:dyDescent="0.3">
      <c r="A567" s="20">
        <v>2013</v>
      </c>
      <c r="B567" s="10">
        <v>188</v>
      </c>
      <c r="C567" s="10">
        <v>566</v>
      </c>
      <c r="D567" s="26">
        <v>0</v>
      </c>
      <c r="E567" s="26">
        <v>1</v>
      </c>
      <c r="F567" s="26">
        <v>0</v>
      </c>
      <c r="G567" s="10">
        <v>1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1</v>
      </c>
      <c r="N567" s="10">
        <v>0</v>
      </c>
      <c r="O567" s="10">
        <v>0</v>
      </c>
      <c r="P567" s="10">
        <v>0</v>
      </c>
      <c r="Q567" s="20">
        <v>0.37800000000000011</v>
      </c>
      <c r="R567" s="15">
        <v>0</v>
      </c>
      <c r="S567" s="20">
        <v>33.72</v>
      </c>
      <c r="T567" s="20">
        <v>1.5278875659527047</v>
      </c>
      <c r="U567" s="20">
        <v>2.91</v>
      </c>
      <c r="V567" s="20">
        <v>0.46389298898590731</v>
      </c>
      <c r="W567" s="20">
        <v>0</v>
      </c>
      <c r="X567" s="20">
        <v>10137</v>
      </c>
      <c r="Y567" s="20">
        <v>0</v>
      </c>
      <c r="Z567" s="20">
        <v>0</v>
      </c>
      <c r="AA567" s="20">
        <v>0</v>
      </c>
      <c r="AB567" s="20">
        <v>1</v>
      </c>
      <c r="AC567" s="20">
        <v>1</v>
      </c>
    </row>
    <row r="568" spans="1:29" x14ac:dyDescent="0.3">
      <c r="A568" s="20">
        <v>2013</v>
      </c>
      <c r="B568" s="10">
        <v>189</v>
      </c>
      <c r="C568" s="10">
        <v>567</v>
      </c>
      <c r="D568" s="26">
        <v>0</v>
      </c>
      <c r="E568" s="26">
        <v>1</v>
      </c>
      <c r="F568" s="26">
        <v>0</v>
      </c>
      <c r="G568" s="10">
        <v>1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1</v>
      </c>
      <c r="O568" s="10">
        <v>0</v>
      </c>
      <c r="P568" s="10">
        <v>0</v>
      </c>
      <c r="Q568" s="20">
        <v>0.35200000000000387</v>
      </c>
      <c r="R568" s="15">
        <v>3.0000000000000027E-2</v>
      </c>
      <c r="S568" s="20">
        <v>37.869999999999997</v>
      </c>
      <c r="T568" s="20">
        <v>1.5782953051208262</v>
      </c>
      <c r="U568" s="20">
        <v>3.35</v>
      </c>
      <c r="V568" s="20">
        <v>0.5250448070368452</v>
      </c>
      <c r="W568" s="20">
        <v>0</v>
      </c>
      <c r="X568" s="20">
        <v>10137</v>
      </c>
      <c r="Y568" s="20">
        <v>0</v>
      </c>
      <c r="Z568" s="20">
        <v>0</v>
      </c>
      <c r="AA568" s="20">
        <v>1</v>
      </c>
      <c r="AB568" s="20">
        <v>0</v>
      </c>
      <c r="AC568" s="20">
        <v>1</v>
      </c>
    </row>
    <row r="569" spans="1:29" x14ac:dyDescent="0.3">
      <c r="A569" s="20">
        <v>2013</v>
      </c>
      <c r="B569" s="10">
        <v>190</v>
      </c>
      <c r="C569" s="10">
        <v>568</v>
      </c>
      <c r="D569" s="26">
        <v>0</v>
      </c>
      <c r="E569" s="26">
        <v>1</v>
      </c>
      <c r="F569" s="26">
        <v>0</v>
      </c>
      <c r="G569" s="10">
        <v>1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1</v>
      </c>
      <c r="O569" s="10">
        <v>0</v>
      </c>
      <c r="P569" s="10">
        <v>0</v>
      </c>
      <c r="Q569" s="20">
        <v>0.92999999999999261</v>
      </c>
      <c r="R569" s="15">
        <v>0</v>
      </c>
      <c r="S569" s="20">
        <v>23.72</v>
      </c>
      <c r="T569" s="20">
        <v>1.3751146846922251</v>
      </c>
      <c r="U569" s="20">
        <v>3.84</v>
      </c>
      <c r="V569" s="20">
        <v>0.58433122436753082</v>
      </c>
      <c r="W569" s="20">
        <v>1</v>
      </c>
      <c r="X569" s="20">
        <v>10137</v>
      </c>
      <c r="Y569" s="20">
        <v>0</v>
      </c>
      <c r="Z569" s="20">
        <v>0</v>
      </c>
      <c r="AA569" s="20">
        <v>3</v>
      </c>
      <c r="AB569" s="20">
        <v>1</v>
      </c>
      <c r="AC569" s="20">
        <v>4</v>
      </c>
    </row>
    <row r="570" spans="1:29" x14ac:dyDescent="0.3">
      <c r="A570" s="20">
        <v>2013</v>
      </c>
      <c r="B570" s="10">
        <v>191</v>
      </c>
      <c r="C570" s="10">
        <v>569</v>
      </c>
      <c r="D570" s="26">
        <v>1</v>
      </c>
      <c r="E570" s="26">
        <v>0</v>
      </c>
      <c r="F570" s="26">
        <v>0</v>
      </c>
      <c r="G570" s="10">
        <v>1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1</v>
      </c>
      <c r="O570" s="10">
        <v>0</v>
      </c>
      <c r="P570" s="10">
        <v>0</v>
      </c>
      <c r="Q570" s="20">
        <v>0.34000000000000341</v>
      </c>
      <c r="R570" s="15">
        <v>1.0000000000000009E-2</v>
      </c>
      <c r="S570" s="20">
        <v>25.15</v>
      </c>
      <c r="T570" s="20">
        <v>1.4005379893919461</v>
      </c>
      <c r="U570" s="20">
        <v>4.0599999999999996</v>
      </c>
      <c r="V570" s="20">
        <v>0.60852603357719404</v>
      </c>
      <c r="W570" s="20">
        <v>0</v>
      </c>
      <c r="X570" s="20">
        <v>10137</v>
      </c>
      <c r="Y570" s="20">
        <v>0</v>
      </c>
      <c r="Z570" s="20">
        <v>0</v>
      </c>
      <c r="AA570" s="20">
        <v>1</v>
      </c>
      <c r="AB570" s="20">
        <v>2</v>
      </c>
      <c r="AC570" s="20">
        <v>3</v>
      </c>
    </row>
    <row r="571" spans="1:29" x14ac:dyDescent="0.3">
      <c r="A571" s="20">
        <v>2013</v>
      </c>
      <c r="B571" s="10">
        <v>192</v>
      </c>
      <c r="C571" s="10">
        <v>570</v>
      </c>
      <c r="D571" s="26">
        <v>1</v>
      </c>
      <c r="E571" s="26">
        <v>0</v>
      </c>
      <c r="F571" s="26">
        <v>0</v>
      </c>
      <c r="G571" s="10">
        <v>0</v>
      </c>
      <c r="H571" s="10">
        <v>1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1</v>
      </c>
      <c r="O571" s="10">
        <v>0</v>
      </c>
      <c r="P571" s="10">
        <v>0</v>
      </c>
      <c r="Q571" s="20">
        <v>1</v>
      </c>
      <c r="R571" s="15">
        <v>0</v>
      </c>
      <c r="S571" s="20">
        <v>45.28</v>
      </c>
      <c r="T571" s="20">
        <v>1.655906418180215</v>
      </c>
      <c r="U571" s="20">
        <v>3.85</v>
      </c>
      <c r="V571" s="20">
        <v>0.5854607295085007</v>
      </c>
      <c r="W571" s="20">
        <v>1</v>
      </c>
      <c r="X571" s="20">
        <v>10137</v>
      </c>
      <c r="Y571" s="20">
        <v>0</v>
      </c>
      <c r="Z571" s="20">
        <v>0</v>
      </c>
      <c r="AA571" s="20">
        <v>4</v>
      </c>
      <c r="AB571" s="20">
        <v>6</v>
      </c>
      <c r="AC571" s="20">
        <v>10</v>
      </c>
    </row>
    <row r="572" spans="1:29" x14ac:dyDescent="0.3">
      <c r="A572" s="20">
        <v>2013</v>
      </c>
      <c r="B572" s="10">
        <v>193</v>
      </c>
      <c r="C572" s="10">
        <v>571</v>
      </c>
      <c r="D572" s="26">
        <v>0</v>
      </c>
      <c r="E572" s="26">
        <v>1</v>
      </c>
      <c r="F572" s="26">
        <v>0</v>
      </c>
      <c r="G572" s="10">
        <v>0</v>
      </c>
      <c r="H572" s="10">
        <v>1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1</v>
      </c>
      <c r="O572" s="10">
        <v>0</v>
      </c>
      <c r="P572" s="10">
        <v>0</v>
      </c>
      <c r="Q572" s="20">
        <v>0.70999999999999375</v>
      </c>
      <c r="R572" s="15">
        <v>0.15000000000000002</v>
      </c>
      <c r="S572" s="20">
        <v>27.71</v>
      </c>
      <c r="T572" s="20">
        <v>1.4426365257822318</v>
      </c>
      <c r="U572" s="20">
        <v>3.08</v>
      </c>
      <c r="V572" s="20">
        <v>0.48855071650044429</v>
      </c>
      <c r="W572" s="20">
        <v>1</v>
      </c>
      <c r="X572" s="20">
        <v>10137</v>
      </c>
      <c r="Y572" s="20">
        <v>0</v>
      </c>
      <c r="Z572" s="20">
        <v>0</v>
      </c>
      <c r="AA572" s="20">
        <v>1</v>
      </c>
      <c r="AB572" s="20">
        <v>6</v>
      </c>
      <c r="AC572" s="20">
        <v>7</v>
      </c>
    </row>
    <row r="573" spans="1:29" x14ac:dyDescent="0.3">
      <c r="A573" s="20">
        <v>2013</v>
      </c>
      <c r="B573" s="10">
        <v>194</v>
      </c>
      <c r="C573" s="10">
        <v>572</v>
      </c>
      <c r="D573" s="26">
        <v>0</v>
      </c>
      <c r="E573" s="26">
        <v>1</v>
      </c>
      <c r="F573" s="26">
        <v>0</v>
      </c>
      <c r="G573" s="10">
        <v>0</v>
      </c>
      <c r="H573" s="10">
        <v>1</v>
      </c>
      <c r="I573" s="10">
        <v>0</v>
      </c>
      <c r="J573" s="10">
        <v>0</v>
      </c>
      <c r="K573" s="10">
        <v>0</v>
      </c>
      <c r="L573" s="10">
        <v>0</v>
      </c>
      <c r="M573" s="10">
        <v>1</v>
      </c>
      <c r="N573" s="10">
        <v>0</v>
      </c>
      <c r="O573" s="10">
        <v>0</v>
      </c>
      <c r="P573" s="10">
        <v>0</v>
      </c>
      <c r="Q573" s="20">
        <v>1</v>
      </c>
      <c r="R573" s="15">
        <v>0</v>
      </c>
      <c r="S573" s="20">
        <v>25.6</v>
      </c>
      <c r="T573" s="20">
        <v>1.4082399653118496</v>
      </c>
      <c r="U573" s="20">
        <v>4.0599999999999996</v>
      </c>
      <c r="V573" s="20">
        <v>0.60852603357719404</v>
      </c>
      <c r="W573" s="20">
        <v>1</v>
      </c>
      <c r="X573" s="20">
        <v>10137</v>
      </c>
      <c r="Y573" s="20">
        <v>0</v>
      </c>
      <c r="Z573" s="20">
        <v>0</v>
      </c>
      <c r="AA573" s="20">
        <v>1</v>
      </c>
      <c r="AB573" s="20">
        <v>1</v>
      </c>
      <c r="AC573" s="20">
        <v>2</v>
      </c>
    </row>
    <row r="574" spans="1:29" x14ac:dyDescent="0.3">
      <c r="A574" s="20">
        <v>2013</v>
      </c>
      <c r="B574" s="10">
        <v>195</v>
      </c>
      <c r="C574" s="10">
        <v>573</v>
      </c>
      <c r="D574" s="26">
        <v>1</v>
      </c>
      <c r="E574" s="26">
        <v>0</v>
      </c>
      <c r="F574" s="26">
        <v>0</v>
      </c>
      <c r="G574" s="10">
        <v>1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1</v>
      </c>
      <c r="O574" s="10">
        <v>0</v>
      </c>
      <c r="P574" s="10">
        <v>0</v>
      </c>
      <c r="Q574" s="20">
        <v>0.39000000000000057</v>
      </c>
      <c r="R574" s="15">
        <v>0</v>
      </c>
      <c r="S574" s="20">
        <v>24.44</v>
      </c>
      <c r="T574" s="20">
        <v>1.3881012015705168</v>
      </c>
      <c r="U574" s="20">
        <v>6.46</v>
      </c>
      <c r="V574" s="20">
        <v>0.81023251799508411</v>
      </c>
      <c r="W574" s="20">
        <v>1</v>
      </c>
      <c r="X574" s="20">
        <v>10137</v>
      </c>
      <c r="Y574" s="20">
        <v>0</v>
      </c>
      <c r="Z574" s="20">
        <v>0</v>
      </c>
      <c r="AA574" s="20">
        <v>0</v>
      </c>
      <c r="AB574" s="20">
        <v>3</v>
      </c>
      <c r="AC574" s="20">
        <v>3</v>
      </c>
    </row>
    <row r="575" spans="1:29" x14ac:dyDescent="0.3">
      <c r="A575" s="20">
        <v>2013</v>
      </c>
      <c r="B575" s="10">
        <v>196</v>
      </c>
      <c r="C575" s="10">
        <v>574</v>
      </c>
      <c r="D575" s="26">
        <v>1</v>
      </c>
      <c r="E575" s="26">
        <v>0</v>
      </c>
      <c r="F575" s="26">
        <v>0</v>
      </c>
      <c r="G575" s="10">
        <v>0</v>
      </c>
      <c r="H575" s="10">
        <v>1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1</v>
      </c>
      <c r="O575" s="10">
        <v>0</v>
      </c>
      <c r="P575" s="10">
        <v>0</v>
      </c>
      <c r="Q575" s="20">
        <v>1</v>
      </c>
      <c r="R575" s="15">
        <v>0</v>
      </c>
      <c r="S575" s="20">
        <v>34.99</v>
      </c>
      <c r="T575" s="20">
        <v>1.5439439424829065</v>
      </c>
      <c r="U575" s="20">
        <v>4.78</v>
      </c>
      <c r="V575" s="20">
        <v>0.67942789661211889</v>
      </c>
      <c r="W575" s="20">
        <v>2</v>
      </c>
      <c r="X575" s="20">
        <v>10137</v>
      </c>
      <c r="Y575" s="20">
        <v>0</v>
      </c>
      <c r="Z575" s="20">
        <v>1</v>
      </c>
      <c r="AA575" s="20">
        <v>2</v>
      </c>
      <c r="AB575" s="20">
        <v>6</v>
      </c>
      <c r="AC575" s="20">
        <v>9</v>
      </c>
    </row>
    <row r="576" spans="1:29" x14ac:dyDescent="0.3">
      <c r="A576" s="20">
        <v>2013</v>
      </c>
      <c r="B576" s="10">
        <v>197</v>
      </c>
      <c r="C576" s="10">
        <v>575</v>
      </c>
      <c r="D576" s="26">
        <v>0</v>
      </c>
      <c r="E576" s="26">
        <v>1</v>
      </c>
      <c r="F576" s="26">
        <v>0</v>
      </c>
      <c r="G576" s="10">
        <v>0</v>
      </c>
      <c r="H576" s="10">
        <v>1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1</v>
      </c>
      <c r="O576" s="10">
        <v>0</v>
      </c>
      <c r="P576" s="10">
        <v>0</v>
      </c>
      <c r="Q576" s="20">
        <v>0.53700000000000614</v>
      </c>
      <c r="R576" s="15">
        <v>0</v>
      </c>
      <c r="S576" s="20">
        <v>41</v>
      </c>
      <c r="T576" s="20">
        <v>1.6127838567197355</v>
      </c>
      <c r="U576" s="20">
        <v>3.17</v>
      </c>
      <c r="V576" s="20">
        <v>0.50105926221775143</v>
      </c>
      <c r="W576" s="20">
        <v>0</v>
      </c>
      <c r="X576" s="20">
        <v>10137</v>
      </c>
      <c r="Y576" s="20">
        <v>0</v>
      </c>
      <c r="Z576" s="20">
        <v>0</v>
      </c>
      <c r="AA576" s="20">
        <v>0</v>
      </c>
      <c r="AB576" s="20">
        <v>1</v>
      </c>
      <c r="AC576" s="20">
        <v>1</v>
      </c>
    </row>
    <row r="577" spans="1:29" x14ac:dyDescent="0.3">
      <c r="A577" s="20">
        <v>2013</v>
      </c>
      <c r="B577" s="10">
        <v>198</v>
      </c>
      <c r="C577" s="10">
        <v>576</v>
      </c>
      <c r="D577" s="26">
        <v>0</v>
      </c>
      <c r="E577" s="26">
        <v>0</v>
      </c>
      <c r="F577" s="26">
        <v>1</v>
      </c>
      <c r="G577" s="10">
        <v>0</v>
      </c>
      <c r="H577" s="10">
        <v>1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1</v>
      </c>
      <c r="O577" s="10">
        <v>0</v>
      </c>
      <c r="P577" s="10">
        <v>0</v>
      </c>
      <c r="Q577" s="20">
        <v>0.36299999999999955</v>
      </c>
      <c r="R577" s="15">
        <v>1.0000000000000009E-2</v>
      </c>
      <c r="S577" s="20">
        <v>39.36</v>
      </c>
      <c r="T577" s="20">
        <v>1.5950550897593039</v>
      </c>
      <c r="U577" s="20">
        <v>2.58</v>
      </c>
      <c r="V577" s="20">
        <v>0.41161970596323016</v>
      </c>
      <c r="W577" s="20">
        <v>0</v>
      </c>
      <c r="X577" s="20">
        <v>10137</v>
      </c>
      <c r="Y577" s="20">
        <v>0</v>
      </c>
      <c r="Z577" s="20">
        <v>0</v>
      </c>
      <c r="AA577" s="20">
        <v>1</v>
      </c>
      <c r="AB577" s="20">
        <v>0</v>
      </c>
      <c r="AC577" s="20">
        <v>1</v>
      </c>
    </row>
    <row r="578" spans="1:29" x14ac:dyDescent="0.3">
      <c r="A578" s="20">
        <v>2013</v>
      </c>
      <c r="B578" s="10">
        <v>199</v>
      </c>
      <c r="C578" s="10">
        <v>577</v>
      </c>
      <c r="D578" s="26">
        <v>0</v>
      </c>
      <c r="E578" s="26">
        <v>1</v>
      </c>
      <c r="F578" s="26">
        <v>0</v>
      </c>
      <c r="G578" s="10">
        <v>0</v>
      </c>
      <c r="H578" s="10">
        <v>1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1</v>
      </c>
      <c r="O578" s="10">
        <v>0</v>
      </c>
      <c r="P578" s="10">
        <v>0</v>
      </c>
      <c r="Q578" s="20">
        <v>1</v>
      </c>
      <c r="R578" s="15">
        <v>0</v>
      </c>
      <c r="S578" s="20">
        <v>37.72</v>
      </c>
      <c r="T578" s="20">
        <v>1.5765716840652908</v>
      </c>
      <c r="U578" s="20">
        <v>3.17</v>
      </c>
      <c r="V578" s="20">
        <v>0.50105926221775143</v>
      </c>
      <c r="W578" s="20">
        <v>0</v>
      </c>
      <c r="X578" s="20">
        <v>10137</v>
      </c>
      <c r="Y578" s="20">
        <v>0</v>
      </c>
      <c r="Z578" s="20">
        <v>0</v>
      </c>
      <c r="AA578" s="20">
        <v>1</v>
      </c>
      <c r="AB578" s="20">
        <v>6</v>
      </c>
      <c r="AC578" s="20">
        <v>7</v>
      </c>
    </row>
    <row r="579" spans="1:29" x14ac:dyDescent="0.3">
      <c r="A579" s="20">
        <v>2013</v>
      </c>
      <c r="B579" s="10">
        <v>200</v>
      </c>
      <c r="C579" s="10">
        <v>578</v>
      </c>
      <c r="D579" s="26">
        <v>0</v>
      </c>
      <c r="E579" s="26">
        <v>1</v>
      </c>
      <c r="F579" s="26">
        <v>0</v>
      </c>
      <c r="G579" s="10">
        <v>0</v>
      </c>
      <c r="H579" s="10">
        <v>1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1</v>
      </c>
      <c r="O579" s="10">
        <v>0</v>
      </c>
      <c r="P579" s="10">
        <v>0</v>
      </c>
      <c r="Q579" s="20">
        <v>1</v>
      </c>
      <c r="R579" s="15">
        <v>6.0000000000000053E-2</v>
      </c>
      <c r="S579" s="20">
        <v>35.14</v>
      </c>
      <c r="T579" s="20">
        <v>1.5458017571592761</v>
      </c>
      <c r="U579" s="20">
        <v>3.09</v>
      </c>
      <c r="V579" s="20">
        <v>0.48995847942483461</v>
      </c>
      <c r="W579" s="20">
        <v>0</v>
      </c>
      <c r="X579" s="20">
        <v>10137</v>
      </c>
      <c r="Y579" s="20">
        <v>0</v>
      </c>
      <c r="Z579" s="20">
        <v>0</v>
      </c>
      <c r="AA579" s="20">
        <v>1</v>
      </c>
      <c r="AB579" s="20">
        <v>2</v>
      </c>
      <c r="AC579" s="20">
        <v>3</v>
      </c>
    </row>
    <row r="580" spans="1:29" x14ac:dyDescent="0.3">
      <c r="A580" s="20">
        <v>2013</v>
      </c>
      <c r="B580" s="10">
        <v>201</v>
      </c>
      <c r="C580" s="10">
        <v>579</v>
      </c>
      <c r="D580" s="26">
        <v>0</v>
      </c>
      <c r="E580" s="26">
        <v>0</v>
      </c>
      <c r="F580" s="26">
        <v>0</v>
      </c>
      <c r="G580" s="10">
        <v>0</v>
      </c>
      <c r="H580" s="10">
        <v>1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1</v>
      </c>
      <c r="O580" s="10">
        <v>0</v>
      </c>
      <c r="P580" s="10">
        <v>0</v>
      </c>
      <c r="Q580" s="20">
        <v>1</v>
      </c>
      <c r="R580" s="15">
        <v>4.0000000000000036E-2</v>
      </c>
      <c r="S580" s="20">
        <v>37.03</v>
      </c>
      <c r="T580" s="20">
        <v>1.5685537120494426</v>
      </c>
      <c r="U580" s="20">
        <v>4.42</v>
      </c>
      <c r="V580" s="20">
        <v>0.64542226934909186</v>
      </c>
      <c r="W580" s="20">
        <v>2</v>
      </c>
      <c r="X580" s="20">
        <v>10137</v>
      </c>
      <c r="Y580" s="20">
        <v>0</v>
      </c>
      <c r="Z580" s="20">
        <v>0</v>
      </c>
      <c r="AA580" s="20">
        <v>2</v>
      </c>
      <c r="AB580" s="20">
        <v>3</v>
      </c>
      <c r="AC580" s="20">
        <v>5</v>
      </c>
    </row>
    <row r="581" spans="1:29" x14ac:dyDescent="0.3">
      <c r="A581" s="20">
        <v>2013</v>
      </c>
      <c r="B581" s="10">
        <v>202</v>
      </c>
      <c r="C581" s="10">
        <v>580</v>
      </c>
      <c r="D581" s="26">
        <v>0</v>
      </c>
      <c r="E581" s="26">
        <v>1</v>
      </c>
      <c r="F581" s="26">
        <v>0</v>
      </c>
      <c r="G581" s="10">
        <v>1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1</v>
      </c>
      <c r="O581" s="10">
        <v>0</v>
      </c>
      <c r="P581" s="10">
        <v>0</v>
      </c>
      <c r="Q581" s="20">
        <v>1</v>
      </c>
      <c r="R581" s="15">
        <v>0</v>
      </c>
      <c r="S581" s="20">
        <v>54.33</v>
      </c>
      <c r="T581" s="20">
        <v>1.7350397050337207</v>
      </c>
      <c r="U581" s="20">
        <v>3.26</v>
      </c>
      <c r="V581" s="20">
        <v>0.51321760006793893</v>
      </c>
      <c r="W581" s="20">
        <v>0</v>
      </c>
      <c r="X581" s="20">
        <v>10137</v>
      </c>
      <c r="Y581" s="20">
        <v>0</v>
      </c>
      <c r="Z581" s="20">
        <v>0</v>
      </c>
      <c r="AA581" s="20">
        <v>0</v>
      </c>
      <c r="AB581" s="20">
        <v>4</v>
      </c>
      <c r="AC581" s="20">
        <v>4</v>
      </c>
    </row>
    <row r="582" spans="1:29" x14ac:dyDescent="0.3">
      <c r="A582" s="20">
        <v>2013</v>
      </c>
      <c r="B582" s="10">
        <v>203</v>
      </c>
      <c r="C582" s="10">
        <v>581</v>
      </c>
      <c r="D582" s="26">
        <v>0</v>
      </c>
      <c r="E582" s="26">
        <v>1</v>
      </c>
      <c r="F582" s="26">
        <v>0</v>
      </c>
      <c r="G582" s="10">
        <v>1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1</v>
      </c>
      <c r="O582" s="10">
        <v>0</v>
      </c>
      <c r="P582" s="10">
        <v>0</v>
      </c>
      <c r="Q582" s="20">
        <v>1</v>
      </c>
      <c r="R582" s="15">
        <v>0</v>
      </c>
      <c r="S582" s="20">
        <v>40.94</v>
      </c>
      <c r="T582" s="20">
        <v>1.6121478383264869</v>
      </c>
      <c r="U582" s="20">
        <v>4.54</v>
      </c>
      <c r="V582" s="20">
        <v>0.65705585285710388</v>
      </c>
      <c r="W582" s="20">
        <v>0</v>
      </c>
      <c r="X582" s="20">
        <v>10137</v>
      </c>
      <c r="Y582" s="20">
        <v>0</v>
      </c>
      <c r="Z582" s="20">
        <v>0</v>
      </c>
      <c r="AA582" s="20">
        <v>1</v>
      </c>
      <c r="AB582" s="20">
        <v>6</v>
      </c>
      <c r="AC582" s="20">
        <v>7</v>
      </c>
    </row>
    <row r="583" spans="1:29" x14ac:dyDescent="0.3">
      <c r="A583" s="20">
        <v>2013</v>
      </c>
      <c r="B583" s="10">
        <v>204</v>
      </c>
      <c r="C583" s="10">
        <v>582</v>
      </c>
      <c r="D583" s="26">
        <v>1</v>
      </c>
      <c r="E583" s="26">
        <v>0</v>
      </c>
      <c r="F583" s="26">
        <v>0</v>
      </c>
      <c r="G583" s="10">
        <v>1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1</v>
      </c>
      <c r="O583" s="10">
        <v>0</v>
      </c>
      <c r="P583" s="10">
        <v>0</v>
      </c>
      <c r="Q583" s="20">
        <v>1</v>
      </c>
      <c r="R583" s="15">
        <v>0</v>
      </c>
      <c r="S583" s="20">
        <v>26.28</v>
      </c>
      <c r="T583" s="20">
        <v>1.4196253608877432</v>
      </c>
      <c r="U583" s="20">
        <v>3.82</v>
      </c>
      <c r="V583" s="20">
        <v>0.58206336291170868</v>
      </c>
      <c r="W583" s="20">
        <v>0</v>
      </c>
      <c r="X583" s="20">
        <v>8276</v>
      </c>
      <c r="Y583" s="20">
        <v>0</v>
      </c>
      <c r="Z583" s="20">
        <v>2</v>
      </c>
      <c r="AA583" s="20">
        <v>2</v>
      </c>
      <c r="AB583" s="20">
        <v>4</v>
      </c>
      <c r="AC583" s="20">
        <v>8</v>
      </c>
    </row>
    <row r="584" spans="1:29" x14ac:dyDescent="0.3">
      <c r="A584" s="20">
        <v>2013</v>
      </c>
      <c r="B584" s="10">
        <v>205</v>
      </c>
      <c r="C584" s="10">
        <v>583</v>
      </c>
      <c r="D584" s="26">
        <v>0</v>
      </c>
      <c r="E584" s="26">
        <v>1</v>
      </c>
      <c r="F584" s="26">
        <v>0</v>
      </c>
      <c r="G584" s="10">
        <v>1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1</v>
      </c>
      <c r="O584" s="10">
        <v>0</v>
      </c>
      <c r="P584" s="10">
        <v>0</v>
      </c>
      <c r="Q584" s="20">
        <v>0.42600000000000193</v>
      </c>
      <c r="R584" s="15">
        <v>0</v>
      </c>
      <c r="S584" s="20">
        <v>24.48</v>
      </c>
      <c r="T584" s="20">
        <v>1.3888114134735237</v>
      </c>
      <c r="U584" s="20">
        <v>4.6100000000000003</v>
      </c>
      <c r="V584" s="20">
        <v>0.6637009253896482</v>
      </c>
      <c r="W584" s="20">
        <v>0</v>
      </c>
      <c r="X584" s="20">
        <v>8276</v>
      </c>
      <c r="Y584" s="20">
        <v>0</v>
      </c>
      <c r="Z584" s="20">
        <v>0</v>
      </c>
      <c r="AA584" s="20">
        <v>1</v>
      </c>
      <c r="AB584" s="20">
        <v>3</v>
      </c>
      <c r="AC584" s="20">
        <v>4</v>
      </c>
    </row>
    <row r="585" spans="1:29" x14ac:dyDescent="0.3">
      <c r="A585" s="20">
        <v>2013</v>
      </c>
      <c r="B585" s="10">
        <v>206</v>
      </c>
      <c r="C585" s="10">
        <v>584</v>
      </c>
      <c r="D585" s="26">
        <v>0</v>
      </c>
      <c r="E585" s="26">
        <v>1</v>
      </c>
      <c r="F585" s="26">
        <v>0</v>
      </c>
      <c r="G585" s="10">
        <v>1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1</v>
      </c>
      <c r="O585" s="10">
        <v>0</v>
      </c>
      <c r="P585" s="10">
        <v>0</v>
      </c>
      <c r="Q585" s="20">
        <v>0.67399999999999238</v>
      </c>
      <c r="R585" s="15">
        <v>1.0000000000000009E-2</v>
      </c>
      <c r="S585" s="20">
        <v>50.91</v>
      </c>
      <c r="T585" s="20">
        <v>1.7068030970373382</v>
      </c>
      <c r="U585" s="20">
        <v>3.82</v>
      </c>
      <c r="V585" s="20">
        <v>0.58206336291170868</v>
      </c>
      <c r="W585" s="20">
        <v>5</v>
      </c>
      <c r="X585" s="20">
        <v>8276</v>
      </c>
      <c r="Y585" s="20">
        <v>0</v>
      </c>
      <c r="Z585" s="20">
        <v>1</v>
      </c>
      <c r="AA585" s="20">
        <v>3</v>
      </c>
      <c r="AB585" s="20">
        <v>11</v>
      </c>
      <c r="AC585" s="20">
        <v>15</v>
      </c>
    </row>
    <row r="586" spans="1:29" x14ac:dyDescent="0.3">
      <c r="A586" s="20">
        <v>2013</v>
      </c>
      <c r="B586" s="10">
        <v>207</v>
      </c>
      <c r="C586" s="10">
        <v>585</v>
      </c>
      <c r="D586" s="26">
        <v>1</v>
      </c>
      <c r="E586" s="26">
        <v>0</v>
      </c>
      <c r="F586" s="26">
        <v>0</v>
      </c>
      <c r="G586" s="10">
        <v>0</v>
      </c>
      <c r="H586" s="10">
        <v>1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1</v>
      </c>
      <c r="O586" s="10">
        <v>0</v>
      </c>
      <c r="P586" s="10">
        <v>0</v>
      </c>
      <c r="Q586" s="20">
        <v>0.90000000000000568</v>
      </c>
      <c r="R586" s="15">
        <v>0</v>
      </c>
      <c r="S586" s="20">
        <v>18.440000000000001</v>
      </c>
      <c r="T586" s="20">
        <v>1.2657609167176105</v>
      </c>
      <c r="U586" s="20">
        <v>3.17</v>
      </c>
      <c r="V586" s="20">
        <v>0.50105926221775143</v>
      </c>
      <c r="W586" s="20">
        <v>0</v>
      </c>
      <c r="X586" s="20">
        <v>8276</v>
      </c>
      <c r="Y586" s="20">
        <v>0</v>
      </c>
      <c r="Z586" s="20">
        <v>0</v>
      </c>
      <c r="AA586" s="20">
        <v>0</v>
      </c>
      <c r="AB586" s="20">
        <v>3</v>
      </c>
      <c r="AC586" s="20">
        <v>3</v>
      </c>
    </row>
    <row r="587" spans="1:29" x14ac:dyDescent="0.3">
      <c r="A587" s="20">
        <v>2013</v>
      </c>
      <c r="B587" s="10">
        <v>208</v>
      </c>
      <c r="C587" s="10">
        <v>586</v>
      </c>
      <c r="D587" s="26">
        <v>0</v>
      </c>
      <c r="E587" s="26">
        <v>1</v>
      </c>
      <c r="F587" s="26">
        <v>0</v>
      </c>
      <c r="G587" s="10">
        <v>0</v>
      </c>
      <c r="H587" s="10">
        <v>1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1</v>
      </c>
      <c r="O587" s="10">
        <v>0</v>
      </c>
      <c r="P587" s="10">
        <v>0</v>
      </c>
      <c r="Q587" s="20">
        <v>1</v>
      </c>
      <c r="R587" s="15">
        <v>1.0000000000000009E-2</v>
      </c>
      <c r="S587" s="20">
        <v>10.69</v>
      </c>
      <c r="T587" s="20">
        <v>1.0289777052087781</v>
      </c>
      <c r="U587" s="20">
        <v>3.31</v>
      </c>
      <c r="V587" s="20">
        <v>0.51982799377571876</v>
      </c>
      <c r="W587" s="20">
        <v>0</v>
      </c>
      <c r="X587" s="20">
        <v>8276</v>
      </c>
      <c r="Y587" s="20">
        <v>0</v>
      </c>
      <c r="Z587" s="20">
        <v>0</v>
      </c>
      <c r="AA587" s="20">
        <v>1</v>
      </c>
      <c r="AB587" s="20">
        <v>1</v>
      </c>
      <c r="AC587" s="20">
        <v>2</v>
      </c>
    </row>
    <row r="588" spans="1:29" x14ac:dyDescent="0.3">
      <c r="A588" s="20">
        <v>2013</v>
      </c>
      <c r="B588" s="10">
        <v>209</v>
      </c>
      <c r="C588" s="10">
        <v>587</v>
      </c>
      <c r="D588" s="26">
        <v>0</v>
      </c>
      <c r="E588" s="26">
        <v>1</v>
      </c>
      <c r="F588" s="26">
        <v>0</v>
      </c>
      <c r="G588" s="10">
        <v>1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1</v>
      </c>
      <c r="N588" s="10">
        <v>0</v>
      </c>
      <c r="O588" s="10">
        <v>0</v>
      </c>
      <c r="P588" s="10">
        <v>0</v>
      </c>
      <c r="Q588" s="20">
        <v>1</v>
      </c>
      <c r="R588" s="15">
        <v>0</v>
      </c>
      <c r="S588" s="20">
        <v>32.979999999999997</v>
      </c>
      <c r="T588" s="20">
        <v>1.5182506513084999</v>
      </c>
      <c r="U588" s="20">
        <v>5.49</v>
      </c>
      <c r="V588" s="20">
        <v>0.7395723444500919</v>
      </c>
      <c r="W588" s="20">
        <v>0</v>
      </c>
      <c r="X588" s="20">
        <v>8276</v>
      </c>
      <c r="Y588" s="20">
        <v>0</v>
      </c>
      <c r="Z588" s="20">
        <v>0</v>
      </c>
      <c r="AA588" s="20">
        <v>2</v>
      </c>
      <c r="AB588" s="20">
        <v>8</v>
      </c>
      <c r="AC588" s="20">
        <v>10</v>
      </c>
    </row>
    <row r="589" spans="1:29" x14ac:dyDescent="0.3">
      <c r="A589" s="20">
        <v>2013</v>
      </c>
      <c r="B589" s="10">
        <v>210</v>
      </c>
      <c r="C589" s="10">
        <v>588</v>
      </c>
      <c r="D589" s="26">
        <v>0</v>
      </c>
      <c r="E589" s="26">
        <v>1</v>
      </c>
      <c r="F589" s="26">
        <v>0</v>
      </c>
      <c r="G589" s="10">
        <v>0</v>
      </c>
      <c r="H589" s="10">
        <v>1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1</v>
      </c>
      <c r="O589" s="10">
        <v>0</v>
      </c>
      <c r="P589" s="10">
        <v>0</v>
      </c>
      <c r="Q589" s="20">
        <v>1</v>
      </c>
      <c r="R589" s="15">
        <v>0</v>
      </c>
      <c r="S589" s="20">
        <v>34.89</v>
      </c>
      <c r="T589" s="20">
        <v>1.5427009694481109</v>
      </c>
      <c r="U589" s="20">
        <v>5.12</v>
      </c>
      <c r="V589" s="20">
        <v>0.70926996097583073</v>
      </c>
      <c r="W589" s="20">
        <v>4</v>
      </c>
      <c r="X589" s="20">
        <v>8276</v>
      </c>
      <c r="Y589" s="20">
        <v>0</v>
      </c>
      <c r="Z589" s="20">
        <v>0</v>
      </c>
      <c r="AA589" s="20">
        <v>2</v>
      </c>
      <c r="AB589" s="20">
        <v>1</v>
      </c>
      <c r="AC589" s="20">
        <v>3</v>
      </c>
    </row>
    <row r="590" spans="1:29" x14ac:dyDescent="0.3">
      <c r="A590" s="20">
        <v>2013</v>
      </c>
      <c r="B590" s="10">
        <v>211</v>
      </c>
      <c r="C590" s="10">
        <v>589</v>
      </c>
      <c r="D590" s="26">
        <v>0</v>
      </c>
      <c r="E590" s="26">
        <v>1</v>
      </c>
      <c r="F590" s="26">
        <v>0</v>
      </c>
      <c r="G590" s="10">
        <v>0</v>
      </c>
      <c r="H590" s="10">
        <v>1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1</v>
      </c>
      <c r="O590" s="10">
        <v>0</v>
      </c>
      <c r="P590" s="10">
        <v>0</v>
      </c>
      <c r="Q590" s="20">
        <v>1</v>
      </c>
      <c r="R590" s="15">
        <v>0</v>
      </c>
      <c r="S590" s="20">
        <v>23.5</v>
      </c>
      <c r="T590" s="20">
        <v>1.3710678622717363</v>
      </c>
      <c r="U590" s="20">
        <v>4.2</v>
      </c>
      <c r="V590" s="20">
        <v>0.62324929039790045</v>
      </c>
      <c r="W590" s="20">
        <v>0</v>
      </c>
      <c r="X590" s="20">
        <v>8276</v>
      </c>
      <c r="Y590" s="20">
        <v>0</v>
      </c>
      <c r="Z590" s="20">
        <v>0</v>
      </c>
      <c r="AA590" s="20">
        <v>0</v>
      </c>
      <c r="AB590" s="20">
        <v>1</v>
      </c>
      <c r="AC590" s="20">
        <v>1</v>
      </c>
    </row>
    <row r="591" spans="1:29" x14ac:dyDescent="0.3">
      <c r="A591" s="20">
        <v>2013</v>
      </c>
      <c r="B591" s="10">
        <v>212</v>
      </c>
      <c r="C591" s="10">
        <v>590</v>
      </c>
      <c r="D591" s="26">
        <v>0</v>
      </c>
      <c r="E591" s="26">
        <v>1</v>
      </c>
      <c r="F591" s="26">
        <v>0</v>
      </c>
      <c r="G591" s="10">
        <v>0</v>
      </c>
      <c r="H591" s="10">
        <v>1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1</v>
      </c>
      <c r="O591" s="10">
        <v>0</v>
      </c>
      <c r="P591" s="10">
        <v>0</v>
      </c>
      <c r="Q591" s="20">
        <v>1</v>
      </c>
      <c r="R591" s="15">
        <v>0</v>
      </c>
      <c r="S591" s="20">
        <v>18.86</v>
      </c>
      <c r="T591" s="20">
        <v>1.2755416884013095</v>
      </c>
      <c r="U591" s="20">
        <v>4.72</v>
      </c>
      <c r="V591" s="20">
        <v>0.67394199863408777</v>
      </c>
      <c r="W591" s="20">
        <v>1</v>
      </c>
      <c r="X591" s="20">
        <v>8276</v>
      </c>
      <c r="Y591" s="20">
        <v>0</v>
      </c>
      <c r="Z591" s="20">
        <v>0</v>
      </c>
      <c r="AA591" s="20">
        <v>0</v>
      </c>
      <c r="AB591" s="20">
        <v>11</v>
      </c>
      <c r="AC591" s="20">
        <v>11</v>
      </c>
    </row>
    <row r="592" spans="1:29" x14ac:dyDescent="0.3">
      <c r="A592" s="20">
        <v>2013</v>
      </c>
      <c r="B592" s="10">
        <v>213</v>
      </c>
      <c r="C592" s="10">
        <v>591</v>
      </c>
      <c r="D592" s="26">
        <v>1</v>
      </c>
      <c r="E592" s="26">
        <v>0</v>
      </c>
      <c r="F592" s="26">
        <v>0</v>
      </c>
      <c r="G592" s="10">
        <v>1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1</v>
      </c>
      <c r="O592" s="10">
        <v>0</v>
      </c>
      <c r="P592" s="10">
        <v>0</v>
      </c>
      <c r="Q592" s="20">
        <v>0.79200000000000159</v>
      </c>
      <c r="R592" s="15">
        <v>0</v>
      </c>
      <c r="S592" s="20">
        <v>47.87</v>
      </c>
      <c r="T592" s="20">
        <v>1.6800634274819486</v>
      </c>
      <c r="U592" s="20">
        <v>3.95</v>
      </c>
      <c r="V592" s="20">
        <v>0.59659709562646024</v>
      </c>
      <c r="W592" s="20">
        <v>1</v>
      </c>
      <c r="X592" s="20">
        <v>8276</v>
      </c>
      <c r="Y592" s="20">
        <v>0</v>
      </c>
      <c r="Z592" s="20">
        <v>1</v>
      </c>
      <c r="AA592" s="20">
        <v>0</v>
      </c>
      <c r="AB592" s="20">
        <v>4</v>
      </c>
      <c r="AC592" s="20">
        <v>5</v>
      </c>
    </row>
    <row r="593" spans="1:29" x14ac:dyDescent="0.3">
      <c r="A593" s="20">
        <v>2013</v>
      </c>
      <c r="B593" s="10">
        <v>214</v>
      </c>
      <c r="C593" s="10">
        <v>592</v>
      </c>
      <c r="D593" s="26">
        <v>0</v>
      </c>
      <c r="E593" s="26">
        <v>1</v>
      </c>
      <c r="F593" s="26">
        <v>0</v>
      </c>
      <c r="G593" s="10">
        <v>0</v>
      </c>
      <c r="H593" s="10">
        <v>1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1</v>
      </c>
      <c r="O593" s="10">
        <v>0</v>
      </c>
      <c r="P593" s="10">
        <v>0</v>
      </c>
      <c r="Q593" s="20">
        <v>0.70799999999999841</v>
      </c>
      <c r="R593" s="15">
        <v>1.0000000000000009E-2</v>
      </c>
      <c r="S593" s="20">
        <v>20.53</v>
      </c>
      <c r="T593" s="20">
        <v>1.3123889493705918</v>
      </c>
      <c r="U593" s="20">
        <v>3.94</v>
      </c>
      <c r="V593" s="20">
        <v>0.59549622182557416</v>
      </c>
      <c r="W593" s="20">
        <v>2</v>
      </c>
      <c r="X593" s="20">
        <v>8276</v>
      </c>
      <c r="Y593" s="20">
        <v>0</v>
      </c>
      <c r="Z593" s="20">
        <v>0</v>
      </c>
      <c r="AA593" s="20">
        <v>0</v>
      </c>
      <c r="AB593" s="20">
        <v>0</v>
      </c>
      <c r="AC593" s="20">
        <v>0</v>
      </c>
    </row>
    <row r="594" spans="1:29" x14ac:dyDescent="0.3">
      <c r="A594" s="20">
        <v>2013</v>
      </c>
      <c r="B594" s="10">
        <v>215</v>
      </c>
      <c r="C594" s="10">
        <v>593</v>
      </c>
      <c r="D594" s="26">
        <v>0</v>
      </c>
      <c r="E594" s="26">
        <v>1</v>
      </c>
      <c r="F594" s="26">
        <v>0</v>
      </c>
      <c r="G594" s="10">
        <v>1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1</v>
      </c>
      <c r="N594" s="10">
        <v>0</v>
      </c>
      <c r="O594" s="10">
        <v>0</v>
      </c>
      <c r="P594" s="10">
        <v>0</v>
      </c>
      <c r="Q594" s="20">
        <v>1</v>
      </c>
      <c r="R594" s="15">
        <v>0</v>
      </c>
      <c r="S594" s="20">
        <v>39.020000000000003</v>
      </c>
      <c r="T594" s="20">
        <v>1.5912872650584993</v>
      </c>
      <c r="U594" s="20">
        <v>3.79</v>
      </c>
      <c r="V594" s="20">
        <v>0.57863920996807239</v>
      </c>
      <c r="W594" s="20">
        <v>1</v>
      </c>
      <c r="X594" s="20">
        <v>8276</v>
      </c>
      <c r="Y594" s="20">
        <v>0</v>
      </c>
      <c r="Z594" s="20">
        <v>0</v>
      </c>
      <c r="AA594" s="20">
        <v>0</v>
      </c>
      <c r="AB594" s="20">
        <v>3</v>
      </c>
      <c r="AC594" s="20">
        <v>3</v>
      </c>
    </row>
    <row r="595" spans="1:29" x14ac:dyDescent="0.3">
      <c r="A595" s="20">
        <v>2013</v>
      </c>
      <c r="B595" s="10">
        <v>216</v>
      </c>
      <c r="C595" s="10">
        <v>594</v>
      </c>
      <c r="D595" s="26">
        <v>0</v>
      </c>
      <c r="E595" s="26">
        <v>1</v>
      </c>
      <c r="F595" s="26">
        <v>0</v>
      </c>
      <c r="G595" s="10">
        <v>1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1</v>
      </c>
      <c r="O595" s="10">
        <v>0</v>
      </c>
      <c r="P595" s="10">
        <v>0</v>
      </c>
      <c r="Q595" s="20">
        <v>1</v>
      </c>
      <c r="R595" s="15">
        <v>0</v>
      </c>
      <c r="S595" s="20">
        <v>25.79</v>
      </c>
      <c r="T595" s="20">
        <v>1.4114513421379375</v>
      </c>
      <c r="U595" s="20">
        <v>3.98</v>
      </c>
      <c r="V595" s="20">
        <v>0.59988307207368785</v>
      </c>
      <c r="W595" s="20">
        <v>2</v>
      </c>
      <c r="X595" s="20">
        <v>8276</v>
      </c>
      <c r="Y595" s="20">
        <v>0</v>
      </c>
      <c r="Z595" s="20">
        <v>0</v>
      </c>
      <c r="AA595" s="20">
        <v>0</v>
      </c>
      <c r="AB595" s="20">
        <v>6</v>
      </c>
      <c r="AC595" s="20">
        <v>6</v>
      </c>
    </row>
    <row r="596" spans="1:29" x14ac:dyDescent="0.3">
      <c r="A596" s="20">
        <v>2013</v>
      </c>
      <c r="B596" s="10">
        <v>217</v>
      </c>
      <c r="C596" s="10">
        <v>595</v>
      </c>
      <c r="D596" s="26">
        <v>1</v>
      </c>
      <c r="E596" s="26">
        <v>0</v>
      </c>
      <c r="F596" s="26">
        <v>0</v>
      </c>
      <c r="G596" s="10">
        <v>0</v>
      </c>
      <c r="H596" s="10">
        <v>1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1</v>
      </c>
      <c r="O596" s="10">
        <v>0</v>
      </c>
      <c r="P596" s="10">
        <v>0</v>
      </c>
      <c r="Q596" s="20">
        <v>1.5</v>
      </c>
      <c r="R596" s="15">
        <v>0.18000000000000005</v>
      </c>
      <c r="S596" s="20">
        <v>37.1</v>
      </c>
      <c r="T596" s="20">
        <v>1.5693739096150459</v>
      </c>
      <c r="U596" s="20">
        <v>4.7300000000000004</v>
      </c>
      <c r="V596" s="20">
        <v>0.67486114073781156</v>
      </c>
      <c r="W596" s="20">
        <v>1</v>
      </c>
      <c r="X596" s="20">
        <v>8276</v>
      </c>
      <c r="Y596" s="20">
        <v>0</v>
      </c>
      <c r="Z596" s="20">
        <v>0</v>
      </c>
      <c r="AA596" s="20">
        <v>0</v>
      </c>
      <c r="AB596" s="20">
        <v>3</v>
      </c>
      <c r="AC596" s="20">
        <v>3</v>
      </c>
    </row>
    <row r="597" spans="1:29" x14ac:dyDescent="0.3">
      <c r="A597" s="20">
        <v>2013</v>
      </c>
      <c r="B597" s="10">
        <v>218</v>
      </c>
      <c r="C597" s="10">
        <v>596</v>
      </c>
      <c r="D597" s="26">
        <v>0</v>
      </c>
      <c r="E597" s="26">
        <v>1</v>
      </c>
      <c r="F597" s="26">
        <v>0</v>
      </c>
      <c r="G597" s="10">
        <v>1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1</v>
      </c>
      <c r="O597" s="10">
        <v>0</v>
      </c>
      <c r="P597" s="10">
        <v>0</v>
      </c>
      <c r="Q597" s="20">
        <v>1</v>
      </c>
      <c r="R597" s="15">
        <v>1.0000000000000009E-2</v>
      </c>
      <c r="S597" s="20">
        <v>54.38</v>
      </c>
      <c r="T597" s="20">
        <v>1.7354392032514814</v>
      </c>
      <c r="U597" s="20">
        <v>4.08</v>
      </c>
      <c r="V597" s="20">
        <v>0.61066016308987991</v>
      </c>
      <c r="W597" s="20">
        <v>1</v>
      </c>
      <c r="X597" s="20">
        <v>8276</v>
      </c>
      <c r="Y597" s="20">
        <v>0</v>
      </c>
      <c r="Z597" s="20">
        <v>0</v>
      </c>
      <c r="AA597" s="20">
        <v>0</v>
      </c>
      <c r="AB597" s="20">
        <v>5</v>
      </c>
      <c r="AC597" s="20">
        <v>5</v>
      </c>
    </row>
    <row r="598" spans="1:29" x14ac:dyDescent="0.3">
      <c r="A598" s="20">
        <v>2013</v>
      </c>
      <c r="B598" s="10">
        <v>219</v>
      </c>
      <c r="C598" s="10">
        <v>597</v>
      </c>
      <c r="D598" s="26">
        <v>0</v>
      </c>
      <c r="E598" s="26">
        <v>1</v>
      </c>
      <c r="F598" s="26">
        <v>0</v>
      </c>
      <c r="G598" s="10">
        <v>0</v>
      </c>
      <c r="H598" s="10">
        <v>1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1</v>
      </c>
      <c r="O598" s="10">
        <v>0</v>
      </c>
      <c r="P598" s="10">
        <v>0</v>
      </c>
      <c r="Q598" s="20">
        <v>1</v>
      </c>
      <c r="R598" s="15">
        <v>2.0000000000000018E-2</v>
      </c>
      <c r="S598" s="20">
        <v>61.79</v>
      </c>
      <c r="T598" s="20">
        <v>1.7909181952145783</v>
      </c>
      <c r="U598" s="20">
        <v>4.1900000000000004</v>
      </c>
      <c r="V598" s="20">
        <v>0.62221402296629535</v>
      </c>
      <c r="W598" s="20">
        <v>0</v>
      </c>
      <c r="X598" s="20">
        <v>8276</v>
      </c>
      <c r="Y598" s="20">
        <v>0</v>
      </c>
      <c r="Z598" s="20">
        <v>0</v>
      </c>
      <c r="AA598" s="20">
        <v>0</v>
      </c>
      <c r="AB598" s="20">
        <v>1</v>
      </c>
      <c r="AC598" s="20">
        <v>1</v>
      </c>
    </row>
    <row r="599" spans="1:29" x14ac:dyDescent="0.3">
      <c r="A599" s="20">
        <v>2013</v>
      </c>
      <c r="B599" s="10">
        <v>220</v>
      </c>
      <c r="C599" s="10">
        <v>598</v>
      </c>
      <c r="D599" s="26">
        <v>0</v>
      </c>
      <c r="E599" s="26">
        <v>1</v>
      </c>
      <c r="F599" s="26">
        <v>0</v>
      </c>
      <c r="G599" s="10">
        <v>0</v>
      </c>
      <c r="H599" s="10">
        <v>1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1</v>
      </c>
      <c r="O599" s="10">
        <v>0</v>
      </c>
      <c r="P599" s="10">
        <v>0</v>
      </c>
      <c r="Q599" s="20">
        <v>1</v>
      </c>
      <c r="R599" s="15">
        <v>0</v>
      </c>
      <c r="S599" s="20">
        <v>36.5</v>
      </c>
      <c r="T599" s="20">
        <v>1.5622928644564746</v>
      </c>
      <c r="U599" s="20">
        <v>4.2699999999999996</v>
      </c>
      <c r="V599" s="20">
        <v>0.63042787502502384</v>
      </c>
      <c r="W599" s="20">
        <v>1</v>
      </c>
      <c r="X599" s="20">
        <v>8276</v>
      </c>
      <c r="Y599" s="20">
        <v>0</v>
      </c>
      <c r="Z599" s="20">
        <v>0</v>
      </c>
      <c r="AA599" s="20">
        <v>1</v>
      </c>
      <c r="AB599" s="20">
        <v>2</v>
      </c>
      <c r="AC599" s="20">
        <v>3</v>
      </c>
    </row>
    <row r="600" spans="1:29" x14ac:dyDescent="0.3">
      <c r="A600" s="20">
        <v>2013</v>
      </c>
      <c r="B600" s="10">
        <v>221</v>
      </c>
      <c r="C600" s="10">
        <v>599</v>
      </c>
      <c r="D600" s="26">
        <v>1</v>
      </c>
      <c r="E600" s="26">
        <v>0</v>
      </c>
      <c r="F600" s="26">
        <v>0</v>
      </c>
      <c r="G600" s="10">
        <v>0</v>
      </c>
      <c r="H600" s="10">
        <v>1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1</v>
      </c>
      <c r="O600" s="10">
        <v>0</v>
      </c>
      <c r="P600" s="10">
        <v>0</v>
      </c>
      <c r="Q600" s="20">
        <v>1</v>
      </c>
      <c r="R600" s="15">
        <v>0</v>
      </c>
      <c r="S600" s="20">
        <v>49.06</v>
      </c>
      <c r="T600" s="20">
        <v>1.6907275438703668</v>
      </c>
      <c r="U600" s="20">
        <v>4</v>
      </c>
      <c r="V600" s="20">
        <v>0.6020599913279624</v>
      </c>
      <c r="W600" s="20">
        <v>1</v>
      </c>
      <c r="X600" s="20">
        <v>8276</v>
      </c>
      <c r="Y600" s="20">
        <v>0</v>
      </c>
      <c r="Z600" s="20">
        <v>0</v>
      </c>
      <c r="AA600" s="20">
        <v>1</v>
      </c>
      <c r="AB600" s="20">
        <v>1</v>
      </c>
      <c r="AC600" s="20">
        <v>2</v>
      </c>
    </row>
    <row r="601" spans="1:29" x14ac:dyDescent="0.3">
      <c r="A601" s="20">
        <v>2013</v>
      </c>
      <c r="B601" s="10">
        <v>222</v>
      </c>
      <c r="C601" s="10">
        <v>600</v>
      </c>
      <c r="D601" s="26">
        <v>0</v>
      </c>
      <c r="E601" s="26">
        <v>1</v>
      </c>
      <c r="F601" s="26">
        <v>0</v>
      </c>
      <c r="G601" s="10">
        <v>0</v>
      </c>
      <c r="H601" s="10">
        <v>1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1</v>
      </c>
      <c r="O601" s="10">
        <v>0</v>
      </c>
      <c r="P601" s="10">
        <v>0</v>
      </c>
      <c r="Q601" s="20">
        <v>1</v>
      </c>
      <c r="R601" s="15">
        <v>1.0000000000000009E-2</v>
      </c>
      <c r="S601" s="20">
        <v>56.19</v>
      </c>
      <c r="T601" s="20">
        <v>1.7496590320948997</v>
      </c>
      <c r="U601" s="20">
        <v>4.32</v>
      </c>
      <c r="V601" s="20">
        <v>0.63548374681491215</v>
      </c>
      <c r="W601" s="20">
        <v>1</v>
      </c>
      <c r="X601" s="20">
        <v>8276</v>
      </c>
      <c r="Y601" s="20">
        <v>0</v>
      </c>
      <c r="Z601" s="20">
        <v>0</v>
      </c>
      <c r="AA601" s="20">
        <v>0</v>
      </c>
      <c r="AB601" s="20">
        <v>1</v>
      </c>
      <c r="AC601" s="20">
        <v>1</v>
      </c>
    </row>
    <row r="602" spans="1:29" x14ac:dyDescent="0.3">
      <c r="A602" s="20">
        <v>2013</v>
      </c>
      <c r="B602" s="10">
        <v>223</v>
      </c>
      <c r="C602" s="10">
        <v>601</v>
      </c>
      <c r="D602" s="26">
        <v>1</v>
      </c>
      <c r="E602" s="26">
        <v>0</v>
      </c>
      <c r="F602" s="26">
        <v>0</v>
      </c>
      <c r="G602" s="10">
        <v>0</v>
      </c>
      <c r="H602" s="10">
        <v>1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1</v>
      </c>
      <c r="O602" s="10">
        <v>0</v>
      </c>
      <c r="P602" s="10">
        <v>0</v>
      </c>
      <c r="Q602" s="20">
        <v>1</v>
      </c>
      <c r="R602" s="15">
        <v>0</v>
      </c>
      <c r="S602" s="20">
        <v>52.25</v>
      </c>
      <c r="T602" s="20">
        <v>1.7180862947830917</v>
      </c>
      <c r="U602" s="20">
        <v>3.99</v>
      </c>
      <c r="V602" s="20">
        <v>0.60097289568674828</v>
      </c>
      <c r="W602" s="20">
        <v>0</v>
      </c>
      <c r="X602" s="20">
        <v>8276</v>
      </c>
      <c r="Y602" s="20">
        <v>0</v>
      </c>
      <c r="Z602" s="20">
        <v>0</v>
      </c>
      <c r="AA602" s="20">
        <v>0</v>
      </c>
      <c r="AB602" s="20">
        <v>2</v>
      </c>
      <c r="AC602" s="20">
        <v>2</v>
      </c>
    </row>
    <row r="603" spans="1:29" x14ac:dyDescent="0.3">
      <c r="A603" s="20">
        <v>2013</v>
      </c>
      <c r="B603" s="10">
        <v>224</v>
      </c>
      <c r="C603" s="10">
        <v>602</v>
      </c>
      <c r="D603" s="26">
        <v>0</v>
      </c>
      <c r="E603" s="26">
        <v>1</v>
      </c>
      <c r="F603" s="26">
        <v>0</v>
      </c>
      <c r="G603" s="10">
        <v>0</v>
      </c>
      <c r="H603" s="10">
        <v>1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1</v>
      </c>
      <c r="O603" s="10">
        <v>0</v>
      </c>
      <c r="P603" s="10">
        <v>0</v>
      </c>
      <c r="Q603" s="20">
        <v>1</v>
      </c>
      <c r="R603" s="15">
        <v>3.0000000000000027E-2</v>
      </c>
      <c r="S603" s="20">
        <v>69.48</v>
      </c>
      <c r="T603" s="20">
        <v>1.8418598097750611</v>
      </c>
      <c r="U603" s="20">
        <v>3.69</v>
      </c>
      <c r="V603" s="20">
        <v>0.56702636615906032</v>
      </c>
      <c r="W603" s="20">
        <v>0</v>
      </c>
      <c r="X603" s="20">
        <v>8276</v>
      </c>
      <c r="Y603" s="20">
        <v>0</v>
      </c>
      <c r="Z603" s="20">
        <v>0</v>
      </c>
      <c r="AA603" s="20">
        <v>0</v>
      </c>
      <c r="AB603" s="20">
        <v>1</v>
      </c>
      <c r="AC603" s="20">
        <v>1</v>
      </c>
    </row>
    <row r="604" spans="1:29" x14ac:dyDescent="0.3">
      <c r="A604" s="20">
        <v>2013</v>
      </c>
      <c r="B604" s="10">
        <v>225</v>
      </c>
      <c r="C604" s="10">
        <v>603</v>
      </c>
      <c r="D604" s="26">
        <v>0</v>
      </c>
      <c r="E604" s="26">
        <v>1</v>
      </c>
      <c r="F604" s="26">
        <v>0</v>
      </c>
      <c r="G604" s="10">
        <v>0</v>
      </c>
      <c r="H604" s="10">
        <v>1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1</v>
      </c>
      <c r="O604" s="10">
        <v>0</v>
      </c>
      <c r="P604" s="10">
        <v>0</v>
      </c>
      <c r="Q604" s="20">
        <v>1</v>
      </c>
      <c r="R604" s="15">
        <v>1.0000000000000009E-2</v>
      </c>
      <c r="S604" s="20">
        <v>30.81</v>
      </c>
      <c r="T604" s="20">
        <v>1.4886916983169407</v>
      </c>
      <c r="U604" s="20">
        <v>3.6</v>
      </c>
      <c r="V604" s="20">
        <v>0.55630250076728727</v>
      </c>
      <c r="W604" s="20">
        <v>1</v>
      </c>
      <c r="X604" s="20">
        <v>8798</v>
      </c>
      <c r="Y604" s="20">
        <v>0</v>
      </c>
      <c r="Z604" s="20">
        <v>0</v>
      </c>
      <c r="AA604" s="20">
        <v>0</v>
      </c>
      <c r="AB604" s="20">
        <v>8</v>
      </c>
      <c r="AC604" s="20">
        <v>8</v>
      </c>
    </row>
    <row r="605" spans="1:29" x14ac:dyDescent="0.3">
      <c r="A605" s="20">
        <v>2013</v>
      </c>
      <c r="B605" s="10">
        <v>226</v>
      </c>
      <c r="C605" s="10">
        <v>604</v>
      </c>
      <c r="D605" s="26">
        <v>0</v>
      </c>
      <c r="E605" s="26">
        <v>1</v>
      </c>
      <c r="F605" s="26">
        <v>0</v>
      </c>
      <c r="G605" s="10">
        <v>1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20">
        <v>1.3000000000000114</v>
      </c>
      <c r="R605" s="15">
        <v>2.0000000000000018E-2</v>
      </c>
      <c r="S605" s="20">
        <v>41.92</v>
      </c>
      <c r="T605" s="20">
        <v>1.6224212739756703</v>
      </c>
      <c r="U605" s="20">
        <v>2.68</v>
      </c>
      <c r="V605" s="20">
        <v>0.42813479402878885</v>
      </c>
      <c r="W605" s="20">
        <v>1</v>
      </c>
      <c r="X605" s="20">
        <v>8798</v>
      </c>
      <c r="Y605" s="20">
        <v>0</v>
      </c>
      <c r="Z605" s="20">
        <v>0</v>
      </c>
      <c r="AA605" s="20">
        <v>1</v>
      </c>
      <c r="AB605" s="20">
        <v>3</v>
      </c>
      <c r="AC605" s="20">
        <v>4</v>
      </c>
    </row>
    <row r="606" spans="1:29" x14ac:dyDescent="0.3">
      <c r="A606" s="20">
        <v>2013</v>
      </c>
      <c r="B606" s="10">
        <v>227</v>
      </c>
      <c r="C606" s="10">
        <v>605</v>
      </c>
      <c r="D606" s="26">
        <v>0</v>
      </c>
      <c r="E606" s="26">
        <v>1</v>
      </c>
      <c r="F606" s="26">
        <v>0</v>
      </c>
      <c r="G606" s="10">
        <v>1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1</v>
      </c>
      <c r="O606" s="10">
        <v>0</v>
      </c>
      <c r="P606" s="10">
        <v>0</v>
      </c>
      <c r="Q606" s="20">
        <v>1</v>
      </c>
      <c r="R606" s="15">
        <v>0.10999999999999999</v>
      </c>
      <c r="S606" s="20">
        <v>35.4</v>
      </c>
      <c r="T606" s="20">
        <v>1.5490032620257879</v>
      </c>
      <c r="U606" s="20">
        <v>2.87</v>
      </c>
      <c r="V606" s="20">
        <v>0.45788189673399232</v>
      </c>
      <c r="W606" s="20">
        <v>5</v>
      </c>
      <c r="X606" s="20">
        <v>8798</v>
      </c>
      <c r="Y606" s="20">
        <v>0</v>
      </c>
      <c r="Z606" s="20">
        <v>0</v>
      </c>
      <c r="AA606" s="20">
        <v>0</v>
      </c>
      <c r="AB606" s="20">
        <v>9</v>
      </c>
      <c r="AC606" s="20">
        <v>9</v>
      </c>
    </row>
    <row r="607" spans="1:29" x14ac:dyDescent="0.3">
      <c r="A607" s="20">
        <v>2013</v>
      </c>
      <c r="B607" s="10">
        <v>228</v>
      </c>
      <c r="C607" s="10">
        <v>606</v>
      </c>
      <c r="D607" s="26">
        <v>0</v>
      </c>
      <c r="E607" s="26">
        <v>1</v>
      </c>
      <c r="F607" s="26">
        <v>0</v>
      </c>
      <c r="G607" s="10">
        <v>1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1</v>
      </c>
      <c r="O607" s="10">
        <v>0</v>
      </c>
      <c r="P607" s="10">
        <v>0</v>
      </c>
      <c r="Q607" s="20">
        <v>0.29999999999998295</v>
      </c>
      <c r="R607" s="15">
        <v>0</v>
      </c>
      <c r="S607" s="20">
        <v>33.21</v>
      </c>
      <c r="T607" s="20">
        <v>1.5212688755983852</v>
      </c>
      <c r="U607" s="20">
        <v>3.73</v>
      </c>
      <c r="V607" s="20">
        <v>0.57170883180868759</v>
      </c>
      <c r="W607" s="20">
        <v>0</v>
      </c>
      <c r="X607" s="20">
        <v>8798</v>
      </c>
      <c r="Y607" s="20">
        <v>0</v>
      </c>
      <c r="Z607" s="20">
        <v>0</v>
      </c>
      <c r="AA607" s="20">
        <v>0</v>
      </c>
      <c r="AB607" s="20">
        <v>6</v>
      </c>
      <c r="AC607" s="20">
        <v>6</v>
      </c>
    </row>
    <row r="608" spans="1:29" x14ac:dyDescent="0.3">
      <c r="A608" s="20">
        <v>2013</v>
      </c>
      <c r="B608" s="10">
        <v>229</v>
      </c>
      <c r="C608" s="10">
        <v>607</v>
      </c>
      <c r="D608" s="26">
        <v>1</v>
      </c>
      <c r="E608" s="26">
        <v>0</v>
      </c>
      <c r="F608" s="26">
        <v>0</v>
      </c>
      <c r="G608" s="10">
        <v>1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20">
        <v>0.90000000000000568</v>
      </c>
      <c r="R608" s="15">
        <v>3.0000000000000027E-2</v>
      </c>
      <c r="S608" s="20">
        <v>31.02</v>
      </c>
      <c r="T608" s="20">
        <v>1.4916417934775861</v>
      </c>
      <c r="U608" s="20">
        <v>3.16</v>
      </c>
      <c r="V608" s="20">
        <v>0.49968708261840383</v>
      </c>
      <c r="W608" s="20">
        <v>7</v>
      </c>
      <c r="X608" s="20">
        <v>9599</v>
      </c>
      <c r="Y608" s="20">
        <v>0</v>
      </c>
      <c r="Z608" s="20">
        <v>1</v>
      </c>
      <c r="AA608" s="20">
        <v>1</v>
      </c>
      <c r="AB608" s="20">
        <v>6</v>
      </c>
      <c r="AC608" s="20">
        <v>8</v>
      </c>
    </row>
    <row r="609" spans="1:29" x14ac:dyDescent="0.3">
      <c r="A609" s="20">
        <v>2013</v>
      </c>
      <c r="B609" s="10">
        <v>230</v>
      </c>
      <c r="C609" s="10">
        <v>608</v>
      </c>
      <c r="D609" s="26">
        <v>0</v>
      </c>
      <c r="E609" s="26">
        <v>0</v>
      </c>
      <c r="F609" s="26">
        <v>1</v>
      </c>
      <c r="G609" s="10">
        <v>1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20">
        <v>1.5</v>
      </c>
      <c r="R609" s="15">
        <v>0</v>
      </c>
      <c r="S609" s="20">
        <v>43.92</v>
      </c>
      <c r="T609" s="20">
        <v>1.6426623314420354</v>
      </c>
      <c r="U609" s="20">
        <v>1.92</v>
      </c>
      <c r="V609" s="20">
        <v>0.28330122870354957</v>
      </c>
      <c r="W609" s="20">
        <v>4</v>
      </c>
      <c r="X609" s="20">
        <v>9599</v>
      </c>
      <c r="Y609" s="20">
        <v>0</v>
      </c>
      <c r="Z609" s="20">
        <v>2</v>
      </c>
      <c r="AA609" s="20">
        <v>0</v>
      </c>
      <c r="AB609" s="20">
        <v>24</v>
      </c>
      <c r="AC609" s="20">
        <v>26</v>
      </c>
    </row>
    <row r="610" spans="1:29" x14ac:dyDescent="0.3">
      <c r="A610" s="20">
        <v>2013</v>
      </c>
      <c r="B610" s="10">
        <v>231</v>
      </c>
      <c r="C610" s="10">
        <v>609</v>
      </c>
      <c r="D610" s="26">
        <v>0</v>
      </c>
      <c r="E610" s="26">
        <v>1</v>
      </c>
      <c r="F610" s="26">
        <v>0</v>
      </c>
      <c r="G610" s="10">
        <v>1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1</v>
      </c>
      <c r="P610" s="10">
        <v>0</v>
      </c>
      <c r="Q610" s="20">
        <v>1</v>
      </c>
      <c r="R610" s="15">
        <v>0</v>
      </c>
      <c r="S610" s="20">
        <v>56.78</v>
      </c>
      <c r="T610" s="20">
        <v>1.7541953881898384</v>
      </c>
      <c r="U610" s="20">
        <v>1.92</v>
      </c>
      <c r="V610" s="20">
        <v>0.28330122870354957</v>
      </c>
      <c r="W610" s="20">
        <v>0</v>
      </c>
      <c r="X610" s="20">
        <v>9599</v>
      </c>
      <c r="Y610" s="20">
        <v>0</v>
      </c>
      <c r="Z610" s="20">
        <v>0</v>
      </c>
      <c r="AA610" s="20">
        <v>0</v>
      </c>
      <c r="AB610" s="20">
        <v>1</v>
      </c>
      <c r="AC610" s="20">
        <v>1</v>
      </c>
    </row>
    <row r="611" spans="1:29" x14ac:dyDescent="0.3">
      <c r="A611" s="20">
        <v>2013</v>
      </c>
      <c r="B611" s="10">
        <v>232</v>
      </c>
      <c r="C611" s="10">
        <v>610</v>
      </c>
      <c r="D611" s="26">
        <v>0</v>
      </c>
      <c r="E611" s="26">
        <v>1</v>
      </c>
      <c r="F611" s="26">
        <v>0</v>
      </c>
      <c r="G611" s="10">
        <v>1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20">
        <v>1</v>
      </c>
      <c r="R611" s="15">
        <v>3.0000000000000027E-2</v>
      </c>
      <c r="S611" s="20">
        <v>57.83</v>
      </c>
      <c r="T611" s="20">
        <v>1.7621531923035947</v>
      </c>
      <c r="U611" s="20">
        <v>2.44</v>
      </c>
      <c r="V611" s="20">
        <v>0.38738982633872943</v>
      </c>
      <c r="W611" s="20">
        <v>0</v>
      </c>
      <c r="X611" s="20">
        <v>9599</v>
      </c>
      <c r="Y611" s="20">
        <v>0</v>
      </c>
      <c r="Z611" s="20">
        <v>0</v>
      </c>
      <c r="AA611" s="20">
        <v>1</v>
      </c>
      <c r="AB611" s="20">
        <v>1</v>
      </c>
      <c r="AC611" s="20">
        <v>2</v>
      </c>
    </row>
    <row r="612" spans="1:29" x14ac:dyDescent="0.3">
      <c r="A612" s="20">
        <v>2013</v>
      </c>
      <c r="B612" s="10">
        <v>233</v>
      </c>
      <c r="C612" s="10">
        <v>611</v>
      </c>
      <c r="D612" s="26">
        <v>1</v>
      </c>
      <c r="E612" s="26">
        <v>0</v>
      </c>
      <c r="F612" s="26">
        <v>0</v>
      </c>
      <c r="G612" s="10">
        <v>1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1</v>
      </c>
      <c r="O612" s="10">
        <v>0</v>
      </c>
      <c r="P612" s="10">
        <v>0</v>
      </c>
      <c r="Q612" s="20">
        <v>1.5</v>
      </c>
      <c r="R612" s="15">
        <v>1.0000000000000009E-2</v>
      </c>
      <c r="S612" s="20">
        <v>63.29</v>
      </c>
      <c r="T612" s="20">
        <v>1.8013350956745466</v>
      </c>
      <c r="U612" s="20">
        <v>3.12</v>
      </c>
      <c r="V612" s="20">
        <v>0.49415459401844281</v>
      </c>
      <c r="W612" s="20">
        <v>0</v>
      </c>
      <c r="X612" s="20">
        <v>9599</v>
      </c>
      <c r="Y612" s="20">
        <v>0</v>
      </c>
      <c r="Z612" s="20">
        <v>0</v>
      </c>
      <c r="AA612" s="20">
        <v>0</v>
      </c>
      <c r="AB612" s="20">
        <v>2</v>
      </c>
      <c r="AC612" s="20">
        <v>2</v>
      </c>
    </row>
    <row r="613" spans="1:29" x14ac:dyDescent="0.3">
      <c r="A613" s="20">
        <v>2013</v>
      </c>
      <c r="B613" s="10">
        <v>234</v>
      </c>
      <c r="C613" s="10">
        <v>612</v>
      </c>
      <c r="D613" s="26">
        <v>0</v>
      </c>
      <c r="E613" s="26">
        <v>1</v>
      </c>
      <c r="F613" s="26">
        <v>0</v>
      </c>
      <c r="G613" s="10">
        <v>1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1</v>
      </c>
      <c r="O613" s="10">
        <v>0</v>
      </c>
      <c r="P613" s="10">
        <v>0</v>
      </c>
      <c r="Q613" s="20">
        <v>1.9000000000000057</v>
      </c>
      <c r="R613" s="15">
        <v>7.999999999999996E-2</v>
      </c>
      <c r="S613" s="20">
        <v>53.83</v>
      </c>
      <c r="T613" s="20">
        <v>1.7310243798156879</v>
      </c>
      <c r="U613" s="20">
        <v>2.66</v>
      </c>
      <c r="V613" s="20">
        <v>0.42488163663106698</v>
      </c>
      <c r="W613" s="20">
        <v>2</v>
      </c>
      <c r="X613" s="20">
        <v>9599</v>
      </c>
      <c r="Y613" s="20">
        <v>0</v>
      </c>
      <c r="Z613" s="20">
        <v>0</v>
      </c>
      <c r="AA613" s="20">
        <v>1</v>
      </c>
      <c r="AB613" s="20">
        <v>2</v>
      </c>
      <c r="AC613" s="20">
        <v>3</v>
      </c>
    </row>
    <row r="614" spans="1:29" x14ac:dyDescent="0.3">
      <c r="A614" s="20">
        <v>2013</v>
      </c>
      <c r="B614" s="10">
        <v>235</v>
      </c>
      <c r="C614" s="10">
        <v>613</v>
      </c>
      <c r="D614" s="26">
        <v>0</v>
      </c>
      <c r="E614" s="26">
        <v>1</v>
      </c>
      <c r="F614" s="26">
        <v>0</v>
      </c>
      <c r="G614" s="10">
        <v>1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1</v>
      </c>
      <c r="O614" s="10">
        <v>0</v>
      </c>
      <c r="P614" s="10">
        <v>0</v>
      </c>
      <c r="Q614" s="20">
        <v>0.93000000000000682</v>
      </c>
      <c r="R614" s="15">
        <v>0</v>
      </c>
      <c r="S614" s="20">
        <v>83.44</v>
      </c>
      <c r="T614" s="20">
        <v>1.9213742954184745</v>
      </c>
      <c r="U614" s="20">
        <v>3.54</v>
      </c>
      <c r="V614" s="20">
        <v>0.54900326202578786</v>
      </c>
      <c r="W614" s="20">
        <v>2</v>
      </c>
      <c r="X614" s="20">
        <v>9599</v>
      </c>
      <c r="Y614" s="20">
        <v>0</v>
      </c>
      <c r="Z614" s="20">
        <v>1</v>
      </c>
      <c r="AA614" s="20">
        <v>1</v>
      </c>
      <c r="AB614" s="20">
        <v>2</v>
      </c>
      <c r="AC614" s="20">
        <v>4</v>
      </c>
    </row>
    <row r="615" spans="1:29" x14ac:dyDescent="0.3">
      <c r="A615" s="20">
        <v>2013</v>
      </c>
      <c r="B615" s="10">
        <v>236</v>
      </c>
      <c r="C615" s="10">
        <v>614</v>
      </c>
      <c r="D615" s="26">
        <v>0</v>
      </c>
      <c r="E615" s="26">
        <v>1</v>
      </c>
      <c r="F615" s="26">
        <v>0</v>
      </c>
      <c r="G615" s="10">
        <v>0</v>
      </c>
      <c r="H615" s="10">
        <v>1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0</v>
      </c>
      <c r="Q615" s="20">
        <v>1.2039999999999793</v>
      </c>
      <c r="R615" s="15">
        <v>6.0000000000000053E-2</v>
      </c>
      <c r="S615" s="20">
        <v>50.53</v>
      </c>
      <c r="T615" s="20">
        <v>1.7035492982382305</v>
      </c>
      <c r="U615" s="20">
        <v>3.81</v>
      </c>
      <c r="V615" s="20">
        <v>0.58092497567561929</v>
      </c>
      <c r="W615" s="20">
        <v>0</v>
      </c>
      <c r="X615" s="20">
        <v>9599</v>
      </c>
      <c r="Y615" s="20">
        <v>0</v>
      </c>
      <c r="Z615" s="20">
        <v>1</v>
      </c>
      <c r="AA615" s="20">
        <v>1</v>
      </c>
      <c r="AB615" s="20">
        <v>1</v>
      </c>
      <c r="AC615" s="20">
        <v>3</v>
      </c>
    </row>
    <row r="616" spans="1:29" x14ac:dyDescent="0.3">
      <c r="A616" s="20">
        <v>2013</v>
      </c>
      <c r="B616" s="10">
        <v>237</v>
      </c>
      <c r="C616" s="10">
        <v>615</v>
      </c>
      <c r="D616" s="26">
        <v>0</v>
      </c>
      <c r="E616" s="26">
        <v>1</v>
      </c>
      <c r="F616" s="26">
        <v>0</v>
      </c>
      <c r="G616" s="10">
        <v>1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1</v>
      </c>
      <c r="O616" s="10">
        <v>0</v>
      </c>
      <c r="P616" s="10">
        <v>0</v>
      </c>
      <c r="Q616" s="20">
        <v>1.3060000000000116</v>
      </c>
      <c r="R616" s="15">
        <v>0</v>
      </c>
      <c r="S616" s="20">
        <v>68.73</v>
      </c>
      <c r="T616" s="20">
        <v>1.8371463439090601</v>
      </c>
      <c r="U616" s="20">
        <v>3.08</v>
      </c>
      <c r="V616" s="20">
        <v>0.48855071650044429</v>
      </c>
      <c r="W616" s="20">
        <v>0</v>
      </c>
      <c r="X616" s="20">
        <v>9599</v>
      </c>
      <c r="Y616" s="20">
        <v>0</v>
      </c>
      <c r="Z616" s="20">
        <v>0</v>
      </c>
      <c r="AA616" s="20">
        <v>1</v>
      </c>
      <c r="AB616" s="20">
        <v>2</v>
      </c>
      <c r="AC616" s="20">
        <v>3</v>
      </c>
    </row>
    <row r="617" spans="1:29" x14ac:dyDescent="0.3">
      <c r="A617" s="20">
        <v>2013</v>
      </c>
      <c r="B617" s="10">
        <v>238</v>
      </c>
      <c r="C617" s="10">
        <v>616</v>
      </c>
      <c r="D617" s="26">
        <v>0</v>
      </c>
      <c r="E617" s="26">
        <v>1</v>
      </c>
      <c r="F617" s="26">
        <v>0</v>
      </c>
      <c r="G617" s="10">
        <v>1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20">
        <v>1.1599999999999966</v>
      </c>
      <c r="R617" s="15">
        <v>5.0000000000000044E-2</v>
      </c>
      <c r="S617" s="20">
        <v>74.58</v>
      </c>
      <c r="T617" s="20">
        <v>1.8726223790252885</v>
      </c>
      <c r="U617" s="20">
        <v>3.37</v>
      </c>
      <c r="V617" s="20">
        <v>0.52762990087133865</v>
      </c>
      <c r="W617" s="20">
        <v>2</v>
      </c>
      <c r="X617" s="20">
        <v>9599</v>
      </c>
      <c r="Y617" s="20">
        <v>0</v>
      </c>
      <c r="Z617" s="20">
        <v>0</v>
      </c>
      <c r="AA617" s="20">
        <v>0</v>
      </c>
      <c r="AB617" s="20">
        <v>2</v>
      </c>
      <c r="AC617" s="20">
        <v>2</v>
      </c>
    </row>
    <row r="618" spans="1:29" x14ac:dyDescent="0.3">
      <c r="A618" s="20">
        <v>2013</v>
      </c>
      <c r="B618" s="10">
        <v>239</v>
      </c>
      <c r="C618" s="10">
        <v>617</v>
      </c>
      <c r="D618" s="26">
        <v>0</v>
      </c>
      <c r="E618" s="26">
        <v>1</v>
      </c>
      <c r="F618" s="26">
        <v>0</v>
      </c>
      <c r="G618" s="10">
        <v>1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20">
        <v>1.4000000000000057</v>
      </c>
      <c r="R618" s="15">
        <v>0</v>
      </c>
      <c r="S618" s="20">
        <v>81.510000000000005</v>
      </c>
      <c r="T618" s="20">
        <v>1.9112108931375533</v>
      </c>
      <c r="U618" s="20">
        <v>3.35</v>
      </c>
      <c r="V618" s="20">
        <v>0.5250448070368452</v>
      </c>
      <c r="W618" s="20">
        <v>2</v>
      </c>
      <c r="X618" s="20">
        <v>9599</v>
      </c>
      <c r="Y618" s="20">
        <v>0</v>
      </c>
      <c r="Z618" s="20">
        <v>0</v>
      </c>
      <c r="AA618" s="20">
        <v>2</v>
      </c>
      <c r="AB618" s="20">
        <v>3</v>
      </c>
      <c r="AC618" s="20">
        <v>5</v>
      </c>
    </row>
    <row r="619" spans="1:29" x14ac:dyDescent="0.3">
      <c r="A619" s="20">
        <v>2013</v>
      </c>
      <c r="B619" s="10">
        <v>240</v>
      </c>
      <c r="C619" s="10">
        <v>618</v>
      </c>
      <c r="D619" s="26">
        <v>0</v>
      </c>
      <c r="E619" s="26">
        <v>0</v>
      </c>
      <c r="F619" s="26">
        <v>1</v>
      </c>
      <c r="G619" s="10">
        <v>1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1</v>
      </c>
      <c r="O619" s="10">
        <v>0</v>
      </c>
      <c r="P619" s="10">
        <v>0</v>
      </c>
      <c r="Q619" s="20">
        <v>0.59999999999999432</v>
      </c>
      <c r="R619" s="15">
        <v>0</v>
      </c>
      <c r="S619" s="20">
        <v>86.46</v>
      </c>
      <c r="T619" s="20">
        <v>1.936815231197633</v>
      </c>
      <c r="U619" s="20">
        <v>3.98</v>
      </c>
      <c r="V619" s="20">
        <v>0.59988307207368785</v>
      </c>
      <c r="W619" s="20">
        <v>2</v>
      </c>
      <c r="X619" s="20">
        <v>6693</v>
      </c>
      <c r="Y619" s="20">
        <v>1</v>
      </c>
      <c r="Z619" s="20">
        <v>0</v>
      </c>
      <c r="AA619" s="20">
        <v>1</v>
      </c>
      <c r="AB619" s="20">
        <v>1</v>
      </c>
      <c r="AC619" s="20">
        <v>3</v>
      </c>
    </row>
    <row r="620" spans="1:29" x14ac:dyDescent="0.3">
      <c r="A620" s="20">
        <v>2013</v>
      </c>
      <c r="B620" s="10">
        <v>241</v>
      </c>
      <c r="C620" s="10">
        <v>619</v>
      </c>
      <c r="D620" s="26">
        <v>0</v>
      </c>
      <c r="E620" s="26">
        <v>1</v>
      </c>
      <c r="F620" s="26">
        <v>0</v>
      </c>
      <c r="G620" s="10">
        <v>1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1</v>
      </c>
      <c r="O620" s="10">
        <v>0</v>
      </c>
      <c r="P620" s="10">
        <v>0</v>
      </c>
      <c r="Q620" s="20">
        <v>1</v>
      </c>
      <c r="R620" s="15">
        <v>0</v>
      </c>
      <c r="S620" s="20">
        <v>48.63</v>
      </c>
      <c r="T620" s="20">
        <v>1.6869042695681773</v>
      </c>
      <c r="U620" s="20">
        <v>2.79</v>
      </c>
      <c r="V620" s="20">
        <v>0.44560420327359757</v>
      </c>
      <c r="W620" s="20">
        <v>0</v>
      </c>
      <c r="X620" s="20">
        <v>6693</v>
      </c>
      <c r="Y620" s="20">
        <v>0</v>
      </c>
      <c r="Z620" s="20">
        <v>0</v>
      </c>
      <c r="AA620" s="20">
        <v>2</v>
      </c>
      <c r="AB620" s="20">
        <v>0</v>
      </c>
      <c r="AC620" s="20">
        <v>2</v>
      </c>
    </row>
    <row r="621" spans="1:29" x14ac:dyDescent="0.3">
      <c r="A621" s="20">
        <v>2013</v>
      </c>
      <c r="B621" s="10">
        <v>242</v>
      </c>
      <c r="C621" s="10">
        <v>620</v>
      </c>
      <c r="D621" s="26">
        <v>0</v>
      </c>
      <c r="E621" s="26">
        <v>1</v>
      </c>
      <c r="F621" s="26">
        <v>0</v>
      </c>
      <c r="G621" s="10">
        <v>1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1</v>
      </c>
      <c r="O621" s="10">
        <v>0</v>
      </c>
      <c r="P621" s="10">
        <v>0</v>
      </c>
      <c r="Q621" s="20">
        <v>1</v>
      </c>
      <c r="R621" s="15">
        <v>1.0000000000000009E-2</v>
      </c>
      <c r="S621" s="20">
        <v>52.12</v>
      </c>
      <c r="T621" s="20">
        <v>1.717004407040547</v>
      </c>
      <c r="U621" s="20">
        <v>3.21</v>
      </c>
      <c r="V621" s="20">
        <v>0.5065050324048721</v>
      </c>
      <c r="W621" s="20">
        <v>2</v>
      </c>
      <c r="X621" s="20">
        <v>6693</v>
      </c>
      <c r="Y621" s="20">
        <v>0</v>
      </c>
      <c r="Z621" s="20">
        <v>1</v>
      </c>
      <c r="AA621" s="20">
        <v>0</v>
      </c>
      <c r="AB621" s="20">
        <v>1</v>
      </c>
      <c r="AC621" s="20">
        <v>2</v>
      </c>
    </row>
    <row r="622" spans="1:29" x14ac:dyDescent="0.3">
      <c r="A622" s="20">
        <v>2013</v>
      </c>
      <c r="B622" s="10">
        <v>243</v>
      </c>
      <c r="C622" s="10">
        <v>621</v>
      </c>
      <c r="D622" s="26">
        <v>0</v>
      </c>
      <c r="E622" s="26">
        <v>1</v>
      </c>
      <c r="F622" s="26">
        <v>0</v>
      </c>
      <c r="G622" s="10">
        <v>1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1</v>
      </c>
      <c r="O622" s="10">
        <v>0</v>
      </c>
      <c r="P622" s="10">
        <v>0</v>
      </c>
      <c r="Q622" s="20">
        <v>0.76800000000000068</v>
      </c>
      <c r="R622" s="15">
        <v>1.0000000000000009E-2</v>
      </c>
      <c r="S622" s="20">
        <v>83.22</v>
      </c>
      <c r="T622" s="20">
        <v>1.9202277114569284</v>
      </c>
      <c r="U622" s="20">
        <v>3.2</v>
      </c>
      <c r="V622" s="20">
        <v>0.50514997831990605</v>
      </c>
      <c r="W622" s="20">
        <v>0</v>
      </c>
      <c r="X622" s="20">
        <v>6693</v>
      </c>
      <c r="Y622" s="20">
        <v>0</v>
      </c>
      <c r="Z622" s="20">
        <v>0</v>
      </c>
      <c r="AA622" s="20">
        <v>0</v>
      </c>
      <c r="AB622" s="20">
        <v>0</v>
      </c>
      <c r="AC622" s="20">
        <v>0</v>
      </c>
    </row>
    <row r="623" spans="1:29" x14ac:dyDescent="0.3">
      <c r="A623" s="20">
        <v>2013</v>
      </c>
      <c r="B623" s="10">
        <v>244</v>
      </c>
      <c r="C623" s="10">
        <v>622</v>
      </c>
      <c r="D623" s="26">
        <v>0</v>
      </c>
      <c r="E623" s="26">
        <v>0</v>
      </c>
      <c r="F623" s="26">
        <v>1</v>
      </c>
      <c r="G623" s="10">
        <v>1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1</v>
      </c>
      <c r="O623" s="10">
        <v>0</v>
      </c>
      <c r="P623" s="10">
        <v>0</v>
      </c>
      <c r="Q623" s="20">
        <v>1.2319999999999993</v>
      </c>
      <c r="R623" s="15">
        <v>0</v>
      </c>
      <c r="S623" s="20">
        <v>78.680000000000007</v>
      </c>
      <c r="T623" s="20">
        <v>1.8958643512472992</v>
      </c>
      <c r="U623" s="20">
        <v>3.34</v>
      </c>
      <c r="V623" s="20">
        <v>0.52374646681156445</v>
      </c>
      <c r="W623" s="20">
        <v>1</v>
      </c>
      <c r="X623" s="20">
        <v>6693</v>
      </c>
      <c r="Y623" s="20">
        <v>0</v>
      </c>
      <c r="Z623" s="20">
        <v>1</v>
      </c>
      <c r="AA623" s="20">
        <v>0</v>
      </c>
      <c r="AB623" s="20">
        <v>2</v>
      </c>
      <c r="AC623" s="20">
        <v>3</v>
      </c>
    </row>
    <row r="624" spans="1:29" x14ac:dyDescent="0.3">
      <c r="A624" s="20">
        <v>2013</v>
      </c>
      <c r="B624" s="10">
        <v>245</v>
      </c>
      <c r="C624" s="10">
        <v>623</v>
      </c>
      <c r="D624" s="26">
        <v>0</v>
      </c>
      <c r="E624" s="26">
        <v>0</v>
      </c>
      <c r="F624" s="26">
        <v>1</v>
      </c>
      <c r="G624" s="10">
        <v>1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20">
        <v>1</v>
      </c>
      <c r="R624" s="15">
        <v>1.0000000000000009E-2</v>
      </c>
      <c r="S624" s="20">
        <v>99.78</v>
      </c>
      <c r="T624" s="20">
        <v>1.999043499603163</v>
      </c>
      <c r="U624" s="20">
        <v>3.43</v>
      </c>
      <c r="V624" s="20">
        <v>0.53529412004277055</v>
      </c>
      <c r="W624" s="20">
        <v>5</v>
      </c>
      <c r="X624" s="20">
        <v>6693</v>
      </c>
      <c r="Y624" s="20">
        <v>0</v>
      </c>
      <c r="Z624" s="20">
        <v>0</v>
      </c>
      <c r="AA624" s="20">
        <v>1</v>
      </c>
      <c r="AB624" s="20">
        <v>7</v>
      </c>
      <c r="AC624" s="20">
        <v>8</v>
      </c>
    </row>
    <row r="625" spans="1:29" x14ac:dyDescent="0.3">
      <c r="A625" s="20">
        <v>2013</v>
      </c>
      <c r="B625" s="10">
        <v>246</v>
      </c>
      <c r="C625" s="10">
        <v>624</v>
      </c>
      <c r="D625" s="26">
        <v>0</v>
      </c>
      <c r="E625" s="26">
        <v>1</v>
      </c>
      <c r="F625" s="26">
        <v>0</v>
      </c>
      <c r="G625" s="10">
        <v>0</v>
      </c>
      <c r="H625" s="10">
        <v>1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1</v>
      </c>
      <c r="O625" s="10">
        <v>0</v>
      </c>
      <c r="P625" s="10">
        <v>0</v>
      </c>
      <c r="Q625" s="20">
        <v>0.75</v>
      </c>
      <c r="R625" s="15">
        <v>4.0000000000000036E-2</v>
      </c>
      <c r="S625" s="20">
        <v>127.45</v>
      </c>
      <c r="T625" s="20">
        <v>2.1053398398052865</v>
      </c>
      <c r="U625" s="20">
        <v>3.03</v>
      </c>
      <c r="V625" s="20">
        <v>0.48144262850230496</v>
      </c>
      <c r="W625" s="20">
        <v>4</v>
      </c>
      <c r="X625" s="20">
        <v>6693</v>
      </c>
      <c r="Y625" s="20">
        <v>0</v>
      </c>
      <c r="Z625" s="20">
        <v>0</v>
      </c>
      <c r="AA625" s="20">
        <v>0</v>
      </c>
      <c r="AB625" s="20">
        <v>3</v>
      </c>
      <c r="AC625" s="20">
        <v>3</v>
      </c>
    </row>
    <row r="626" spans="1:29" x14ac:dyDescent="0.3">
      <c r="A626" s="20">
        <v>2013</v>
      </c>
      <c r="B626" s="10">
        <v>247</v>
      </c>
      <c r="C626" s="10">
        <v>625</v>
      </c>
      <c r="D626" s="26">
        <v>0</v>
      </c>
      <c r="E626" s="26">
        <v>1</v>
      </c>
      <c r="F626" s="26">
        <v>0</v>
      </c>
      <c r="G626" s="10">
        <v>1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1</v>
      </c>
      <c r="O626" s="10">
        <v>0</v>
      </c>
      <c r="P626" s="10">
        <v>0</v>
      </c>
      <c r="Q626" s="20">
        <v>1.25</v>
      </c>
      <c r="R626" s="15">
        <v>0.12</v>
      </c>
      <c r="S626" s="20">
        <v>96.82</v>
      </c>
      <c r="T626" s="20">
        <v>1.9859650783048708</v>
      </c>
      <c r="U626" s="20">
        <v>3.45</v>
      </c>
      <c r="V626" s="20">
        <v>0.53781909507327419</v>
      </c>
      <c r="W626" s="20">
        <v>1</v>
      </c>
      <c r="X626" s="20">
        <v>6693</v>
      </c>
      <c r="Y626" s="20">
        <v>0</v>
      </c>
      <c r="Z626" s="20">
        <v>1</v>
      </c>
      <c r="AA626" s="20">
        <v>1</v>
      </c>
      <c r="AB626" s="20">
        <v>1</v>
      </c>
      <c r="AC626" s="20">
        <v>3</v>
      </c>
    </row>
    <row r="627" spans="1:29" x14ac:dyDescent="0.3">
      <c r="A627" s="20">
        <v>2013</v>
      </c>
      <c r="B627" s="10">
        <v>248</v>
      </c>
      <c r="C627" s="10">
        <v>626</v>
      </c>
      <c r="D627" s="26">
        <v>0</v>
      </c>
      <c r="E627" s="26">
        <v>0</v>
      </c>
      <c r="F627" s="26">
        <v>1</v>
      </c>
      <c r="G627" s="10">
        <v>1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1</v>
      </c>
      <c r="O627" s="10">
        <v>0</v>
      </c>
      <c r="P627" s="10">
        <v>0</v>
      </c>
      <c r="Q627" s="20">
        <v>0.5</v>
      </c>
      <c r="R627" s="15">
        <v>3.0000000000000027E-2</v>
      </c>
      <c r="S627" s="20">
        <v>56.28</v>
      </c>
      <c r="T627" s="20">
        <v>1.750354088762708</v>
      </c>
      <c r="U627" s="20">
        <v>3.87</v>
      </c>
      <c r="V627" s="20">
        <v>0.5877109650189114</v>
      </c>
      <c r="W627" s="20">
        <v>4</v>
      </c>
      <c r="X627" s="20">
        <v>6693</v>
      </c>
      <c r="Y627" s="20">
        <v>0</v>
      </c>
      <c r="Z627" s="20">
        <v>0</v>
      </c>
      <c r="AA627" s="20">
        <v>0</v>
      </c>
      <c r="AB627" s="20">
        <v>5</v>
      </c>
      <c r="AC627" s="20">
        <v>5</v>
      </c>
    </row>
    <row r="628" spans="1:29" x14ac:dyDescent="0.3">
      <c r="A628" s="20">
        <v>2013</v>
      </c>
      <c r="B628" s="10">
        <v>249</v>
      </c>
      <c r="C628" s="10">
        <v>627</v>
      </c>
      <c r="D628" s="26">
        <v>0</v>
      </c>
      <c r="E628" s="26">
        <v>1</v>
      </c>
      <c r="F628" s="26">
        <v>0</v>
      </c>
      <c r="G628" s="10">
        <v>1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1</v>
      </c>
      <c r="O628" s="10">
        <v>0</v>
      </c>
      <c r="P628" s="10">
        <v>0</v>
      </c>
      <c r="Q628" s="20">
        <v>0.5</v>
      </c>
      <c r="R628" s="15">
        <v>2.0000000000000018E-2</v>
      </c>
      <c r="S628" s="20">
        <v>75.209999999999994</v>
      </c>
      <c r="T628" s="20">
        <v>1.876275588677879</v>
      </c>
      <c r="U628" s="20">
        <v>2.89</v>
      </c>
      <c r="V628" s="20">
        <v>0.46089784275654788</v>
      </c>
      <c r="W628" s="20">
        <v>2</v>
      </c>
      <c r="X628" s="20">
        <v>6693</v>
      </c>
      <c r="Y628" s="20">
        <v>0</v>
      </c>
      <c r="Z628" s="20">
        <v>1</v>
      </c>
      <c r="AA628" s="20">
        <v>1</v>
      </c>
      <c r="AB628" s="20">
        <v>2</v>
      </c>
      <c r="AC628" s="20">
        <v>4</v>
      </c>
    </row>
    <row r="629" spans="1:29" x14ac:dyDescent="0.3">
      <c r="A629" s="20">
        <v>2013</v>
      </c>
      <c r="B629" s="10">
        <v>250</v>
      </c>
      <c r="C629" s="10">
        <v>628</v>
      </c>
      <c r="D629" s="26">
        <v>0</v>
      </c>
      <c r="E629" s="26">
        <v>1</v>
      </c>
      <c r="F629" s="26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1</v>
      </c>
      <c r="N629" s="10">
        <v>0</v>
      </c>
      <c r="O629" s="10">
        <v>0</v>
      </c>
      <c r="P629" s="10">
        <v>0</v>
      </c>
      <c r="Q629" s="20">
        <v>1</v>
      </c>
      <c r="R629" s="15">
        <v>2.0000000000000018E-2</v>
      </c>
      <c r="S629" s="20">
        <v>58.3</v>
      </c>
      <c r="T629" s="20">
        <v>1.7656685547590141</v>
      </c>
      <c r="U629" s="20">
        <v>3.74</v>
      </c>
      <c r="V629" s="20">
        <v>0.57287160220048017</v>
      </c>
      <c r="W629" s="20">
        <v>12</v>
      </c>
      <c r="X629" s="20">
        <v>6693</v>
      </c>
      <c r="Y629" s="20">
        <v>0</v>
      </c>
      <c r="Z629" s="20">
        <v>1</v>
      </c>
      <c r="AA629" s="20">
        <v>9</v>
      </c>
      <c r="AB629" s="20">
        <v>15</v>
      </c>
      <c r="AC629" s="20">
        <v>25</v>
      </c>
    </row>
    <row r="630" spans="1:29" x14ac:dyDescent="0.3">
      <c r="A630" s="20">
        <v>2013</v>
      </c>
      <c r="B630" s="10">
        <v>251</v>
      </c>
      <c r="C630" s="10">
        <v>629</v>
      </c>
      <c r="D630" s="26">
        <v>0</v>
      </c>
      <c r="E630" s="26">
        <v>0</v>
      </c>
      <c r="F630" s="26">
        <v>1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1</v>
      </c>
      <c r="N630" s="10">
        <v>0</v>
      </c>
      <c r="O630" s="10">
        <v>0</v>
      </c>
      <c r="P630" s="10">
        <v>0</v>
      </c>
      <c r="Q630" s="20">
        <v>1</v>
      </c>
      <c r="R630" s="15">
        <v>8.9999999999999969E-2</v>
      </c>
      <c r="S630" s="20">
        <v>52.34</v>
      </c>
      <c r="T630" s="20">
        <v>1.7188337183038622</v>
      </c>
      <c r="U630" s="20">
        <v>4.0599999999999996</v>
      </c>
      <c r="V630" s="20">
        <v>0.60852603357719404</v>
      </c>
      <c r="W630" s="20">
        <v>12</v>
      </c>
      <c r="X630" s="20">
        <v>6693</v>
      </c>
      <c r="Y630" s="20">
        <v>0</v>
      </c>
      <c r="Z630" s="20">
        <v>4</v>
      </c>
      <c r="AA630" s="20">
        <v>6</v>
      </c>
      <c r="AB630" s="20">
        <v>14</v>
      </c>
      <c r="AC630" s="20">
        <v>24</v>
      </c>
    </row>
    <row r="631" spans="1:29" x14ac:dyDescent="0.3">
      <c r="A631" s="20">
        <v>2013</v>
      </c>
      <c r="B631" s="10">
        <v>252</v>
      </c>
      <c r="C631" s="10">
        <v>630</v>
      </c>
      <c r="D631" s="26">
        <v>0</v>
      </c>
      <c r="E631" s="26">
        <v>0</v>
      </c>
      <c r="F631" s="26">
        <v>1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1</v>
      </c>
      <c r="O631" s="10">
        <v>0</v>
      </c>
      <c r="P631" s="10">
        <v>0</v>
      </c>
      <c r="Q631" s="20">
        <v>0.5519999999999925</v>
      </c>
      <c r="R631" s="15">
        <v>4.0000000000000036E-2</v>
      </c>
      <c r="S631" s="20">
        <v>27.61</v>
      </c>
      <c r="T631" s="20">
        <v>1.4410664066392631</v>
      </c>
      <c r="U631" s="20">
        <v>4.13</v>
      </c>
      <c r="V631" s="20">
        <v>0.61595005165640104</v>
      </c>
      <c r="W631" s="20">
        <v>1</v>
      </c>
      <c r="X631" s="20">
        <v>6693</v>
      </c>
      <c r="Y631" s="20">
        <v>0</v>
      </c>
      <c r="Z631" s="20">
        <v>0</v>
      </c>
      <c r="AA631" s="20">
        <v>2</v>
      </c>
      <c r="AB631" s="20">
        <v>2</v>
      </c>
      <c r="AC631" s="20">
        <v>4</v>
      </c>
    </row>
    <row r="632" spans="1:29" x14ac:dyDescent="0.3">
      <c r="A632" s="20">
        <v>2013</v>
      </c>
      <c r="B632" s="10">
        <v>253</v>
      </c>
      <c r="C632" s="10">
        <v>631</v>
      </c>
      <c r="D632" s="26">
        <v>0</v>
      </c>
      <c r="E632" s="26">
        <v>0</v>
      </c>
      <c r="F632" s="26">
        <v>1</v>
      </c>
      <c r="G632" s="10">
        <v>1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1</v>
      </c>
      <c r="O632" s="10">
        <v>0</v>
      </c>
      <c r="P632" s="10">
        <v>0</v>
      </c>
      <c r="Q632" s="20">
        <v>0.96299999999999386</v>
      </c>
      <c r="R632" s="15">
        <v>1.0000000000000009E-2</v>
      </c>
      <c r="S632" s="20">
        <v>78.930000000000007</v>
      </c>
      <c r="T632" s="20">
        <v>1.8972421028053654</v>
      </c>
      <c r="U632" s="20">
        <v>4.22</v>
      </c>
      <c r="V632" s="20">
        <v>0.62531245096167387</v>
      </c>
      <c r="W632" s="20">
        <v>0</v>
      </c>
      <c r="X632" s="20">
        <v>6693</v>
      </c>
      <c r="Y632" s="20">
        <v>0</v>
      </c>
      <c r="Z632" s="20">
        <v>0</v>
      </c>
      <c r="AA632" s="20">
        <v>0</v>
      </c>
      <c r="AB632" s="20">
        <v>4</v>
      </c>
      <c r="AC632" s="20">
        <v>4</v>
      </c>
    </row>
    <row r="633" spans="1:29" x14ac:dyDescent="0.3">
      <c r="A633" s="20">
        <v>2013</v>
      </c>
      <c r="B633" s="10">
        <v>254</v>
      </c>
      <c r="C633" s="10">
        <v>632</v>
      </c>
      <c r="D633" s="26">
        <v>0</v>
      </c>
      <c r="E633" s="26">
        <v>0</v>
      </c>
      <c r="F633" s="26">
        <v>1</v>
      </c>
      <c r="G633" s="10">
        <v>1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1</v>
      </c>
      <c r="O633" s="10">
        <v>0</v>
      </c>
      <c r="P633" s="10">
        <v>0</v>
      </c>
      <c r="Q633" s="20">
        <v>0.91800000000000637</v>
      </c>
      <c r="R633" s="15">
        <v>4.0000000000000036E-2</v>
      </c>
      <c r="S633" s="20">
        <v>88.8</v>
      </c>
      <c r="T633" s="20">
        <v>1.9484129657786009</v>
      </c>
      <c r="U633" s="20">
        <v>4.5999999999999996</v>
      </c>
      <c r="V633" s="20">
        <v>0.66275783168157409</v>
      </c>
      <c r="W633" s="20">
        <v>1</v>
      </c>
      <c r="X633" s="20">
        <v>6693</v>
      </c>
      <c r="Y633" s="20">
        <v>0</v>
      </c>
      <c r="Z633" s="20">
        <v>0</v>
      </c>
      <c r="AA633" s="20">
        <v>0</v>
      </c>
      <c r="AB633" s="20">
        <v>3</v>
      </c>
      <c r="AC633" s="20">
        <v>3</v>
      </c>
    </row>
    <row r="634" spans="1:29" x14ac:dyDescent="0.3">
      <c r="A634" s="20">
        <v>2013</v>
      </c>
      <c r="B634" s="10">
        <v>255</v>
      </c>
      <c r="C634" s="10">
        <v>633</v>
      </c>
      <c r="D634" s="26">
        <v>0</v>
      </c>
      <c r="E634" s="26">
        <v>0</v>
      </c>
      <c r="F634" s="26">
        <v>1</v>
      </c>
      <c r="G634" s="10">
        <v>1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1</v>
      </c>
      <c r="O634" s="10">
        <v>0</v>
      </c>
      <c r="P634" s="10">
        <v>0</v>
      </c>
      <c r="Q634" s="20">
        <v>0.80299999999999727</v>
      </c>
      <c r="R634" s="15">
        <v>0</v>
      </c>
      <c r="S634" s="20">
        <v>91.18</v>
      </c>
      <c r="T634" s="20">
        <v>1.9598995878659435</v>
      </c>
      <c r="U634" s="20">
        <v>3.52</v>
      </c>
      <c r="V634" s="20">
        <v>0.54654266347813107</v>
      </c>
      <c r="W634" s="20">
        <v>1</v>
      </c>
      <c r="X634" s="20">
        <v>6693</v>
      </c>
      <c r="Y634" s="20">
        <v>0</v>
      </c>
      <c r="Z634" s="20">
        <v>0</v>
      </c>
      <c r="AA634" s="20">
        <v>1</v>
      </c>
      <c r="AB634" s="20">
        <v>2</v>
      </c>
      <c r="AC634" s="20">
        <v>3</v>
      </c>
    </row>
    <row r="635" spans="1:29" x14ac:dyDescent="0.3">
      <c r="A635" s="20">
        <v>2013</v>
      </c>
      <c r="B635" s="10">
        <v>256</v>
      </c>
      <c r="C635" s="10">
        <v>634</v>
      </c>
      <c r="D635" s="26">
        <v>0</v>
      </c>
      <c r="E635" s="26">
        <v>0</v>
      </c>
      <c r="F635" s="26">
        <v>1</v>
      </c>
      <c r="G635" s="10">
        <v>1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1</v>
      </c>
      <c r="O635" s="10">
        <v>0</v>
      </c>
      <c r="P635" s="10">
        <v>0</v>
      </c>
      <c r="Q635" s="20">
        <v>0.76400000000001</v>
      </c>
      <c r="R635" s="15">
        <v>2.0000000000000018E-2</v>
      </c>
      <c r="S635" s="20">
        <v>50.8</v>
      </c>
      <c r="T635" s="20">
        <v>1.7058637122839193</v>
      </c>
      <c r="U635" s="20">
        <v>5.29</v>
      </c>
      <c r="V635" s="20">
        <v>0.72345567203518579</v>
      </c>
      <c r="W635" s="20">
        <v>5</v>
      </c>
      <c r="X635" s="20">
        <v>6693</v>
      </c>
      <c r="Y635" s="20">
        <v>1</v>
      </c>
      <c r="Z635" s="20">
        <v>0</v>
      </c>
      <c r="AA635" s="20">
        <v>0</v>
      </c>
      <c r="AB635" s="20">
        <v>3</v>
      </c>
      <c r="AC635" s="20">
        <v>4</v>
      </c>
    </row>
    <row r="636" spans="1:29" x14ac:dyDescent="0.3">
      <c r="A636" s="20">
        <v>2013</v>
      </c>
      <c r="B636" s="10">
        <v>257</v>
      </c>
      <c r="C636" s="10">
        <v>635</v>
      </c>
      <c r="D636" s="26">
        <v>0</v>
      </c>
      <c r="E636" s="26">
        <v>0</v>
      </c>
      <c r="F636" s="26">
        <v>1</v>
      </c>
      <c r="G636" s="10">
        <v>1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1</v>
      </c>
      <c r="O636" s="10">
        <v>0</v>
      </c>
      <c r="P636" s="10">
        <v>0</v>
      </c>
      <c r="Q636" s="20">
        <v>1</v>
      </c>
      <c r="R636" s="15">
        <v>1.0000000000000009E-2</v>
      </c>
      <c r="S636" s="20">
        <v>74.150000000000006</v>
      </c>
      <c r="T636" s="20">
        <v>1.8701111553644008</v>
      </c>
      <c r="U636" s="20">
        <v>3.96</v>
      </c>
      <c r="V636" s="20">
        <v>0.5976951859255123</v>
      </c>
      <c r="W636" s="20">
        <v>1</v>
      </c>
      <c r="X636" s="20">
        <v>8073</v>
      </c>
      <c r="Y636" s="20">
        <v>0</v>
      </c>
      <c r="Z636" s="20">
        <v>1</v>
      </c>
      <c r="AA636" s="20">
        <v>2</v>
      </c>
      <c r="AB636" s="20">
        <v>5</v>
      </c>
      <c r="AC636" s="20">
        <v>8</v>
      </c>
    </row>
    <row r="637" spans="1:29" x14ac:dyDescent="0.3">
      <c r="A637" s="20">
        <v>2013</v>
      </c>
      <c r="B637" s="10">
        <v>258</v>
      </c>
      <c r="C637" s="10">
        <v>636</v>
      </c>
      <c r="D637" s="26">
        <v>0</v>
      </c>
      <c r="E637" s="26">
        <v>0</v>
      </c>
      <c r="F637" s="26">
        <v>1</v>
      </c>
      <c r="G637" s="10">
        <v>1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1</v>
      </c>
      <c r="P637" s="10">
        <v>0</v>
      </c>
      <c r="Q637" s="20">
        <v>1</v>
      </c>
      <c r="R637" s="15">
        <v>0</v>
      </c>
      <c r="S637" s="20">
        <v>81.739999999999995</v>
      </c>
      <c r="T637" s="20">
        <v>1.9124346333755746</v>
      </c>
      <c r="U637" s="20">
        <v>2.77</v>
      </c>
      <c r="V637" s="20">
        <v>0.44247976906444858</v>
      </c>
      <c r="W637" s="20">
        <v>2</v>
      </c>
      <c r="X637" s="20">
        <v>8073</v>
      </c>
      <c r="Y637" s="20">
        <v>0</v>
      </c>
      <c r="Z637" s="20">
        <v>0</v>
      </c>
      <c r="AA637" s="20">
        <v>0</v>
      </c>
      <c r="AB637" s="20">
        <v>9</v>
      </c>
      <c r="AC637" s="20">
        <v>9</v>
      </c>
    </row>
    <row r="638" spans="1:29" x14ac:dyDescent="0.3">
      <c r="A638" s="20">
        <v>2013</v>
      </c>
      <c r="B638" s="10">
        <v>259</v>
      </c>
      <c r="C638" s="10">
        <v>637</v>
      </c>
      <c r="D638" s="26">
        <v>0</v>
      </c>
      <c r="E638" s="26">
        <v>0</v>
      </c>
      <c r="F638" s="26">
        <v>1</v>
      </c>
      <c r="G638" s="10">
        <v>0</v>
      </c>
      <c r="H638" s="10">
        <v>1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20">
        <v>1</v>
      </c>
      <c r="R638" s="15">
        <v>0</v>
      </c>
      <c r="S638" s="20">
        <v>89.93</v>
      </c>
      <c r="T638" s="20">
        <v>1.9539045934134598</v>
      </c>
      <c r="U638" s="20">
        <v>2.92</v>
      </c>
      <c r="V638" s="20">
        <v>0.46538285144841829</v>
      </c>
      <c r="W638" s="20">
        <v>0</v>
      </c>
      <c r="X638" s="20">
        <v>8073</v>
      </c>
      <c r="Y638" s="20">
        <v>0</v>
      </c>
      <c r="Z638" s="20">
        <v>0</v>
      </c>
      <c r="AA638" s="20">
        <v>1</v>
      </c>
      <c r="AB638" s="20">
        <v>0</v>
      </c>
      <c r="AC638" s="20">
        <v>1</v>
      </c>
    </row>
    <row r="639" spans="1:29" x14ac:dyDescent="0.3">
      <c r="A639" s="20">
        <v>2013</v>
      </c>
      <c r="B639" s="10">
        <v>260</v>
      </c>
      <c r="C639" s="10">
        <v>638</v>
      </c>
      <c r="D639" s="26">
        <v>0</v>
      </c>
      <c r="E639" s="26">
        <v>0</v>
      </c>
      <c r="F639" s="26">
        <v>1</v>
      </c>
      <c r="G639" s="10">
        <v>0</v>
      </c>
      <c r="H639" s="10">
        <v>1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1</v>
      </c>
      <c r="O639" s="10">
        <v>0</v>
      </c>
      <c r="P639" s="10">
        <v>0</v>
      </c>
      <c r="Q639" s="20">
        <v>1</v>
      </c>
      <c r="R639" s="15">
        <v>0</v>
      </c>
      <c r="S639" s="20">
        <v>54.36</v>
      </c>
      <c r="T639" s="20">
        <v>1.7352794480604568</v>
      </c>
      <c r="U639" s="20">
        <v>3.05</v>
      </c>
      <c r="V639" s="20">
        <v>0.48429983934678583</v>
      </c>
      <c r="W639" s="20">
        <v>0</v>
      </c>
      <c r="X639" s="20">
        <v>8073</v>
      </c>
      <c r="Y639" s="20">
        <v>0</v>
      </c>
      <c r="Z639" s="20">
        <v>0</v>
      </c>
      <c r="AA639" s="20">
        <v>3</v>
      </c>
      <c r="AB639" s="20">
        <v>2</v>
      </c>
      <c r="AC639" s="20">
        <v>5</v>
      </c>
    </row>
    <row r="640" spans="1:29" x14ac:dyDescent="0.3">
      <c r="A640" s="20">
        <v>2013</v>
      </c>
      <c r="B640" s="10">
        <v>261</v>
      </c>
      <c r="C640" s="10">
        <v>639</v>
      </c>
      <c r="D640" s="26">
        <v>0</v>
      </c>
      <c r="E640" s="26">
        <v>0</v>
      </c>
      <c r="F640" s="26">
        <v>1</v>
      </c>
      <c r="G640" s="10">
        <v>0</v>
      </c>
      <c r="H640" s="10">
        <v>1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1</v>
      </c>
      <c r="O640" s="10">
        <v>0</v>
      </c>
      <c r="P640" s="10">
        <v>0</v>
      </c>
      <c r="Q640" s="20">
        <v>1</v>
      </c>
      <c r="R640" s="15">
        <v>0</v>
      </c>
      <c r="S640" s="20">
        <v>90.97</v>
      </c>
      <c r="T640" s="20">
        <v>1.9588981947107718</v>
      </c>
      <c r="U640" s="20">
        <v>4.1500000000000004</v>
      </c>
      <c r="V640" s="20">
        <v>0.61804809671209271</v>
      </c>
      <c r="W640" s="20">
        <v>3</v>
      </c>
      <c r="X640" s="20">
        <v>8073</v>
      </c>
      <c r="Y640" s="20">
        <v>0</v>
      </c>
      <c r="Z640" s="20">
        <v>0</v>
      </c>
      <c r="AA640" s="20">
        <v>2</v>
      </c>
      <c r="AB640" s="20">
        <v>0</v>
      </c>
      <c r="AC640" s="20">
        <v>2</v>
      </c>
    </row>
    <row r="641" spans="1:29" x14ac:dyDescent="0.3">
      <c r="A641" s="20">
        <v>2013</v>
      </c>
      <c r="B641" s="10">
        <v>262</v>
      </c>
      <c r="C641" s="10">
        <v>640</v>
      </c>
      <c r="D641" s="26">
        <v>0</v>
      </c>
      <c r="E641" s="26">
        <v>0</v>
      </c>
      <c r="F641" s="26">
        <v>1</v>
      </c>
      <c r="G641" s="10">
        <v>0</v>
      </c>
      <c r="H641" s="10">
        <v>1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1</v>
      </c>
      <c r="O641" s="10">
        <v>0</v>
      </c>
      <c r="P641" s="10">
        <v>0</v>
      </c>
      <c r="Q641" s="20">
        <v>1</v>
      </c>
      <c r="R641" s="15">
        <v>0</v>
      </c>
      <c r="S641" s="20">
        <v>70.67</v>
      </c>
      <c r="T641" s="20">
        <v>1.8492350913147226</v>
      </c>
      <c r="U641" s="20">
        <v>3.58</v>
      </c>
      <c r="V641" s="20">
        <v>0.55388302664387434</v>
      </c>
      <c r="W641" s="20">
        <v>1</v>
      </c>
      <c r="X641" s="20">
        <v>8073</v>
      </c>
      <c r="Y641" s="20">
        <v>0</v>
      </c>
      <c r="Z641" s="20">
        <v>0</v>
      </c>
      <c r="AA641" s="20">
        <v>0</v>
      </c>
      <c r="AB641" s="20">
        <v>2</v>
      </c>
      <c r="AC641" s="20">
        <v>2</v>
      </c>
    </row>
    <row r="642" spans="1:29" x14ac:dyDescent="0.3">
      <c r="A642" s="20">
        <v>2013</v>
      </c>
      <c r="B642" s="10">
        <v>263</v>
      </c>
      <c r="C642" s="10">
        <v>641</v>
      </c>
      <c r="D642" s="26">
        <v>0</v>
      </c>
      <c r="E642" s="26">
        <v>0</v>
      </c>
      <c r="F642" s="26">
        <v>1</v>
      </c>
      <c r="G642" s="10">
        <v>0</v>
      </c>
      <c r="H642" s="10">
        <v>1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1</v>
      </c>
      <c r="O642" s="10">
        <v>0</v>
      </c>
      <c r="P642" s="10">
        <v>0</v>
      </c>
      <c r="Q642" s="20">
        <v>2</v>
      </c>
      <c r="R642" s="15">
        <v>0</v>
      </c>
      <c r="S642" s="20">
        <v>91.49</v>
      </c>
      <c r="T642" s="20">
        <v>1.9613736275948011</v>
      </c>
      <c r="U642" s="20">
        <v>3.52</v>
      </c>
      <c r="V642" s="20">
        <v>0.54654266347813107</v>
      </c>
      <c r="W642" s="20">
        <v>2</v>
      </c>
      <c r="X642" s="20">
        <v>8073</v>
      </c>
      <c r="Y642" s="20">
        <v>1</v>
      </c>
      <c r="Z642" s="20">
        <v>1</v>
      </c>
      <c r="AA642" s="20">
        <v>2</v>
      </c>
      <c r="AB642" s="20">
        <v>2</v>
      </c>
      <c r="AC642" s="20">
        <v>6</v>
      </c>
    </row>
    <row r="643" spans="1:29" x14ac:dyDescent="0.3">
      <c r="A643" s="20">
        <v>2013</v>
      </c>
      <c r="B643" s="10">
        <v>264</v>
      </c>
      <c r="C643" s="10">
        <v>642</v>
      </c>
      <c r="D643" s="26">
        <v>0</v>
      </c>
      <c r="E643" s="26">
        <v>0</v>
      </c>
      <c r="F643" s="26">
        <v>1</v>
      </c>
      <c r="G643" s="10">
        <v>0</v>
      </c>
      <c r="H643" s="10">
        <v>1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1</v>
      </c>
      <c r="O643" s="10">
        <v>0</v>
      </c>
      <c r="P643" s="10">
        <v>0</v>
      </c>
      <c r="Q643" s="20">
        <v>1</v>
      </c>
      <c r="R643" s="15">
        <v>1.0000000000000009E-2</v>
      </c>
      <c r="S643" s="20">
        <v>103.52</v>
      </c>
      <c r="T643" s="20">
        <v>2.0150242633246251</v>
      </c>
      <c r="U643" s="20">
        <v>4.76</v>
      </c>
      <c r="V643" s="20">
        <v>0.67760695272049309</v>
      </c>
      <c r="W643" s="20">
        <v>3</v>
      </c>
      <c r="X643" s="20">
        <v>8073</v>
      </c>
      <c r="Y643" s="20">
        <v>1</v>
      </c>
      <c r="Z643" s="20">
        <v>1</v>
      </c>
      <c r="AA643" s="20">
        <v>1</v>
      </c>
      <c r="AB643" s="20">
        <v>2</v>
      </c>
      <c r="AC643" s="20">
        <v>5</v>
      </c>
    </row>
    <row r="644" spans="1:29" x14ac:dyDescent="0.3">
      <c r="A644" s="20">
        <v>2013</v>
      </c>
      <c r="B644" s="10">
        <v>265</v>
      </c>
      <c r="C644" s="10">
        <v>643</v>
      </c>
      <c r="D644" s="26">
        <v>0</v>
      </c>
      <c r="E644" s="26">
        <v>0</v>
      </c>
      <c r="F644" s="26">
        <v>1</v>
      </c>
      <c r="G644" s="10">
        <v>0</v>
      </c>
      <c r="H644" s="10">
        <v>1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1</v>
      </c>
      <c r="O644" s="10">
        <v>0</v>
      </c>
      <c r="P644" s="10">
        <v>0</v>
      </c>
      <c r="Q644" s="20">
        <v>1</v>
      </c>
      <c r="R644" s="15">
        <v>5.0000000000000044E-2</v>
      </c>
      <c r="S644" s="20">
        <v>134.03</v>
      </c>
      <c r="T644" s="20">
        <v>2.1272020175903532</v>
      </c>
      <c r="U644" s="20">
        <v>5.05</v>
      </c>
      <c r="V644" s="20">
        <v>0.70329137811866138</v>
      </c>
      <c r="W644" s="20">
        <v>6</v>
      </c>
      <c r="X644" s="20">
        <v>8073</v>
      </c>
      <c r="Y644" s="20">
        <v>2</v>
      </c>
      <c r="Z644" s="20">
        <v>1</v>
      </c>
      <c r="AA644" s="20">
        <v>4</v>
      </c>
      <c r="AB644" s="20">
        <v>1</v>
      </c>
      <c r="AC644" s="20">
        <v>8</v>
      </c>
    </row>
    <row r="645" spans="1:29" x14ac:dyDescent="0.3">
      <c r="A645" s="20">
        <v>2013</v>
      </c>
      <c r="B645" s="10">
        <v>266</v>
      </c>
      <c r="C645" s="10">
        <v>644</v>
      </c>
      <c r="D645" s="26">
        <v>0</v>
      </c>
      <c r="E645" s="26">
        <v>0</v>
      </c>
      <c r="F645" s="26">
        <v>1</v>
      </c>
      <c r="G645" s="10">
        <v>0</v>
      </c>
      <c r="H645" s="10">
        <v>1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1</v>
      </c>
      <c r="O645" s="10">
        <v>0</v>
      </c>
      <c r="P645" s="10">
        <v>0</v>
      </c>
      <c r="Q645" s="20">
        <v>1</v>
      </c>
      <c r="R645" s="15">
        <v>0</v>
      </c>
      <c r="S645" s="20">
        <v>60.95</v>
      </c>
      <c r="T645" s="20">
        <v>1.7849737099544007</v>
      </c>
      <c r="U645" s="20">
        <v>3.98</v>
      </c>
      <c r="V645" s="20">
        <v>0.59988307207368785</v>
      </c>
      <c r="W645" s="20">
        <v>2</v>
      </c>
      <c r="X645" s="20">
        <v>8073</v>
      </c>
      <c r="Y645" s="20">
        <v>0</v>
      </c>
      <c r="Z645" s="20">
        <v>0</v>
      </c>
      <c r="AA645" s="20">
        <v>1</v>
      </c>
      <c r="AB645" s="20">
        <v>0</v>
      </c>
      <c r="AC645" s="20">
        <v>1</v>
      </c>
    </row>
    <row r="646" spans="1:29" x14ac:dyDescent="0.3">
      <c r="A646" s="20">
        <v>2013</v>
      </c>
      <c r="B646" s="10">
        <v>267</v>
      </c>
      <c r="C646" s="10">
        <v>645</v>
      </c>
      <c r="D646" s="26">
        <v>0</v>
      </c>
      <c r="E646" s="26">
        <v>0</v>
      </c>
      <c r="F646" s="26">
        <v>1</v>
      </c>
      <c r="G646" s="10">
        <v>0</v>
      </c>
      <c r="H646" s="10">
        <v>1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1</v>
      </c>
      <c r="O646" s="10">
        <v>0</v>
      </c>
      <c r="P646" s="10">
        <v>0</v>
      </c>
      <c r="Q646" s="20">
        <v>0.44200000000000728</v>
      </c>
      <c r="R646" s="15">
        <v>0</v>
      </c>
      <c r="S646" s="20">
        <v>58.35</v>
      </c>
      <c r="T646" s="20">
        <v>1.7660408603813891</v>
      </c>
      <c r="U646" s="20">
        <v>3.53</v>
      </c>
      <c r="V646" s="20">
        <v>0.54777470538782258</v>
      </c>
      <c r="W646" s="20">
        <v>4</v>
      </c>
      <c r="X646" s="20">
        <v>8073</v>
      </c>
      <c r="Y646" s="20">
        <v>0</v>
      </c>
      <c r="Z646" s="20">
        <v>0</v>
      </c>
      <c r="AA646" s="20">
        <v>0</v>
      </c>
      <c r="AB646" s="20">
        <v>2</v>
      </c>
      <c r="AC646" s="20">
        <v>2</v>
      </c>
    </row>
    <row r="647" spans="1:29" x14ac:dyDescent="0.3">
      <c r="A647" s="20">
        <v>2013</v>
      </c>
      <c r="B647" s="10">
        <v>268</v>
      </c>
      <c r="C647" s="10">
        <v>646</v>
      </c>
      <c r="D647" s="26">
        <v>0</v>
      </c>
      <c r="E647" s="26">
        <v>0</v>
      </c>
      <c r="F647" s="26">
        <v>1</v>
      </c>
      <c r="G647" s="10">
        <v>0</v>
      </c>
      <c r="H647" s="10">
        <v>1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1</v>
      </c>
      <c r="O647" s="10">
        <v>0</v>
      </c>
      <c r="P647" s="10">
        <v>0</v>
      </c>
      <c r="Q647" s="20">
        <v>1.5579999999999927</v>
      </c>
      <c r="R647" s="15">
        <v>0</v>
      </c>
      <c r="S647" s="20">
        <v>106.83</v>
      </c>
      <c r="T647" s="20">
        <v>2.0286932283939163</v>
      </c>
      <c r="U647" s="20">
        <v>3.22</v>
      </c>
      <c r="V647" s="20">
        <v>0.50785587169583091</v>
      </c>
      <c r="W647" s="20">
        <v>3</v>
      </c>
      <c r="X647" s="20">
        <v>7958</v>
      </c>
      <c r="Y647" s="20">
        <v>0</v>
      </c>
      <c r="Z647" s="20">
        <v>0</v>
      </c>
      <c r="AA647" s="20">
        <v>1</v>
      </c>
      <c r="AB647" s="20">
        <v>3</v>
      </c>
      <c r="AC647" s="20">
        <v>4</v>
      </c>
    </row>
    <row r="648" spans="1:29" x14ac:dyDescent="0.3">
      <c r="A648" s="20">
        <v>2013</v>
      </c>
      <c r="B648" s="10">
        <v>269</v>
      </c>
      <c r="C648" s="10">
        <v>647</v>
      </c>
      <c r="D648" s="26">
        <v>0</v>
      </c>
      <c r="E648" s="26">
        <v>0</v>
      </c>
      <c r="F648" s="26">
        <v>1</v>
      </c>
      <c r="G648" s="10">
        <v>0</v>
      </c>
      <c r="H648" s="10">
        <v>1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1</v>
      </c>
      <c r="O648" s="10">
        <v>0</v>
      </c>
      <c r="P648" s="10">
        <v>0</v>
      </c>
      <c r="Q648" s="20">
        <v>1</v>
      </c>
      <c r="R648" s="15">
        <v>0</v>
      </c>
      <c r="S648" s="20">
        <v>86.41</v>
      </c>
      <c r="T648" s="20">
        <v>1.9365640051352659</v>
      </c>
      <c r="U648" s="20">
        <v>4</v>
      </c>
      <c r="V648" s="20">
        <v>0.6020599913279624</v>
      </c>
      <c r="W648" s="20">
        <v>1</v>
      </c>
      <c r="X648" s="20">
        <v>7958</v>
      </c>
      <c r="Y648" s="20">
        <v>0</v>
      </c>
      <c r="Z648" s="20">
        <v>1</v>
      </c>
      <c r="AA648" s="20">
        <v>2</v>
      </c>
      <c r="AB648" s="20">
        <v>1</v>
      </c>
      <c r="AC648" s="20">
        <v>4</v>
      </c>
    </row>
    <row r="649" spans="1:29" x14ac:dyDescent="0.3">
      <c r="A649" s="20">
        <v>2013</v>
      </c>
      <c r="B649" s="10">
        <v>270</v>
      </c>
      <c r="C649" s="10">
        <v>648</v>
      </c>
      <c r="D649" s="26">
        <v>0</v>
      </c>
      <c r="E649" s="26">
        <v>0</v>
      </c>
      <c r="F649" s="26">
        <v>1</v>
      </c>
      <c r="G649" s="10">
        <v>0</v>
      </c>
      <c r="H649" s="10">
        <v>1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1</v>
      </c>
      <c r="O649" s="10">
        <v>0</v>
      </c>
      <c r="P649" s="10">
        <v>0</v>
      </c>
      <c r="Q649" s="20">
        <v>1.6500000000000057</v>
      </c>
      <c r="R649" s="15">
        <v>4.0000000000000036E-2</v>
      </c>
      <c r="S649" s="20">
        <v>91.1</v>
      </c>
      <c r="T649" s="20">
        <v>1.9595183769729982</v>
      </c>
      <c r="U649" s="20">
        <v>3.52</v>
      </c>
      <c r="V649" s="20">
        <v>0.54654266347813107</v>
      </c>
      <c r="W649" s="20">
        <v>1</v>
      </c>
      <c r="X649" s="20">
        <v>7958</v>
      </c>
      <c r="Y649" s="20">
        <v>0</v>
      </c>
      <c r="Z649" s="20">
        <v>0</v>
      </c>
      <c r="AA649" s="20">
        <v>2</v>
      </c>
      <c r="AB649" s="20">
        <v>4</v>
      </c>
      <c r="AC649" s="20">
        <v>6</v>
      </c>
    </row>
    <row r="650" spans="1:29" x14ac:dyDescent="0.3">
      <c r="A650" s="20">
        <v>2013</v>
      </c>
      <c r="B650" s="10">
        <v>271</v>
      </c>
      <c r="C650" s="10">
        <v>649</v>
      </c>
      <c r="D650" s="26">
        <v>0</v>
      </c>
      <c r="E650" s="26">
        <v>0</v>
      </c>
      <c r="F650" s="26">
        <v>1</v>
      </c>
      <c r="G650" s="10">
        <v>0</v>
      </c>
      <c r="H650" s="10">
        <v>1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1</v>
      </c>
      <c r="O650" s="10">
        <v>0</v>
      </c>
      <c r="P650" s="10">
        <v>0</v>
      </c>
      <c r="Q650" s="20">
        <v>1.1299999999999955</v>
      </c>
      <c r="R650" s="15">
        <v>0</v>
      </c>
      <c r="S650" s="20">
        <v>27.53</v>
      </c>
      <c r="T650" s="20">
        <v>1.4398062113933303</v>
      </c>
      <c r="U650" s="20">
        <v>2.84</v>
      </c>
      <c r="V650" s="20">
        <v>0.45331834004703764</v>
      </c>
      <c r="W650" s="20">
        <v>7</v>
      </c>
      <c r="X650" s="20">
        <v>7958</v>
      </c>
      <c r="Y650" s="20">
        <v>0</v>
      </c>
      <c r="Z650" s="20">
        <v>0</v>
      </c>
      <c r="AA650" s="20">
        <v>2</v>
      </c>
      <c r="AB650" s="20">
        <v>5</v>
      </c>
      <c r="AC650" s="20">
        <v>7</v>
      </c>
    </row>
    <row r="651" spans="1:29" x14ac:dyDescent="0.3">
      <c r="A651" s="20">
        <v>2013</v>
      </c>
      <c r="B651" s="10">
        <v>272</v>
      </c>
      <c r="C651" s="10">
        <v>650</v>
      </c>
      <c r="D651" s="26">
        <v>0</v>
      </c>
      <c r="E651" s="26">
        <v>0</v>
      </c>
      <c r="F651" s="26">
        <v>1</v>
      </c>
      <c r="G651" s="10">
        <v>1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20">
        <v>0.91999999999998749</v>
      </c>
      <c r="R651" s="15">
        <v>6.0000000000000053E-2</v>
      </c>
      <c r="S651" s="20">
        <v>82.07</v>
      </c>
      <c r="T651" s="20">
        <v>1.9141844334232463</v>
      </c>
      <c r="U651" s="20">
        <v>3.01</v>
      </c>
      <c r="V651" s="20">
        <v>0.47856649559384334</v>
      </c>
      <c r="W651" s="20">
        <v>0</v>
      </c>
      <c r="X651" s="20">
        <v>7958</v>
      </c>
      <c r="Y651" s="20">
        <v>0</v>
      </c>
      <c r="Z651" s="20">
        <v>0</v>
      </c>
      <c r="AA651" s="20">
        <v>0</v>
      </c>
      <c r="AB651" s="20">
        <v>2</v>
      </c>
      <c r="AC651" s="20">
        <v>2</v>
      </c>
    </row>
    <row r="652" spans="1:29" x14ac:dyDescent="0.3">
      <c r="A652" s="20">
        <v>2013</v>
      </c>
      <c r="B652" s="10">
        <v>273</v>
      </c>
      <c r="C652" s="10">
        <v>651</v>
      </c>
      <c r="D652" s="26">
        <v>0</v>
      </c>
      <c r="E652" s="26">
        <v>0</v>
      </c>
      <c r="F652" s="26">
        <v>1</v>
      </c>
      <c r="G652" s="10">
        <v>1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1</v>
      </c>
      <c r="O652" s="10">
        <v>0</v>
      </c>
      <c r="P652" s="10">
        <v>0</v>
      </c>
      <c r="Q652" s="20">
        <v>1</v>
      </c>
      <c r="R652" s="15">
        <v>6.0000000000000053E-2</v>
      </c>
      <c r="S652" s="20">
        <v>87.35</v>
      </c>
      <c r="T652" s="20">
        <v>1.9412629093189497</v>
      </c>
      <c r="U652" s="20">
        <v>3.16</v>
      </c>
      <c r="V652" s="20">
        <v>0.49968708261840383</v>
      </c>
      <c r="W652" s="20">
        <v>2</v>
      </c>
      <c r="X652" s="20">
        <v>7958</v>
      </c>
      <c r="Y652" s="20">
        <v>0</v>
      </c>
      <c r="Z652" s="20">
        <v>0</v>
      </c>
      <c r="AA652" s="20">
        <v>0</v>
      </c>
      <c r="AB652" s="20">
        <v>0</v>
      </c>
      <c r="AC652" s="20">
        <v>0</v>
      </c>
    </row>
    <row r="653" spans="1:29" x14ac:dyDescent="0.3">
      <c r="A653" s="20">
        <v>2013</v>
      </c>
      <c r="B653" s="10">
        <v>274</v>
      </c>
      <c r="C653" s="10">
        <v>652</v>
      </c>
      <c r="D653" s="26">
        <v>0</v>
      </c>
      <c r="E653" s="26">
        <v>0</v>
      </c>
      <c r="F653" s="26">
        <v>1</v>
      </c>
      <c r="G653" s="10">
        <v>1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1</v>
      </c>
      <c r="O653" s="10">
        <v>0</v>
      </c>
      <c r="P653" s="10">
        <v>0</v>
      </c>
      <c r="Q653" s="20">
        <v>1.1770000000000209</v>
      </c>
      <c r="R653" s="15">
        <v>1.0000000000000009E-2</v>
      </c>
      <c r="S653" s="20">
        <v>74.78</v>
      </c>
      <c r="T653" s="20">
        <v>1.8737854608182007</v>
      </c>
      <c r="U653" s="20">
        <v>3.68</v>
      </c>
      <c r="V653" s="20">
        <v>0.56584781867351763</v>
      </c>
      <c r="W653" s="20">
        <v>2</v>
      </c>
      <c r="X653" s="20">
        <v>7958</v>
      </c>
      <c r="Y653" s="20">
        <v>0</v>
      </c>
      <c r="Z653" s="20">
        <v>0</v>
      </c>
      <c r="AA653" s="20">
        <v>0</v>
      </c>
      <c r="AB653" s="20">
        <v>2</v>
      </c>
      <c r="AC653" s="20">
        <v>2</v>
      </c>
    </row>
    <row r="654" spans="1:29" x14ac:dyDescent="0.3">
      <c r="A654" s="20">
        <v>2013</v>
      </c>
      <c r="B654" s="10">
        <v>275</v>
      </c>
      <c r="C654" s="10">
        <v>653</v>
      </c>
      <c r="D654" s="26">
        <v>0</v>
      </c>
      <c r="E654" s="26">
        <v>0</v>
      </c>
      <c r="F654" s="26">
        <v>1</v>
      </c>
      <c r="G654" s="10">
        <v>1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1</v>
      </c>
      <c r="O654" s="10">
        <v>0</v>
      </c>
      <c r="P654" s="10">
        <v>0</v>
      </c>
      <c r="Q654" s="20">
        <v>0.82299999999997908</v>
      </c>
      <c r="R654" s="15">
        <v>0.10999999999999999</v>
      </c>
      <c r="S654" s="20">
        <v>118.6</v>
      </c>
      <c r="T654" s="20">
        <v>2.0740846890282438</v>
      </c>
      <c r="U654" s="20">
        <v>4.51</v>
      </c>
      <c r="V654" s="20">
        <v>0.65417654187796048</v>
      </c>
      <c r="W654" s="20">
        <v>1</v>
      </c>
      <c r="X654" s="20">
        <v>7958</v>
      </c>
      <c r="Y654" s="20">
        <v>0</v>
      </c>
      <c r="Z654" s="20">
        <v>0</v>
      </c>
      <c r="AA654" s="20">
        <v>0</v>
      </c>
      <c r="AB654" s="20">
        <v>4</v>
      </c>
      <c r="AC654" s="20">
        <v>4</v>
      </c>
    </row>
    <row r="655" spans="1:29" x14ac:dyDescent="0.3">
      <c r="A655" s="20">
        <v>2013</v>
      </c>
      <c r="B655" s="10">
        <v>276</v>
      </c>
      <c r="C655" s="10">
        <v>654</v>
      </c>
      <c r="D655" s="26">
        <v>0</v>
      </c>
      <c r="E655" s="26">
        <v>1</v>
      </c>
      <c r="F655" s="26">
        <v>0</v>
      </c>
      <c r="G655" s="10">
        <v>1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1</v>
      </c>
      <c r="O655" s="10">
        <v>0</v>
      </c>
      <c r="P655" s="10">
        <v>0</v>
      </c>
      <c r="Q655" s="20">
        <v>1.3000000000000114</v>
      </c>
      <c r="R655" s="15">
        <v>9.9999999999999978E-2</v>
      </c>
      <c r="S655" s="20">
        <v>88.47</v>
      </c>
      <c r="T655" s="20">
        <v>1.9467960272714604</v>
      </c>
      <c r="U655" s="20">
        <v>4.6100000000000003</v>
      </c>
      <c r="V655" s="20">
        <v>0.6637009253896482</v>
      </c>
      <c r="W655" s="20">
        <v>1</v>
      </c>
      <c r="X655" s="20">
        <v>7958</v>
      </c>
      <c r="Y655" s="20">
        <v>0</v>
      </c>
      <c r="Z655" s="20">
        <v>1</v>
      </c>
      <c r="AA655" s="20">
        <v>1</v>
      </c>
      <c r="AB655" s="20">
        <v>2</v>
      </c>
      <c r="AC655" s="20">
        <v>4</v>
      </c>
    </row>
    <row r="656" spans="1:29" x14ac:dyDescent="0.3">
      <c r="A656" s="20">
        <v>2013</v>
      </c>
      <c r="B656" s="10">
        <v>277</v>
      </c>
      <c r="C656" s="10">
        <v>655</v>
      </c>
      <c r="D656" s="26">
        <v>0</v>
      </c>
      <c r="E656" s="26">
        <v>0</v>
      </c>
      <c r="F656" s="26">
        <v>1</v>
      </c>
      <c r="G656" s="10">
        <v>1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20">
        <v>1</v>
      </c>
      <c r="R656" s="15">
        <v>0</v>
      </c>
      <c r="S656" s="20">
        <v>89.79</v>
      </c>
      <c r="T656" s="20">
        <v>1.9532279715598539</v>
      </c>
      <c r="U656" s="20">
        <v>3.32</v>
      </c>
      <c r="V656" s="20">
        <v>0.52113808370403625</v>
      </c>
      <c r="W656" s="20">
        <v>1</v>
      </c>
      <c r="X656" s="20">
        <v>7958</v>
      </c>
      <c r="Y656" s="20">
        <v>0</v>
      </c>
      <c r="Z656" s="20">
        <v>0</v>
      </c>
      <c r="AA656" s="20">
        <v>1</v>
      </c>
      <c r="AB656" s="20">
        <v>1</v>
      </c>
      <c r="AC656" s="20">
        <v>2</v>
      </c>
    </row>
    <row r="657" spans="1:29" x14ac:dyDescent="0.3">
      <c r="A657" s="20">
        <v>2013</v>
      </c>
      <c r="B657" s="10">
        <v>278</v>
      </c>
      <c r="C657" s="10">
        <v>656</v>
      </c>
      <c r="D657" s="26">
        <v>0</v>
      </c>
      <c r="E657" s="26">
        <v>0</v>
      </c>
      <c r="F657" s="26">
        <v>1</v>
      </c>
      <c r="G657" s="10">
        <v>1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1</v>
      </c>
      <c r="O657" s="10">
        <v>0</v>
      </c>
      <c r="P657" s="10">
        <v>0</v>
      </c>
      <c r="Q657" s="20">
        <v>1</v>
      </c>
      <c r="R657" s="15">
        <v>0</v>
      </c>
      <c r="S657" s="20">
        <v>44.39</v>
      </c>
      <c r="T657" s="20">
        <v>1.6472851450253667</v>
      </c>
      <c r="U657" s="20">
        <v>3.99</v>
      </c>
      <c r="V657" s="20">
        <v>0.60097289568674828</v>
      </c>
      <c r="W657" s="20">
        <v>0</v>
      </c>
      <c r="X657" s="20">
        <v>7958</v>
      </c>
      <c r="Y657" s="20">
        <v>0</v>
      </c>
      <c r="Z657" s="20">
        <v>0</v>
      </c>
      <c r="AA657" s="20">
        <v>0</v>
      </c>
      <c r="AB657" s="20">
        <v>3</v>
      </c>
      <c r="AC657" s="20">
        <v>3</v>
      </c>
    </row>
    <row r="658" spans="1:29" x14ac:dyDescent="0.3">
      <c r="A658" s="20">
        <v>2013</v>
      </c>
      <c r="B658" s="10">
        <v>279</v>
      </c>
      <c r="C658" s="10">
        <v>657</v>
      </c>
      <c r="D658" s="26">
        <v>0</v>
      </c>
      <c r="E658" s="26">
        <v>0</v>
      </c>
      <c r="F658" s="26">
        <v>1</v>
      </c>
      <c r="G658" s="10">
        <v>0</v>
      </c>
      <c r="H658" s="10">
        <v>1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1</v>
      </c>
      <c r="O658" s="10">
        <v>0</v>
      </c>
      <c r="P658" s="10">
        <v>0</v>
      </c>
      <c r="Q658" s="20">
        <v>1.5</v>
      </c>
      <c r="R658" s="15">
        <v>1.0000000000000009E-2</v>
      </c>
      <c r="S658" s="20">
        <v>102.87</v>
      </c>
      <c r="T658" s="20">
        <v>2.0122887398346068</v>
      </c>
      <c r="U658" s="20">
        <v>3.71</v>
      </c>
      <c r="V658" s="20">
        <v>0.56937390961504586</v>
      </c>
      <c r="W658" s="20">
        <v>1</v>
      </c>
      <c r="X658" s="20">
        <v>7648</v>
      </c>
      <c r="Y658" s="20">
        <v>0</v>
      </c>
      <c r="Z658" s="20">
        <v>0</v>
      </c>
      <c r="AA658" s="20">
        <v>1</v>
      </c>
      <c r="AB658" s="20">
        <v>5</v>
      </c>
      <c r="AC658" s="20">
        <v>6</v>
      </c>
    </row>
    <row r="659" spans="1:29" x14ac:dyDescent="0.3">
      <c r="A659" s="20">
        <v>2013</v>
      </c>
      <c r="B659" s="10">
        <v>280</v>
      </c>
      <c r="C659" s="10">
        <v>658</v>
      </c>
      <c r="D659" s="26">
        <v>0</v>
      </c>
      <c r="E659" s="26">
        <v>0</v>
      </c>
      <c r="F659" s="26">
        <v>1</v>
      </c>
      <c r="G659" s="10">
        <v>0</v>
      </c>
      <c r="H659" s="10">
        <v>1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1</v>
      </c>
      <c r="O659" s="10">
        <v>0</v>
      </c>
      <c r="P659" s="10">
        <v>0</v>
      </c>
      <c r="Q659" s="20">
        <v>1</v>
      </c>
      <c r="R659" s="15">
        <v>3.0000000000000027E-2</v>
      </c>
      <c r="S659" s="20">
        <v>121.26</v>
      </c>
      <c r="T659" s="20">
        <v>2.0837175638989476</v>
      </c>
      <c r="U659" s="20">
        <v>3.79</v>
      </c>
      <c r="V659" s="20">
        <v>0.57863920996807239</v>
      </c>
      <c r="W659" s="20">
        <v>0</v>
      </c>
      <c r="X659" s="20">
        <v>7648</v>
      </c>
      <c r="Y659" s="20">
        <v>0</v>
      </c>
      <c r="Z659" s="20">
        <v>0</v>
      </c>
      <c r="AA659" s="20">
        <v>0</v>
      </c>
      <c r="AB659" s="20">
        <v>5</v>
      </c>
      <c r="AC659" s="20">
        <v>5</v>
      </c>
    </row>
    <row r="660" spans="1:29" x14ac:dyDescent="0.3">
      <c r="A660" s="20">
        <v>2013</v>
      </c>
      <c r="B660" s="10">
        <v>281</v>
      </c>
      <c r="C660" s="10">
        <v>659</v>
      </c>
      <c r="D660" s="26">
        <v>0</v>
      </c>
      <c r="E660" s="26">
        <v>0</v>
      </c>
      <c r="F660" s="26">
        <v>1</v>
      </c>
      <c r="G660" s="10">
        <v>0</v>
      </c>
      <c r="H660" s="10">
        <v>1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20">
        <v>0.68000000000000682</v>
      </c>
      <c r="R660" s="15">
        <v>0</v>
      </c>
      <c r="S660" s="20">
        <v>71.91</v>
      </c>
      <c r="T660" s="20">
        <v>1.8567892887533162</v>
      </c>
      <c r="U660" s="20">
        <v>4.76</v>
      </c>
      <c r="V660" s="20">
        <v>0.67760695272049309</v>
      </c>
      <c r="W660" s="20">
        <v>0</v>
      </c>
      <c r="X660" s="20">
        <v>7648</v>
      </c>
      <c r="Y660" s="20">
        <v>0</v>
      </c>
      <c r="Z660" s="20">
        <v>0</v>
      </c>
      <c r="AA660" s="20">
        <v>0</v>
      </c>
      <c r="AB660" s="20">
        <v>3</v>
      </c>
      <c r="AC660" s="20">
        <v>3</v>
      </c>
    </row>
    <row r="661" spans="1:29" x14ac:dyDescent="0.3">
      <c r="A661" s="20">
        <v>2013</v>
      </c>
      <c r="B661" s="10">
        <v>282</v>
      </c>
      <c r="C661" s="10">
        <v>660</v>
      </c>
      <c r="D661" s="26">
        <v>0</v>
      </c>
      <c r="E661" s="26">
        <v>0</v>
      </c>
      <c r="F661" s="26">
        <v>1</v>
      </c>
      <c r="G661" s="10">
        <v>0</v>
      </c>
      <c r="H661" s="10">
        <v>1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1</v>
      </c>
      <c r="O661" s="10">
        <v>0</v>
      </c>
      <c r="P661" s="10">
        <v>0</v>
      </c>
      <c r="Q661" s="20">
        <v>0.81999999999999318</v>
      </c>
      <c r="R661" s="15">
        <v>0</v>
      </c>
      <c r="S661" s="20">
        <v>112.57</v>
      </c>
      <c r="T661" s="20">
        <v>2.0514226660890347</v>
      </c>
      <c r="U661" s="20">
        <v>3.44</v>
      </c>
      <c r="V661" s="20">
        <v>0.53655844257153007</v>
      </c>
      <c r="W661" s="20">
        <v>6</v>
      </c>
      <c r="X661" s="20">
        <v>7648</v>
      </c>
      <c r="Y661" s="20">
        <v>1</v>
      </c>
      <c r="Z661" s="20">
        <v>0</v>
      </c>
      <c r="AA661" s="20">
        <v>0</v>
      </c>
      <c r="AB661" s="20">
        <v>0</v>
      </c>
      <c r="AC661" s="20">
        <v>1</v>
      </c>
    </row>
    <row r="662" spans="1:29" x14ac:dyDescent="0.3">
      <c r="A662" s="20">
        <v>2013</v>
      </c>
      <c r="B662" s="10">
        <v>283</v>
      </c>
      <c r="C662" s="10">
        <v>661</v>
      </c>
      <c r="D662" s="26">
        <v>0</v>
      </c>
      <c r="E662" s="26">
        <v>0</v>
      </c>
      <c r="F662" s="26">
        <v>1</v>
      </c>
      <c r="G662" s="10">
        <v>0</v>
      </c>
      <c r="H662" s="10">
        <v>1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1</v>
      </c>
      <c r="O662" s="10">
        <v>0</v>
      </c>
      <c r="P662" s="10">
        <v>0</v>
      </c>
      <c r="Q662" s="20">
        <v>1</v>
      </c>
      <c r="R662" s="15">
        <v>0</v>
      </c>
      <c r="S662" s="20">
        <v>82.34</v>
      </c>
      <c r="T662" s="20">
        <v>1.9156108626614672</v>
      </c>
      <c r="U662" s="20">
        <v>3.25</v>
      </c>
      <c r="V662" s="20">
        <v>0.51188336097887432</v>
      </c>
      <c r="W662" s="20">
        <v>5</v>
      </c>
      <c r="X662" s="20">
        <v>7648</v>
      </c>
      <c r="Y662" s="20">
        <v>0</v>
      </c>
      <c r="Z662" s="20">
        <v>1</v>
      </c>
      <c r="AA662" s="20">
        <v>1</v>
      </c>
      <c r="AB662" s="20">
        <v>6</v>
      </c>
      <c r="AC662" s="20">
        <v>8</v>
      </c>
    </row>
    <row r="663" spans="1:29" x14ac:dyDescent="0.3">
      <c r="A663" s="20">
        <v>2013</v>
      </c>
      <c r="B663" s="10">
        <v>284</v>
      </c>
      <c r="C663" s="10">
        <v>662</v>
      </c>
      <c r="D663" s="26">
        <v>0</v>
      </c>
      <c r="E663" s="26">
        <v>0</v>
      </c>
      <c r="F663" s="26">
        <v>1</v>
      </c>
      <c r="G663" s="10">
        <v>0</v>
      </c>
      <c r="H663" s="10">
        <v>1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1</v>
      </c>
      <c r="O663" s="10">
        <v>0</v>
      </c>
      <c r="P663" s="10">
        <v>0</v>
      </c>
      <c r="Q663" s="20">
        <v>1</v>
      </c>
      <c r="R663" s="15">
        <v>3.0000000000000027E-2</v>
      </c>
      <c r="S663" s="20">
        <v>80.599999999999994</v>
      </c>
      <c r="T663" s="20">
        <v>1.9063350418050906</v>
      </c>
      <c r="U663" s="20">
        <v>3.63</v>
      </c>
      <c r="V663" s="20">
        <v>0.55990662503611255</v>
      </c>
      <c r="W663" s="20">
        <v>0</v>
      </c>
      <c r="X663" s="20">
        <v>7648</v>
      </c>
      <c r="Y663" s="20">
        <v>0</v>
      </c>
      <c r="Z663" s="20">
        <v>0</v>
      </c>
      <c r="AA663" s="20">
        <v>0</v>
      </c>
      <c r="AB663" s="20">
        <v>2</v>
      </c>
      <c r="AC663" s="20">
        <v>2</v>
      </c>
    </row>
    <row r="664" spans="1:29" x14ac:dyDescent="0.3">
      <c r="A664" s="20">
        <v>2013</v>
      </c>
      <c r="B664" s="10">
        <v>285</v>
      </c>
      <c r="C664" s="10">
        <v>663</v>
      </c>
      <c r="D664" s="26">
        <v>0</v>
      </c>
      <c r="E664" s="26">
        <v>0</v>
      </c>
      <c r="F664" s="26">
        <v>1</v>
      </c>
      <c r="G664" s="10">
        <v>0</v>
      </c>
      <c r="H664" s="10">
        <v>1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1</v>
      </c>
      <c r="O664" s="10">
        <v>0</v>
      </c>
      <c r="P664" s="10">
        <v>0</v>
      </c>
      <c r="Q664" s="20">
        <v>1</v>
      </c>
      <c r="R664" s="15">
        <v>3.0000000000000027E-2</v>
      </c>
      <c r="S664" s="20">
        <v>79.16</v>
      </c>
      <c r="T664" s="20">
        <v>1.8985057855343586</v>
      </c>
      <c r="U664" s="20">
        <v>3.95</v>
      </c>
      <c r="V664" s="20">
        <v>0.59659709562646024</v>
      </c>
      <c r="W664" s="20">
        <v>2</v>
      </c>
      <c r="X664" s="20">
        <v>7648</v>
      </c>
      <c r="Y664" s="20">
        <v>0</v>
      </c>
      <c r="Z664" s="20">
        <v>0</v>
      </c>
      <c r="AA664" s="20">
        <v>1</v>
      </c>
      <c r="AB664" s="20">
        <v>3</v>
      </c>
      <c r="AC664" s="20">
        <v>4</v>
      </c>
    </row>
    <row r="665" spans="1:29" x14ac:dyDescent="0.3">
      <c r="A665" s="20">
        <v>2013</v>
      </c>
      <c r="B665" s="10">
        <v>286</v>
      </c>
      <c r="C665" s="10">
        <v>664</v>
      </c>
      <c r="D665" s="26">
        <v>0</v>
      </c>
      <c r="E665" s="26">
        <v>0</v>
      </c>
      <c r="F665" s="26">
        <v>1</v>
      </c>
      <c r="G665" s="10">
        <v>0</v>
      </c>
      <c r="H665" s="10">
        <v>1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1</v>
      </c>
      <c r="O665" s="10">
        <v>0</v>
      </c>
      <c r="P665" s="10">
        <v>0</v>
      </c>
      <c r="Q665" s="20">
        <v>1</v>
      </c>
      <c r="R665" s="15">
        <v>0</v>
      </c>
      <c r="S665" s="20">
        <v>115.53</v>
      </c>
      <c r="T665" s="20">
        <v>2.0626947733423937</v>
      </c>
      <c r="U665" s="20">
        <v>3.96</v>
      </c>
      <c r="V665" s="20">
        <v>0.5976951859255123</v>
      </c>
      <c r="W665" s="20">
        <v>1</v>
      </c>
      <c r="X665" s="20">
        <v>7648</v>
      </c>
      <c r="Y665" s="20">
        <v>0</v>
      </c>
      <c r="Z665" s="20">
        <v>2</v>
      </c>
      <c r="AA665" s="20">
        <v>0</v>
      </c>
      <c r="AB665" s="20">
        <v>2</v>
      </c>
      <c r="AC665" s="20">
        <v>4</v>
      </c>
    </row>
    <row r="666" spans="1:29" x14ac:dyDescent="0.3">
      <c r="A666" s="20">
        <v>2013</v>
      </c>
      <c r="B666" s="10">
        <v>287</v>
      </c>
      <c r="C666" s="10">
        <v>665</v>
      </c>
      <c r="D666" s="26">
        <v>0</v>
      </c>
      <c r="E666" s="26">
        <v>0</v>
      </c>
      <c r="F666" s="26">
        <v>1</v>
      </c>
      <c r="G666" s="10">
        <v>1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1</v>
      </c>
      <c r="O666" s="10">
        <v>0</v>
      </c>
      <c r="P666" s="10">
        <v>0</v>
      </c>
      <c r="Q666" s="20">
        <v>1</v>
      </c>
      <c r="R666" s="15">
        <v>0</v>
      </c>
      <c r="S666" s="20">
        <v>99.93</v>
      </c>
      <c r="T666" s="20">
        <v>1.9996958874108393</v>
      </c>
      <c r="U666" s="20">
        <v>3.1</v>
      </c>
      <c r="V666" s="20">
        <v>0.49136169383427269</v>
      </c>
      <c r="W666" s="20">
        <v>3</v>
      </c>
      <c r="X666" s="20">
        <v>7648</v>
      </c>
      <c r="Y666" s="20">
        <v>0</v>
      </c>
      <c r="Z666" s="20">
        <v>1</v>
      </c>
      <c r="AA666" s="20">
        <v>1</v>
      </c>
      <c r="AB666" s="20">
        <v>3</v>
      </c>
      <c r="AC666" s="20">
        <v>5</v>
      </c>
    </row>
    <row r="667" spans="1:29" x14ac:dyDescent="0.3">
      <c r="A667" s="20">
        <v>2013</v>
      </c>
      <c r="B667" s="10">
        <v>288</v>
      </c>
      <c r="C667" s="10">
        <v>666</v>
      </c>
      <c r="D667" s="26">
        <v>0</v>
      </c>
      <c r="E667" s="26">
        <v>0</v>
      </c>
      <c r="F667" s="26">
        <v>1</v>
      </c>
      <c r="G667" s="10">
        <v>0</v>
      </c>
      <c r="H667" s="10">
        <v>1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1</v>
      </c>
      <c r="O667" s="10">
        <v>0</v>
      </c>
      <c r="P667" s="10">
        <v>0</v>
      </c>
      <c r="Q667" s="20">
        <v>1</v>
      </c>
      <c r="R667" s="15">
        <v>1.0000000000000009E-2</v>
      </c>
      <c r="S667" s="20">
        <v>112.83</v>
      </c>
      <c r="T667" s="20">
        <v>2.0524245881420615</v>
      </c>
      <c r="U667" s="20">
        <v>3.28</v>
      </c>
      <c r="V667" s="20">
        <v>0.5158738437116791</v>
      </c>
      <c r="W667" s="20">
        <v>1</v>
      </c>
      <c r="X667" s="20">
        <v>7648</v>
      </c>
      <c r="Y667" s="20">
        <v>0</v>
      </c>
      <c r="Z667" s="20">
        <v>1</v>
      </c>
      <c r="AA667" s="20">
        <v>0</v>
      </c>
      <c r="AB667" s="20">
        <v>1</v>
      </c>
      <c r="AC667" s="20">
        <v>2</v>
      </c>
    </row>
    <row r="668" spans="1:29" x14ac:dyDescent="0.3">
      <c r="A668" s="20">
        <v>2013</v>
      </c>
      <c r="B668" s="10">
        <v>289</v>
      </c>
      <c r="C668" s="10">
        <v>667</v>
      </c>
      <c r="D668" s="26">
        <v>0</v>
      </c>
      <c r="E668" s="26">
        <v>0</v>
      </c>
      <c r="F668" s="26">
        <v>1</v>
      </c>
      <c r="G668" s="10">
        <v>0</v>
      </c>
      <c r="H668" s="10">
        <v>1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1</v>
      </c>
      <c r="O668" s="10">
        <v>0</v>
      </c>
      <c r="P668" s="10">
        <v>0</v>
      </c>
      <c r="Q668" s="20">
        <v>1</v>
      </c>
      <c r="R668" s="15">
        <v>0</v>
      </c>
      <c r="S668" s="20">
        <v>97.25</v>
      </c>
      <c r="T668" s="20">
        <v>1.9878896099977454</v>
      </c>
      <c r="U668" s="20">
        <v>3.36</v>
      </c>
      <c r="V668" s="20">
        <v>0.52633927738984398</v>
      </c>
      <c r="W668" s="20">
        <v>2</v>
      </c>
      <c r="X668" s="20">
        <v>7648</v>
      </c>
      <c r="Y668" s="20">
        <v>0</v>
      </c>
      <c r="Z668" s="20">
        <v>0</v>
      </c>
      <c r="AA668" s="20">
        <v>0</v>
      </c>
      <c r="AB668" s="20">
        <v>2</v>
      </c>
      <c r="AC668" s="20">
        <v>2</v>
      </c>
    </row>
    <row r="669" spans="1:29" x14ac:dyDescent="0.3">
      <c r="A669" s="20">
        <v>2013</v>
      </c>
      <c r="B669" s="10">
        <v>290</v>
      </c>
      <c r="C669" s="10">
        <v>668</v>
      </c>
      <c r="D669" s="26">
        <v>0</v>
      </c>
      <c r="E669" s="26">
        <v>0</v>
      </c>
      <c r="F669" s="26">
        <v>1</v>
      </c>
      <c r="G669" s="10">
        <v>0</v>
      </c>
      <c r="H669" s="10">
        <v>1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20">
        <v>1</v>
      </c>
      <c r="R669" s="15">
        <v>0</v>
      </c>
      <c r="S669" s="20">
        <v>89.87</v>
      </c>
      <c r="T669" s="20">
        <v>1.9536147416906406</v>
      </c>
      <c r="U669" s="20">
        <v>3.42</v>
      </c>
      <c r="V669" s="20">
        <v>0.53402610605613499</v>
      </c>
      <c r="W669" s="20">
        <v>3</v>
      </c>
      <c r="X669" s="20">
        <v>7648</v>
      </c>
      <c r="Y669" s="20">
        <v>1</v>
      </c>
      <c r="Z669" s="20">
        <v>1</v>
      </c>
      <c r="AA669" s="20">
        <v>1</v>
      </c>
      <c r="AB669" s="20">
        <v>0</v>
      </c>
      <c r="AC669" s="20">
        <v>3</v>
      </c>
    </row>
    <row r="670" spans="1:29" x14ac:dyDescent="0.3">
      <c r="A670" s="20">
        <v>2013</v>
      </c>
      <c r="B670" s="10">
        <v>291</v>
      </c>
      <c r="C670" s="10">
        <v>669</v>
      </c>
      <c r="D670" s="26">
        <v>0</v>
      </c>
      <c r="E670" s="26">
        <v>0</v>
      </c>
      <c r="F670" s="26">
        <v>1</v>
      </c>
      <c r="G670" s="10">
        <v>0</v>
      </c>
      <c r="H670" s="10">
        <v>1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20">
        <v>1</v>
      </c>
      <c r="R670" s="15">
        <v>0</v>
      </c>
      <c r="S670" s="20">
        <v>78.5</v>
      </c>
      <c r="T670" s="20">
        <v>1.8948696567452525</v>
      </c>
      <c r="U670" s="20">
        <v>2.88</v>
      </c>
      <c r="V670" s="20">
        <v>0.45939248775923086</v>
      </c>
      <c r="W670" s="20">
        <v>2</v>
      </c>
      <c r="X670" s="20">
        <v>7648</v>
      </c>
      <c r="Y670" s="20">
        <v>0</v>
      </c>
      <c r="Z670" s="20">
        <v>0</v>
      </c>
      <c r="AA670" s="20">
        <v>0</v>
      </c>
      <c r="AB670" s="20">
        <v>0</v>
      </c>
      <c r="AC670" s="20">
        <v>0</v>
      </c>
    </row>
    <row r="671" spans="1:29" x14ac:dyDescent="0.3">
      <c r="A671" s="20">
        <v>2013</v>
      </c>
      <c r="B671" s="10">
        <v>292</v>
      </c>
      <c r="C671" s="10">
        <v>670</v>
      </c>
      <c r="D671" s="26">
        <v>0</v>
      </c>
      <c r="E671" s="26">
        <v>0</v>
      </c>
      <c r="F671" s="26">
        <v>1</v>
      </c>
      <c r="G671" s="10">
        <v>0</v>
      </c>
      <c r="H671" s="10">
        <v>1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1</v>
      </c>
      <c r="O671" s="10">
        <v>0</v>
      </c>
      <c r="P671" s="10">
        <v>0</v>
      </c>
      <c r="Q671" s="20">
        <v>1</v>
      </c>
      <c r="R671" s="15">
        <v>1.0000000000000009E-2</v>
      </c>
      <c r="S671" s="20">
        <v>92.05</v>
      </c>
      <c r="T671" s="20">
        <v>1.9640237928400335</v>
      </c>
      <c r="U671" s="20">
        <v>3.61</v>
      </c>
      <c r="V671" s="20">
        <v>0.55750720190565795</v>
      </c>
      <c r="W671" s="20">
        <v>2</v>
      </c>
      <c r="X671" s="20">
        <v>7648</v>
      </c>
      <c r="Y671" s="20">
        <v>0</v>
      </c>
      <c r="Z671" s="20">
        <v>0</v>
      </c>
      <c r="AA671" s="20">
        <v>2</v>
      </c>
      <c r="AB671" s="20">
        <v>0</v>
      </c>
      <c r="AC671" s="20">
        <v>2</v>
      </c>
    </row>
    <row r="672" spans="1:29" x14ac:dyDescent="0.3">
      <c r="A672" s="20">
        <v>2013</v>
      </c>
      <c r="B672" s="10">
        <v>293</v>
      </c>
      <c r="C672" s="10">
        <v>671</v>
      </c>
      <c r="D672" s="26">
        <v>0</v>
      </c>
      <c r="E672" s="26">
        <v>0</v>
      </c>
      <c r="F672" s="26">
        <v>1</v>
      </c>
      <c r="G672" s="10">
        <v>0</v>
      </c>
      <c r="H672" s="10">
        <v>1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20">
        <v>1</v>
      </c>
      <c r="R672" s="15">
        <v>0</v>
      </c>
      <c r="S672" s="20">
        <v>79.849999999999994</v>
      </c>
      <c r="T672" s="20">
        <v>1.9022749204745018</v>
      </c>
      <c r="U672" s="20">
        <v>4.32</v>
      </c>
      <c r="V672" s="20">
        <v>0.63548374681491215</v>
      </c>
      <c r="W672" s="20">
        <v>5</v>
      </c>
      <c r="X672" s="20">
        <v>7648</v>
      </c>
      <c r="Y672" s="20">
        <v>0</v>
      </c>
      <c r="Z672" s="20">
        <v>0</v>
      </c>
      <c r="AA672" s="20">
        <v>0</v>
      </c>
      <c r="AB672" s="20">
        <v>2</v>
      </c>
      <c r="AC672" s="20">
        <v>2</v>
      </c>
    </row>
    <row r="673" spans="1:29" x14ac:dyDescent="0.3">
      <c r="A673" s="20">
        <v>2013</v>
      </c>
      <c r="B673" s="10">
        <v>294</v>
      </c>
      <c r="C673" s="10">
        <v>672</v>
      </c>
      <c r="D673" s="26">
        <v>0</v>
      </c>
      <c r="E673" s="26">
        <v>0</v>
      </c>
      <c r="F673" s="26">
        <v>1</v>
      </c>
      <c r="G673" s="10">
        <v>0</v>
      </c>
      <c r="H673" s="10">
        <v>1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1</v>
      </c>
      <c r="O673" s="10">
        <v>0</v>
      </c>
      <c r="P673" s="10">
        <v>0</v>
      </c>
      <c r="Q673" s="20">
        <v>1</v>
      </c>
      <c r="R673" s="15">
        <v>0</v>
      </c>
      <c r="S673" s="20">
        <v>96.09</v>
      </c>
      <c r="T673" s="20">
        <v>1.9826781933834843</v>
      </c>
      <c r="U673" s="20">
        <v>3.02</v>
      </c>
      <c r="V673" s="20">
        <v>0.48000694295715063</v>
      </c>
      <c r="W673" s="20">
        <v>3</v>
      </c>
      <c r="X673" s="20">
        <v>7648</v>
      </c>
      <c r="Y673" s="20">
        <v>0</v>
      </c>
      <c r="Z673" s="20">
        <v>0</v>
      </c>
      <c r="AA673" s="20">
        <v>0</v>
      </c>
      <c r="AB673" s="20">
        <v>3</v>
      </c>
      <c r="AC673" s="20">
        <v>3</v>
      </c>
    </row>
    <row r="674" spans="1:29" x14ac:dyDescent="0.3">
      <c r="A674" s="20">
        <v>2013</v>
      </c>
      <c r="B674" s="10">
        <v>295</v>
      </c>
      <c r="C674" s="10">
        <v>673</v>
      </c>
      <c r="D674" s="26">
        <v>0</v>
      </c>
      <c r="E674" s="26">
        <v>1</v>
      </c>
      <c r="F674" s="26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20">
        <v>1</v>
      </c>
      <c r="R674" s="15">
        <v>0</v>
      </c>
      <c r="S674" s="20">
        <v>77.36</v>
      </c>
      <c r="T674" s="20">
        <v>1.8885164610749452</v>
      </c>
      <c r="U674" s="20">
        <v>2.0099999999999998</v>
      </c>
      <c r="V674" s="20">
        <v>0.30319605742048883</v>
      </c>
      <c r="W674" s="20">
        <v>4</v>
      </c>
      <c r="X674" s="20">
        <v>8635</v>
      </c>
      <c r="Y674" s="20">
        <v>1</v>
      </c>
      <c r="Z674" s="20">
        <v>2</v>
      </c>
      <c r="AA674" s="20">
        <v>2</v>
      </c>
      <c r="AB674" s="20">
        <v>12</v>
      </c>
      <c r="AC674" s="20">
        <v>17</v>
      </c>
    </row>
    <row r="675" spans="1:29" x14ac:dyDescent="0.3">
      <c r="A675" s="20">
        <v>2013</v>
      </c>
      <c r="B675" s="10">
        <v>296</v>
      </c>
      <c r="C675" s="10">
        <v>674</v>
      </c>
      <c r="D675" s="26">
        <v>0</v>
      </c>
      <c r="E675" s="26">
        <v>0</v>
      </c>
      <c r="F675" s="26">
        <v>1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20">
        <v>1</v>
      </c>
      <c r="R675" s="15">
        <v>0</v>
      </c>
      <c r="S675" s="20">
        <v>57.8</v>
      </c>
      <c r="T675" s="20">
        <v>1.761927838420529</v>
      </c>
      <c r="U675" s="20">
        <v>2.74</v>
      </c>
      <c r="V675" s="20">
        <v>0.43775056282038799</v>
      </c>
      <c r="W675" s="20">
        <v>7</v>
      </c>
      <c r="X675" s="20">
        <v>8635</v>
      </c>
      <c r="Y675" s="20">
        <v>0</v>
      </c>
      <c r="Z675" s="20">
        <v>0</v>
      </c>
      <c r="AA675" s="20">
        <v>1</v>
      </c>
      <c r="AB675" s="20">
        <v>9</v>
      </c>
      <c r="AC675" s="20">
        <v>10</v>
      </c>
    </row>
    <row r="676" spans="1:29" x14ac:dyDescent="0.3">
      <c r="A676" s="20">
        <v>2013</v>
      </c>
      <c r="B676" s="10">
        <v>297</v>
      </c>
      <c r="C676" s="10">
        <v>675</v>
      </c>
      <c r="D676" s="26">
        <v>0</v>
      </c>
      <c r="E676" s="26">
        <v>0</v>
      </c>
      <c r="F676" s="26">
        <v>1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20">
        <v>1</v>
      </c>
      <c r="R676" s="15">
        <v>0</v>
      </c>
      <c r="S676" s="20">
        <v>102.39</v>
      </c>
      <c r="T676" s="20">
        <v>2.0102575429983012</v>
      </c>
      <c r="U676" s="20">
        <v>4.9000000000000004</v>
      </c>
      <c r="V676" s="20">
        <v>0.69019608002851374</v>
      </c>
      <c r="W676" s="20">
        <v>8</v>
      </c>
      <c r="X676" s="20">
        <v>8635</v>
      </c>
      <c r="Y676" s="20">
        <v>0</v>
      </c>
      <c r="Z676" s="20">
        <v>7</v>
      </c>
      <c r="AA676" s="20">
        <v>13</v>
      </c>
      <c r="AB676" s="20">
        <v>81</v>
      </c>
      <c r="AC676" s="20">
        <v>101</v>
      </c>
    </row>
    <row r="677" spans="1:29" x14ac:dyDescent="0.3">
      <c r="A677" s="20">
        <v>2013</v>
      </c>
      <c r="B677" s="10">
        <v>298</v>
      </c>
      <c r="C677" s="10">
        <v>676</v>
      </c>
      <c r="D677" s="26">
        <v>0</v>
      </c>
      <c r="E677" s="26">
        <v>0</v>
      </c>
      <c r="F677" s="26">
        <v>1</v>
      </c>
      <c r="G677" s="10">
        <v>1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1</v>
      </c>
      <c r="O677" s="10">
        <v>0</v>
      </c>
      <c r="P677" s="10">
        <v>0</v>
      </c>
      <c r="Q677" s="20">
        <v>1</v>
      </c>
      <c r="R677" s="15">
        <v>0</v>
      </c>
      <c r="S677" s="20">
        <v>66.67</v>
      </c>
      <c r="T677" s="20">
        <v>1.823930455125564</v>
      </c>
      <c r="U677" s="20">
        <v>4.25</v>
      </c>
      <c r="V677" s="20">
        <v>0.62838893005031149</v>
      </c>
      <c r="W677" s="20">
        <v>8</v>
      </c>
      <c r="X677" s="20">
        <v>8635</v>
      </c>
      <c r="Y677" s="20">
        <v>0</v>
      </c>
      <c r="Z677" s="20">
        <v>2</v>
      </c>
      <c r="AA677" s="20">
        <v>4</v>
      </c>
      <c r="AB677" s="20">
        <v>8</v>
      </c>
      <c r="AC677" s="20">
        <v>14</v>
      </c>
    </row>
    <row r="678" spans="1:29" x14ac:dyDescent="0.3">
      <c r="A678" s="20">
        <v>2013</v>
      </c>
      <c r="B678" s="10">
        <v>299</v>
      </c>
      <c r="C678" s="10">
        <v>677</v>
      </c>
      <c r="D678" s="26">
        <v>0</v>
      </c>
      <c r="E678" s="26">
        <v>0</v>
      </c>
      <c r="F678" s="26">
        <v>1</v>
      </c>
      <c r="G678" s="10">
        <v>1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1</v>
      </c>
      <c r="O678" s="10">
        <v>0</v>
      </c>
      <c r="P678" s="10">
        <v>0</v>
      </c>
      <c r="Q678" s="20">
        <v>1</v>
      </c>
      <c r="R678" s="15">
        <v>1.0000000000000009E-2</v>
      </c>
      <c r="S678" s="20">
        <v>99.24</v>
      </c>
      <c r="T678" s="20">
        <v>1.9966867556001715</v>
      </c>
      <c r="U678" s="20">
        <v>4.57</v>
      </c>
      <c r="V678" s="20">
        <v>0.6599162000698503</v>
      </c>
      <c r="W678" s="20">
        <v>4</v>
      </c>
      <c r="X678" s="20">
        <v>8635</v>
      </c>
      <c r="Y678" s="20">
        <v>0</v>
      </c>
      <c r="Z678" s="20">
        <v>0</v>
      </c>
      <c r="AA678" s="20">
        <v>1</v>
      </c>
      <c r="AB678" s="20">
        <v>2</v>
      </c>
      <c r="AC678" s="20">
        <v>3</v>
      </c>
    </row>
    <row r="679" spans="1:29" x14ac:dyDescent="0.3">
      <c r="A679" s="20">
        <v>2013</v>
      </c>
      <c r="B679" s="10">
        <v>300</v>
      </c>
      <c r="C679" s="10">
        <v>678</v>
      </c>
      <c r="D679" s="26">
        <v>0</v>
      </c>
      <c r="E679" s="26">
        <v>1</v>
      </c>
      <c r="F679" s="26">
        <v>0</v>
      </c>
      <c r="G679" s="10">
        <v>0</v>
      </c>
      <c r="H679" s="10">
        <v>1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1</v>
      </c>
      <c r="O679" s="10">
        <v>0</v>
      </c>
      <c r="P679" s="10">
        <v>0</v>
      </c>
      <c r="Q679" s="20">
        <v>1</v>
      </c>
      <c r="R679" s="15">
        <v>1.0000000000000009E-2</v>
      </c>
      <c r="S679" s="20">
        <v>82.12</v>
      </c>
      <c r="T679" s="20">
        <v>1.9144489406985543</v>
      </c>
      <c r="U679" s="20">
        <v>4.5199999999999996</v>
      </c>
      <c r="V679" s="20">
        <v>0.65513843481138212</v>
      </c>
      <c r="W679" s="20">
        <v>6</v>
      </c>
      <c r="X679" s="20">
        <v>8635</v>
      </c>
      <c r="Y679" s="20">
        <v>0</v>
      </c>
      <c r="Z679" s="20">
        <v>0</v>
      </c>
      <c r="AA679" s="20">
        <v>2</v>
      </c>
      <c r="AB679" s="20">
        <v>5</v>
      </c>
      <c r="AC679" s="20">
        <v>7</v>
      </c>
    </row>
    <row r="680" spans="1:29" x14ac:dyDescent="0.3">
      <c r="A680" s="20">
        <v>2013</v>
      </c>
      <c r="B680" s="10">
        <v>301</v>
      </c>
      <c r="C680" s="10">
        <v>679</v>
      </c>
      <c r="D680" s="26">
        <v>0</v>
      </c>
      <c r="E680" s="26">
        <v>1</v>
      </c>
      <c r="F680" s="26">
        <v>0</v>
      </c>
      <c r="G680" s="10">
        <v>0</v>
      </c>
      <c r="H680" s="10">
        <v>1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1</v>
      </c>
      <c r="O680" s="10">
        <v>0</v>
      </c>
      <c r="P680" s="10">
        <v>0</v>
      </c>
      <c r="Q680" s="20">
        <v>1</v>
      </c>
      <c r="R680" s="15">
        <v>0</v>
      </c>
      <c r="S680" s="20">
        <v>97.96</v>
      </c>
      <c r="T680" s="20">
        <v>1.9910487764526765</v>
      </c>
      <c r="U680" s="20">
        <v>5.61</v>
      </c>
      <c r="V680" s="20">
        <v>0.74896286125616141</v>
      </c>
      <c r="W680" s="20">
        <v>5</v>
      </c>
      <c r="X680" s="20">
        <v>8635</v>
      </c>
      <c r="Y680" s="20">
        <v>1</v>
      </c>
      <c r="Z680" s="20">
        <v>1</v>
      </c>
      <c r="AA680" s="20">
        <v>0</v>
      </c>
      <c r="AB680" s="20">
        <v>0</v>
      </c>
      <c r="AC680" s="20">
        <v>2</v>
      </c>
    </row>
    <row r="681" spans="1:29" x14ac:dyDescent="0.3">
      <c r="A681" s="20">
        <v>2013</v>
      </c>
      <c r="B681" s="10">
        <v>302</v>
      </c>
      <c r="C681" s="10">
        <v>680</v>
      </c>
      <c r="D681" s="26">
        <v>1</v>
      </c>
      <c r="E681" s="26">
        <v>0</v>
      </c>
      <c r="F681" s="26">
        <v>0</v>
      </c>
      <c r="G681" s="10">
        <v>1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1</v>
      </c>
      <c r="O681" s="10">
        <v>0</v>
      </c>
      <c r="P681" s="10">
        <v>0</v>
      </c>
      <c r="Q681" s="20">
        <v>0.5</v>
      </c>
      <c r="R681" s="15">
        <v>0</v>
      </c>
      <c r="S681" s="20">
        <v>45.7</v>
      </c>
      <c r="T681" s="20">
        <v>1.6599162000698502</v>
      </c>
      <c r="U681" s="20">
        <v>4.99</v>
      </c>
      <c r="V681" s="20">
        <v>0.69810054562338997</v>
      </c>
      <c r="W681" s="20">
        <v>1</v>
      </c>
      <c r="X681" s="20">
        <v>8635</v>
      </c>
      <c r="Y681" s="20">
        <v>0</v>
      </c>
      <c r="Z681" s="20">
        <v>2</v>
      </c>
      <c r="AA681" s="20">
        <v>0</v>
      </c>
      <c r="AB681" s="20">
        <v>0</v>
      </c>
      <c r="AC681" s="20">
        <v>2</v>
      </c>
    </row>
    <row r="682" spans="1:29" x14ac:dyDescent="0.3">
      <c r="A682" s="20">
        <v>2013</v>
      </c>
      <c r="B682" s="10">
        <v>303</v>
      </c>
      <c r="C682" s="10">
        <v>681</v>
      </c>
      <c r="D682" s="26">
        <v>0</v>
      </c>
      <c r="E682" s="26">
        <v>1</v>
      </c>
      <c r="F682" s="26">
        <v>0</v>
      </c>
      <c r="G682" s="10">
        <v>0</v>
      </c>
      <c r="H682" s="10">
        <v>1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20">
        <v>0.5</v>
      </c>
      <c r="R682" s="15">
        <v>1.0000000000000009E-2</v>
      </c>
      <c r="S682" s="20">
        <v>122.63</v>
      </c>
      <c r="T682" s="20">
        <v>2.088596728262746</v>
      </c>
      <c r="U682" s="20">
        <v>5.04</v>
      </c>
      <c r="V682" s="20">
        <v>0.70243053644552533</v>
      </c>
      <c r="W682" s="20">
        <v>4</v>
      </c>
      <c r="X682" s="20">
        <v>4742</v>
      </c>
      <c r="Y682" s="20">
        <v>0</v>
      </c>
      <c r="Z682" s="20">
        <v>0</v>
      </c>
      <c r="AA682" s="20">
        <v>0</v>
      </c>
      <c r="AB682" s="20">
        <v>0</v>
      </c>
      <c r="AC682" s="20">
        <v>0</v>
      </c>
    </row>
    <row r="683" spans="1:29" x14ac:dyDescent="0.3">
      <c r="A683" s="20">
        <v>2013</v>
      </c>
      <c r="B683" s="10">
        <v>304</v>
      </c>
      <c r="C683" s="10">
        <v>682</v>
      </c>
      <c r="D683" s="26">
        <v>0</v>
      </c>
      <c r="E683" s="26">
        <v>1</v>
      </c>
      <c r="F683" s="26">
        <v>0</v>
      </c>
      <c r="G683" s="10">
        <v>0</v>
      </c>
      <c r="H683" s="10">
        <v>1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1</v>
      </c>
      <c r="P683" s="10">
        <v>0</v>
      </c>
      <c r="Q683" s="20">
        <v>0.63599999999999568</v>
      </c>
      <c r="R683" s="15">
        <v>0</v>
      </c>
      <c r="S683" s="20">
        <v>104.98</v>
      </c>
      <c r="T683" s="20">
        <v>2.0211065684321219</v>
      </c>
      <c r="U683" s="20">
        <v>4.63</v>
      </c>
      <c r="V683" s="20">
        <v>0.66558099101795309</v>
      </c>
      <c r="W683" s="20">
        <v>1</v>
      </c>
      <c r="X683" s="20">
        <v>4742</v>
      </c>
      <c r="Y683" s="20">
        <v>0</v>
      </c>
      <c r="Z683" s="20">
        <v>0</v>
      </c>
      <c r="AA683" s="20">
        <v>0</v>
      </c>
      <c r="AB683" s="20">
        <v>2</v>
      </c>
      <c r="AC683" s="20">
        <v>2</v>
      </c>
    </row>
    <row r="684" spans="1:29" x14ac:dyDescent="0.3">
      <c r="A684" s="20">
        <v>2013</v>
      </c>
      <c r="B684" s="10">
        <v>305</v>
      </c>
      <c r="C684" s="10">
        <v>683</v>
      </c>
      <c r="D684" s="26">
        <v>0</v>
      </c>
      <c r="E684" s="26">
        <v>1</v>
      </c>
      <c r="F684" s="26">
        <v>0</v>
      </c>
      <c r="G684" s="10">
        <v>0</v>
      </c>
      <c r="H684" s="10">
        <v>1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1</v>
      </c>
      <c r="O684" s="10">
        <v>0</v>
      </c>
      <c r="P684" s="10">
        <v>0</v>
      </c>
      <c r="Q684" s="20">
        <v>0.96399999999999864</v>
      </c>
      <c r="R684" s="15">
        <v>4.0000000000000036E-2</v>
      </c>
      <c r="S684" s="20">
        <v>119.07</v>
      </c>
      <c r="T684" s="20">
        <v>2.075802353626826</v>
      </c>
      <c r="U684" s="20">
        <v>4.37</v>
      </c>
      <c r="V684" s="20">
        <v>0.64048143697042181</v>
      </c>
      <c r="W684" s="20">
        <v>0</v>
      </c>
      <c r="X684" s="20">
        <v>4742</v>
      </c>
      <c r="Y684" s="20">
        <v>0</v>
      </c>
      <c r="Z684" s="20">
        <v>0</v>
      </c>
      <c r="AA684" s="20">
        <v>0</v>
      </c>
      <c r="AB684" s="20">
        <v>0</v>
      </c>
      <c r="AC684" s="20">
        <v>0</v>
      </c>
    </row>
    <row r="685" spans="1:29" x14ac:dyDescent="0.3">
      <c r="A685" s="20">
        <v>2013</v>
      </c>
      <c r="B685" s="10">
        <v>306</v>
      </c>
      <c r="C685" s="10">
        <v>684</v>
      </c>
      <c r="D685" s="26">
        <v>0</v>
      </c>
      <c r="E685" s="26">
        <v>1</v>
      </c>
      <c r="F685" s="26">
        <v>0</v>
      </c>
      <c r="G685" s="10">
        <v>0</v>
      </c>
      <c r="H685" s="10">
        <v>1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20">
        <v>1.4000000000000057</v>
      </c>
      <c r="R685" s="15">
        <v>0</v>
      </c>
      <c r="S685" s="20">
        <v>144.11000000000001</v>
      </c>
      <c r="T685" s="20">
        <v>2.1586941181778614</v>
      </c>
      <c r="U685" s="20">
        <v>4.72</v>
      </c>
      <c r="V685" s="20">
        <v>0.67394199863408777</v>
      </c>
      <c r="W685" s="20">
        <v>0</v>
      </c>
      <c r="X685" s="20">
        <v>4742</v>
      </c>
      <c r="Y685" s="20">
        <v>0</v>
      </c>
      <c r="Z685" s="20">
        <v>1</v>
      </c>
      <c r="AA685" s="20">
        <v>0</v>
      </c>
      <c r="AB685" s="20">
        <v>0</v>
      </c>
      <c r="AC685" s="20">
        <v>1</v>
      </c>
    </row>
    <row r="686" spans="1:29" x14ac:dyDescent="0.3">
      <c r="A686" s="20">
        <v>2013</v>
      </c>
      <c r="B686" s="10">
        <v>307</v>
      </c>
      <c r="C686" s="10">
        <v>685</v>
      </c>
      <c r="D686" s="26">
        <v>0</v>
      </c>
      <c r="E686" s="26">
        <v>0</v>
      </c>
      <c r="F686" s="26">
        <v>1</v>
      </c>
      <c r="G686" s="10">
        <v>0</v>
      </c>
      <c r="H686" s="10">
        <v>1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1</v>
      </c>
      <c r="O686" s="10">
        <v>0</v>
      </c>
      <c r="P686" s="10">
        <v>0</v>
      </c>
      <c r="Q686" s="20">
        <v>1</v>
      </c>
      <c r="R686" s="15">
        <v>0</v>
      </c>
      <c r="S686" s="20">
        <v>86.98</v>
      </c>
      <c r="T686" s="20">
        <v>1.9394194033293173</v>
      </c>
      <c r="U686" s="20">
        <v>2.77</v>
      </c>
      <c r="V686" s="20">
        <v>0.44247976906444858</v>
      </c>
      <c r="W686" s="20">
        <v>1</v>
      </c>
      <c r="X686" s="20">
        <v>4742</v>
      </c>
      <c r="Y686" s="20">
        <v>1</v>
      </c>
      <c r="Z686" s="20">
        <v>1</v>
      </c>
      <c r="AA686" s="20">
        <v>0</v>
      </c>
      <c r="AB686" s="20">
        <v>0</v>
      </c>
      <c r="AC686" s="20">
        <v>2</v>
      </c>
    </row>
    <row r="687" spans="1:29" x14ac:dyDescent="0.3">
      <c r="A687" s="20">
        <v>2013</v>
      </c>
      <c r="B687" s="10">
        <v>308</v>
      </c>
      <c r="C687" s="10">
        <v>686</v>
      </c>
      <c r="D687" s="26">
        <v>0</v>
      </c>
      <c r="E687" s="26">
        <v>0</v>
      </c>
      <c r="F687" s="26">
        <v>1</v>
      </c>
      <c r="G687" s="10">
        <v>0</v>
      </c>
      <c r="H687" s="10">
        <v>1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20">
        <v>1</v>
      </c>
      <c r="R687" s="15">
        <v>0</v>
      </c>
      <c r="S687" s="20">
        <v>66.38</v>
      </c>
      <c r="T687" s="20">
        <v>1.822037248072585</v>
      </c>
      <c r="U687" s="20">
        <v>2.69</v>
      </c>
      <c r="V687" s="20">
        <v>0.42975228000240795</v>
      </c>
      <c r="W687" s="20">
        <v>2</v>
      </c>
      <c r="X687" s="20">
        <v>4742</v>
      </c>
      <c r="Y687" s="20">
        <v>0</v>
      </c>
      <c r="Z687" s="20">
        <v>1</v>
      </c>
      <c r="AA687" s="20">
        <v>1</v>
      </c>
      <c r="AB687" s="20">
        <v>0</v>
      </c>
      <c r="AC687" s="20">
        <v>2</v>
      </c>
    </row>
    <row r="688" spans="1:29" x14ac:dyDescent="0.3">
      <c r="A688" s="20">
        <v>2013</v>
      </c>
      <c r="B688" s="10">
        <v>309</v>
      </c>
      <c r="C688" s="10">
        <v>687</v>
      </c>
      <c r="D688" s="26">
        <v>0</v>
      </c>
      <c r="E688" s="26">
        <v>0</v>
      </c>
      <c r="F688" s="26">
        <v>1</v>
      </c>
      <c r="G688" s="10">
        <v>1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20">
        <v>1</v>
      </c>
      <c r="R688" s="15">
        <v>1.0000000000000009E-2</v>
      </c>
      <c r="S688" s="20">
        <v>91.15</v>
      </c>
      <c r="T688" s="20">
        <v>1.9597566729909952</v>
      </c>
      <c r="U688" s="20">
        <v>2.86</v>
      </c>
      <c r="V688" s="20">
        <v>0.456366033129043</v>
      </c>
      <c r="W688" s="20">
        <v>2</v>
      </c>
      <c r="X688" s="20">
        <v>4742</v>
      </c>
      <c r="Y688" s="20">
        <v>0</v>
      </c>
      <c r="Z688" s="20">
        <v>0</v>
      </c>
      <c r="AA688" s="20">
        <v>1</v>
      </c>
      <c r="AB688" s="20">
        <v>1</v>
      </c>
      <c r="AC688" s="20">
        <v>2</v>
      </c>
    </row>
    <row r="689" spans="1:29" x14ac:dyDescent="0.3">
      <c r="A689" s="20">
        <v>2013</v>
      </c>
      <c r="B689" s="10">
        <v>310</v>
      </c>
      <c r="C689" s="10">
        <v>688</v>
      </c>
      <c r="D689" s="26">
        <v>0</v>
      </c>
      <c r="E689" s="26">
        <v>0</v>
      </c>
      <c r="F689" s="26">
        <v>1</v>
      </c>
      <c r="G689" s="10">
        <v>0</v>
      </c>
      <c r="H689" s="10">
        <v>1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1</v>
      </c>
      <c r="O689" s="10">
        <v>0</v>
      </c>
      <c r="P689" s="10">
        <v>0</v>
      </c>
      <c r="Q689" s="20">
        <v>1</v>
      </c>
      <c r="R689" s="15">
        <v>0</v>
      </c>
      <c r="S689" s="20">
        <v>93.04</v>
      </c>
      <c r="T689" s="20">
        <v>1.968669701720392</v>
      </c>
      <c r="U689" s="20">
        <v>3.88</v>
      </c>
      <c r="V689" s="20">
        <v>0.58883172559420727</v>
      </c>
      <c r="W689" s="20">
        <v>2</v>
      </c>
      <c r="X689" s="20">
        <v>4742</v>
      </c>
      <c r="Y689" s="20">
        <v>0</v>
      </c>
      <c r="Z689" s="20">
        <v>0</v>
      </c>
      <c r="AA689" s="20">
        <v>0</v>
      </c>
      <c r="AB689" s="20">
        <v>0</v>
      </c>
      <c r="AC689" s="20">
        <v>0</v>
      </c>
    </row>
    <row r="690" spans="1:29" x14ac:dyDescent="0.3">
      <c r="A690" s="20">
        <v>2013</v>
      </c>
      <c r="B690" s="10">
        <v>311</v>
      </c>
      <c r="C690" s="10">
        <v>689</v>
      </c>
      <c r="D690" s="26">
        <v>0</v>
      </c>
      <c r="E690" s="26">
        <v>1</v>
      </c>
      <c r="F690" s="26">
        <v>0</v>
      </c>
      <c r="G690" s="10">
        <v>1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1</v>
      </c>
      <c r="O690" s="10">
        <v>0</v>
      </c>
      <c r="P690" s="10">
        <v>0</v>
      </c>
      <c r="Q690" s="20">
        <v>1</v>
      </c>
      <c r="R690" s="15">
        <v>1.0000000000000009E-2</v>
      </c>
      <c r="S690" s="20">
        <v>87.32</v>
      </c>
      <c r="T690" s="20">
        <v>1.9411137270371015</v>
      </c>
      <c r="U690" s="20">
        <v>5.53</v>
      </c>
      <c r="V690" s="20">
        <v>0.74272513130469831</v>
      </c>
      <c r="W690" s="20">
        <v>2</v>
      </c>
      <c r="X690" s="20">
        <v>4742</v>
      </c>
      <c r="Y690" s="20">
        <v>0</v>
      </c>
      <c r="Z690" s="20">
        <v>0</v>
      </c>
      <c r="AA690" s="20">
        <v>0</v>
      </c>
      <c r="AB690" s="20">
        <v>0</v>
      </c>
      <c r="AC690" s="20">
        <v>0</v>
      </c>
    </row>
    <row r="691" spans="1:29" x14ac:dyDescent="0.3">
      <c r="A691" s="20">
        <v>2013</v>
      </c>
      <c r="B691" s="10">
        <v>312</v>
      </c>
      <c r="C691" s="10">
        <v>690</v>
      </c>
      <c r="D691" s="26">
        <v>0</v>
      </c>
      <c r="E691" s="26">
        <v>0</v>
      </c>
      <c r="F691" s="26">
        <v>1</v>
      </c>
      <c r="G691" s="10">
        <v>0</v>
      </c>
      <c r="H691" s="10">
        <v>1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1</v>
      </c>
      <c r="O691" s="10">
        <v>0</v>
      </c>
      <c r="P691" s="10">
        <v>0</v>
      </c>
      <c r="Q691" s="20">
        <v>1</v>
      </c>
      <c r="R691" s="15">
        <v>0</v>
      </c>
      <c r="S691" s="20">
        <v>88.99</v>
      </c>
      <c r="T691" s="20">
        <v>1.9493412067704974</v>
      </c>
      <c r="U691" s="20">
        <v>2.75</v>
      </c>
      <c r="V691" s="20">
        <v>0.43933269383026263</v>
      </c>
      <c r="W691" s="20">
        <v>1</v>
      </c>
      <c r="X691" s="20">
        <v>4742</v>
      </c>
      <c r="Y691" s="20">
        <v>0</v>
      </c>
      <c r="Z691" s="20">
        <v>0</v>
      </c>
      <c r="AA691" s="20">
        <v>0</v>
      </c>
      <c r="AB691" s="20">
        <v>0</v>
      </c>
      <c r="AC691" s="20">
        <v>0</v>
      </c>
    </row>
    <row r="692" spans="1:29" x14ac:dyDescent="0.3">
      <c r="A692" s="20">
        <v>2013</v>
      </c>
      <c r="B692" s="10">
        <v>313</v>
      </c>
      <c r="C692" s="10">
        <v>691</v>
      </c>
      <c r="D692" s="26">
        <v>0</v>
      </c>
      <c r="E692" s="26">
        <v>1</v>
      </c>
      <c r="F692" s="26">
        <v>0</v>
      </c>
      <c r="G692" s="10">
        <v>0</v>
      </c>
      <c r="H692" s="10">
        <v>1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20">
        <v>1</v>
      </c>
      <c r="R692" s="15">
        <v>0</v>
      </c>
      <c r="S692" s="20">
        <v>115.84</v>
      </c>
      <c r="T692" s="20">
        <v>2.0638585488530716</v>
      </c>
      <c r="U692" s="20">
        <v>2.89</v>
      </c>
      <c r="V692" s="20">
        <v>0.46089784275654788</v>
      </c>
      <c r="W692" s="20">
        <v>0</v>
      </c>
      <c r="X692" s="20">
        <v>4742</v>
      </c>
      <c r="Y692" s="20">
        <v>0</v>
      </c>
      <c r="Z692" s="20">
        <v>1</v>
      </c>
      <c r="AA692" s="20">
        <v>1</v>
      </c>
      <c r="AB692" s="20">
        <v>0</v>
      </c>
      <c r="AC692" s="20">
        <v>2</v>
      </c>
    </row>
    <row r="693" spans="1:29" x14ac:dyDescent="0.3">
      <c r="A693" s="20">
        <v>2013</v>
      </c>
      <c r="B693" s="10">
        <v>314</v>
      </c>
      <c r="C693" s="10">
        <v>692</v>
      </c>
      <c r="D693" s="26">
        <v>0</v>
      </c>
      <c r="E693" s="26">
        <v>1</v>
      </c>
      <c r="F693" s="26">
        <v>0</v>
      </c>
      <c r="G693" s="10">
        <v>0</v>
      </c>
      <c r="H693" s="10">
        <v>1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20">
        <v>0.47999999999998977</v>
      </c>
      <c r="R693" s="15">
        <v>0</v>
      </c>
      <c r="S693" s="20">
        <v>115.26</v>
      </c>
      <c r="T693" s="20">
        <v>2.0616786152453375</v>
      </c>
      <c r="U693" s="20">
        <v>3.71</v>
      </c>
      <c r="V693" s="20">
        <v>0.56937390961504586</v>
      </c>
      <c r="W693" s="20">
        <v>0</v>
      </c>
      <c r="X693" s="20">
        <v>4742</v>
      </c>
      <c r="Y693" s="20">
        <v>0</v>
      </c>
      <c r="Z693" s="20">
        <v>0</v>
      </c>
      <c r="AA693" s="20">
        <v>0</v>
      </c>
      <c r="AB693" s="20">
        <v>0</v>
      </c>
      <c r="AC693" s="20">
        <v>0</v>
      </c>
    </row>
    <row r="694" spans="1:29" x14ac:dyDescent="0.3">
      <c r="A694" s="20">
        <v>2013</v>
      </c>
      <c r="B694" s="10">
        <v>315</v>
      </c>
      <c r="C694" s="10">
        <v>693</v>
      </c>
      <c r="D694" s="26">
        <v>0</v>
      </c>
      <c r="E694" s="26">
        <v>0</v>
      </c>
      <c r="F694" s="26">
        <v>1</v>
      </c>
      <c r="G694" s="10">
        <v>0</v>
      </c>
      <c r="H694" s="10">
        <v>1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1</v>
      </c>
      <c r="O694" s="10">
        <v>0</v>
      </c>
      <c r="P694" s="10">
        <v>0</v>
      </c>
      <c r="Q694" s="20">
        <v>0.62000000000000455</v>
      </c>
      <c r="R694" s="15">
        <v>3.0000000000000027E-2</v>
      </c>
      <c r="S694" s="20">
        <v>113.25</v>
      </c>
      <c r="T694" s="20">
        <v>2.0540382106848694</v>
      </c>
      <c r="U694" s="20">
        <v>2.87</v>
      </c>
      <c r="V694" s="20">
        <v>0.45788189673399232</v>
      </c>
      <c r="W694" s="20">
        <v>0</v>
      </c>
      <c r="X694" s="20">
        <v>4742</v>
      </c>
      <c r="Y694" s="20">
        <v>0</v>
      </c>
      <c r="Z694" s="20">
        <v>0</v>
      </c>
      <c r="AA694" s="20">
        <v>1</v>
      </c>
      <c r="AB694" s="20">
        <v>0</v>
      </c>
      <c r="AC694" s="20">
        <v>1</v>
      </c>
    </row>
    <row r="695" spans="1:29" x14ac:dyDescent="0.3">
      <c r="A695" s="20">
        <v>2013</v>
      </c>
      <c r="B695" s="10">
        <v>316</v>
      </c>
      <c r="C695" s="10">
        <v>694</v>
      </c>
      <c r="D695" s="26">
        <v>0</v>
      </c>
      <c r="E695" s="26">
        <v>0</v>
      </c>
      <c r="F695" s="26">
        <v>1</v>
      </c>
      <c r="G695" s="10">
        <v>0</v>
      </c>
      <c r="H695" s="10">
        <v>1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1</v>
      </c>
      <c r="O695" s="10">
        <v>0</v>
      </c>
      <c r="P695" s="10">
        <v>0</v>
      </c>
      <c r="Q695" s="20">
        <v>0.90000000000000568</v>
      </c>
      <c r="R695" s="15">
        <v>0</v>
      </c>
      <c r="S695" s="20">
        <v>120.58</v>
      </c>
      <c r="T695" s="20">
        <v>2.0812752795293337</v>
      </c>
      <c r="U695" s="20">
        <v>3.43</v>
      </c>
      <c r="V695" s="20">
        <v>0.53529412004277055</v>
      </c>
      <c r="W695" s="20">
        <v>0</v>
      </c>
      <c r="X695" s="20">
        <v>4742</v>
      </c>
      <c r="Y695" s="20">
        <v>0</v>
      </c>
      <c r="Z695" s="20">
        <v>0</v>
      </c>
      <c r="AA695" s="20">
        <v>0</v>
      </c>
      <c r="AB695" s="20">
        <v>0</v>
      </c>
      <c r="AC695" s="20">
        <v>0</v>
      </c>
    </row>
    <row r="696" spans="1:29" x14ac:dyDescent="0.3">
      <c r="A696" s="20">
        <v>2013</v>
      </c>
      <c r="B696" s="10">
        <v>317</v>
      </c>
      <c r="C696" s="10">
        <v>695</v>
      </c>
      <c r="D696" s="26">
        <v>0</v>
      </c>
      <c r="E696" s="26">
        <v>0</v>
      </c>
      <c r="F696" s="26">
        <v>1</v>
      </c>
      <c r="G696" s="10">
        <v>0</v>
      </c>
      <c r="H696" s="10">
        <v>1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1</v>
      </c>
      <c r="O696" s="10">
        <v>0</v>
      </c>
      <c r="P696" s="10">
        <v>0</v>
      </c>
      <c r="Q696" s="20">
        <v>1</v>
      </c>
      <c r="R696" s="15">
        <v>0</v>
      </c>
      <c r="S696" s="20">
        <v>95.69</v>
      </c>
      <c r="T696" s="20">
        <v>1.9808665545820792</v>
      </c>
      <c r="U696" s="20">
        <v>3.96</v>
      </c>
      <c r="V696" s="20">
        <v>0.5976951859255123</v>
      </c>
      <c r="W696" s="20">
        <v>0</v>
      </c>
      <c r="X696" s="20">
        <v>4742</v>
      </c>
      <c r="Y696" s="20">
        <v>0</v>
      </c>
      <c r="Z696" s="20">
        <v>0</v>
      </c>
      <c r="AA696" s="20">
        <v>0</v>
      </c>
      <c r="AB696" s="20">
        <v>0</v>
      </c>
      <c r="AC696" s="20">
        <v>0</v>
      </c>
    </row>
    <row r="697" spans="1:29" x14ac:dyDescent="0.3">
      <c r="A697" s="20">
        <v>2013</v>
      </c>
      <c r="B697" s="10">
        <v>318</v>
      </c>
      <c r="C697" s="10">
        <v>696</v>
      </c>
      <c r="D697" s="26">
        <v>0</v>
      </c>
      <c r="E697" s="26">
        <v>0</v>
      </c>
      <c r="F697" s="26">
        <v>1</v>
      </c>
      <c r="G697" s="10">
        <v>0</v>
      </c>
      <c r="H697" s="10">
        <v>1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20">
        <v>1</v>
      </c>
      <c r="R697" s="15">
        <v>0</v>
      </c>
      <c r="S697" s="20">
        <v>116.06</v>
      </c>
      <c r="T697" s="20">
        <v>2.0646825662285115</v>
      </c>
      <c r="U697" s="20">
        <v>3.97</v>
      </c>
      <c r="V697" s="20">
        <v>0.59879050676311507</v>
      </c>
      <c r="W697" s="20">
        <v>0</v>
      </c>
      <c r="X697" s="20">
        <v>4742</v>
      </c>
      <c r="Y697" s="20">
        <v>0</v>
      </c>
      <c r="Z697" s="20">
        <v>0</v>
      </c>
      <c r="AA697" s="20">
        <v>1</v>
      </c>
      <c r="AB697" s="20">
        <v>1</v>
      </c>
      <c r="AC697" s="20">
        <v>2</v>
      </c>
    </row>
    <row r="698" spans="1:29" x14ac:dyDescent="0.3">
      <c r="A698" s="20">
        <v>2013</v>
      </c>
      <c r="B698" s="10">
        <v>319</v>
      </c>
      <c r="C698" s="10">
        <v>697</v>
      </c>
      <c r="D698" s="26">
        <v>0</v>
      </c>
      <c r="E698" s="26">
        <v>0</v>
      </c>
      <c r="F698" s="26">
        <v>1</v>
      </c>
      <c r="G698" s="10">
        <v>0</v>
      </c>
      <c r="H698" s="10">
        <v>1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20">
        <v>1</v>
      </c>
      <c r="R698" s="15">
        <v>0</v>
      </c>
      <c r="S698" s="20">
        <v>82.85</v>
      </c>
      <c r="T698" s="20">
        <v>1.9182925127553556</v>
      </c>
      <c r="U698" s="20">
        <v>2.74</v>
      </c>
      <c r="V698" s="20">
        <v>0.43775056282038799</v>
      </c>
      <c r="W698" s="20">
        <v>1</v>
      </c>
      <c r="X698" s="20">
        <v>4742</v>
      </c>
      <c r="Y698" s="20">
        <v>0</v>
      </c>
      <c r="Z698" s="20">
        <v>0</v>
      </c>
      <c r="AA698" s="20">
        <v>0</v>
      </c>
      <c r="AB698" s="20">
        <v>0</v>
      </c>
      <c r="AC698" s="20">
        <v>0</v>
      </c>
    </row>
    <row r="699" spans="1:29" x14ac:dyDescent="0.3">
      <c r="A699" s="20">
        <v>2013</v>
      </c>
      <c r="B699" s="10">
        <v>320</v>
      </c>
      <c r="C699" s="10">
        <v>698</v>
      </c>
      <c r="D699" s="26">
        <v>0</v>
      </c>
      <c r="E699" s="26">
        <v>1</v>
      </c>
      <c r="F699" s="26">
        <v>0</v>
      </c>
      <c r="G699" s="10">
        <v>0</v>
      </c>
      <c r="H699" s="10">
        <v>1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1</v>
      </c>
      <c r="O699" s="10">
        <v>0</v>
      </c>
      <c r="P699" s="10">
        <v>0</v>
      </c>
      <c r="Q699" s="20">
        <v>1</v>
      </c>
      <c r="R699" s="15">
        <v>0</v>
      </c>
      <c r="S699" s="20">
        <v>109.77</v>
      </c>
      <c r="T699" s="20">
        <v>2.04048366420627</v>
      </c>
      <c r="U699" s="20">
        <v>2.75</v>
      </c>
      <c r="V699" s="20">
        <v>0.43933269383026263</v>
      </c>
      <c r="W699" s="20">
        <v>0</v>
      </c>
      <c r="X699" s="20">
        <v>4742</v>
      </c>
      <c r="Y699" s="20">
        <v>0</v>
      </c>
      <c r="Z699" s="20">
        <v>0</v>
      </c>
      <c r="AA699" s="20">
        <v>0</v>
      </c>
      <c r="AB699" s="20">
        <v>0</v>
      </c>
      <c r="AC699" s="20">
        <v>0</v>
      </c>
    </row>
    <row r="700" spans="1:29" x14ac:dyDescent="0.3">
      <c r="A700" s="20">
        <v>2013</v>
      </c>
      <c r="B700" s="10">
        <v>321</v>
      </c>
      <c r="C700" s="10">
        <v>699</v>
      </c>
      <c r="D700" s="26">
        <v>0</v>
      </c>
      <c r="E700" s="26">
        <v>1</v>
      </c>
      <c r="F700" s="26">
        <v>0</v>
      </c>
      <c r="G700" s="10">
        <v>0</v>
      </c>
      <c r="H700" s="10">
        <v>1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20">
        <v>1</v>
      </c>
      <c r="R700" s="15">
        <v>0</v>
      </c>
      <c r="S700" s="20">
        <v>109.6</v>
      </c>
      <c r="T700" s="20">
        <v>2.0398105541483504</v>
      </c>
      <c r="U700" s="20">
        <v>3.31</v>
      </c>
      <c r="V700" s="20">
        <v>0.51982799377571876</v>
      </c>
      <c r="W700" s="20">
        <v>1</v>
      </c>
      <c r="X700" s="20">
        <v>4742</v>
      </c>
      <c r="Y700" s="20">
        <v>0</v>
      </c>
      <c r="Z700" s="20">
        <v>0</v>
      </c>
      <c r="AA700" s="20">
        <v>0</v>
      </c>
      <c r="AB700" s="20">
        <v>0</v>
      </c>
      <c r="AC700" s="20">
        <v>0</v>
      </c>
    </row>
    <row r="701" spans="1:29" x14ac:dyDescent="0.3">
      <c r="A701" s="20">
        <v>2013</v>
      </c>
      <c r="B701" s="10">
        <v>322</v>
      </c>
      <c r="C701" s="10">
        <v>700</v>
      </c>
      <c r="D701" s="26">
        <v>0</v>
      </c>
      <c r="E701" s="26">
        <v>1</v>
      </c>
      <c r="F701" s="26">
        <v>0</v>
      </c>
      <c r="G701" s="10">
        <v>0</v>
      </c>
      <c r="H701" s="10">
        <v>1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1</v>
      </c>
      <c r="O701" s="10">
        <v>0</v>
      </c>
      <c r="P701" s="10">
        <v>0</v>
      </c>
      <c r="Q701" s="20">
        <v>1</v>
      </c>
      <c r="R701" s="15">
        <v>0</v>
      </c>
      <c r="S701" s="20">
        <v>118.64</v>
      </c>
      <c r="T701" s="20">
        <v>2.0742311380203255</v>
      </c>
      <c r="U701" s="20">
        <v>3.84</v>
      </c>
      <c r="V701" s="20">
        <v>0.58433122436753082</v>
      </c>
      <c r="W701" s="20">
        <v>0</v>
      </c>
      <c r="X701" s="20">
        <v>4742</v>
      </c>
      <c r="Y701" s="20">
        <v>0</v>
      </c>
      <c r="Z701" s="20">
        <v>0</v>
      </c>
      <c r="AA701" s="20">
        <v>1</v>
      </c>
      <c r="AB701" s="20">
        <v>0</v>
      </c>
      <c r="AC701" s="20">
        <v>1</v>
      </c>
    </row>
    <row r="702" spans="1:29" x14ac:dyDescent="0.3">
      <c r="A702" s="20">
        <v>2013</v>
      </c>
      <c r="B702" s="10">
        <v>323</v>
      </c>
      <c r="C702" s="10">
        <v>701</v>
      </c>
      <c r="D702" s="26">
        <v>0</v>
      </c>
      <c r="E702" s="26">
        <v>1</v>
      </c>
      <c r="F702" s="26">
        <v>0</v>
      </c>
      <c r="G702" s="10">
        <v>0</v>
      </c>
      <c r="H702" s="10">
        <v>1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20">
        <v>0.80000000000001137</v>
      </c>
      <c r="R702" s="15">
        <v>1.0000000000000009E-2</v>
      </c>
      <c r="S702" s="20">
        <v>92.31</v>
      </c>
      <c r="T702" s="20">
        <v>1.9652487509671208</v>
      </c>
      <c r="U702" s="20">
        <v>3.41</v>
      </c>
      <c r="V702" s="20">
        <v>0.53275437899249778</v>
      </c>
      <c r="W702" s="20">
        <v>1</v>
      </c>
      <c r="X702" s="20">
        <v>4742</v>
      </c>
      <c r="Y702" s="20">
        <v>0</v>
      </c>
      <c r="Z702" s="20">
        <v>0</v>
      </c>
      <c r="AA702" s="20">
        <v>0</v>
      </c>
      <c r="AB702" s="20">
        <v>1</v>
      </c>
      <c r="AC702" s="20">
        <v>1</v>
      </c>
    </row>
    <row r="703" spans="1:29" x14ac:dyDescent="0.3">
      <c r="A703" s="20">
        <v>2013</v>
      </c>
      <c r="B703" s="10">
        <v>324</v>
      </c>
      <c r="C703" s="10">
        <v>702</v>
      </c>
      <c r="D703" s="26">
        <v>0</v>
      </c>
      <c r="E703" s="26">
        <v>1</v>
      </c>
      <c r="F703" s="26">
        <v>0</v>
      </c>
      <c r="G703" s="10">
        <v>0</v>
      </c>
      <c r="H703" s="10">
        <v>1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1</v>
      </c>
      <c r="O703" s="10">
        <v>0</v>
      </c>
      <c r="P703" s="10">
        <v>0</v>
      </c>
      <c r="Q703" s="20">
        <v>0.69999999999998863</v>
      </c>
      <c r="R703" s="15">
        <v>5.0000000000000044E-2</v>
      </c>
      <c r="S703" s="20">
        <v>91.67</v>
      </c>
      <c r="T703" s="20">
        <v>1.962227231350085</v>
      </c>
      <c r="U703" s="20">
        <v>4.03</v>
      </c>
      <c r="V703" s="20">
        <v>0.60530504614110947</v>
      </c>
      <c r="W703" s="20">
        <v>0</v>
      </c>
      <c r="X703" s="20">
        <v>2486</v>
      </c>
      <c r="Y703" s="20">
        <v>0</v>
      </c>
      <c r="Z703" s="20">
        <v>0</v>
      </c>
      <c r="AA703" s="20">
        <v>0</v>
      </c>
      <c r="AB703" s="20">
        <v>0</v>
      </c>
      <c r="AC703" s="20">
        <v>0</v>
      </c>
    </row>
    <row r="704" spans="1:29" x14ac:dyDescent="0.3">
      <c r="A704" s="20">
        <v>2013</v>
      </c>
      <c r="B704" s="10">
        <v>325</v>
      </c>
      <c r="C704" s="10">
        <v>703</v>
      </c>
      <c r="D704" s="26">
        <v>0</v>
      </c>
      <c r="E704" s="26">
        <v>1</v>
      </c>
      <c r="F704" s="26">
        <v>0</v>
      </c>
      <c r="G704" s="10">
        <v>0</v>
      </c>
      <c r="H704" s="10">
        <v>1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20">
        <v>1.5</v>
      </c>
      <c r="R704" s="15">
        <v>0</v>
      </c>
      <c r="S704" s="20">
        <v>95.52</v>
      </c>
      <c r="T704" s="20">
        <v>1.9800943137852938</v>
      </c>
      <c r="U704" s="20">
        <v>3.92</v>
      </c>
      <c r="V704" s="20">
        <v>0.59328606702045728</v>
      </c>
      <c r="W704" s="20">
        <v>0</v>
      </c>
      <c r="X704" s="20">
        <v>2486</v>
      </c>
      <c r="Y704" s="20">
        <v>0</v>
      </c>
      <c r="Z704" s="20">
        <v>0</v>
      </c>
      <c r="AA704" s="20">
        <v>0</v>
      </c>
      <c r="AB704" s="20">
        <v>1</v>
      </c>
      <c r="AC704" s="20">
        <v>1</v>
      </c>
    </row>
    <row r="705" spans="1:29" x14ac:dyDescent="0.3">
      <c r="A705" s="20">
        <v>2013</v>
      </c>
      <c r="B705" s="10">
        <v>326</v>
      </c>
      <c r="C705" s="10">
        <v>704</v>
      </c>
      <c r="D705" s="26">
        <v>0</v>
      </c>
      <c r="E705" s="26">
        <v>1</v>
      </c>
      <c r="F705" s="26">
        <v>0</v>
      </c>
      <c r="G705" s="10">
        <v>0</v>
      </c>
      <c r="H705" s="10">
        <v>1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20">
        <v>1</v>
      </c>
      <c r="R705" s="15">
        <v>0</v>
      </c>
      <c r="S705" s="20">
        <v>92.97</v>
      </c>
      <c r="T705" s="20">
        <v>1.9683428309589455</v>
      </c>
      <c r="U705" s="20">
        <v>3.94</v>
      </c>
      <c r="V705" s="20">
        <v>0.59549622182557416</v>
      </c>
      <c r="W705" s="20">
        <v>0</v>
      </c>
      <c r="X705" s="20">
        <v>2486</v>
      </c>
      <c r="Y705" s="20">
        <v>0</v>
      </c>
      <c r="Z705" s="20">
        <v>0</v>
      </c>
      <c r="AA705" s="20">
        <v>0</v>
      </c>
      <c r="AB705" s="20">
        <v>0</v>
      </c>
      <c r="AC705" s="20">
        <v>0</v>
      </c>
    </row>
    <row r="706" spans="1:29" x14ac:dyDescent="0.3">
      <c r="A706" s="20">
        <v>2013</v>
      </c>
      <c r="B706" s="10">
        <v>327</v>
      </c>
      <c r="C706" s="10">
        <v>705</v>
      </c>
      <c r="D706" s="26">
        <v>0</v>
      </c>
      <c r="E706" s="26">
        <v>1</v>
      </c>
      <c r="F706" s="26">
        <v>0</v>
      </c>
      <c r="G706" s="10">
        <v>0</v>
      </c>
      <c r="H706" s="10">
        <v>1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1</v>
      </c>
      <c r="O706" s="10">
        <v>0</v>
      </c>
      <c r="P706" s="10">
        <v>0</v>
      </c>
      <c r="Q706" s="20">
        <v>1.3799999999999955</v>
      </c>
      <c r="R706" s="15">
        <v>0</v>
      </c>
      <c r="S706" s="20">
        <v>103.32</v>
      </c>
      <c r="T706" s="20">
        <v>2.0141843975012796</v>
      </c>
      <c r="U706" s="20">
        <v>3.15</v>
      </c>
      <c r="V706" s="20">
        <v>0.49831055378960049</v>
      </c>
      <c r="W706" s="20">
        <v>0</v>
      </c>
      <c r="X706" s="20">
        <v>2486</v>
      </c>
      <c r="Y706" s="20">
        <v>0</v>
      </c>
      <c r="Z706" s="20">
        <v>0</v>
      </c>
      <c r="AA706" s="20">
        <v>0</v>
      </c>
      <c r="AB706" s="20">
        <v>0</v>
      </c>
      <c r="AC706" s="20">
        <v>0</v>
      </c>
    </row>
    <row r="707" spans="1:29" x14ac:dyDescent="0.3">
      <c r="A707" s="20">
        <v>2013</v>
      </c>
      <c r="B707" s="10">
        <v>328</v>
      </c>
      <c r="C707" s="10">
        <v>706</v>
      </c>
      <c r="D707" s="26">
        <v>0</v>
      </c>
      <c r="E707" s="26">
        <v>1</v>
      </c>
      <c r="F707" s="26">
        <v>0</v>
      </c>
      <c r="G707" s="10">
        <v>0</v>
      </c>
      <c r="H707" s="10">
        <v>1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1</v>
      </c>
      <c r="O707" s="10">
        <v>0</v>
      </c>
      <c r="P707" s="10">
        <v>0</v>
      </c>
      <c r="Q707" s="20">
        <v>0.81999999999999318</v>
      </c>
      <c r="R707" s="15">
        <v>6.9999999999999951E-2</v>
      </c>
      <c r="S707" s="20">
        <v>106.33</v>
      </c>
      <c r="T707" s="20">
        <v>2.026655813877043</v>
      </c>
      <c r="U707" s="20">
        <v>3.79</v>
      </c>
      <c r="V707" s="20">
        <v>0.57863920996807239</v>
      </c>
      <c r="W707" s="20">
        <v>0</v>
      </c>
      <c r="X707" s="20">
        <v>2486</v>
      </c>
      <c r="Y707" s="20">
        <v>0</v>
      </c>
      <c r="Z707" s="20">
        <v>0</v>
      </c>
      <c r="AA707" s="20">
        <v>0</v>
      </c>
      <c r="AB707" s="20">
        <v>0</v>
      </c>
      <c r="AC707" s="20">
        <v>0</v>
      </c>
    </row>
    <row r="708" spans="1:29" x14ac:dyDescent="0.3">
      <c r="A708" s="20">
        <v>2013</v>
      </c>
      <c r="B708" s="10">
        <v>329</v>
      </c>
      <c r="C708" s="10">
        <v>707</v>
      </c>
      <c r="D708" s="26">
        <v>1</v>
      </c>
      <c r="E708" s="26">
        <v>0</v>
      </c>
      <c r="F708" s="26">
        <v>0</v>
      </c>
      <c r="G708" s="10">
        <v>0</v>
      </c>
      <c r="H708" s="10">
        <v>1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1</v>
      </c>
      <c r="O708" s="10">
        <v>0</v>
      </c>
      <c r="P708" s="10">
        <v>0</v>
      </c>
      <c r="Q708" s="20">
        <v>0.52700000000001523</v>
      </c>
      <c r="R708" s="15">
        <v>0</v>
      </c>
      <c r="S708" s="20">
        <v>114.2</v>
      </c>
      <c r="T708" s="20">
        <v>2.0576661039098294</v>
      </c>
      <c r="U708" s="20">
        <v>4.4400000000000004</v>
      </c>
      <c r="V708" s="20">
        <v>0.64738297011461987</v>
      </c>
      <c r="W708" s="20">
        <v>0</v>
      </c>
      <c r="X708" s="20">
        <v>2486</v>
      </c>
      <c r="Y708" s="20">
        <v>0</v>
      </c>
      <c r="Z708" s="20">
        <v>0</v>
      </c>
      <c r="AA708" s="20">
        <v>0</v>
      </c>
      <c r="AB708" s="20">
        <v>0</v>
      </c>
      <c r="AC708" s="20">
        <v>0</v>
      </c>
    </row>
    <row r="709" spans="1:29" x14ac:dyDescent="0.3">
      <c r="A709" s="20">
        <v>2013</v>
      </c>
      <c r="B709" s="10">
        <v>330</v>
      </c>
      <c r="C709" s="10">
        <v>708</v>
      </c>
      <c r="D709" s="26">
        <v>1</v>
      </c>
      <c r="E709" s="26">
        <v>0</v>
      </c>
      <c r="F709" s="26">
        <v>0</v>
      </c>
      <c r="G709" s="10">
        <v>0</v>
      </c>
      <c r="H709" s="10">
        <v>1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1</v>
      </c>
      <c r="O709" s="10">
        <v>0</v>
      </c>
      <c r="P709" s="10">
        <v>0</v>
      </c>
      <c r="Q709" s="20">
        <v>0.65299999999999159</v>
      </c>
      <c r="R709" s="15">
        <v>3.0000000000000027E-2</v>
      </c>
      <c r="S709" s="20">
        <v>145.05000000000001</v>
      </c>
      <c r="T709" s="20">
        <v>2.161517733138683</v>
      </c>
      <c r="U709" s="20">
        <v>3.11</v>
      </c>
      <c r="V709" s="20">
        <v>0.4927603890268375</v>
      </c>
      <c r="W709" s="20">
        <v>0</v>
      </c>
      <c r="X709" s="20">
        <v>2486</v>
      </c>
      <c r="Y709" s="20">
        <v>0</v>
      </c>
      <c r="Z709" s="20">
        <v>0</v>
      </c>
      <c r="AA709" s="20">
        <v>0</v>
      </c>
      <c r="AB709" s="20">
        <v>0</v>
      </c>
      <c r="AC709" s="20">
        <v>0</v>
      </c>
    </row>
    <row r="710" spans="1:29" x14ac:dyDescent="0.3">
      <c r="A710" s="20">
        <v>2013</v>
      </c>
      <c r="B710" s="10">
        <v>331</v>
      </c>
      <c r="C710" s="10">
        <v>709</v>
      </c>
      <c r="D710" s="26">
        <v>1</v>
      </c>
      <c r="E710" s="26">
        <v>0</v>
      </c>
      <c r="F710" s="26">
        <v>0</v>
      </c>
      <c r="G710" s="10">
        <v>0</v>
      </c>
      <c r="H710" s="10">
        <v>1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1</v>
      </c>
      <c r="O710" s="10">
        <v>0</v>
      </c>
      <c r="P710" s="10">
        <v>0</v>
      </c>
      <c r="Q710" s="20">
        <v>0.92000000000001592</v>
      </c>
      <c r="R710" s="15">
        <v>0</v>
      </c>
      <c r="S710" s="20">
        <v>50.67</v>
      </c>
      <c r="T710" s="20">
        <v>1.7047509042906712</v>
      </c>
      <c r="U710" s="20">
        <v>5.15</v>
      </c>
      <c r="V710" s="20">
        <v>0.71180722904119109</v>
      </c>
      <c r="W710" s="20">
        <v>1</v>
      </c>
      <c r="X710" s="20">
        <v>2486</v>
      </c>
      <c r="Y710" s="20">
        <v>0</v>
      </c>
      <c r="Z710" s="20">
        <v>0</v>
      </c>
      <c r="AA710" s="20">
        <v>0</v>
      </c>
      <c r="AB710" s="20">
        <v>0</v>
      </c>
      <c r="AC710" s="20">
        <v>0</v>
      </c>
    </row>
    <row r="711" spans="1:29" x14ac:dyDescent="0.3">
      <c r="A711" s="20">
        <v>2013</v>
      </c>
      <c r="B711" s="10">
        <v>332</v>
      </c>
      <c r="C711" s="10">
        <v>710</v>
      </c>
      <c r="D711" s="26">
        <v>1</v>
      </c>
      <c r="E711" s="26">
        <v>0</v>
      </c>
      <c r="F711" s="26">
        <v>0</v>
      </c>
      <c r="G711" s="10">
        <v>0</v>
      </c>
      <c r="H711" s="10">
        <v>1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1</v>
      </c>
      <c r="O711" s="10">
        <v>0</v>
      </c>
      <c r="P711" s="10">
        <v>0</v>
      </c>
      <c r="Q711" s="20">
        <v>0.69999999999998863</v>
      </c>
      <c r="R711" s="15">
        <v>6.0000000000000053E-2</v>
      </c>
      <c r="S711" s="20">
        <v>95.32</v>
      </c>
      <c r="T711" s="20">
        <v>1.9791840336744184</v>
      </c>
      <c r="U711" s="20">
        <v>4.3</v>
      </c>
      <c r="V711" s="20">
        <v>0.63346845557958653</v>
      </c>
      <c r="W711" s="20">
        <v>1</v>
      </c>
      <c r="X711" s="20">
        <v>2486</v>
      </c>
      <c r="Y711" s="20">
        <v>0</v>
      </c>
      <c r="Z711" s="20">
        <v>0</v>
      </c>
      <c r="AA711" s="20">
        <v>0</v>
      </c>
      <c r="AB711" s="20">
        <v>0</v>
      </c>
      <c r="AC711" s="20">
        <v>0</v>
      </c>
    </row>
    <row r="712" spans="1:29" x14ac:dyDescent="0.3">
      <c r="A712" s="20">
        <v>2013</v>
      </c>
      <c r="B712" s="10">
        <v>333</v>
      </c>
      <c r="C712" s="10">
        <v>711</v>
      </c>
      <c r="D712" s="26">
        <v>0</v>
      </c>
      <c r="E712" s="26">
        <v>1</v>
      </c>
      <c r="F712" s="26">
        <v>0</v>
      </c>
      <c r="G712" s="10">
        <v>0</v>
      </c>
      <c r="H712" s="10">
        <v>1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1</v>
      </c>
      <c r="O712" s="10">
        <v>0</v>
      </c>
      <c r="P712" s="10">
        <v>0</v>
      </c>
      <c r="Q712" s="20">
        <v>1</v>
      </c>
      <c r="R712" s="15">
        <v>0</v>
      </c>
      <c r="S712" s="20">
        <v>94.2</v>
      </c>
      <c r="T712" s="20">
        <v>1.9740509027928774</v>
      </c>
      <c r="U712" s="20">
        <v>4.45</v>
      </c>
      <c r="V712" s="20">
        <v>0.64836001098093166</v>
      </c>
      <c r="W712" s="20">
        <v>1</v>
      </c>
      <c r="X712" s="20">
        <v>2486</v>
      </c>
      <c r="Y712" s="20">
        <v>0</v>
      </c>
      <c r="Z712" s="20">
        <v>0</v>
      </c>
      <c r="AA712" s="20">
        <v>0</v>
      </c>
      <c r="AB712" s="20">
        <v>0</v>
      </c>
      <c r="AC712" s="20">
        <v>0</v>
      </c>
    </row>
    <row r="713" spans="1:29" x14ac:dyDescent="0.3">
      <c r="A713" s="20">
        <v>2013</v>
      </c>
      <c r="B713" s="10">
        <v>334</v>
      </c>
      <c r="C713" s="10">
        <v>712</v>
      </c>
      <c r="D713" s="26">
        <v>1</v>
      </c>
      <c r="E713" s="26">
        <v>0</v>
      </c>
      <c r="F713" s="26">
        <v>0</v>
      </c>
      <c r="G713" s="10">
        <v>0</v>
      </c>
      <c r="H713" s="10">
        <v>1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1</v>
      </c>
      <c r="O713" s="10">
        <v>0</v>
      </c>
      <c r="P713" s="10">
        <v>0</v>
      </c>
      <c r="Q713" s="20">
        <v>1</v>
      </c>
      <c r="R713" s="15">
        <v>0</v>
      </c>
      <c r="S713" s="20">
        <v>60.12</v>
      </c>
      <c r="T713" s="20">
        <v>1.7790189719148706</v>
      </c>
      <c r="U713" s="20">
        <v>4.62</v>
      </c>
      <c r="V713" s="20">
        <v>0.66464197555612547</v>
      </c>
      <c r="W713" s="20">
        <v>0</v>
      </c>
      <c r="X713" s="20">
        <v>2486</v>
      </c>
      <c r="Y713" s="20">
        <v>0</v>
      </c>
      <c r="Z713" s="20">
        <v>0</v>
      </c>
      <c r="AA713" s="20">
        <v>0</v>
      </c>
      <c r="AB713" s="20">
        <v>0</v>
      </c>
      <c r="AC713" s="20">
        <v>0</v>
      </c>
    </row>
    <row r="714" spans="1:29" x14ac:dyDescent="0.3">
      <c r="A714" s="20">
        <v>2013</v>
      </c>
      <c r="B714" s="10">
        <v>335</v>
      </c>
      <c r="C714" s="10">
        <v>713</v>
      </c>
      <c r="D714" s="26">
        <v>1</v>
      </c>
      <c r="E714" s="26">
        <v>0</v>
      </c>
      <c r="F714" s="26">
        <v>0</v>
      </c>
      <c r="G714" s="10">
        <v>0</v>
      </c>
      <c r="H714" s="10">
        <v>1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20">
        <v>1.5</v>
      </c>
      <c r="R714" s="15">
        <v>8.9999999999999969E-2</v>
      </c>
      <c r="S714" s="20">
        <v>105.62</v>
      </c>
      <c r="T714" s="20">
        <v>2.023746163152476</v>
      </c>
      <c r="U714" s="20">
        <v>4.1100000000000003</v>
      </c>
      <c r="V714" s="20">
        <v>0.61384182187606928</v>
      </c>
      <c r="W714" s="20">
        <v>1</v>
      </c>
      <c r="X714" s="20">
        <v>2486</v>
      </c>
      <c r="Y714" s="20">
        <v>0</v>
      </c>
      <c r="Z714" s="20">
        <v>0</v>
      </c>
      <c r="AA714" s="20">
        <v>0</v>
      </c>
      <c r="AB714" s="20">
        <v>0</v>
      </c>
      <c r="AC714" s="20">
        <v>0</v>
      </c>
    </row>
    <row r="715" spans="1:29" x14ac:dyDescent="0.3">
      <c r="A715" s="20">
        <v>2013</v>
      </c>
      <c r="B715" s="10">
        <v>336</v>
      </c>
      <c r="C715" s="10">
        <v>714</v>
      </c>
      <c r="D715" s="26">
        <v>1</v>
      </c>
      <c r="E715" s="26">
        <v>0</v>
      </c>
      <c r="F715" s="26">
        <v>0</v>
      </c>
      <c r="G715" s="10">
        <v>0</v>
      </c>
      <c r="H715" s="10">
        <v>1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1</v>
      </c>
      <c r="O715" s="10">
        <v>0</v>
      </c>
      <c r="P715" s="10">
        <v>0</v>
      </c>
      <c r="Q715" s="20">
        <v>1.5</v>
      </c>
      <c r="R715" s="15">
        <v>0</v>
      </c>
      <c r="S715" s="20">
        <v>73.59</v>
      </c>
      <c r="T715" s="20">
        <v>1.8668188029260482</v>
      </c>
      <c r="U715" s="20">
        <v>4.29</v>
      </c>
      <c r="V715" s="20">
        <v>0.63245729218472424</v>
      </c>
      <c r="W715" s="20">
        <v>0</v>
      </c>
      <c r="X715" s="20">
        <v>2486</v>
      </c>
      <c r="Y715" s="20">
        <v>0</v>
      </c>
      <c r="Z715" s="20">
        <v>0</v>
      </c>
      <c r="AA715" s="20">
        <v>0</v>
      </c>
      <c r="AB715" s="20">
        <v>0</v>
      </c>
      <c r="AC715" s="20">
        <v>0</v>
      </c>
    </row>
    <row r="716" spans="1:29" x14ac:dyDescent="0.3">
      <c r="A716" s="20">
        <v>2013</v>
      </c>
      <c r="B716" s="10">
        <v>337</v>
      </c>
      <c r="C716" s="10">
        <v>715</v>
      </c>
      <c r="D716" s="26">
        <v>1</v>
      </c>
      <c r="E716" s="26">
        <v>0</v>
      </c>
      <c r="F716" s="26">
        <v>0</v>
      </c>
      <c r="G716" s="10">
        <v>0</v>
      </c>
      <c r="H716" s="10">
        <v>1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20">
        <v>1</v>
      </c>
      <c r="R716" s="15">
        <v>0</v>
      </c>
      <c r="S716" s="20">
        <v>98.56</v>
      </c>
      <c r="T716" s="20">
        <v>1.9937006948203502</v>
      </c>
      <c r="U716" s="20">
        <v>5.12</v>
      </c>
      <c r="V716" s="20">
        <v>0.70926996097583073</v>
      </c>
      <c r="W716" s="20">
        <v>0</v>
      </c>
      <c r="X716" s="20">
        <v>2486</v>
      </c>
      <c r="Y716" s="20">
        <v>0</v>
      </c>
      <c r="Z716" s="20">
        <v>0</v>
      </c>
      <c r="AA716" s="20">
        <v>0</v>
      </c>
      <c r="AB716" s="20">
        <v>0</v>
      </c>
      <c r="AC716" s="20">
        <v>0</v>
      </c>
    </row>
    <row r="717" spans="1:29" x14ac:dyDescent="0.3">
      <c r="A717" s="20">
        <v>2013</v>
      </c>
      <c r="B717" s="10">
        <v>338</v>
      </c>
      <c r="C717" s="10">
        <v>716</v>
      </c>
      <c r="D717" s="26">
        <v>1</v>
      </c>
      <c r="E717" s="26">
        <v>0</v>
      </c>
      <c r="F717" s="26">
        <v>0</v>
      </c>
      <c r="G717" s="10">
        <v>0</v>
      </c>
      <c r="H717" s="10">
        <v>1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20">
        <v>1</v>
      </c>
      <c r="R717" s="15">
        <v>2.0000000000000018E-2</v>
      </c>
      <c r="S717" s="20">
        <v>57.75</v>
      </c>
      <c r="T717" s="20">
        <v>1.7615519885641819</v>
      </c>
      <c r="U717" s="20">
        <v>4.3499999999999996</v>
      </c>
      <c r="V717" s="20">
        <v>0.63848925695463732</v>
      </c>
      <c r="W717" s="20">
        <v>0</v>
      </c>
      <c r="X717" s="20">
        <v>2486</v>
      </c>
      <c r="Y717" s="20">
        <v>0</v>
      </c>
      <c r="Z717" s="20">
        <v>0</v>
      </c>
      <c r="AA717" s="20">
        <v>0</v>
      </c>
      <c r="AB717" s="20">
        <v>0</v>
      </c>
      <c r="AC717" s="20">
        <v>0</v>
      </c>
    </row>
    <row r="718" spans="1:29" x14ac:dyDescent="0.3">
      <c r="A718" s="20">
        <v>2013</v>
      </c>
      <c r="B718" s="10">
        <v>339</v>
      </c>
      <c r="C718" s="10">
        <v>717</v>
      </c>
      <c r="D718" s="26">
        <v>1</v>
      </c>
      <c r="E718" s="26">
        <v>0</v>
      </c>
      <c r="F718" s="26">
        <v>0</v>
      </c>
      <c r="G718" s="10">
        <v>0</v>
      </c>
      <c r="H718" s="10">
        <v>1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20">
        <v>1</v>
      </c>
      <c r="R718" s="15">
        <v>0</v>
      </c>
      <c r="S718" s="20">
        <v>92.78</v>
      </c>
      <c r="T718" s="20">
        <v>1.9674543681827408</v>
      </c>
      <c r="U718" s="20">
        <v>4.12</v>
      </c>
      <c r="V718" s="20">
        <v>0.61489721603313463</v>
      </c>
      <c r="W718" s="20">
        <v>1</v>
      </c>
      <c r="X718" s="20">
        <v>2486</v>
      </c>
      <c r="Y718" s="20">
        <v>0</v>
      </c>
      <c r="Z718" s="20">
        <v>0</v>
      </c>
      <c r="AA718" s="20">
        <v>0</v>
      </c>
      <c r="AB718" s="20">
        <v>0</v>
      </c>
      <c r="AC718" s="20">
        <v>0</v>
      </c>
    </row>
    <row r="719" spans="1:29" x14ac:dyDescent="0.3">
      <c r="A719" s="20">
        <v>2013</v>
      </c>
      <c r="B719" s="10">
        <v>340</v>
      </c>
      <c r="C719" s="10">
        <v>718</v>
      </c>
      <c r="D719" s="26">
        <v>1</v>
      </c>
      <c r="E719" s="26">
        <v>0</v>
      </c>
      <c r="F719" s="26">
        <v>0</v>
      </c>
      <c r="G719" s="10">
        <v>0</v>
      </c>
      <c r="H719" s="10">
        <v>1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1</v>
      </c>
      <c r="O719" s="10">
        <v>0</v>
      </c>
      <c r="P719" s="10">
        <v>0</v>
      </c>
      <c r="Q719" s="20">
        <v>1</v>
      </c>
      <c r="R719" s="15">
        <v>0</v>
      </c>
      <c r="S719" s="20">
        <v>84.85</v>
      </c>
      <c r="T719" s="20">
        <v>1.9286518466536946</v>
      </c>
      <c r="U719" s="20">
        <v>5.44</v>
      </c>
      <c r="V719" s="20">
        <v>0.73559889969817993</v>
      </c>
      <c r="W719" s="20">
        <v>0</v>
      </c>
      <c r="X719" s="20">
        <v>2486</v>
      </c>
      <c r="Y719" s="20">
        <v>0</v>
      </c>
      <c r="Z719" s="20">
        <v>0</v>
      </c>
      <c r="AA719" s="20">
        <v>0</v>
      </c>
      <c r="AB719" s="20">
        <v>0</v>
      </c>
      <c r="AC719" s="20">
        <v>0</v>
      </c>
    </row>
    <row r="720" spans="1:29" x14ac:dyDescent="0.3">
      <c r="A720" s="20">
        <v>2013</v>
      </c>
      <c r="B720" s="10">
        <v>341</v>
      </c>
      <c r="C720" s="10">
        <v>719</v>
      </c>
      <c r="D720" s="26">
        <v>1</v>
      </c>
      <c r="E720" s="26">
        <v>0</v>
      </c>
      <c r="F720" s="26">
        <v>0</v>
      </c>
      <c r="G720" s="10">
        <v>0</v>
      </c>
      <c r="H720" s="10">
        <v>1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20">
        <v>1</v>
      </c>
      <c r="R720" s="15">
        <v>1.0000000000000009E-2</v>
      </c>
      <c r="S720" s="20">
        <v>106.08</v>
      </c>
      <c r="T720" s="20">
        <v>2.0256335110606978</v>
      </c>
      <c r="U720" s="20">
        <v>4.96</v>
      </c>
      <c r="V720" s="20">
        <v>0.69548167649019743</v>
      </c>
      <c r="W720" s="20">
        <v>0</v>
      </c>
      <c r="X720" s="20">
        <v>2486</v>
      </c>
      <c r="Y720" s="20">
        <v>0</v>
      </c>
      <c r="Z720" s="20">
        <v>0</v>
      </c>
      <c r="AA720" s="20">
        <v>0</v>
      </c>
      <c r="AB720" s="20">
        <v>0</v>
      </c>
      <c r="AC720" s="20">
        <v>0</v>
      </c>
    </row>
    <row r="721" spans="1:29" x14ac:dyDescent="0.3">
      <c r="A721" s="20">
        <v>2013</v>
      </c>
      <c r="B721" s="10">
        <v>342</v>
      </c>
      <c r="C721" s="10">
        <v>720</v>
      </c>
      <c r="D721" s="26">
        <v>1</v>
      </c>
      <c r="E721" s="26">
        <v>0</v>
      </c>
      <c r="F721" s="26">
        <v>0</v>
      </c>
      <c r="G721" s="10">
        <v>1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1</v>
      </c>
      <c r="O721" s="10">
        <v>0</v>
      </c>
      <c r="P721" s="10">
        <v>0</v>
      </c>
      <c r="Q721" s="20">
        <v>1</v>
      </c>
      <c r="R721" s="15">
        <v>2.0000000000000018E-2</v>
      </c>
      <c r="S721" s="20">
        <v>30.21</v>
      </c>
      <c r="T721" s="20">
        <v>1.4801507252732804</v>
      </c>
      <c r="U721" s="20">
        <v>4.78</v>
      </c>
      <c r="V721" s="20">
        <v>0.67942789661211889</v>
      </c>
      <c r="W721" s="20">
        <v>2</v>
      </c>
      <c r="X721" s="20">
        <v>2486</v>
      </c>
      <c r="Y721" s="20">
        <v>0</v>
      </c>
      <c r="Z721" s="20">
        <v>0</v>
      </c>
      <c r="AA721" s="20">
        <v>0</v>
      </c>
      <c r="AB721" s="20">
        <v>0</v>
      </c>
      <c r="AC721" s="20">
        <v>0</v>
      </c>
    </row>
    <row r="722" spans="1:29" x14ac:dyDescent="0.3">
      <c r="A722" s="20">
        <v>2013</v>
      </c>
      <c r="B722" s="10">
        <v>343</v>
      </c>
      <c r="C722" s="10">
        <v>721</v>
      </c>
      <c r="D722" s="26">
        <v>1</v>
      </c>
      <c r="E722" s="26">
        <v>0</v>
      </c>
      <c r="F722" s="26">
        <v>0</v>
      </c>
      <c r="G722" s="10">
        <v>0</v>
      </c>
      <c r="H722" s="10">
        <v>1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1</v>
      </c>
      <c r="O722" s="10">
        <v>0</v>
      </c>
      <c r="P722" s="10">
        <v>0</v>
      </c>
      <c r="Q722" s="20">
        <v>1</v>
      </c>
      <c r="R722" s="15">
        <v>1.0000000000000009E-2</v>
      </c>
      <c r="S722" s="20">
        <v>55.72</v>
      </c>
      <c r="T722" s="20">
        <v>1.7460111077519258</v>
      </c>
      <c r="U722" s="20">
        <v>3.99</v>
      </c>
      <c r="V722" s="20">
        <v>0.60097289568674828</v>
      </c>
      <c r="W722" s="20">
        <v>0</v>
      </c>
      <c r="X722" s="20">
        <v>2486</v>
      </c>
      <c r="Y722" s="20">
        <v>0</v>
      </c>
      <c r="Z722" s="20">
        <v>1</v>
      </c>
      <c r="AA722" s="20">
        <v>0</v>
      </c>
      <c r="AB722" s="20">
        <v>0</v>
      </c>
      <c r="AC722" s="20">
        <v>1</v>
      </c>
    </row>
    <row r="723" spans="1:29" x14ac:dyDescent="0.3">
      <c r="A723" s="20">
        <v>2013</v>
      </c>
      <c r="B723" s="10">
        <v>344</v>
      </c>
      <c r="C723" s="10">
        <v>722</v>
      </c>
      <c r="D723" s="26">
        <v>1</v>
      </c>
      <c r="E723" s="26">
        <v>0</v>
      </c>
      <c r="F723" s="26">
        <v>0</v>
      </c>
      <c r="G723" s="10">
        <v>0</v>
      </c>
      <c r="H723" s="10">
        <v>1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1</v>
      </c>
      <c r="O723" s="10">
        <v>0</v>
      </c>
      <c r="P723" s="10">
        <v>0</v>
      </c>
      <c r="Q723" s="20">
        <v>1</v>
      </c>
      <c r="R723" s="15">
        <v>0</v>
      </c>
      <c r="S723" s="20">
        <v>61.91</v>
      </c>
      <c r="T723" s="20">
        <v>1.7917608040129049</v>
      </c>
      <c r="U723" s="20">
        <v>4.59</v>
      </c>
      <c r="V723" s="20">
        <v>0.66181268553726125</v>
      </c>
      <c r="W723" s="20">
        <v>3</v>
      </c>
      <c r="X723" s="20">
        <v>2486</v>
      </c>
      <c r="Y723" s="20">
        <v>0</v>
      </c>
      <c r="Z723" s="20">
        <v>0</v>
      </c>
      <c r="AA723" s="20">
        <v>0</v>
      </c>
      <c r="AB723" s="20">
        <v>0</v>
      </c>
      <c r="AC723" s="20">
        <v>0</v>
      </c>
    </row>
    <row r="724" spans="1:29" x14ac:dyDescent="0.3">
      <c r="A724" s="20">
        <v>2013</v>
      </c>
      <c r="B724" s="10">
        <v>345</v>
      </c>
      <c r="C724" s="10">
        <v>723</v>
      </c>
      <c r="D724" s="26">
        <v>1</v>
      </c>
      <c r="E724" s="26">
        <v>0</v>
      </c>
      <c r="F724" s="26">
        <v>0</v>
      </c>
      <c r="G724" s="10">
        <v>1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1</v>
      </c>
      <c r="O724" s="10">
        <v>0</v>
      </c>
      <c r="P724" s="10">
        <v>0</v>
      </c>
      <c r="Q724" s="20">
        <v>1</v>
      </c>
      <c r="R724" s="15">
        <v>0</v>
      </c>
      <c r="S724" s="20">
        <v>50.72</v>
      </c>
      <c r="T724" s="20">
        <v>1.7051792448736762</v>
      </c>
      <c r="U724" s="20">
        <v>3.84</v>
      </c>
      <c r="V724" s="20">
        <v>0.58433122436753082</v>
      </c>
      <c r="W724" s="20">
        <v>3</v>
      </c>
      <c r="X724" s="20">
        <v>2486</v>
      </c>
      <c r="Y724" s="20">
        <v>0</v>
      </c>
      <c r="Z724" s="20">
        <v>0</v>
      </c>
      <c r="AA724" s="20">
        <v>0</v>
      </c>
      <c r="AB724" s="20">
        <v>2</v>
      </c>
      <c r="AC724" s="20">
        <v>2</v>
      </c>
    </row>
    <row r="725" spans="1:29" x14ac:dyDescent="0.3">
      <c r="A725" s="20">
        <v>2013</v>
      </c>
      <c r="B725" s="10">
        <v>346</v>
      </c>
      <c r="C725" s="10">
        <v>724</v>
      </c>
      <c r="D725" s="26">
        <v>0</v>
      </c>
      <c r="E725" s="26">
        <v>1</v>
      </c>
      <c r="F725" s="26">
        <v>0</v>
      </c>
      <c r="G725" s="10">
        <v>0</v>
      </c>
      <c r="H725" s="10">
        <v>1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1</v>
      </c>
      <c r="O725" s="10">
        <v>0</v>
      </c>
      <c r="P725" s="10">
        <v>0</v>
      </c>
      <c r="Q725" s="20">
        <v>1</v>
      </c>
      <c r="R725" s="15">
        <v>7.999999999999996E-2</v>
      </c>
      <c r="S725" s="20">
        <v>64.790000000000006</v>
      </c>
      <c r="T725" s="20">
        <v>1.8115079799453266</v>
      </c>
      <c r="U725" s="20">
        <v>3.99</v>
      </c>
      <c r="V725" s="20">
        <v>0.60097289568674828</v>
      </c>
      <c r="W725" s="20">
        <v>0</v>
      </c>
      <c r="X725" s="20">
        <v>2486</v>
      </c>
      <c r="Y725" s="20">
        <v>0</v>
      </c>
      <c r="Z725" s="20">
        <v>0</v>
      </c>
      <c r="AA725" s="20">
        <v>0</v>
      </c>
      <c r="AB725" s="20">
        <v>0</v>
      </c>
      <c r="AC725" s="20">
        <v>0</v>
      </c>
    </row>
    <row r="726" spans="1:29" x14ac:dyDescent="0.3">
      <c r="A726" s="20">
        <v>2013</v>
      </c>
      <c r="B726" s="10">
        <v>347</v>
      </c>
      <c r="C726" s="10">
        <v>725</v>
      </c>
      <c r="D726" s="26">
        <v>1</v>
      </c>
      <c r="E726" s="26">
        <v>0</v>
      </c>
      <c r="F726" s="26">
        <v>0</v>
      </c>
      <c r="G726" s="10">
        <v>0</v>
      </c>
      <c r="H726" s="10">
        <v>1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1</v>
      </c>
      <c r="O726" s="10">
        <v>0</v>
      </c>
      <c r="P726" s="10">
        <v>0</v>
      </c>
      <c r="Q726" s="20">
        <v>1</v>
      </c>
      <c r="R726" s="15">
        <v>5.0000000000000044E-2</v>
      </c>
      <c r="S726" s="20">
        <v>51.24</v>
      </c>
      <c r="T726" s="20">
        <v>1.7096091210726487</v>
      </c>
      <c r="U726" s="20">
        <v>4.21</v>
      </c>
      <c r="V726" s="20">
        <v>0.62428209583566829</v>
      </c>
      <c r="W726" s="20">
        <v>0</v>
      </c>
      <c r="X726" s="20">
        <v>2486</v>
      </c>
      <c r="Y726" s="20">
        <v>0</v>
      </c>
      <c r="Z726" s="20">
        <v>0</v>
      </c>
      <c r="AA726" s="20">
        <v>0</v>
      </c>
      <c r="AB726" s="20">
        <v>1</v>
      </c>
      <c r="AC726" s="20">
        <v>1</v>
      </c>
    </row>
    <row r="727" spans="1:29" x14ac:dyDescent="0.3">
      <c r="A727" s="20">
        <v>2013</v>
      </c>
      <c r="B727" s="10">
        <v>348</v>
      </c>
      <c r="C727" s="10">
        <v>726</v>
      </c>
      <c r="D727" s="26">
        <v>1</v>
      </c>
      <c r="E727" s="26">
        <v>0</v>
      </c>
      <c r="F727" s="26">
        <v>0</v>
      </c>
      <c r="G727" s="10">
        <v>0</v>
      </c>
      <c r="H727" s="10">
        <v>1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1</v>
      </c>
      <c r="O727" s="10">
        <v>0</v>
      </c>
      <c r="P727" s="10">
        <v>0</v>
      </c>
      <c r="Q727" s="20">
        <v>1</v>
      </c>
      <c r="R727" s="15">
        <v>1.0000000000000009E-2</v>
      </c>
      <c r="S727" s="20">
        <v>80.209999999999994</v>
      </c>
      <c r="T727" s="20">
        <v>1.9042285163400785</v>
      </c>
      <c r="U727" s="20">
        <v>4.68</v>
      </c>
      <c r="V727" s="20">
        <v>0.67024585307412399</v>
      </c>
      <c r="W727" s="20">
        <v>2</v>
      </c>
      <c r="X727" s="20">
        <v>2486</v>
      </c>
      <c r="Y727" s="20">
        <v>0</v>
      </c>
      <c r="Z727" s="20">
        <v>0</v>
      </c>
      <c r="AA727" s="20">
        <v>0</v>
      </c>
      <c r="AB727" s="20">
        <v>0</v>
      </c>
      <c r="AC727" s="20">
        <v>0</v>
      </c>
    </row>
    <row r="728" spans="1:29" x14ac:dyDescent="0.3">
      <c r="A728" s="20">
        <v>2013</v>
      </c>
      <c r="B728" s="10">
        <v>349</v>
      </c>
      <c r="C728" s="10">
        <v>727</v>
      </c>
      <c r="D728" s="26">
        <v>1</v>
      </c>
      <c r="E728" s="26">
        <v>0</v>
      </c>
      <c r="F728" s="26">
        <v>0</v>
      </c>
      <c r="G728" s="10">
        <v>0</v>
      </c>
      <c r="H728" s="10">
        <v>1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1</v>
      </c>
      <c r="O728" s="10">
        <v>0</v>
      </c>
      <c r="P728" s="10">
        <v>0</v>
      </c>
      <c r="Q728" s="20">
        <v>0.69999999999998863</v>
      </c>
      <c r="R728" s="15">
        <v>0</v>
      </c>
      <c r="S728" s="20">
        <v>57.92</v>
      </c>
      <c r="T728" s="20">
        <v>1.7628285531890906</v>
      </c>
      <c r="U728" s="20">
        <v>3.21</v>
      </c>
      <c r="V728" s="20">
        <v>0.5065050324048721</v>
      </c>
      <c r="W728" s="20">
        <v>0</v>
      </c>
      <c r="X728" s="20">
        <v>2486</v>
      </c>
      <c r="Y728" s="20">
        <v>0</v>
      </c>
      <c r="Z728" s="20">
        <v>0</v>
      </c>
      <c r="AA728" s="20">
        <v>0</v>
      </c>
      <c r="AB728" s="20">
        <v>0</v>
      </c>
      <c r="AC728" s="20">
        <v>0</v>
      </c>
    </row>
    <row r="729" spans="1:29" x14ac:dyDescent="0.3">
      <c r="A729" s="20">
        <v>2013</v>
      </c>
      <c r="B729" s="10">
        <v>350</v>
      </c>
      <c r="C729" s="10">
        <v>728</v>
      </c>
      <c r="D729" s="26">
        <v>0</v>
      </c>
      <c r="E729" s="26">
        <v>1</v>
      </c>
      <c r="F729" s="26">
        <v>0</v>
      </c>
      <c r="G729" s="10">
        <v>0</v>
      </c>
      <c r="H729" s="10">
        <v>1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1</v>
      </c>
      <c r="O729" s="10">
        <v>0</v>
      </c>
      <c r="P729" s="10">
        <v>0</v>
      </c>
      <c r="Q729" s="20">
        <v>1</v>
      </c>
      <c r="R729" s="15">
        <v>0.12</v>
      </c>
      <c r="S729" s="20">
        <v>58.11</v>
      </c>
      <c r="T729" s="20">
        <v>1.7642508754387733</v>
      </c>
      <c r="U729" s="20">
        <v>3.88</v>
      </c>
      <c r="V729" s="20">
        <v>0.58883172559420727</v>
      </c>
      <c r="W729" s="20">
        <v>1</v>
      </c>
      <c r="X729" s="20">
        <v>2486</v>
      </c>
      <c r="Y729" s="20">
        <v>0</v>
      </c>
      <c r="Z729" s="20">
        <v>0</v>
      </c>
      <c r="AA729" s="20">
        <v>1</v>
      </c>
      <c r="AB729" s="20">
        <v>0</v>
      </c>
      <c r="AC729" s="20">
        <v>1</v>
      </c>
    </row>
    <row r="730" spans="1:29" x14ac:dyDescent="0.3">
      <c r="A730" s="20">
        <v>2013</v>
      </c>
      <c r="B730" s="10">
        <v>351</v>
      </c>
      <c r="C730" s="10">
        <v>729</v>
      </c>
      <c r="D730" s="26">
        <v>1</v>
      </c>
      <c r="E730" s="26">
        <v>0</v>
      </c>
      <c r="F730" s="26">
        <v>0</v>
      </c>
      <c r="G730" s="10">
        <v>0</v>
      </c>
      <c r="H730" s="10">
        <v>1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1</v>
      </c>
      <c r="O730" s="10">
        <v>0</v>
      </c>
      <c r="P730" s="10">
        <v>0</v>
      </c>
      <c r="Q730" s="20">
        <v>1.3000000000000114</v>
      </c>
      <c r="R730" s="15">
        <v>2.0000000000000018E-2</v>
      </c>
      <c r="S730" s="20">
        <v>90.86</v>
      </c>
      <c r="T730" s="20">
        <v>1.9583727324786073</v>
      </c>
      <c r="U730" s="20">
        <v>4.4800000000000004</v>
      </c>
      <c r="V730" s="20">
        <v>0.651278013998144</v>
      </c>
      <c r="W730" s="20">
        <v>1</v>
      </c>
      <c r="X730" s="20">
        <v>2486</v>
      </c>
      <c r="Y730" s="20">
        <v>0</v>
      </c>
      <c r="Z730" s="20">
        <v>0</v>
      </c>
      <c r="AA730" s="20">
        <v>0</v>
      </c>
      <c r="AB730" s="20">
        <v>1</v>
      </c>
      <c r="AC730" s="20">
        <v>1</v>
      </c>
    </row>
    <row r="731" spans="1:29" x14ac:dyDescent="0.3">
      <c r="A731" s="20">
        <v>2013</v>
      </c>
      <c r="B731" s="10">
        <v>352</v>
      </c>
      <c r="C731" s="10">
        <v>730</v>
      </c>
      <c r="D731" s="26">
        <v>1</v>
      </c>
      <c r="E731" s="26">
        <v>0</v>
      </c>
      <c r="F731" s="26">
        <v>0</v>
      </c>
      <c r="G731" s="10">
        <v>0</v>
      </c>
      <c r="H731" s="10">
        <v>1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1</v>
      </c>
      <c r="O731" s="10">
        <v>0</v>
      </c>
      <c r="P731" s="10">
        <v>0</v>
      </c>
      <c r="Q731" s="20">
        <v>1</v>
      </c>
      <c r="R731" s="15">
        <v>0</v>
      </c>
      <c r="S731" s="20">
        <v>91.64</v>
      </c>
      <c r="T731" s="20">
        <v>1.96208508051736</v>
      </c>
      <c r="U731" s="20">
        <v>4.7</v>
      </c>
      <c r="V731" s="20">
        <v>0.67209785793571752</v>
      </c>
      <c r="W731" s="20">
        <v>0</v>
      </c>
      <c r="X731" s="20">
        <v>2486</v>
      </c>
      <c r="Y731" s="20">
        <v>0</v>
      </c>
      <c r="Z731" s="20">
        <v>0</v>
      </c>
      <c r="AA731" s="20">
        <v>0</v>
      </c>
      <c r="AB731" s="20">
        <v>1</v>
      </c>
      <c r="AC731" s="20">
        <v>1</v>
      </c>
    </row>
    <row r="732" spans="1:29" x14ac:dyDescent="0.3">
      <c r="A732" s="20">
        <v>2013</v>
      </c>
      <c r="B732" s="10">
        <v>353</v>
      </c>
      <c r="C732" s="10">
        <v>731</v>
      </c>
      <c r="D732" s="26">
        <v>0</v>
      </c>
      <c r="E732" s="26">
        <v>1</v>
      </c>
      <c r="F732" s="26">
        <v>0</v>
      </c>
      <c r="G732" s="10">
        <v>0</v>
      </c>
      <c r="H732" s="10">
        <v>1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1</v>
      </c>
      <c r="O732" s="10">
        <v>0</v>
      </c>
      <c r="P732" s="10">
        <v>0</v>
      </c>
      <c r="Q732" s="20">
        <v>1</v>
      </c>
      <c r="R732" s="15">
        <v>2.0000000000000018E-2</v>
      </c>
      <c r="S732" s="20">
        <v>72.989999999999995</v>
      </c>
      <c r="T732" s="20">
        <v>1.863263363650481</v>
      </c>
      <c r="U732" s="20">
        <v>4.4800000000000004</v>
      </c>
      <c r="V732" s="20">
        <v>0.651278013998144</v>
      </c>
      <c r="W732" s="20">
        <v>0</v>
      </c>
      <c r="X732" s="20">
        <v>2486</v>
      </c>
      <c r="Y732" s="20">
        <v>0</v>
      </c>
      <c r="Z732" s="20">
        <v>0</v>
      </c>
      <c r="AA732" s="20">
        <v>0</v>
      </c>
      <c r="AB732" s="20">
        <v>0</v>
      </c>
      <c r="AC732" s="20">
        <v>0</v>
      </c>
    </row>
    <row r="733" spans="1:29" x14ac:dyDescent="0.3">
      <c r="A733" s="20">
        <v>2013</v>
      </c>
      <c r="B733" s="10">
        <v>354</v>
      </c>
      <c r="C733" s="10">
        <v>732</v>
      </c>
      <c r="D733" s="26">
        <v>1</v>
      </c>
      <c r="E733" s="26">
        <v>0</v>
      </c>
      <c r="F733" s="26">
        <v>0</v>
      </c>
      <c r="G733" s="10">
        <v>1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20">
        <v>1</v>
      </c>
      <c r="R733" s="15">
        <v>0</v>
      </c>
      <c r="S733" s="20">
        <v>63.08</v>
      </c>
      <c r="T733" s="20">
        <v>1.7998916846568653</v>
      </c>
      <c r="U733" s="20">
        <v>5.12</v>
      </c>
      <c r="V733" s="20">
        <v>0.70926996097583073</v>
      </c>
      <c r="W733" s="20">
        <v>1</v>
      </c>
      <c r="X733" s="20">
        <v>3421</v>
      </c>
      <c r="Y733" s="20">
        <v>0</v>
      </c>
      <c r="Z733" s="20">
        <v>0</v>
      </c>
      <c r="AA733" s="20">
        <v>0</v>
      </c>
      <c r="AB733" s="20">
        <v>0</v>
      </c>
      <c r="AC733" s="20">
        <v>0</v>
      </c>
    </row>
    <row r="734" spans="1:29" x14ac:dyDescent="0.3">
      <c r="A734" s="20">
        <v>2013</v>
      </c>
      <c r="B734" s="10">
        <v>355</v>
      </c>
      <c r="C734" s="10">
        <v>733</v>
      </c>
      <c r="D734" s="26">
        <v>0</v>
      </c>
      <c r="E734" s="26">
        <v>1</v>
      </c>
      <c r="F734" s="26">
        <v>0</v>
      </c>
      <c r="G734" s="10">
        <v>0</v>
      </c>
      <c r="H734" s="10">
        <v>1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1</v>
      </c>
      <c r="O734" s="10">
        <v>0</v>
      </c>
      <c r="P734" s="10">
        <v>0</v>
      </c>
      <c r="Q734" s="20">
        <v>1</v>
      </c>
      <c r="R734" s="15">
        <v>0</v>
      </c>
      <c r="S734" s="20">
        <v>112.57</v>
      </c>
      <c r="T734" s="20">
        <v>2.0514226660890347</v>
      </c>
      <c r="U734" s="20">
        <v>4.3</v>
      </c>
      <c r="V734" s="20">
        <v>0.63346845557958653</v>
      </c>
      <c r="W734" s="20">
        <v>4</v>
      </c>
      <c r="X734" s="20">
        <v>3421</v>
      </c>
      <c r="Y734" s="20">
        <v>0</v>
      </c>
      <c r="Z734" s="20">
        <v>0</v>
      </c>
      <c r="AA734" s="20">
        <v>0</v>
      </c>
      <c r="AB734" s="20">
        <v>0</v>
      </c>
      <c r="AC734" s="20">
        <v>0</v>
      </c>
    </row>
    <row r="735" spans="1:29" x14ac:dyDescent="0.3">
      <c r="A735" s="20">
        <v>2013</v>
      </c>
      <c r="B735" s="10">
        <v>356</v>
      </c>
      <c r="C735" s="10">
        <v>734</v>
      </c>
      <c r="D735" s="26">
        <v>0</v>
      </c>
      <c r="E735" s="26">
        <v>1</v>
      </c>
      <c r="F735" s="26">
        <v>0</v>
      </c>
      <c r="G735" s="10">
        <v>1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1</v>
      </c>
      <c r="O735" s="10">
        <v>0</v>
      </c>
      <c r="P735" s="10">
        <v>0</v>
      </c>
      <c r="Q735" s="20">
        <v>1</v>
      </c>
      <c r="R735" s="15">
        <v>3.0000000000000027E-2</v>
      </c>
      <c r="S735" s="20">
        <v>80.72</v>
      </c>
      <c r="T735" s="20">
        <v>1.9069811532288541</v>
      </c>
      <c r="U735" s="20">
        <v>4.5199999999999996</v>
      </c>
      <c r="V735" s="20">
        <v>0.65513843481138212</v>
      </c>
      <c r="W735" s="20">
        <v>8</v>
      </c>
      <c r="X735" s="20">
        <v>3421</v>
      </c>
      <c r="Y735" s="20">
        <v>0</v>
      </c>
      <c r="Z735" s="20">
        <v>0</v>
      </c>
      <c r="AA735" s="20">
        <v>1</v>
      </c>
      <c r="AB735" s="20">
        <v>2</v>
      </c>
      <c r="AC735" s="20">
        <v>3</v>
      </c>
    </row>
    <row r="736" spans="1:29" x14ac:dyDescent="0.3">
      <c r="A736" s="20">
        <v>2013</v>
      </c>
      <c r="B736" s="10">
        <v>357</v>
      </c>
      <c r="C736" s="10">
        <v>735</v>
      </c>
      <c r="D736" s="26">
        <v>0</v>
      </c>
      <c r="E736" s="26">
        <v>1</v>
      </c>
      <c r="F736" s="26">
        <v>0</v>
      </c>
      <c r="G736" s="10">
        <v>1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1</v>
      </c>
      <c r="P736" s="10">
        <v>0</v>
      </c>
      <c r="Q736" s="20">
        <v>0.69999999999998863</v>
      </c>
      <c r="R736" s="15">
        <v>0</v>
      </c>
      <c r="S736" s="20">
        <v>34.75</v>
      </c>
      <c r="T736" s="20">
        <v>1.5409548089261327</v>
      </c>
      <c r="U736" s="20">
        <v>4.4400000000000004</v>
      </c>
      <c r="V736" s="20">
        <v>0.64738297011461987</v>
      </c>
      <c r="W736" s="20">
        <v>7</v>
      </c>
      <c r="X736" s="20">
        <v>3421</v>
      </c>
      <c r="Y736" s="20">
        <v>0</v>
      </c>
      <c r="Z736" s="20">
        <v>0</v>
      </c>
      <c r="AA736" s="20">
        <v>2</v>
      </c>
      <c r="AB736" s="20">
        <v>7</v>
      </c>
      <c r="AC736" s="20">
        <v>9</v>
      </c>
    </row>
    <row r="737" spans="1:29" x14ac:dyDescent="0.3">
      <c r="A737" s="20">
        <v>2013</v>
      </c>
      <c r="B737" s="10">
        <v>358</v>
      </c>
      <c r="C737" s="10">
        <v>736</v>
      </c>
      <c r="D737" s="26">
        <v>0</v>
      </c>
      <c r="E737" s="26">
        <v>0</v>
      </c>
      <c r="F737" s="26">
        <v>1</v>
      </c>
      <c r="G737" s="10">
        <v>1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20">
        <v>0.80000000000001137</v>
      </c>
      <c r="R737" s="15">
        <v>0.12</v>
      </c>
      <c r="S737" s="20">
        <v>24.51</v>
      </c>
      <c r="T737" s="20">
        <v>1.3893433112520779</v>
      </c>
      <c r="U737" s="20">
        <v>3.37</v>
      </c>
      <c r="V737" s="20">
        <v>0.52762990087133865</v>
      </c>
      <c r="W737" s="20">
        <v>7</v>
      </c>
      <c r="X737" s="20">
        <v>3421</v>
      </c>
      <c r="Y737" s="20">
        <v>0</v>
      </c>
      <c r="Z737" s="20">
        <v>0</v>
      </c>
      <c r="AA737" s="20">
        <v>0</v>
      </c>
      <c r="AB737" s="20">
        <v>1</v>
      </c>
      <c r="AC737" s="20">
        <v>1</v>
      </c>
    </row>
    <row r="738" spans="1:29" x14ac:dyDescent="0.3">
      <c r="A738" s="20">
        <v>2013</v>
      </c>
      <c r="B738" s="10">
        <v>359</v>
      </c>
      <c r="C738" s="10">
        <v>737</v>
      </c>
      <c r="D738" s="26">
        <v>0</v>
      </c>
      <c r="E738" s="26">
        <v>1</v>
      </c>
      <c r="F738" s="26">
        <v>0</v>
      </c>
      <c r="G738" s="10">
        <v>0</v>
      </c>
      <c r="H738" s="10">
        <v>1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1</v>
      </c>
      <c r="P738" s="10">
        <v>0</v>
      </c>
      <c r="Q738" s="20">
        <v>1</v>
      </c>
      <c r="R738" s="15">
        <v>7.999999999999996E-2</v>
      </c>
      <c r="S738" s="20">
        <v>56.73</v>
      </c>
      <c r="T738" s="20">
        <v>1.7538127835647022</v>
      </c>
      <c r="U738" s="20">
        <v>3.04</v>
      </c>
      <c r="V738" s="20">
        <v>0.48287358360875376</v>
      </c>
      <c r="W738" s="20">
        <v>1</v>
      </c>
      <c r="X738" s="20">
        <v>3421</v>
      </c>
      <c r="Y738" s="20">
        <v>0</v>
      </c>
      <c r="Z738" s="20">
        <v>0</v>
      </c>
      <c r="AA738" s="20">
        <v>0</v>
      </c>
      <c r="AB738" s="20">
        <v>0</v>
      </c>
      <c r="AC738" s="20">
        <v>0</v>
      </c>
    </row>
    <row r="739" spans="1:29" x14ac:dyDescent="0.3">
      <c r="A739" s="20">
        <v>2013</v>
      </c>
      <c r="B739" s="10">
        <v>360</v>
      </c>
      <c r="C739" s="10">
        <v>738</v>
      </c>
      <c r="D739" s="26">
        <v>0</v>
      </c>
      <c r="E739" s="26">
        <v>1</v>
      </c>
      <c r="F739" s="26">
        <v>0</v>
      </c>
      <c r="G739" s="10">
        <v>0</v>
      </c>
      <c r="H739" s="10">
        <v>1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20">
        <v>1.5</v>
      </c>
      <c r="R739" s="15">
        <v>6.0000000000000053E-2</v>
      </c>
      <c r="S739" s="20">
        <v>15.46</v>
      </c>
      <c r="T739" s="20">
        <v>1.1892094895823062</v>
      </c>
      <c r="U739" s="20">
        <v>2.48</v>
      </c>
      <c r="V739" s="20">
        <v>0.39445168082621629</v>
      </c>
      <c r="W739" s="20">
        <v>0</v>
      </c>
      <c r="X739" s="20">
        <v>3421</v>
      </c>
      <c r="Y739" s="20">
        <v>0</v>
      </c>
      <c r="Z739" s="20">
        <v>0</v>
      </c>
      <c r="AA739" s="20">
        <v>0</v>
      </c>
      <c r="AB739" s="20">
        <v>0</v>
      </c>
      <c r="AC739" s="20">
        <v>0</v>
      </c>
    </row>
    <row r="740" spans="1:29" x14ac:dyDescent="0.3">
      <c r="A740" s="20">
        <v>2013</v>
      </c>
      <c r="B740" s="10">
        <v>361</v>
      </c>
      <c r="C740" s="10">
        <v>739</v>
      </c>
      <c r="D740" s="26">
        <v>0</v>
      </c>
      <c r="E740" s="26">
        <v>1</v>
      </c>
      <c r="F740" s="26">
        <v>0</v>
      </c>
      <c r="G740" s="10">
        <v>0</v>
      </c>
      <c r="H740" s="10">
        <v>1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20">
        <v>1.1499999999999773</v>
      </c>
      <c r="R740" s="15">
        <v>0.16000000000000003</v>
      </c>
      <c r="S740" s="20">
        <v>32.86</v>
      </c>
      <c r="T740" s="20">
        <v>1.5166675590990428</v>
      </c>
      <c r="U740" s="20">
        <v>3.24</v>
      </c>
      <c r="V740" s="20">
        <v>0.51054501020661214</v>
      </c>
      <c r="W740" s="20">
        <v>0</v>
      </c>
      <c r="X740" s="20">
        <v>3421</v>
      </c>
      <c r="Y740" s="20">
        <v>0</v>
      </c>
      <c r="Z740" s="20">
        <v>0</v>
      </c>
      <c r="AA740" s="20">
        <v>0</v>
      </c>
      <c r="AB740" s="20">
        <v>0</v>
      </c>
      <c r="AC740" s="20">
        <v>0</v>
      </c>
    </row>
    <row r="741" spans="1:29" x14ac:dyDescent="0.3">
      <c r="A741" s="20">
        <v>2013</v>
      </c>
      <c r="B741" s="10">
        <v>362</v>
      </c>
      <c r="C741" s="10">
        <v>740</v>
      </c>
      <c r="D741" s="26">
        <v>0</v>
      </c>
      <c r="E741" s="26">
        <v>1</v>
      </c>
      <c r="F741" s="26">
        <v>0</v>
      </c>
      <c r="G741" s="10">
        <v>0</v>
      </c>
      <c r="H741" s="10">
        <v>1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20">
        <v>0.55000000000001137</v>
      </c>
      <c r="R741" s="15">
        <v>2.0000000000000018E-2</v>
      </c>
      <c r="S741" s="20">
        <v>10.19</v>
      </c>
      <c r="T741" s="20">
        <v>1.0081741840064264</v>
      </c>
      <c r="U741" s="20">
        <v>3.74</v>
      </c>
      <c r="V741" s="20">
        <v>0.57287160220048017</v>
      </c>
      <c r="W741" s="20">
        <v>1</v>
      </c>
      <c r="X741" s="20">
        <v>3421</v>
      </c>
      <c r="Y741" s="20">
        <v>1</v>
      </c>
      <c r="Z741" s="20">
        <v>0</v>
      </c>
      <c r="AA741" s="20">
        <v>0</v>
      </c>
      <c r="AB741" s="20">
        <v>0</v>
      </c>
      <c r="AC741" s="20">
        <v>1</v>
      </c>
    </row>
    <row r="742" spans="1:29" x14ac:dyDescent="0.3">
      <c r="A742" s="20">
        <v>2013</v>
      </c>
      <c r="B742" s="10">
        <v>363</v>
      </c>
      <c r="C742" s="10">
        <v>741</v>
      </c>
      <c r="D742" s="26">
        <v>0</v>
      </c>
      <c r="E742" s="26">
        <v>1</v>
      </c>
      <c r="F742" s="26">
        <v>0</v>
      </c>
      <c r="G742" s="10">
        <v>1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20">
        <v>0.69999999999998863</v>
      </c>
      <c r="R742" s="15">
        <v>6.0000000000000053E-2</v>
      </c>
      <c r="S742" s="20">
        <v>15.39</v>
      </c>
      <c r="T742" s="20">
        <v>1.1872386198314788</v>
      </c>
      <c r="U742" s="20">
        <v>3.66</v>
      </c>
      <c r="V742" s="20">
        <v>0.56348108539441066</v>
      </c>
      <c r="W742" s="20">
        <v>1</v>
      </c>
      <c r="X742" s="20">
        <v>3421</v>
      </c>
      <c r="Y742" s="20">
        <v>0</v>
      </c>
      <c r="Z742" s="20">
        <v>1</v>
      </c>
      <c r="AA742" s="20">
        <v>0</v>
      </c>
      <c r="AB742" s="20">
        <v>0</v>
      </c>
      <c r="AC742" s="20">
        <v>1</v>
      </c>
    </row>
    <row r="743" spans="1:29" x14ac:dyDescent="0.3">
      <c r="A743" s="20">
        <v>2013</v>
      </c>
      <c r="B743" s="10">
        <v>364</v>
      </c>
      <c r="C743" s="10">
        <v>742</v>
      </c>
      <c r="D743" s="26">
        <v>0</v>
      </c>
      <c r="E743" s="26">
        <v>1</v>
      </c>
      <c r="F743" s="26">
        <v>0</v>
      </c>
      <c r="G743" s="10">
        <v>1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20">
        <v>0.60000000000002274</v>
      </c>
      <c r="R743" s="15">
        <v>5.0000000000000044E-2</v>
      </c>
      <c r="S743" s="20">
        <v>19.14</v>
      </c>
      <c r="T743" s="20">
        <v>1.2819419334408249</v>
      </c>
      <c r="U743" s="20">
        <v>3.36</v>
      </c>
      <c r="V743" s="20">
        <v>0.52633927738984398</v>
      </c>
      <c r="W743" s="20">
        <v>0</v>
      </c>
      <c r="X743" s="20">
        <v>3421</v>
      </c>
      <c r="Y743" s="20">
        <v>0</v>
      </c>
      <c r="Z743" s="20">
        <v>0</v>
      </c>
      <c r="AA743" s="20">
        <v>0</v>
      </c>
      <c r="AB743" s="20">
        <v>0</v>
      </c>
      <c r="AC743" s="20">
        <v>0</v>
      </c>
    </row>
    <row r="744" spans="1:29" x14ac:dyDescent="0.3">
      <c r="A744" s="20">
        <v>2013</v>
      </c>
      <c r="B744" s="10">
        <v>365</v>
      </c>
      <c r="C744" s="10">
        <v>743</v>
      </c>
      <c r="D744" s="26">
        <v>0</v>
      </c>
      <c r="E744" s="26">
        <v>0</v>
      </c>
      <c r="F744" s="26">
        <v>0</v>
      </c>
      <c r="G744" s="10">
        <v>1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20">
        <v>1.1999999999999886</v>
      </c>
      <c r="R744" s="15">
        <v>2.0000000000000018E-2</v>
      </c>
      <c r="S744" s="20">
        <v>10.71</v>
      </c>
      <c r="T744" s="20">
        <v>1.0297894708318556</v>
      </c>
      <c r="U744" s="20">
        <v>3.25</v>
      </c>
      <c r="V744" s="20">
        <v>0.51188336097887432</v>
      </c>
      <c r="W744" s="20">
        <v>0</v>
      </c>
      <c r="X744" s="20">
        <v>3421</v>
      </c>
      <c r="Y744" s="20">
        <v>0</v>
      </c>
      <c r="Z744" s="20">
        <v>0</v>
      </c>
      <c r="AA744" s="20">
        <v>0</v>
      </c>
      <c r="AB744" s="20">
        <v>0</v>
      </c>
      <c r="AC744" s="20">
        <v>0</v>
      </c>
    </row>
    <row r="745" spans="1:29" x14ac:dyDescent="0.3">
      <c r="A745" s="20">
        <v>2013</v>
      </c>
      <c r="B745" s="10">
        <v>366</v>
      </c>
      <c r="C745" s="10">
        <v>744</v>
      </c>
      <c r="D745" s="26">
        <v>1</v>
      </c>
      <c r="E745" s="26">
        <v>0</v>
      </c>
      <c r="F745" s="26">
        <v>0</v>
      </c>
      <c r="G745" s="10">
        <v>1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20">
        <v>1.1000000000000227</v>
      </c>
      <c r="R745" s="15">
        <v>3.0000000000000027E-2</v>
      </c>
      <c r="S745" s="20">
        <v>37.11</v>
      </c>
      <c r="T745" s="20">
        <v>1.5694909543487832</v>
      </c>
      <c r="U745" s="20">
        <v>3.92</v>
      </c>
      <c r="V745" s="20">
        <v>0.59328606702045728</v>
      </c>
      <c r="W745" s="20">
        <v>0</v>
      </c>
      <c r="X745" s="20">
        <v>3421</v>
      </c>
      <c r="Y745" s="20">
        <v>0</v>
      </c>
      <c r="Z745" s="20">
        <v>0</v>
      </c>
      <c r="AA745" s="20">
        <v>0</v>
      </c>
      <c r="AB745" s="20">
        <v>0</v>
      </c>
      <c r="AC745" s="20">
        <v>0</v>
      </c>
    </row>
    <row r="746" spans="1:29" x14ac:dyDescent="0.3">
      <c r="A746" s="20">
        <v>2013</v>
      </c>
      <c r="B746" s="10">
        <v>367</v>
      </c>
      <c r="C746" s="10">
        <v>745</v>
      </c>
      <c r="D746" s="26">
        <v>0</v>
      </c>
      <c r="E746" s="26">
        <v>1</v>
      </c>
      <c r="F746" s="26">
        <v>0</v>
      </c>
      <c r="G746" s="10">
        <v>1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20">
        <v>0.69999999999998863</v>
      </c>
      <c r="R746" s="15">
        <v>2.0000000000000018E-2</v>
      </c>
      <c r="S746" s="20">
        <v>13.64</v>
      </c>
      <c r="T746" s="20">
        <v>1.1348143703204601</v>
      </c>
      <c r="U746" s="20">
        <v>3.76</v>
      </c>
      <c r="V746" s="20">
        <v>0.57518784492766106</v>
      </c>
      <c r="W746" s="20">
        <v>0</v>
      </c>
      <c r="X746" s="20">
        <v>3421</v>
      </c>
      <c r="Y746" s="20">
        <v>0</v>
      </c>
      <c r="Z746" s="20">
        <v>0</v>
      </c>
      <c r="AA746" s="20">
        <v>0</v>
      </c>
      <c r="AB746" s="20">
        <v>0</v>
      </c>
      <c r="AC746" s="20">
        <v>0</v>
      </c>
    </row>
    <row r="747" spans="1:29" x14ac:dyDescent="0.3">
      <c r="A747" s="20">
        <v>2013</v>
      </c>
      <c r="B747" s="10">
        <v>368</v>
      </c>
      <c r="C747" s="10">
        <v>746</v>
      </c>
      <c r="D747" s="26">
        <v>0</v>
      </c>
      <c r="E747" s="26">
        <v>1</v>
      </c>
      <c r="F747" s="26">
        <v>0</v>
      </c>
      <c r="G747" s="10">
        <v>1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20">
        <v>1</v>
      </c>
      <c r="R747" s="15">
        <v>3.0000000000000027E-2</v>
      </c>
      <c r="S747" s="20">
        <v>17.2</v>
      </c>
      <c r="T747" s="20">
        <v>1.2355284469075489</v>
      </c>
      <c r="U747" s="20">
        <v>3.68</v>
      </c>
      <c r="V747" s="20">
        <v>0.56584781867351763</v>
      </c>
      <c r="W747" s="20">
        <v>0</v>
      </c>
      <c r="X747" s="20">
        <v>2319</v>
      </c>
      <c r="Y747" s="20">
        <v>0</v>
      </c>
      <c r="Z747" s="20">
        <v>0</v>
      </c>
      <c r="AA747" s="20">
        <v>0</v>
      </c>
      <c r="AB747" s="20">
        <v>0</v>
      </c>
      <c r="AC747" s="20">
        <v>0</v>
      </c>
    </row>
    <row r="748" spans="1:29" x14ac:dyDescent="0.3">
      <c r="A748" s="20">
        <v>2013</v>
      </c>
      <c r="B748" s="10">
        <v>369</v>
      </c>
      <c r="C748" s="10">
        <v>747</v>
      </c>
      <c r="D748" s="26">
        <v>1</v>
      </c>
      <c r="E748" s="26">
        <v>0</v>
      </c>
      <c r="F748" s="26">
        <v>0</v>
      </c>
      <c r="G748" s="10">
        <v>0</v>
      </c>
      <c r="H748" s="10">
        <v>1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20">
        <v>1.1000000000000227</v>
      </c>
      <c r="R748" s="15">
        <v>5.0000000000000044E-2</v>
      </c>
      <c r="S748" s="20">
        <v>15.25</v>
      </c>
      <c r="T748" s="20">
        <v>1.1832698436828046</v>
      </c>
      <c r="U748" s="20">
        <v>3.03</v>
      </c>
      <c r="V748" s="20">
        <v>0.48144262850230496</v>
      </c>
      <c r="W748" s="20">
        <v>1</v>
      </c>
      <c r="X748" s="20">
        <v>2319</v>
      </c>
      <c r="Y748" s="20">
        <v>0</v>
      </c>
      <c r="Z748" s="20">
        <v>0</v>
      </c>
      <c r="AA748" s="20">
        <v>1</v>
      </c>
      <c r="AB748" s="20">
        <v>0</v>
      </c>
      <c r="AC748" s="20">
        <v>1</v>
      </c>
    </row>
    <row r="749" spans="1:29" x14ac:dyDescent="0.3">
      <c r="A749" s="20">
        <v>2013</v>
      </c>
      <c r="B749" s="10">
        <v>370</v>
      </c>
      <c r="C749" s="10">
        <v>748</v>
      </c>
      <c r="D749" s="26">
        <v>0</v>
      </c>
      <c r="E749" s="26">
        <v>1</v>
      </c>
      <c r="F749" s="26">
        <v>0</v>
      </c>
      <c r="G749" s="10">
        <v>0</v>
      </c>
      <c r="H749" s="10">
        <v>1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20">
        <v>0.79999999999995453</v>
      </c>
      <c r="R749" s="15">
        <v>0.16000000000000003</v>
      </c>
      <c r="S749" s="20">
        <v>48.48</v>
      </c>
      <c r="T749" s="20">
        <v>1.6855626111582298</v>
      </c>
      <c r="U749" s="20">
        <v>3.62</v>
      </c>
      <c r="V749" s="20">
        <v>0.55870857053316569</v>
      </c>
      <c r="W749" s="20">
        <v>0</v>
      </c>
      <c r="X749" s="20">
        <v>2319</v>
      </c>
      <c r="Y749" s="20">
        <v>0</v>
      </c>
      <c r="Z749" s="20">
        <v>0</v>
      </c>
      <c r="AA749" s="20">
        <v>0</v>
      </c>
      <c r="AB749" s="20">
        <v>1</v>
      </c>
      <c r="AC749" s="20">
        <v>1</v>
      </c>
    </row>
    <row r="750" spans="1:29" x14ac:dyDescent="0.3">
      <c r="A750" s="20">
        <v>2013</v>
      </c>
      <c r="B750" s="10">
        <v>371</v>
      </c>
      <c r="C750" s="10">
        <v>749</v>
      </c>
      <c r="D750" s="26">
        <v>0</v>
      </c>
      <c r="E750" s="26">
        <v>1</v>
      </c>
      <c r="F750" s="26">
        <v>0</v>
      </c>
      <c r="G750" s="10">
        <v>1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20">
        <v>0.55000000000001137</v>
      </c>
      <c r="R750" s="15">
        <v>2.0000000000000018E-2</v>
      </c>
      <c r="S750" s="20">
        <v>46.56</v>
      </c>
      <c r="T750" s="20">
        <v>1.6680129716418322</v>
      </c>
      <c r="U750" s="20">
        <v>3.83</v>
      </c>
      <c r="V750" s="20">
        <v>0.58319877396862274</v>
      </c>
      <c r="W750" s="20">
        <v>0</v>
      </c>
      <c r="X750" s="20">
        <v>2319</v>
      </c>
      <c r="Y750" s="20">
        <v>0</v>
      </c>
      <c r="Z750" s="20">
        <v>0</v>
      </c>
      <c r="AA750" s="20">
        <v>0</v>
      </c>
      <c r="AB750" s="20">
        <v>0</v>
      </c>
      <c r="AC750" s="20">
        <v>0</v>
      </c>
    </row>
    <row r="751" spans="1:29" x14ac:dyDescent="0.3">
      <c r="A751" s="20">
        <v>2013</v>
      </c>
      <c r="B751" s="10">
        <v>372</v>
      </c>
      <c r="C751" s="10">
        <v>750</v>
      </c>
      <c r="D751" s="26">
        <v>1</v>
      </c>
      <c r="E751" s="26">
        <v>0</v>
      </c>
      <c r="F751" s="26">
        <v>0</v>
      </c>
      <c r="G751" s="10">
        <v>1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20">
        <v>0.55000000000001137</v>
      </c>
      <c r="R751" s="15">
        <v>0</v>
      </c>
      <c r="S751" s="20">
        <v>19.54</v>
      </c>
      <c r="T751" s="20">
        <v>1.2909245593827543</v>
      </c>
      <c r="U751" s="20">
        <v>3.53</v>
      </c>
      <c r="V751" s="20">
        <v>0.54777470538782258</v>
      </c>
      <c r="W751" s="20">
        <v>0</v>
      </c>
      <c r="X751" s="20">
        <v>2319</v>
      </c>
      <c r="Y751" s="20">
        <v>0</v>
      </c>
      <c r="Z751" s="20">
        <v>0</v>
      </c>
      <c r="AA751" s="20">
        <v>1</v>
      </c>
      <c r="AB751" s="20">
        <v>0</v>
      </c>
      <c r="AC751" s="20">
        <v>1</v>
      </c>
    </row>
    <row r="752" spans="1:29" x14ac:dyDescent="0.3">
      <c r="A752" s="20">
        <v>2013</v>
      </c>
      <c r="B752" s="10">
        <v>373</v>
      </c>
      <c r="C752" s="10">
        <v>751</v>
      </c>
      <c r="D752" s="26">
        <v>0</v>
      </c>
      <c r="E752" s="26">
        <v>1</v>
      </c>
      <c r="F752" s="26">
        <v>0</v>
      </c>
      <c r="G752" s="10">
        <v>1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1</v>
      </c>
      <c r="P752" s="10">
        <v>0</v>
      </c>
      <c r="Q752" s="20">
        <v>0.37999999999999545</v>
      </c>
      <c r="R752" s="15">
        <v>1.0000000000000009E-2</v>
      </c>
      <c r="S752" s="20">
        <v>45.63</v>
      </c>
      <c r="T752" s="20">
        <v>1.6592504687726608</v>
      </c>
      <c r="U752" s="20">
        <v>4.16</v>
      </c>
      <c r="V752" s="20">
        <v>0.61909333062674277</v>
      </c>
      <c r="W752" s="20">
        <v>0</v>
      </c>
      <c r="X752" s="20">
        <v>2319</v>
      </c>
      <c r="Y752" s="20">
        <v>0</v>
      </c>
      <c r="Z752" s="20">
        <v>0</v>
      </c>
      <c r="AA752" s="20">
        <v>1</v>
      </c>
      <c r="AB752" s="20">
        <v>0</v>
      </c>
      <c r="AC752" s="20">
        <v>1</v>
      </c>
    </row>
    <row r="753" spans="1:29" x14ac:dyDescent="0.3">
      <c r="A753" s="20">
        <v>2013</v>
      </c>
      <c r="B753" s="10">
        <v>374</v>
      </c>
      <c r="C753" s="10">
        <v>752</v>
      </c>
      <c r="D753" s="26">
        <v>0</v>
      </c>
      <c r="E753" s="26">
        <v>1</v>
      </c>
      <c r="F753" s="26">
        <v>0</v>
      </c>
      <c r="G753" s="10">
        <v>1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20">
        <v>0.44999999999998863</v>
      </c>
      <c r="R753" s="15">
        <v>0</v>
      </c>
      <c r="S753" s="20">
        <v>8.39</v>
      </c>
      <c r="T753" s="20">
        <v>0.92376196082870032</v>
      </c>
      <c r="U753" s="20">
        <v>4.2300000000000004</v>
      </c>
      <c r="V753" s="20">
        <v>0.6263403673750424</v>
      </c>
      <c r="W753" s="20">
        <v>0</v>
      </c>
      <c r="X753" s="20">
        <v>2319</v>
      </c>
      <c r="Y753" s="20">
        <v>0</v>
      </c>
      <c r="Z753" s="20">
        <v>0</v>
      </c>
      <c r="AA753" s="20">
        <v>0</v>
      </c>
      <c r="AB753" s="20">
        <v>4</v>
      </c>
      <c r="AC753" s="20">
        <v>4</v>
      </c>
    </row>
    <row r="754" spans="1:29" x14ac:dyDescent="0.3">
      <c r="A754" s="20">
        <v>2013</v>
      </c>
      <c r="B754" s="10">
        <v>375</v>
      </c>
      <c r="C754" s="10">
        <v>753</v>
      </c>
      <c r="D754" s="26">
        <v>0</v>
      </c>
      <c r="E754" s="26">
        <v>1</v>
      </c>
      <c r="F754" s="26">
        <v>0</v>
      </c>
      <c r="G754" s="10">
        <v>0</v>
      </c>
      <c r="H754" s="10">
        <v>1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1</v>
      </c>
      <c r="P754" s="10">
        <v>0</v>
      </c>
      <c r="Q754" s="20">
        <v>0.67000000000001592</v>
      </c>
      <c r="R754" s="15">
        <v>0.10999999999999999</v>
      </c>
      <c r="S754" s="20">
        <v>33.049999999999997</v>
      </c>
      <c r="T754" s="20">
        <v>1.5191714638216589</v>
      </c>
      <c r="U754" s="20">
        <v>4.8</v>
      </c>
      <c r="V754" s="20">
        <v>0.68124123737558717</v>
      </c>
      <c r="W754" s="20">
        <v>0</v>
      </c>
      <c r="X754" s="20">
        <v>2319</v>
      </c>
      <c r="Y754" s="20">
        <v>0</v>
      </c>
      <c r="Z754" s="20">
        <v>0</v>
      </c>
      <c r="AA754" s="20">
        <v>0</v>
      </c>
      <c r="AB754" s="20">
        <v>1</v>
      </c>
      <c r="AC754" s="20">
        <v>1</v>
      </c>
    </row>
    <row r="755" spans="1:29" x14ac:dyDescent="0.3">
      <c r="A755" s="20">
        <v>2013</v>
      </c>
      <c r="B755" s="10">
        <v>376</v>
      </c>
      <c r="C755" s="10">
        <v>754</v>
      </c>
      <c r="D755" s="26">
        <v>0</v>
      </c>
      <c r="E755" s="26">
        <v>0</v>
      </c>
      <c r="F755" s="26">
        <v>1</v>
      </c>
      <c r="G755" s="10">
        <v>0</v>
      </c>
      <c r="H755" s="10">
        <v>1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1</v>
      </c>
      <c r="P755" s="10">
        <v>0</v>
      </c>
      <c r="Q755" s="20">
        <v>0.25</v>
      </c>
      <c r="R755" s="15">
        <v>0</v>
      </c>
      <c r="S755" s="20">
        <v>36.78</v>
      </c>
      <c r="T755" s="20">
        <v>1.5656117249020587</v>
      </c>
      <c r="U755" s="20">
        <v>4.74</v>
      </c>
      <c r="V755" s="20">
        <v>0.67577834167408513</v>
      </c>
      <c r="W755" s="20">
        <v>1</v>
      </c>
      <c r="X755" s="20">
        <v>2319</v>
      </c>
      <c r="Y755" s="20">
        <v>0</v>
      </c>
      <c r="Z755" s="20">
        <v>0</v>
      </c>
      <c r="AA755" s="20">
        <v>0</v>
      </c>
      <c r="AB755" s="20">
        <v>0</v>
      </c>
      <c r="AC755" s="20">
        <v>0</v>
      </c>
    </row>
    <row r="756" spans="1:29" x14ac:dyDescent="0.3">
      <c r="A756" s="20">
        <v>2013</v>
      </c>
      <c r="B756" s="10">
        <v>377</v>
      </c>
      <c r="C756" s="10">
        <v>755</v>
      </c>
      <c r="D756" s="26">
        <v>0</v>
      </c>
      <c r="E756" s="26">
        <v>0</v>
      </c>
      <c r="F756" s="26">
        <v>1</v>
      </c>
      <c r="G756" s="10">
        <v>0</v>
      </c>
      <c r="H756" s="10">
        <v>1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20">
        <v>0.64999999999997726</v>
      </c>
      <c r="R756" s="15">
        <v>6.0000000000000053E-2</v>
      </c>
      <c r="S756" s="20">
        <v>40.51</v>
      </c>
      <c r="T756" s="20">
        <v>1.6075622431835883</v>
      </c>
      <c r="U756" s="20">
        <v>4.33</v>
      </c>
      <c r="V756" s="20">
        <v>0.63648789635336545</v>
      </c>
      <c r="W756" s="20">
        <v>0</v>
      </c>
      <c r="X756" s="20">
        <v>2319</v>
      </c>
      <c r="Y756" s="20">
        <v>0</v>
      </c>
      <c r="Z756" s="20">
        <v>0</v>
      </c>
      <c r="AA756" s="20">
        <v>0</v>
      </c>
      <c r="AB756" s="20">
        <v>0</v>
      </c>
      <c r="AC756" s="20">
        <v>0</v>
      </c>
    </row>
    <row r="757" spans="1:29" x14ac:dyDescent="0.3">
      <c r="A757" s="20">
        <v>2013</v>
      </c>
      <c r="B757" s="10">
        <v>378</v>
      </c>
      <c r="C757" s="10">
        <v>756</v>
      </c>
      <c r="D757" s="26">
        <v>0</v>
      </c>
      <c r="E757" s="26">
        <v>0</v>
      </c>
      <c r="F757" s="26">
        <v>1</v>
      </c>
      <c r="G757" s="10">
        <v>0</v>
      </c>
      <c r="H757" s="10">
        <v>1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20">
        <v>0.30000000000001137</v>
      </c>
      <c r="R757" s="15">
        <v>0</v>
      </c>
      <c r="S757" s="20">
        <v>40.51</v>
      </c>
      <c r="T757" s="20">
        <v>1.6075622431835883</v>
      </c>
      <c r="U757" s="20">
        <v>5.22</v>
      </c>
      <c r="V757" s="20">
        <v>0.71767050300226209</v>
      </c>
      <c r="W757" s="20">
        <v>0</v>
      </c>
      <c r="X757" s="20">
        <v>2319</v>
      </c>
      <c r="Y757" s="20">
        <v>0</v>
      </c>
      <c r="Z757" s="20">
        <v>0</v>
      </c>
      <c r="AA757" s="20">
        <v>0</v>
      </c>
      <c r="AB757" s="20">
        <v>0</v>
      </c>
      <c r="AC757" s="20">
        <v>0</v>
      </c>
    </row>
    <row r="758" spans="1:29" x14ac:dyDescent="0.3">
      <c r="A758" s="20">
        <v>2014</v>
      </c>
      <c r="B758" s="10">
        <v>1</v>
      </c>
      <c r="C758" s="10">
        <v>757</v>
      </c>
      <c r="D758" s="26">
        <v>0</v>
      </c>
      <c r="E758" s="26">
        <v>0</v>
      </c>
      <c r="F758" s="26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1</v>
      </c>
      <c r="M758" s="10">
        <v>0</v>
      </c>
      <c r="N758" s="10">
        <v>1</v>
      </c>
      <c r="O758" s="10">
        <v>0</v>
      </c>
      <c r="P758" s="10">
        <v>0</v>
      </c>
      <c r="Q758" s="20">
        <v>0.23400000000000001</v>
      </c>
      <c r="R758" s="15">
        <v>0</v>
      </c>
      <c r="S758" s="20">
        <v>23.57</v>
      </c>
      <c r="T758" s="20">
        <v>1.3723595825243238</v>
      </c>
      <c r="U758" s="20">
        <v>2.83</v>
      </c>
      <c r="V758" s="20">
        <v>0.45178643552429026</v>
      </c>
      <c r="W758" s="20">
        <v>2</v>
      </c>
      <c r="X758" s="20">
        <v>69498</v>
      </c>
      <c r="Y758" s="20">
        <v>0</v>
      </c>
      <c r="Z758" s="20">
        <v>0</v>
      </c>
      <c r="AA758" s="20">
        <v>9</v>
      </c>
      <c r="AB758" s="20">
        <v>38</v>
      </c>
      <c r="AC758" s="20">
        <v>47</v>
      </c>
    </row>
    <row r="759" spans="1:29" x14ac:dyDescent="0.3">
      <c r="A759" s="20">
        <v>2014</v>
      </c>
      <c r="B759" s="10">
        <v>2</v>
      </c>
      <c r="C759" s="10">
        <v>758</v>
      </c>
      <c r="D759" s="26">
        <v>0</v>
      </c>
      <c r="E759" s="26">
        <v>0</v>
      </c>
      <c r="F759" s="26">
        <v>0</v>
      </c>
      <c r="G759" s="10">
        <v>1</v>
      </c>
      <c r="H759" s="10">
        <v>0</v>
      </c>
      <c r="I759" s="10">
        <v>0</v>
      </c>
      <c r="J759" s="10">
        <v>0</v>
      </c>
      <c r="K759" s="10">
        <v>0</v>
      </c>
      <c r="L759" s="10">
        <v>1</v>
      </c>
      <c r="M759" s="10">
        <v>0</v>
      </c>
      <c r="N759" s="10">
        <v>0</v>
      </c>
      <c r="O759" s="10">
        <v>0</v>
      </c>
      <c r="P759" s="10">
        <v>0</v>
      </c>
      <c r="Q759" s="20">
        <v>0.41600000000000004</v>
      </c>
      <c r="R759" s="15">
        <v>1.0000000000000009E-2</v>
      </c>
      <c r="S759" s="20">
        <v>21.43</v>
      </c>
      <c r="T759" s="20">
        <v>1.3310221710418286</v>
      </c>
      <c r="U759" s="20">
        <v>1.68</v>
      </c>
      <c r="V759" s="20">
        <v>0.22530928172586284</v>
      </c>
      <c r="W759" s="20">
        <v>2</v>
      </c>
      <c r="X759" s="20">
        <v>69498</v>
      </c>
      <c r="Y759" s="20">
        <v>0</v>
      </c>
      <c r="Z759" s="20">
        <v>0</v>
      </c>
      <c r="AA759" s="20">
        <v>13</v>
      </c>
      <c r="AB759" s="20">
        <v>44</v>
      </c>
      <c r="AC759" s="20">
        <v>57</v>
      </c>
    </row>
    <row r="760" spans="1:29" x14ac:dyDescent="0.3">
      <c r="A760" s="20">
        <v>2014</v>
      </c>
      <c r="B760" s="10">
        <v>3</v>
      </c>
      <c r="C760" s="10">
        <v>759</v>
      </c>
      <c r="D760" s="26">
        <v>0</v>
      </c>
      <c r="E760" s="26">
        <v>0</v>
      </c>
      <c r="F760" s="26">
        <v>0</v>
      </c>
      <c r="G760" s="10">
        <v>1</v>
      </c>
      <c r="H760" s="10">
        <v>0</v>
      </c>
      <c r="I760" s="10">
        <v>0</v>
      </c>
      <c r="J760" s="10">
        <v>0</v>
      </c>
      <c r="K760" s="10">
        <v>1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20">
        <v>0.29999999999999993</v>
      </c>
      <c r="R760" s="15">
        <v>5.0000000000000044E-2</v>
      </c>
      <c r="S760" s="20">
        <v>16.440000000000001</v>
      </c>
      <c r="T760" s="20">
        <v>1.2159018132040316</v>
      </c>
      <c r="U760" s="20">
        <v>1.68</v>
      </c>
      <c r="V760" s="20">
        <v>0.22530928172586284</v>
      </c>
      <c r="W760" s="20">
        <v>1</v>
      </c>
      <c r="X760" s="20">
        <v>69498</v>
      </c>
      <c r="Y760" s="20">
        <v>0</v>
      </c>
      <c r="Z760" s="20">
        <v>0</v>
      </c>
      <c r="AA760" s="20">
        <v>0</v>
      </c>
      <c r="AB760" s="20">
        <v>5</v>
      </c>
      <c r="AC760" s="20">
        <v>5</v>
      </c>
    </row>
    <row r="761" spans="1:29" x14ac:dyDescent="0.3">
      <c r="A761" s="20">
        <v>2014</v>
      </c>
      <c r="B761" s="10">
        <v>4</v>
      </c>
      <c r="C761" s="10">
        <v>760</v>
      </c>
      <c r="D761" s="26">
        <v>1</v>
      </c>
      <c r="E761" s="26">
        <v>0</v>
      </c>
      <c r="F761" s="26">
        <v>0</v>
      </c>
      <c r="G761" s="10">
        <v>1</v>
      </c>
      <c r="H761" s="10">
        <v>0</v>
      </c>
      <c r="I761" s="10">
        <v>0</v>
      </c>
      <c r="J761" s="10">
        <v>0</v>
      </c>
      <c r="K761" s="10">
        <v>1</v>
      </c>
      <c r="L761" s="10">
        <v>0</v>
      </c>
      <c r="M761" s="10">
        <v>0</v>
      </c>
      <c r="N761" s="10">
        <v>0</v>
      </c>
      <c r="O761" s="10">
        <v>1</v>
      </c>
      <c r="P761" s="10">
        <v>0</v>
      </c>
      <c r="Q761" s="20">
        <v>0.55000000000000004</v>
      </c>
      <c r="R761" s="15">
        <v>2.0000000000000018E-2</v>
      </c>
      <c r="S761" s="20">
        <v>18.41</v>
      </c>
      <c r="T761" s="20">
        <v>1.2650537885040147</v>
      </c>
      <c r="U761" s="20">
        <v>1.45</v>
      </c>
      <c r="V761" s="20">
        <v>0.16136800223497488</v>
      </c>
      <c r="W761" s="20">
        <v>0</v>
      </c>
      <c r="X761" s="20">
        <v>69498</v>
      </c>
      <c r="Y761" s="20">
        <v>0</v>
      </c>
      <c r="Z761" s="20">
        <v>1</v>
      </c>
      <c r="AA761" s="20">
        <v>3</v>
      </c>
      <c r="AB761" s="20">
        <v>32</v>
      </c>
      <c r="AC761" s="20">
        <v>36</v>
      </c>
    </row>
    <row r="762" spans="1:29" x14ac:dyDescent="0.3">
      <c r="A762" s="20">
        <v>2014</v>
      </c>
      <c r="B762" s="10">
        <v>5</v>
      </c>
      <c r="C762" s="10">
        <v>761</v>
      </c>
      <c r="D762" s="26">
        <v>1</v>
      </c>
      <c r="E762" s="26">
        <v>0</v>
      </c>
      <c r="F762" s="26">
        <v>0</v>
      </c>
      <c r="G762" s="10">
        <v>1</v>
      </c>
      <c r="H762" s="10">
        <v>0</v>
      </c>
      <c r="I762" s="10">
        <v>0</v>
      </c>
      <c r="J762" s="10">
        <v>0</v>
      </c>
      <c r="K762" s="10">
        <v>1</v>
      </c>
      <c r="L762" s="10">
        <v>0</v>
      </c>
      <c r="M762" s="10">
        <v>0</v>
      </c>
      <c r="N762" s="10">
        <v>1</v>
      </c>
      <c r="O762" s="10">
        <v>0</v>
      </c>
      <c r="P762" s="10">
        <v>0</v>
      </c>
      <c r="Q762" s="20">
        <v>0.62999999999999989</v>
      </c>
      <c r="R762" s="15">
        <v>2.0000000000000018E-2</v>
      </c>
      <c r="S762" s="20">
        <v>38.380000000000003</v>
      </c>
      <c r="T762" s="20">
        <v>1.5841049703994527</v>
      </c>
      <c r="U762" s="20">
        <v>1.43</v>
      </c>
      <c r="V762" s="20">
        <v>0.1553360374650618</v>
      </c>
      <c r="W762" s="20">
        <v>1</v>
      </c>
      <c r="X762" s="20">
        <v>69498</v>
      </c>
      <c r="Y762" s="20">
        <v>0</v>
      </c>
      <c r="Z762" s="20">
        <v>1</v>
      </c>
      <c r="AA762" s="20">
        <v>19</v>
      </c>
      <c r="AB762" s="20">
        <v>140</v>
      </c>
      <c r="AC762" s="20">
        <v>160</v>
      </c>
    </row>
    <row r="763" spans="1:29" x14ac:dyDescent="0.3">
      <c r="A763" s="20">
        <v>2014</v>
      </c>
      <c r="B763" s="10">
        <v>6</v>
      </c>
      <c r="C763" s="10">
        <v>762</v>
      </c>
      <c r="D763" s="26">
        <v>1</v>
      </c>
      <c r="E763" s="26">
        <v>0</v>
      </c>
      <c r="F763" s="26">
        <v>0</v>
      </c>
      <c r="G763" s="10">
        <v>1</v>
      </c>
      <c r="H763" s="10">
        <v>0</v>
      </c>
      <c r="I763" s="10">
        <v>0</v>
      </c>
      <c r="J763" s="10">
        <v>0</v>
      </c>
      <c r="K763" s="10">
        <v>1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20">
        <v>0.66999999999999993</v>
      </c>
      <c r="R763" s="15">
        <v>0</v>
      </c>
      <c r="S763" s="20">
        <v>15.75</v>
      </c>
      <c r="T763" s="20">
        <v>1.1972805581256194</v>
      </c>
      <c r="U763" s="20">
        <v>3.66</v>
      </c>
      <c r="V763" s="20">
        <v>0.56348108539441066</v>
      </c>
      <c r="W763" s="20">
        <v>3</v>
      </c>
      <c r="X763" s="20">
        <v>69498</v>
      </c>
      <c r="Y763" s="20">
        <v>0</v>
      </c>
      <c r="Z763" s="20">
        <v>0</v>
      </c>
      <c r="AA763" s="20">
        <v>19</v>
      </c>
      <c r="AB763" s="20">
        <v>267</v>
      </c>
      <c r="AC763" s="20">
        <v>286</v>
      </c>
    </row>
    <row r="764" spans="1:29" x14ac:dyDescent="0.3">
      <c r="A764" s="20">
        <v>2014</v>
      </c>
      <c r="B764" s="10">
        <v>7</v>
      </c>
      <c r="C764" s="10">
        <v>763</v>
      </c>
      <c r="D764" s="26">
        <v>0</v>
      </c>
      <c r="E764" s="26">
        <v>0</v>
      </c>
      <c r="F764" s="26">
        <v>0</v>
      </c>
      <c r="G764" s="10">
        <v>1</v>
      </c>
      <c r="H764" s="10">
        <v>0</v>
      </c>
      <c r="I764" s="10">
        <v>0</v>
      </c>
      <c r="J764" s="10">
        <v>0</v>
      </c>
      <c r="K764" s="10">
        <v>0</v>
      </c>
      <c r="L764" s="10">
        <v>1</v>
      </c>
      <c r="M764" s="10">
        <v>0</v>
      </c>
      <c r="N764" s="10">
        <v>1</v>
      </c>
      <c r="O764" s="10">
        <v>0</v>
      </c>
      <c r="P764" s="10">
        <v>0</v>
      </c>
      <c r="Q764" s="20">
        <v>0.31000000000000005</v>
      </c>
      <c r="R764" s="15">
        <v>0</v>
      </c>
      <c r="S764" s="20">
        <v>18.93</v>
      </c>
      <c r="T764" s="20">
        <v>1.2771506139637967</v>
      </c>
      <c r="U764" s="20">
        <v>2.09</v>
      </c>
      <c r="V764" s="20">
        <v>0.32014628611105395</v>
      </c>
      <c r="W764" s="20">
        <v>0</v>
      </c>
      <c r="X764" s="20">
        <v>69498</v>
      </c>
      <c r="Y764" s="20">
        <v>1</v>
      </c>
      <c r="Z764" s="20">
        <v>1</v>
      </c>
      <c r="AA764" s="20">
        <v>18</v>
      </c>
      <c r="AB764" s="20">
        <v>71</v>
      </c>
      <c r="AC764" s="20">
        <v>91</v>
      </c>
    </row>
    <row r="765" spans="1:29" x14ac:dyDescent="0.3">
      <c r="A765" s="20">
        <v>2014</v>
      </c>
      <c r="B765" s="10">
        <v>8</v>
      </c>
      <c r="C765" s="10">
        <v>764</v>
      </c>
      <c r="D765" s="26">
        <v>0</v>
      </c>
      <c r="E765" s="26">
        <v>0</v>
      </c>
      <c r="F765" s="26">
        <v>0</v>
      </c>
      <c r="G765" s="10">
        <v>0</v>
      </c>
      <c r="H765" s="10">
        <v>1</v>
      </c>
      <c r="I765" s="10">
        <v>0</v>
      </c>
      <c r="J765" s="10">
        <v>0</v>
      </c>
      <c r="K765" s="10">
        <v>0</v>
      </c>
      <c r="L765" s="10">
        <v>1</v>
      </c>
      <c r="M765" s="10">
        <v>0</v>
      </c>
      <c r="N765" s="10">
        <v>1</v>
      </c>
      <c r="O765" s="10">
        <v>0</v>
      </c>
      <c r="P765" s="10">
        <v>0</v>
      </c>
      <c r="Q765" s="20">
        <v>0.89000000000000012</v>
      </c>
      <c r="R765" s="15">
        <v>2.0000000000000018E-2</v>
      </c>
      <c r="S765" s="20">
        <v>18.72</v>
      </c>
      <c r="T765" s="20">
        <v>1.2723058444020865</v>
      </c>
      <c r="U765" s="20">
        <v>1.94</v>
      </c>
      <c r="V765" s="20">
        <v>0.28780172993022601</v>
      </c>
      <c r="W765" s="20">
        <v>1</v>
      </c>
      <c r="X765" s="20">
        <v>96251</v>
      </c>
      <c r="Y765" s="20">
        <v>0</v>
      </c>
      <c r="Z765" s="20">
        <v>1</v>
      </c>
      <c r="AA765" s="20">
        <v>3</v>
      </c>
      <c r="AB765" s="20">
        <v>53</v>
      </c>
      <c r="AC765" s="20">
        <v>57</v>
      </c>
    </row>
    <row r="766" spans="1:29" x14ac:dyDescent="0.3">
      <c r="A766" s="20">
        <v>2014</v>
      </c>
      <c r="B766" s="10">
        <v>9</v>
      </c>
      <c r="C766" s="10">
        <v>765</v>
      </c>
      <c r="D766" s="26">
        <v>0</v>
      </c>
      <c r="E766" s="26">
        <v>0</v>
      </c>
      <c r="F766" s="26">
        <v>0</v>
      </c>
      <c r="G766" s="10">
        <v>0</v>
      </c>
      <c r="H766" s="10">
        <v>1</v>
      </c>
      <c r="I766" s="10">
        <v>0</v>
      </c>
      <c r="J766" s="10">
        <v>0</v>
      </c>
      <c r="K766" s="10">
        <v>0</v>
      </c>
      <c r="L766" s="10">
        <v>1</v>
      </c>
      <c r="M766" s="10">
        <v>0</v>
      </c>
      <c r="N766" s="10">
        <v>1</v>
      </c>
      <c r="O766" s="10">
        <v>0</v>
      </c>
      <c r="P766" s="10">
        <v>0</v>
      </c>
      <c r="Q766" s="20">
        <v>1.4569999999999999</v>
      </c>
      <c r="R766" s="15">
        <v>0</v>
      </c>
      <c r="S766" s="20">
        <v>16.2</v>
      </c>
      <c r="T766" s="20">
        <v>1.209515014542631</v>
      </c>
      <c r="U766" s="20">
        <v>1.66</v>
      </c>
      <c r="V766" s="20">
        <v>0.22010808804005508</v>
      </c>
      <c r="W766" s="20">
        <v>0</v>
      </c>
      <c r="X766" s="20">
        <v>96251</v>
      </c>
      <c r="Y766" s="20">
        <v>0</v>
      </c>
      <c r="Z766" s="20">
        <v>2</v>
      </c>
      <c r="AA766" s="20">
        <v>21</v>
      </c>
      <c r="AB766" s="20">
        <v>61</v>
      </c>
      <c r="AC766" s="20">
        <v>84</v>
      </c>
    </row>
    <row r="767" spans="1:29" x14ac:dyDescent="0.3">
      <c r="A767" s="20">
        <v>2014</v>
      </c>
      <c r="B767" s="10">
        <v>10</v>
      </c>
      <c r="C767" s="10">
        <v>766</v>
      </c>
      <c r="D767" s="26">
        <v>0</v>
      </c>
      <c r="E767" s="26">
        <v>0</v>
      </c>
      <c r="F767" s="26">
        <v>0</v>
      </c>
      <c r="G767" s="10">
        <v>0</v>
      </c>
      <c r="H767" s="10">
        <v>1</v>
      </c>
      <c r="I767" s="10">
        <v>0</v>
      </c>
      <c r="J767" s="10">
        <v>0</v>
      </c>
      <c r="K767" s="10">
        <v>1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20">
        <v>0.24300000000000035</v>
      </c>
      <c r="R767" s="15">
        <v>0</v>
      </c>
      <c r="S767" s="20">
        <v>10.73</v>
      </c>
      <c r="T767" s="20">
        <v>1.0305997219659511</v>
      </c>
      <c r="U767" s="20">
        <v>3.01</v>
      </c>
      <c r="V767" s="20">
        <v>0.47856649559384334</v>
      </c>
      <c r="W767" s="20">
        <v>0</v>
      </c>
      <c r="X767" s="20">
        <v>96251</v>
      </c>
      <c r="Y767" s="20">
        <v>0</v>
      </c>
      <c r="Z767" s="20">
        <v>0</v>
      </c>
      <c r="AA767" s="20">
        <v>6</v>
      </c>
      <c r="AB767" s="20">
        <v>36</v>
      </c>
      <c r="AC767" s="20">
        <v>42</v>
      </c>
    </row>
    <row r="768" spans="1:29" x14ac:dyDescent="0.3">
      <c r="A768" s="20">
        <v>2014</v>
      </c>
      <c r="B768" s="10">
        <v>11</v>
      </c>
      <c r="C768" s="10">
        <v>767</v>
      </c>
      <c r="D768" s="26">
        <v>0</v>
      </c>
      <c r="E768" s="26">
        <v>0</v>
      </c>
      <c r="F768" s="26">
        <v>0</v>
      </c>
      <c r="G768" s="10">
        <v>0</v>
      </c>
      <c r="H768" s="10">
        <v>1</v>
      </c>
      <c r="I768" s="10">
        <v>0</v>
      </c>
      <c r="J768" s="10">
        <v>0</v>
      </c>
      <c r="K768" s="10">
        <v>0</v>
      </c>
      <c r="L768" s="10">
        <v>1</v>
      </c>
      <c r="M768" s="10">
        <v>0</v>
      </c>
      <c r="N768" s="10">
        <v>1</v>
      </c>
      <c r="O768" s="10">
        <v>0</v>
      </c>
      <c r="P768" s="10">
        <v>0</v>
      </c>
      <c r="Q768" s="20">
        <v>0.55999999999999961</v>
      </c>
      <c r="R768" s="15">
        <v>0</v>
      </c>
      <c r="S768" s="20">
        <v>26.9</v>
      </c>
      <c r="T768" s="20">
        <v>1.4297522800024081</v>
      </c>
      <c r="U768" s="20">
        <v>2.61</v>
      </c>
      <c r="V768" s="20">
        <v>0.41664050733828095</v>
      </c>
      <c r="W768" s="20">
        <v>1</v>
      </c>
      <c r="X768" s="20">
        <v>96251</v>
      </c>
      <c r="Y768" s="20">
        <v>0</v>
      </c>
      <c r="Z768" s="20">
        <v>0</v>
      </c>
      <c r="AA768" s="20">
        <v>19</v>
      </c>
      <c r="AB768" s="20">
        <v>154</v>
      </c>
      <c r="AC768" s="20">
        <v>173</v>
      </c>
    </row>
    <row r="769" spans="1:29" x14ac:dyDescent="0.3">
      <c r="A769" s="20">
        <v>2014</v>
      </c>
      <c r="B769" s="10">
        <v>12</v>
      </c>
      <c r="C769" s="10">
        <v>768</v>
      </c>
      <c r="D769" s="26">
        <v>0</v>
      </c>
      <c r="E769" s="26">
        <v>0</v>
      </c>
      <c r="F769" s="26">
        <v>0</v>
      </c>
      <c r="G769" s="10">
        <v>0</v>
      </c>
      <c r="H769" s="10">
        <v>0</v>
      </c>
      <c r="I769" s="10">
        <v>1</v>
      </c>
      <c r="J769" s="10">
        <v>0</v>
      </c>
      <c r="K769" s="10">
        <v>0</v>
      </c>
      <c r="L769" s="10">
        <v>1</v>
      </c>
      <c r="M769" s="10">
        <v>0</v>
      </c>
      <c r="N769" s="10">
        <v>0</v>
      </c>
      <c r="O769" s="10">
        <v>0</v>
      </c>
      <c r="P769" s="10">
        <v>0</v>
      </c>
      <c r="Q769" s="20">
        <v>1.3399999999999999</v>
      </c>
      <c r="R769" s="15">
        <v>0</v>
      </c>
      <c r="S769" s="20">
        <v>29.84</v>
      </c>
      <c r="T769" s="20">
        <v>1.4747988188006311</v>
      </c>
      <c r="U769" s="20">
        <v>1.68</v>
      </c>
      <c r="V769" s="20">
        <v>0.22530928172586284</v>
      </c>
      <c r="W769" s="20">
        <v>0</v>
      </c>
      <c r="X769" s="20">
        <v>87407</v>
      </c>
      <c r="Y769" s="20">
        <v>0</v>
      </c>
      <c r="Z769" s="20">
        <v>2</v>
      </c>
      <c r="AA769" s="20">
        <v>11</v>
      </c>
      <c r="AB769" s="20">
        <v>27</v>
      </c>
      <c r="AC769" s="20">
        <v>40</v>
      </c>
    </row>
    <row r="770" spans="1:29" x14ac:dyDescent="0.3">
      <c r="A770" s="20">
        <v>2014</v>
      </c>
      <c r="B770" s="10">
        <v>13</v>
      </c>
      <c r="C770" s="10">
        <v>769</v>
      </c>
      <c r="D770" s="26">
        <v>0</v>
      </c>
      <c r="E770" s="26">
        <v>0</v>
      </c>
      <c r="F770" s="26">
        <v>0</v>
      </c>
      <c r="G770" s="10">
        <v>0</v>
      </c>
      <c r="H770" s="10">
        <v>0</v>
      </c>
      <c r="I770" s="10">
        <v>1</v>
      </c>
      <c r="J770" s="10">
        <v>0</v>
      </c>
      <c r="K770" s="10">
        <v>0</v>
      </c>
      <c r="L770" s="10">
        <v>1</v>
      </c>
      <c r="M770" s="10">
        <v>0</v>
      </c>
      <c r="N770" s="10">
        <v>0</v>
      </c>
      <c r="O770" s="10">
        <v>0</v>
      </c>
      <c r="P770" s="10">
        <v>0</v>
      </c>
      <c r="Q770" s="20">
        <v>0.80000000000000071</v>
      </c>
      <c r="R770" s="15">
        <v>0</v>
      </c>
      <c r="S770" s="20">
        <v>16.05</v>
      </c>
      <c r="T770" s="20">
        <v>1.2054750367408908</v>
      </c>
      <c r="U770" s="20">
        <v>2.1</v>
      </c>
      <c r="V770" s="20">
        <v>0.3222192947339193</v>
      </c>
      <c r="W770" s="20">
        <v>3</v>
      </c>
      <c r="X770" s="20">
        <v>87407</v>
      </c>
      <c r="Y770" s="20">
        <v>0</v>
      </c>
      <c r="Z770" s="20">
        <v>0</v>
      </c>
      <c r="AA770" s="20">
        <v>13</v>
      </c>
      <c r="AB770" s="20">
        <v>89</v>
      </c>
      <c r="AC770" s="20">
        <v>102</v>
      </c>
    </row>
    <row r="771" spans="1:29" x14ac:dyDescent="0.3">
      <c r="A771" s="20">
        <v>2014</v>
      </c>
      <c r="B771" s="10">
        <v>14</v>
      </c>
      <c r="C771" s="10">
        <v>770</v>
      </c>
      <c r="D771" s="26">
        <v>0</v>
      </c>
      <c r="E771" s="26">
        <v>0</v>
      </c>
      <c r="F771" s="26">
        <v>0</v>
      </c>
      <c r="G771" s="10">
        <v>0</v>
      </c>
      <c r="H771" s="10">
        <v>0</v>
      </c>
      <c r="I771" s="10">
        <v>1</v>
      </c>
      <c r="J771" s="10">
        <v>0</v>
      </c>
      <c r="K771" s="10">
        <v>0</v>
      </c>
      <c r="L771" s="10">
        <v>1</v>
      </c>
      <c r="M771" s="10">
        <v>0</v>
      </c>
      <c r="N771" s="10">
        <v>1</v>
      </c>
      <c r="O771" s="10">
        <v>0</v>
      </c>
      <c r="P771" s="10">
        <v>0</v>
      </c>
      <c r="Q771" s="20">
        <v>1.1150000000000002</v>
      </c>
      <c r="R771" s="15">
        <v>4.0000000000000036E-2</v>
      </c>
      <c r="S771" s="20">
        <v>26.85</v>
      </c>
      <c r="T771" s="20">
        <v>1.4289442900355744</v>
      </c>
      <c r="U771" s="20">
        <v>2.2999999999999998</v>
      </c>
      <c r="V771" s="20">
        <v>0.36172783601759284</v>
      </c>
      <c r="W771" s="20">
        <v>3</v>
      </c>
      <c r="X771" s="20">
        <v>87407</v>
      </c>
      <c r="Y771" s="20">
        <v>0</v>
      </c>
      <c r="Z771" s="20">
        <v>1</v>
      </c>
      <c r="AA771" s="20">
        <v>15</v>
      </c>
      <c r="AB771" s="20">
        <v>73</v>
      </c>
      <c r="AC771" s="20">
        <v>89</v>
      </c>
    </row>
    <row r="772" spans="1:29" x14ac:dyDescent="0.3">
      <c r="A772" s="20">
        <v>2014</v>
      </c>
      <c r="B772" s="10">
        <v>15</v>
      </c>
      <c r="C772" s="10">
        <v>771</v>
      </c>
      <c r="D772" s="26">
        <v>0</v>
      </c>
      <c r="E772" s="26">
        <v>0</v>
      </c>
      <c r="F772" s="26">
        <v>0</v>
      </c>
      <c r="G772" s="10">
        <v>0</v>
      </c>
      <c r="H772" s="10">
        <v>0</v>
      </c>
      <c r="I772" s="10">
        <v>1</v>
      </c>
      <c r="J772" s="10">
        <v>0</v>
      </c>
      <c r="K772" s="10">
        <v>0</v>
      </c>
      <c r="L772" s="10">
        <v>1</v>
      </c>
      <c r="M772" s="10">
        <v>0</v>
      </c>
      <c r="N772" s="10">
        <v>1</v>
      </c>
      <c r="O772" s="10">
        <v>0</v>
      </c>
      <c r="P772" s="10">
        <v>0</v>
      </c>
      <c r="Q772" s="20">
        <v>0.82499999999999929</v>
      </c>
      <c r="R772" s="15">
        <v>0</v>
      </c>
      <c r="S772" s="20">
        <v>53.37</v>
      </c>
      <c r="T772" s="20">
        <v>1.7272972028035876</v>
      </c>
      <c r="U772" s="20">
        <v>1.5</v>
      </c>
      <c r="V772" s="20">
        <v>0.17609125905568124</v>
      </c>
      <c r="W772" s="20">
        <v>1</v>
      </c>
      <c r="X772" s="20">
        <v>82402</v>
      </c>
      <c r="Y772" s="20">
        <v>1</v>
      </c>
      <c r="Z772" s="20">
        <v>3</v>
      </c>
      <c r="AA772" s="20">
        <v>5</v>
      </c>
      <c r="AB772" s="20">
        <v>19</v>
      </c>
      <c r="AC772" s="20">
        <v>28</v>
      </c>
    </row>
    <row r="773" spans="1:29" x14ac:dyDescent="0.3">
      <c r="A773" s="20">
        <v>2014</v>
      </c>
      <c r="B773" s="10">
        <v>16</v>
      </c>
      <c r="C773" s="10">
        <v>772</v>
      </c>
      <c r="D773" s="26">
        <v>0</v>
      </c>
      <c r="E773" s="26">
        <v>0</v>
      </c>
      <c r="F773" s="26">
        <v>0</v>
      </c>
      <c r="G773" s="10">
        <v>0</v>
      </c>
      <c r="H773" s="10">
        <v>0</v>
      </c>
      <c r="I773" s="10">
        <v>1</v>
      </c>
      <c r="J773" s="10">
        <v>0</v>
      </c>
      <c r="K773" s="10">
        <v>0</v>
      </c>
      <c r="L773" s="10">
        <v>1</v>
      </c>
      <c r="M773" s="10">
        <v>0</v>
      </c>
      <c r="N773" s="10">
        <v>1</v>
      </c>
      <c r="O773" s="10">
        <v>0</v>
      </c>
      <c r="P773" s="10">
        <v>0</v>
      </c>
      <c r="Q773" s="20">
        <v>1.0950000000000006</v>
      </c>
      <c r="R773" s="15">
        <v>3.0000000000000027E-2</v>
      </c>
      <c r="S773" s="20">
        <v>37.07</v>
      </c>
      <c r="T773" s="20">
        <v>1.5690225860295637</v>
      </c>
      <c r="U773" s="20">
        <v>1.67</v>
      </c>
      <c r="V773" s="20">
        <v>0.22271647114758325</v>
      </c>
      <c r="W773" s="20">
        <v>4</v>
      </c>
      <c r="X773" s="20">
        <v>73004</v>
      </c>
      <c r="Y773" s="20">
        <v>0</v>
      </c>
      <c r="Z773" s="20">
        <v>1</v>
      </c>
      <c r="AA773" s="20">
        <v>6</v>
      </c>
      <c r="AB773" s="20">
        <v>46</v>
      </c>
      <c r="AC773" s="20">
        <v>53</v>
      </c>
    </row>
    <row r="774" spans="1:29" x14ac:dyDescent="0.3">
      <c r="A774" s="20">
        <v>2014</v>
      </c>
      <c r="B774" s="10">
        <v>17</v>
      </c>
      <c r="C774" s="10">
        <v>773</v>
      </c>
      <c r="D774" s="26">
        <v>0</v>
      </c>
      <c r="E774" s="26">
        <v>0</v>
      </c>
      <c r="F774" s="26">
        <v>0</v>
      </c>
      <c r="G774" s="10">
        <v>0</v>
      </c>
      <c r="H774" s="10">
        <v>0</v>
      </c>
      <c r="I774" s="10">
        <v>1</v>
      </c>
      <c r="J774" s="10">
        <v>0</v>
      </c>
      <c r="K774" s="10">
        <v>0</v>
      </c>
      <c r="L774" s="10">
        <v>1</v>
      </c>
      <c r="M774" s="10">
        <v>0</v>
      </c>
      <c r="N774" s="10">
        <v>1</v>
      </c>
      <c r="O774" s="10">
        <v>0</v>
      </c>
      <c r="P774" s="10">
        <v>0</v>
      </c>
      <c r="Q774" s="20">
        <v>0.47499999999999964</v>
      </c>
      <c r="R774" s="15">
        <v>0</v>
      </c>
      <c r="S774" s="20">
        <v>21.47</v>
      </c>
      <c r="T774" s="20">
        <v>1.3318320444362486</v>
      </c>
      <c r="U774" s="20">
        <v>1.79</v>
      </c>
      <c r="V774" s="20">
        <v>0.2528530309798932</v>
      </c>
      <c r="W774" s="20">
        <v>3</v>
      </c>
      <c r="X774" s="20">
        <v>73004</v>
      </c>
      <c r="Y774" s="20">
        <v>0</v>
      </c>
      <c r="Z774" s="20">
        <v>0</v>
      </c>
      <c r="AA774" s="20">
        <v>4</v>
      </c>
      <c r="AB774" s="20">
        <v>20</v>
      </c>
      <c r="AC774" s="20">
        <v>24</v>
      </c>
    </row>
    <row r="775" spans="1:29" x14ac:dyDescent="0.3">
      <c r="A775" s="20">
        <v>2014</v>
      </c>
      <c r="B775" s="10">
        <v>18</v>
      </c>
      <c r="C775" s="10">
        <v>774</v>
      </c>
      <c r="D775" s="26">
        <v>0</v>
      </c>
      <c r="E775" s="26">
        <v>0</v>
      </c>
      <c r="F775" s="26">
        <v>0</v>
      </c>
      <c r="G775" s="10">
        <v>0</v>
      </c>
      <c r="H775" s="10">
        <v>0</v>
      </c>
      <c r="I775" s="10">
        <v>1</v>
      </c>
      <c r="J775" s="10">
        <v>0</v>
      </c>
      <c r="K775" s="10">
        <v>0</v>
      </c>
      <c r="L775" s="10">
        <v>1</v>
      </c>
      <c r="M775" s="10">
        <v>0</v>
      </c>
      <c r="N775" s="10">
        <v>1</v>
      </c>
      <c r="O775" s="10">
        <v>0</v>
      </c>
      <c r="P775" s="10">
        <v>0</v>
      </c>
      <c r="Q775" s="20">
        <v>0.69999999999999929</v>
      </c>
      <c r="R775" s="15">
        <v>3.0000000000000027E-2</v>
      </c>
      <c r="S775" s="20">
        <v>29.86</v>
      </c>
      <c r="T775" s="20">
        <v>1.4750898033890065</v>
      </c>
      <c r="U775" s="20">
        <v>2.34</v>
      </c>
      <c r="V775" s="20">
        <v>0.36921585741014279</v>
      </c>
      <c r="W775" s="20">
        <v>1</v>
      </c>
      <c r="X775" s="20">
        <v>73004</v>
      </c>
      <c r="Y775" s="20">
        <v>1</v>
      </c>
      <c r="Z775" s="20">
        <v>1</v>
      </c>
      <c r="AA775" s="20">
        <v>6</v>
      </c>
      <c r="AB775" s="20">
        <v>19</v>
      </c>
      <c r="AC775" s="20">
        <v>27</v>
      </c>
    </row>
    <row r="776" spans="1:29" x14ac:dyDescent="0.3">
      <c r="A776" s="20">
        <v>2014</v>
      </c>
      <c r="B776" s="10">
        <v>19</v>
      </c>
      <c r="C776" s="10">
        <v>775</v>
      </c>
      <c r="D776" s="26">
        <v>0</v>
      </c>
      <c r="E776" s="26">
        <v>0</v>
      </c>
      <c r="F776" s="26">
        <v>0</v>
      </c>
      <c r="G776" s="10">
        <v>1</v>
      </c>
      <c r="H776" s="10">
        <v>0</v>
      </c>
      <c r="I776" s="10">
        <v>0</v>
      </c>
      <c r="J776" s="10">
        <v>0</v>
      </c>
      <c r="K776" s="10">
        <v>0</v>
      </c>
      <c r="L776" s="10">
        <v>1</v>
      </c>
      <c r="M776" s="10">
        <v>0</v>
      </c>
      <c r="N776" s="10">
        <v>1</v>
      </c>
      <c r="O776" s="10">
        <v>0</v>
      </c>
      <c r="P776" s="10">
        <v>0</v>
      </c>
      <c r="Q776" s="20">
        <v>0.77200000000000024</v>
      </c>
      <c r="R776" s="15">
        <v>0</v>
      </c>
      <c r="S776" s="20">
        <v>17.75</v>
      </c>
      <c r="T776" s="20">
        <v>1.249198357391113</v>
      </c>
      <c r="U776" s="20">
        <v>2.38</v>
      </c>
      <c r="V776" s="20">
        <v>0.37657695705651195</v>
      </c>
      <c r="W776" s="20">
        <v>2</v>
      </c>
      <c r="X776" s="20">
        <v>73004</v>
      </c>
      <c r="Y776" s="20">
        <v>0</v>
      </c>
      <c r="Z776" s="20">
        <v>1</v>
      </c>
      <c r="AA776" s="20">
        <v>7</v>
      </c>
      <c r="AB776" s="20">
        <v>96</v>
      </c>
      <c r="AC776" s="20">
        <v>104</v>
      </c>
    </row>
    <row r="777" spans="1:29" x14ac:dyDescent="0.3">
      <c r="A777" s="20">
        <v>2014</v>
      </c>
      <c r="B777" s="10">
        <v>20</v>
      </c>
      <c r="C777" s="10">
        <v>776</v>
      </c>
      <c r="D777" s="26">
        <v>0</v>
      </c>
      <c r="E777" s="26">
        <v>0</v>
      </c>
      <c r="F777" s="26">
        <v>0</v>
      </c>
      <c r="G777" s="10">
        <v>0</v>
      </c>
      <c r="H777" s="10">
        <v>0</v>
      </c>
      <c r="I777" s="10">
        <v>1</v>
      </c>
      <c r="J777" s="10">
        <v>0</v>
      </c>
      <c r="K777" s="10">
        <v>0</v>
      </c>
      <c r="L777" s="10">
        <v>1</v>
      </c>
      <c r="M777" s="10">
        <v>0</v>
      </c>
      <c r="N777" s="10">
        <v>1</v>
      </c>
      <c r="O777" s="10">
        <v>0</v>
      </c>
      <c r="P777" s="10">
        <v>0</v>
      </c>
      <c r="Q777" s="20">
        <v>0.61800000000000033</v>
      </c>
      <c r="R777" s="15">
        <v>0</v>
      </c>
      <c r="S777" s="20">
        <v>13.51</v>
      </c>
      <c r="T777" s="20">
        <v>1.1306553490220306</v>
      </c>
      <c r="U777" s="20">
        <v>1.57</v>
      </c>
      <c r="V777" s="20">
        <v>0.19589965240923377</v>
      </c>
      <c r="W777" s="20">
        <v>2</v>
      </c>
      <c r="X777" s="20">
        <v>73004</v>
      </c>
      <c r="Y777" s="20">
        <v>0</v>
      </c>
      <c r="Z777" s="20">
        <v>0</v>
      </c>
      <c r="AA777" s="20">
        <v>4</v>
      </c>
      <c r="AB777" s="20">
        <v>10</v>
      </c>
      <c r="AC777" s="20">
        <v>14</v>
      </c>
    </row>
    <row r="778" spans="1:29" x14ac:dyDescent="0.3">
      <c r="A778" s="20">
        <v>2014</v>
      </c>
      <c r="B778" s="10">
        <v>21</v>
      </c>
      <c r="C778" s="10">
        <v>777</v>
      </c>
      <c r="D778" s="26">
        <v>0</v>
      </c>
      <c r="E778" s="26">
        <v>0</v>
      </c>
      <c r="F778" s="26">
        <v>0</v>
      </c>
      <c r="G778" s="10">
        <v>0</v>
      </c>
      <c r="H778" s="10">
        <v>0</v>
      </c>
      <c r="I778" s="10">
        <v>1</v>
      </c>
      <c r="J778" s="10">
        <v>0</v>
      </c>
      <c r="K778" s="10">
        <v>0</v>
      </c>
      <c r="L778" s="10">
        <v>1</v>
      </c>
      <c r="M778" s="10">
        <v>0</v>
      </c>
      <c r="N778" s="10">
        <v>1</v>
      </c>
      <c r="O778" s="10">
        <v>0</v>
      </c>
      <c r="P778" s="10">
        <v>0</v>
      </c>
      <c r="Q778" s="20">
        <v>0.36999999999999922</v>
      </c>
      <c r="R778" s="15">
        <v>3.0000000000000027E-2</v>
      </c>
      <c r="S778" s="20">
        <v>35.770000000000003</v>
      </c>
      <c r="T778" s="20">
        <v>1.5535189401489695</v>
      </c>
      <c r="U778" s="20">
        <v>2.61</v>
      </c>
      <c r="V778" s="20">
        <v>0.41664050733828095</v>
      </c>
      <c r="W778" s="20">
        <v>3</v>
      </c>
      <c r="X778" s="20">
        <v>74933</v>
      </c>
      <c r="Y778" s="20">
        <v>0</v>
      </c>
      <c r="Z778" s="20">
        <v>0</v>
      </c>
      <c r="AA778" s="20">
        <v>18</v>
      </c>
      <c r="AB778" s="20">
        <v>160</v>
      </c>
      <c r="AC778" s="20">
        <v>178</v>
      </c>
    </row>
    <row r="779" spans="1:29" x14ac:dyDescent="0.3">
      <c r="A779" s="20">
        <v>2014</v>
      </c>
      <c r="B779" s="10">
        <v>22</v>
      </c>
      <c r="C779" s="10">
        <v>778</v>
      </c>
      <c r="D779" s="26">
        <v>0</v>
      </c>
      <c r="E779" s="26">
        <v>0</v>
      </c>
      <c r="F779" s="26">
        <v>0</v>
      </c>
      <c r="G779" s="10">
        <v>0</v>
      </c>
      <c r="H779" s="10">
        <v>0</v>
      </c>
      <c r="I779" s="10">
        <v>1</v>
      </c>
      <c r="J779" s="10">
        <v>0</v>
      </c>
      <c r="K779" s="10">
        <v>0</v>
      </c>
      <c r="L779" s="10">
        <v>1</v>
      </c>
      <c r="M779" s="10">
        <v>0</v>
      </c>
      <c r="N779" s="10">
        <v>0</v>
      </c>
      <c r="O779" s="10">
        <v>0</v>
      </c>
      <c r="P779" s="10">
        <v>0</v>
      </c>
      <c r="Q779" s="20">
        <v>0.51000000000000156</v>
      </c>
      <c r="R779" s="15">
        <v>3.0000000000000027E-2</v>
      </c>
      <c r="S779" s="20">
        <v>75.28</v>
      </c>
      <c r="T779" s="20">
        <v>1.8766796104192005</v>
      </c>
      <c r="U779" s="20">
        <v>2.4700000000000002</v>
      </c>
      <c r="V779" s="20">
        <v>0.39269695325966575</v>
      </c>
      <c r="W779" s="20">
        <v>1</v>
      </c>
      <c r="X779" s="20">
        <v>28319</v>
      </c>
      <c r="Y779" s="20">
        <v>0</v>
      </c>
      <c r="Z779" s="20">
        <v>1</v>
      </c>
      <c r="AA779" s="20">
        <v>6</v>
      </c>
      <c r="AB779" s="20">
        <v>50</v>
      </c>
      <c r="AC779" s="20">
        <v>57</v>
      </c>
    </row>
    <row r="780" spans="1:29" x14ac:dyDescent="0.3">
      <c r="A780" s="20">
        <v>2014</v>
      </c>
      <c r="B780" s="10">
        <v>23</v>
      </c>
      <c r="C780" s="10">
        <v>779</v>
      </c>
      <c r="D780" s="26">
        <v>0</v>
      </c>
      <c r="E780" s="26">
        <v>0</v>
      </c>
      <c r="F780" s="26">
        <v>0</v>
      </c>
      <c r="G780" s="10">
        <v>0</v>
      </c>
      <c r="H780" s="10">
        <v>0</v>
      </c>
      <c r="I780" s="10">
        <v>1</v>
      </c>
      <c r="J780" s="10">
        <v>0</v>
      </c>
      <c r="K780" s="10">
        <v>1</v>
      </c>
      <c r="L780" s="10">
        <v>0</v>
      </c>
      <c r="M780" s="10">
        <v>0</v>
      </c>
      <c r="N780" s="10">
        <v>1</v>
      </c>
      <c r="O780" s="10">
        <v>0</v>
      </c>
      <c r="P780" s="10">
        <v>0</v>
      </c>
      <c r="Q780" s="20">
        <v>0.39999999999999858</v>
      </c>
      <c r="R780" s="15">
        <v>1.0000000000000009E-2</v>
      </c>
      <c r="S780" s="20">
        <v>66.599999999999994</v>
      </c>
      <c r="T780" s="20">
        <v>1.823474229170301</v>
      </c>
      <c r="U780" s="20">
        <v>3</v>
      </c>
      <c r="V780" s="20">
        <v>0.47712125471966244</v>
      </c>
      <c r="W780" s="20">
        <v>3</v>
      </c>
      <c r="X780" s="20">
        <v>28319</v>
      </c>
      <c r="Y780" s="20">
        <v>0</v>
      </c>
      <c r="Z780" s="20">
        <v>0</v>
      </c>
      <c r="AA780" s="20">
        <v>1</v>
      </c>
      <c r="AB780" s="20">
        <v>36</v>
      </c>
      <c r="AC780" s="20">
        <v>37</v>
      </c>
    </row>
    <row r="781" spans="1:29" x14ac:dyDescent="0.3">
      <c r="A781" s="20">
        <v>2014</v>
      </c>
      <c r="B781" s="10">
        <v>24</v>
      </c>
      <c r="C781" s="10">
        <v>780</v>
      </c>
      <c r="D781" s="26">
        <v>0</v>
      </c>
      <c r="E781" s="26">
        <v>0</v>
      </c>
      <c r="F781" s="26">
        <v>0</v>
      </c>
      <c r="G781" s="10">
        <v>0</v>
      </c>
      <c r="H781" s="10">
        <v>0</v>
      </c>
      <c r="I781" s="10">
        <v>1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20">
        <v>0.22000000000000061</v>
      </c>
      <c r="R781" s="15">
        <v>0</v>
      </c>
      <c r="S781" s="20">
        <v>65.87</v>
      </c>
      <c r="T781" s="20">
        <v>1.8186876634415137</v>
      </c>
      <c r="U781" s="20">
        <v>2.27</v>
      </c>
      <c r="V781" s="20">
        <v>0.35602585719312274</v>
      </c>
      <c r="W781" s="20">
        <v>2</v>
      </c>
      <c r="X781" s="20">
        <v>28319</v>
      </c>
      <c r="Y781" s="20">
        <v>0</v>
      </c>
      <c r="Z781" s="20">
        <v>0</v>
      </c>
      <c r="AA781" s="20">
        <v>1</v>
      </c>
      <c r="AB781" s="20">
        <v>4</v>
      </c>
      <c r="AC781" s="20">
        <v>5</v>
      </c>
    </row>
    <row r="782" spans="1:29" x14ac:dyDescent="0.3">
      <c r="A782" s="20">
        <v>2014</v>
      </c>
      <c r="B782" s="10">
        <v>25</v>
      </c>
      <c r="C782" s="10">
        <v>781</v>
      </c>
      <c r="D782" s="26">
        <v>0</v>
      </c>
      <c r="E782" s="26">
        <v>0</v>
      </c>
      <c r="F782" s="26">
        <v>0</v>
      </c>
      <c r="G782" s="10">
        <v>0</v>
      </c>
      <c r="H782" s="10">
        <v>0</v>
      </c>
      <c r="I782" s="10">
        <v>1</v>
      </c>
      <c r="J782" s="10">
        <v>0</v>
      </c>
      <c r="K782" s="10">
        <v>1</v>
      </c>
      <c r="L782" s="10">
        <v>0</v>
      </c>
      <c r="M782" s="10">
        <v>0</v>
      </c>
      <c r="N782" s="10">
        <v>0</v>
      </c>
      <c r="O782" s="10">
        <v>1</v>
      </c>
      <c r="P782" s="10">
        <v>0</v>
      </c>
      <c r="Q782" s="20">
        <v>0.32000000000000028</v>
      </c>
      <c r="R782" s="15">
        <v>0</v>
      </c>
      <c r="S782" s="20">
        <v>78.239999999999995</v>
      </c>
      <c r="T782" s="20">
        <v>1.8934288417795451</v>
      </c>
      <c r="U782" s="20">
        <v>5.93</v>
      </c>
      <c r="V782" s="20">
        <v>0.77305469336426258</v>
      </c>
      <c r="W782" s="20">
        <v>0</v>
      </c>
      <c r="X782" s="20">
        <v>42583</v>
      </c>
      <c r="Y782" s="20">
        <v>0</v>
      </c>
      <c r="Z782" s="20">
        <v>0</v>
      </c>
      <c r="AA782" s="20">
        <v>3</v>
      </c>
      <c r="AB782" s="20">
        <v>6</v>
      </c>
      <c r="AC782" s="20">
        <v>9</v>
      </c>
    </row>
    <row r="783" spans="1:29" x14ac:dyDescent="0.3">
      <c r="A783" s="20">
        <v>2014</v>
      </c>
      <c r="B783" s="10">
        <v>26</v>
      </c>
      <c r="C783" s="10">
        <v>782</v>
      </c>
      <c r="D783" s="26">
        <v>0</v>
      </c>
      <c r="E783" s="26">
        <v>0</v>
      </c>
      <c r="F783" s="26">
        <v>0</v>
      </c>
      <c r="G783" s="10">
        <v>0</v>
      </c>
      <c r="H783" s="10">
        <v>0</v>
      </c>
      <c r="I783" s="10">
        <v>1</v>
      </c>
      <c r="J783" s="10">
        <v>0</v>
      </c>
      <c r="K783" s="10">
        <v>1</v>
      </c>
      <c r="L783" s="10">
        <v>0</v>
      </c>
      <c r="M783" s="10">
        <v>0</v>
      </c>
      <c r="N783" s="10">
        <v>0</v>
      </c>
      <c r="O783" s="10">
        <v>1</v>
      </c>
      <c r="P783" s="10">
        <v>0</v>
      </c>
      <c r="Q783" s="20">
        <v>0.60999999999999943</v>
      </c>
      <c r="R783" s="15">
        <v>1.0000000000000009E-2</v>
      </c>
      <c r="S783" s="20">
        <v>52.84</v>
      </c>
      <c r="T783" s="20">
        <v>1.7229628089424895</v>
      </c>
      <c r="U783" s="20">
        <v>1.69</v>
      </c>
      <c r="V783" s="20">
        <v>0.22788670461367352</v>
      </c>
      <c r="W783" s="20">
        <v>0</v>
      </c>
      <c r="X783" s="20">
        <v>42583</v>
      </c>
      <c r="Y783" s="20">
        <v>0</v>
      </c>
      <c r="Z783" s="20">
        <v>2</v>
      </c>
      <c r="AA783" s="20">
        <v>5</v>
      </c>
      <c r="AB783" s="20">
        <v>9</v>
      </c>
      <c r="AC783" s="20">
        <v>16</v>
      </c>
    </row>
    <row r="784" spans="1:29" x14ac:dyDescent="0.3">
      <c r="A784" s="20">
        <v>2014</v>
      </c>
      <c r="B784" s="10">
        <v>27</v>
      </c>
      <c r="C784" s="10">
        <v>783</v>
      </c>
      <c r="D784" s="26">
        <v>1</v>
      </c>
      <c r="E784" s="26">
        <v>0</v>
      </c>
      <c r="F784" s="26">
        <v>0</v>
      </c>
      <c r="G784" s="10">
        <v>0</v>
      </c>
      <c r="H784" s="10">
        <v>0</v>
      </c>
      <c r="I784" s="10">
        <v>1</v>
      </c>
      <c r="J784" s="10">
        <v>0</v>
      </c>
      <c r="K784" s="10">
        <v>1</v>
      </c>
      <c r="L784" s="10">
        <v>0</v>
      </c>
      <c r="M784" s="10">
        <v>0</v>
      </c>
      <c r="N784" s="10">
        <v>0</v>
      </c>
      <c r="O784" s="10">
        <v>1</v>
      </c>
      <c r="P784" s="10">
        <v>0</v>
      </c>
      <c r="Q784" s="20">
        <v>0.71999999999999886</v>
      </c>
      <c r="R784" s="15">
        <v>2.0000000000000018E-2</v>
      </c>
      <c r="S784" s="20">
        <v>54.03</v>
      </c>
      <c r="T784" s="20">
        <v>1.7326349675391959</v>
      </c>
      <c r="U784" s="20">
        <v>3.3</v>
      </c>
      <c r="V784" s="20">
        <v>0.51851393987788741</v>
      </c>
      <c r="W784" s="20">
        <v>1</v>
      </c>
      <c r="X784" s="20">
        <v>42583</v>
      </c>
      <c r="Y784" s="20">
        <v>0</v>
      </c>
      <c r="Z784" s="20">
        <v>1</v>
      </c>
      <c r="AA784" s="20">
        <v>8</v>
      </c>
      <c r="AB784" s="20">
        <v>15</v>
      </c>
      <c r="AC784" s="20">
        <v>24</v>
      </c>
    </row>
    <row r="785" spans="1:29" x14ac:dyDescent="0.3">
      <c r="A785" s="20">
        <v>2014</v>
      </c>
      <c r="B785" s="10">
        <v>28</v>
      </c>
      <c r="C785" s="10">
        <v>784</v>
      </c>
      <c r="D785" s="26">
        <v>1</v>
      </c>
      <c r="E785" s="26">
        <v>0</v>
      </c>
      <c r="F785" s="26">
        <v>0</v>
      </c>
      <c r="G785" s="10">
        <v>0</v>
      </c>
      <c r="H785" s="10">
        <v>0</v>
      </c>
      <c r="I785" s="10">
        <v>1</v>
      </c>
      <c r="J785" s="10">
        <v>0</v>
      </c>
      <c r="K785" s="10">
        <v>1</v>
      </c>
      <c r="L785" s="10">
        <v>0</v>
      </c>
      <c r="M785" s="10">
        <v>0</v>
      </c>
      <c r="N785" s="10">
        <v>0</v>
      </c>
      <c r="O785" s="10">
        <v>1</v>
      </c>
      <c r="P785" s="10">
        <v>0</v>
      </c>
      <c r="Q785" s="20">
        <v>0.78000000000000114</v>
      </c>
      <c r="R785" s="15">
        <v>0</v>
      </c>
      <c r="S785" s="20">
        <v>33.68</v>
      </c>
      <c r="T785" s="20">
        <v>1.5273720828276118</v>
      </c>
      <c r="U785" s="20">
        <v>4.07</v>
      </c>
      <c r="V785" s="20">
        <v>0.60959440922522001</v>
      </c>
      <c r="W785" s="20">
        <v>0</v>
      </c>
      <c r="X785" s="20">
        <v>42583</v>
      </c>
      <c r="Y785" s="20">
        <v>0</v>
      </c>
      <c r="Z785" s="20">
        <v>2</v>
      </c>
      <c r="AA785" s="20">
        <v>1</v>
      </c>
      <c r="AB785" s="20">
        <v>2</v>
      </c>
      <c r="AC785" s="20">
        <v>5</v>
      </c>
    </row>
    <row r="786" spans="1:29" x14ac:dyDescent="0.3">
      <c r="A786" s="20">
        <v>2014</v>
      </c>
      <c r="B786" s="10">
        <v>29</v>
      </c>
      <c r="C786" s="10">
        <v>785</v>
      </c>
      <c r="D786" s="26">
        <v>1</v>
      </c>
      <c r="E786" s="26">
        <v>0</v>
      </c>
      <c r="F786" s="26">
        <v>0</v>
      </c>
      <c r="G786" s="10">
        <v>0</v>
      </c>
      <c r="H786" s="10">
        <v>0</v>
      </c>
      <c r="I786" s="10">
        <v>1</v>
      </c>
      <c r="J786" s="10">
        <v>0</v>
      </c>
      <c r="K786" s="10">
        <v>1</v>
      </c>
      <c r="L786" s="10">
        <v>0</v>
      </c>
      <c r="M786" s="10">
        <v>0</v>
      </c>
      <c r="N786" s="10">
        <v>0</v>
      </c>
      <c r="O786" s="10">
        <v>1</v>
      </c>
      <c r="P786" s="10">
        <v>0</v>
      </c>
      <c r="Q786" s="20">
        <v>0.64000000000000057</v>
      </c>
      <c r="R786" s="15">
        <v>0</v>
      </c>
      <c r="S786" s="20">
        <v>33.68</v>
      </c>
      <c r="T786" s="20">
        <v>1.5273720828276118</v>
      </c>
      <c r="U786" s="20">
        <v>4.97</v>
      </c>
      <c r="V786" s="20">
        <v>0.69635638873333205</v>
      </c>
      <c r="W786" s="20">
        <v>0</v>
      </c>
      <c r="X786" s="20">
        <v>42583</v>
      </c>
      <c r="Y786" s="20">
        <v>1</v>
      </c>
      <c r="Z786" s="20">
        <v>0</v>
      </c>
      <c r="AA786" s="20">
        <v>5</v>
      </c>
      <c r="AB786" s="20">
        <v>9</v>
      </c>
      <c r="AC786" s="20">
        <v>15</v>
      </c>
    </row>
    <row r="787" spans="1:29" x14ac:dyDescent="0.3">
      <c r="A787" s="20">
        <v>2014</v>
      </c>
      <c r="B787" s="10">
        <v>30</v>
      </c>
      <c r="C787" s="10">
        <v>786</v>
      </c>
      <c r="D787" s="26">
        <v>1</v>
      </c>
      <c r="E787" s="26">
        <v>0</v>
      </c>
      <c r="F787" s="26">
        <v>0</v>
      </c>
      <c r="G787" s="10">
        <v>0</v>
      </c>
      <c r="H787" s="10">
        <v>0</v>
      </c>
      <c r="I787" s="10">
        <v>1</v>
      </c>
      <c r="J787" s="10">
        <v>0</v>
      </c>
      <c r="K787" s="10">
        <v>1</v>
      </c>
      <c r="L787" s="10">
        <v>0</v>
      </c>
      <c r="M787" s="10">
        <v>0</v>
      </c>
      <c r="N787" s="10">
        <v>0</v>
      </c>
      <c r="O787" s="10">
        <v>1</v>
      </c>
      <c r="P787" s="10">
        <v>0</v>
      </c>
      <c r="Q787" s="20">
        <v>0.80300000000000082</v>
      </c>
      <c r="R787" s="15">
        <v>0</v>
      </c>
      <c r="S787" s="20">
        <v>13.34</v>
      </c>
      <c r="T787" s="20">
        <v>1.1251558295805302</v>
      </c>
      <c r="U787" s="20">
        <v>3.12</v>
      </c>
      <c r="V787" s="20">
        <v>0.49415459401844281</v>
      </c>
      <c r="W787" s="20">
        <v>0</v>
      </c>
      <c r="X787" s="20">
        <v>42583</v>
      </c>
      <c r="Y787" s="20">
        <v>1</v>
      </c>
      <c r="Z787" s="20">
        <v>2</v>
      </c>
      <c r="AA787" s="20">
        <v>0</v>
      </c>
      <c r="AB787" s="20">
        <v>8</v>
      </c>
      <c r="AC787" s="20">
        <v>11</v>
      </c>
    </row>
    <row r="788" spans="1:29" x14ac:dyDescent="0.3">
      <c r="A788" s="20">
        <v>2014</v>
      </c>
      <c r="B788" s="10">
        <v>31</v>
      </c>
      <c r="C788" s="10">
        <v>787</v>
      </c>
      <c r="D788" s="26">
        <v>1</v>
      </c>
      <c r="E788" s="26">
        <v>0</v>
      </c>
      <c r="F788" s="26">
        <v>0</v>
      </c>
      <c r="G788" s="10">
        <v>0</v>
      </c>
      <c r="H788" s="10">
        <v>0</v>
      </c>
      <c r="I788" s="10">
        <v>1</v>
      </c>
      <c r="J788" s="10">
        <v>0</v>
      </c>
      <c r="K788" s="10">
        <v>1</v>
      </c>
      <c r="L788" s="10">
        <v>0</v>
      </c>
      <c r="M788" s="10">
        <v>0</v>
      </c>
      <c r="N788" s="10">
        <v>0</v>
      </c>
      <c r="O788" s="10">
        <v>1</v>
      </c>
      <c r="P788" s="10">
        <v>0</v>
      </c>
      <c r="Q788" s="20">
        <v>0.76699999999999946</v>
      </c>
      <c r="R788" s="15">
        <v>1.0000000000000009E-2</v>
      </c>
      <c r="S788" s="20">
        <v>40.33</v>
      </c>
      <c r="T788" s="20">
        <v>1.6056282220076186</v>
      </c>
      <c r="U788" s="20">
        <v>2.48</v>
      </c>
      <c r="V788" s="20">
        <v>0.39445168082621629</v>
      </c>
      <c r="W788" s="20">
        <v>0</v>
      </c>
      <c r="X788" s="20">
        <v>42583</v>
      </c>
      <c r="Y788" s="20">
        <v>0</v>
      </c>
      <c r="Z788" s="20">
        <v>3</v>
      </c>
      <c r="AA788" s="20">
        <v>6</v>
      </c>
      <c r="AB788" s="20">
        <v>7</v>
      </c>
      <c r="AC788" s="20">
        <v>16</v>
      </c>
    </row>
    <row r="789" spans="1:29" x14ac:dyDescent="0.3">
      <c r="A789" s="20">
        <v>2014</v>
      </c>
      <c r="B789" s="10">
        <v>32</v>
      </c>
      <c r="C789" s="10">
        <v>788</v>
      </c>
      <c r="D789" s="26">
        <v>0</v>
      </c>
      <c r="E789" s="26">
        <v>0</v>
      </c>
      <c r="F789" s="26">
        <v>0</v>
      </c>
      <c r="G789" s="10">
        <v>0</v>
      </c>
      <c r="H789" s="10">
        <v>1</v>
      </c>
      <c r="I789" s="10">
        <v>0</v>
      </c>
      <c r="J789" s="10">
        <v>0</v>
      </c>
      <c r="K789" s="10">
        <v>1</v>
      </c>
      <c r="L789" s="10">
        <v>0</v>
      </c>
      <c r="M789" s="10">
        <v>0</v>
      </c>
      <c r="N789" s="10">
        <v>0</v>
      </c>
      <c r="O789" s="10">
        <v>1</v>
      </c>
      <c r="P789" s="10">
        <v>0</v>
      </c>
      <c r="Q789" s="20">
        <v>1.8599999999999997</v>
      </c>
      <c r="R789" s="15">
        <v>0</v>
      </c>
      <c r="S789" s="20">
        <v>40.33</v>
      </c>
      <c r="T789" s="20">
        <v>1.6056282220076186</v>
      </c>
      <c r="U789" s="20">
        <v>2.89</v>
      </c>
      <c r="V789" s="20">
        <v>0.46089784275654788</v>
      </c>
      <c r="W789" s="20">
        <v>1</v>
      </c>
      <c r="X789" s="20">
        <v>42583</v>
      </c>
      <c r="Y789" s="20">
        <v>0</v>
      </c>
      <c r="Z789" s="20">
        <v>5</v>
      </c>
      <c r="AA789" s="20">
        <v>15</v>
      </c>
      <c r="AB789" s="20">
        <v>30</v>
      </c>
      <c r="AC789" s="20">
        <v>50</v>
      </c>
    </row>
    <row r="790" spans="1:29" x14ac:dyDescent="0.3">
      <c r="A790" s="20">
        <v>2014</v>
      </c>
      <c r="B790" s="10">
        <v>33</v>
      </c>
      <c r="C790" s="10">
        <v>789</v>
      </c>
      <c r="D790" s="26">
        <v>1</v>
      </c>
      <c r="E790" s="26">
        <v>0</v>
      </c>
      <c r="F790" s="26">
        <v>0</v>
      </c>
      <c r="G790" s="10">
        <v>0</v>
      </c>
      <c r="H790" s="10">
        <v>1</v>
      </c>
      <c r="I790" s="10">
        <v>0</v>
      </c>
      <c r="J790" s="10">
        <v>0</v>
      </c>
      <c r="K790" s="10">
        <v>1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20">
        <v>0.73000000000000043</v>
      </c>
      <c r="R790" s="15">
        <v>0</v>
      </c>
      <c r="S790" s="20">
        <v>40.33</v>
      </c>
      <c r="T790" s="20">
        <v>1.6056282220076186</v>
      </c>
      <c r="U790" s="20">
        <v>2.27</v>
      </c>
      <c r="V790" s="20">
        <v>0.35602585719312274</v>
      </c>
      <c r="W790" s="20">
        <v>6</v>
      </c>
      <c r="X790" s="20">
        <v>38547</v>
      </c>
      <c r="Y790" s="20">
        <v>0</v>
      </c>
      <c r="Z790" s="20">
        <v>1</v>
      </c>
      <c r="AA790" s="20">
        <v>6</v>
      </c>
      <c r="AB790" s="20">
        <v>24</v>
      </c>
      <c r="AC790" s="20">
        <v>31</v>
      </c>
    </row>
    <row r="791" spans="1:29" x14ac:dyDescent="0.3">
      <c r="A791" s="20">
        <v>2014</v>
      </c>
      <c r="B791" s="10">
        <v>34</v>
      </c>
      <c r="C791" s="10">
        <v>790</v>
      </c>
      <c r="D791" s="26">
        <v>1</v>
      </c>
      <c r="E791" s="26">
        <v>0</v>
      </c>
      <c r="F791" s="26">
        <v>0</v>
      </c>
      <c r="G791" s="10">
        <v>0</v>
      </c>
      <c r="H791" s="10">
        <v>1</v>
      </c>
      <c r="I791" s="10">
        <v>0</v>
      </c>
      <c r="J791" s="10">
        <v>0</v>
      </c>
      <c r="K791" s="10">
        <v>1</v>
      </c>
      <c r="L791" s="10">
        <v>0</v>
      </c>
      <c r="M791" s="10">
        <v>0</v>
      </c>
      <c r="N791" s="10">
        <v>0</v>
      </c>
      <c r="O791" s="10">
        <v>1</v>
      </c>
      <c r="P791" s="10">
        <v>0</v>
      </c>
      <c r="Q791" s="20">
        <v>0.46999999999999886</v>
      </c>
      <c r="R791" s="15">
        <v>0</v>
      </c>
      <c r="S791" s="20">
        <v>40.33</v>
      </c>
      <c r="T791" s="20">
        <v>1.6056282220076186</v>
      </c>
      <c r="U791" s="20">
        <v>2.72</v>
      </c>
      <c r="V791" s="20">
        <v>0.43456890403419873</v>
      </c>
      <c r="W791" s="20">
        <v>0</v>
      </c>
      <c r="X791" s="20">
        <v>38547</v>
      </c>
      <c r="Y791" s="20">
        <v>1</v>
      </c>
      <c r="Z791" s="20">
        <v>0</v>
      </c>
      <c r="AA791" s="20">
        <v>3</v>
      </c>
      <c r="AB791" s="20">
        <v>3</v>
      </c>
      <c r="AC791" s="20">
        <v>7</v>
      </c>
    </row>
    <row r="792" spans="1:29" x14ac:dyDescent="0.3">
      <c r="A792" s="20">
        <v>2014</v>
      </c>
      <c r="B792" s="10">
        <v>35</v>
      </c>
      <c r="C792" s="10">
        <v>791</v>
      </c>
      <c r="D792" s="26">
        <v>1</v>
      </c>
      <c r="E792" s="26">
        <v>0</v>
      </c>
      <c r="F792" s="26">
        <v>0</v>
      </c>
      <c r="G792" s="10">
        <v>0</v>
      </c>
      <c r="H792" s="10">
        <v>1</v>
      </c>
      <c r="I792" s="10">
        <v>0</v>
      </c>
      <c r="J792" s="10">
        <v>0</v>
      </c>
      <c r="K792" s="10">
        <v>1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20">
        <v>1.3420000000000023</v>
      </c>
      <c r="R792" s="15">
        <v>0</v>
      </c>
      <c r="S792" s="20">
        <v>40.33</v>
      </c>
      <c r="T792" s="20">
        <v>1.6056282220076186</v>
      </c>
      <c r="U792" s="20">
        <v>2.5499999999999998</v>
      </c>
      <c r="V792" s="20">
        <v>0.40654018043395512</v>
      </c>
      <c r="W792" s="20">
        <v>0</v>
      </c>
      <c r="X792" s="20">
        <v>38547</v>
      </c>
      <c r="Y792" s="20">
        <v>0</v>
      </c>
      <c r="Z792" s="20">
        <v>0</v>
      </c>
      <c r="AA792" s="20">
        <v>2</v>
      </c>
      <c r="AB792" s="20">
        <v>11</v>
      </c>
      <c r="AC792" s="20">
        <v>13</v>
      </c>
    </row>
    <row r="793" spans="1:29" x14ac:dyDescent="0.3">
      <c r="A793" s="20">
        <v>2014</v>
      </c>
      <c r="B793" s="10">
        <v>36</v>
      </c>
      <c r="C793" s="10">
        <v>792</v>
      </c>
      <c r="D793" s="26">
        <v>1</v>
      </c>
      <c r="E793" s="26">
        <v>0</v>
      </c>
      <c r="F793" s="26">
        <v>0</v>
      </c>
      <c r="G793" s="10">
        <v>1</v>
      </c>
      <c r="H793" s="10">
        <v>0</v>
      </c>
      <c r="I793" s="10">
        <v>0</v>
      </c>
      <c r="J793" s="10">
        <v>0</v>
      </c>
      <c r="K793" s="10">
        <v>1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20">
        <v>0.6079999999999971</v>
      </c>
      <c r="R793" s="15">
        <v>0</v>
      </c>
      <c r="S793" s="20">
        <v>40.33</v>
      </c>
      <c r="T793" s="20">
        <v>1.6056282220076186</v>
      </c>
      <c r="U793" s="20">
        <v>4.1500000000000004</v>
      </c>
      <c r="V793" s="20">
        <v>0.61804809671209271</v>
      </c>
      <c r="W793" s="20">
        <v>0</v>
      </c>
      <c r="X793" s="20">
        <v>38547</v>
      </c>
      <c r="Y793" s="20">
        <v>0</v>
      </c>
      <c r="Z793" s="20">
        <v>0</v>
      </c>
      <c r="AA793" s="20">
        <v>2</v>
      </c>
      <c r="AB793" s="20">
        <v>13</v>
      </c>
      <c r="AC793" s="20">
        <v>15</v>
      </c>
    </row>
    <row r="794" spans="1:29" x14ac:dyDescent="0.3">
      <c r="A794" s="20">
        <v>2014</v>
      </c>
      <c r="B794" s="10">
        <v>37</v>
      </c>
      <c r="C794" s="10">
        <v>793</v>
      </c>
      <c r="D794" s="26">
        <v>1</v>
      </c>
      <c r="E794" s="26">
        <v>0</v>
      </c>
      <c r="F794" s="26">
        <v>0</v>
      </c>
      <c r="G794" s="10">
        <v>0</v>
      </c>
      <c r="H794" s="10">
        <v>1</v>
      </c>
      <c r="I794" s="10">
        <v>0</v>
      </c>
      <c r="J794" s="10">
        <v>1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1</v>
      </c>
      <c r="Q794" s="20">
        <v>1.4500000000000026</v>
      </c>
      <c r="R794" s="15">
        <v>7.999999999999996E-2</v>
      </c>
      <c r="S794" s="20">
        <v>67.31</v>
      </c>
      <c r="T794" s="20">
        <v>1.828079590556746</v>
      </c>
      <c r="U794" s="20">
        <v>4.2300000000000004</v>
      </c>
      <c r="V794" s="20">
        <v>0.6263403673750424</v>
      </c>
      <c r="W794" s="20">
        <v>3</v>
      </c>
      <c r="X794" s="20">
        <v>38547</v>
      </c>
      <c r="Y794" s="20">
        <v>1</v>
      </c>
      <c r="Z794" s="20">
        <v>0</v>
      </c>
      <c r="AA794" s="20">
        <v>9</v>
      </c>
      <c r="AB794" s="20">
        <v>32</v>
      </c>
      <c r="AC794" s="20">
        <v>42</v>
      </c>
    </row>
    <row r="795" spans="1:29" x14ac:dyDescent="0.3">
      <c r="A795" s="20">
        <v>2014</v>
      </c>
      <c r="B795" s="10">
        <v>38</v>
      </c>
      <c r="C795" s="10">
        <v>794</v>
      </c>
      <c r="D795" s="26">
        <v>0</v>
      </c>
      <c r="E795" s="26">
        <v>0</v>
      </c>
      <c r="F795" s="26">
        <v>0</v>
      </c>
      <c r="G795" s="10">
        <v>0</v>
      </c>
      <c r="H795" s="10">
        <v>1</v>
      </c>
      <c r="I795" s="10">
        <v>0</v>
      </c>
      <c r="J795" s="10">
        <v>1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1</v>
      </c>
      <c r="Q795" s="20">
        <v>1.0599999999999987</v>
      </c>
      <c r="R795" s="15">
        <v>3.0000000000000027E-2</v>
      </c>
      <c r="S795" s="20">
        <v>58.16</v>
      </c>
      <c r="T795" s="20">
        <v>1.7646243978509815</v>
      </c>
      <c r="U795" s="20">
        <v>4.3099999999999996</v>
      </c>
      <c r="V795" s="20">
        <v>0.63447727016073152</v>
      </c>
      <c r="W795" s="20">
        <v>0</v>
      </c>
      <c r="X795" s="20">
        <v>28116</v>
      </c>
      <c r="Y795" s="20">
        <v>1</v>
      </c>
      <c r="Z795" s="20">
        <v>0</v>
      </c>
      <c r="AA795" s="20">
        <v>1</v>
      </c>
      <c r="AB795" s="20">
        <v>12</v>
      </c>
      <c r="AC795" s="20">
        <v>14</v>
      </c>
    </row>
    <row r="796" spans="1:29" x14ac:dyDescent="0.3">
      <c r="A796" s="20">
        <v>2014</v>
      </c>
      <c r="B796" s="10">
        <v>39</v>
      </c>
      <c r="C796" s="10">
        <v>795</v>
      </c>
      <c r="D796" s="26">
        <v>0</v>
      </c>
      <c r="E796" s="26">
        <v>0</v>
      </c>
      <c r="F796" s="26">
        <v>0</v>
      </c>
      <c r="G796" s="10">
        <v>0</v>
      </c>
      <c r="H796" s="10">
        <v>1</v>
      </c>
      <c r="I796" s="10">
        <v>0</v>
      </c>
      <c r="J796" s="10">
        <v>1</v>
      </c>
      <c r="K796" s="10">
        <v>0</v>
      </c>
      <c r="L796" s="10">
        <v>0</v>
      </c>
      <c r="M796" s="10">
        <v>0</v>
      </c>
      <c r="N796" s="10">
        <v>0</v>
      </c>
      <c r="O796" s="10">
        <v>1</v>
      </c>
      <c r="P796" s="10">
        <v>0</v>
      </c>
      <c r="Q796" s="20">
        <v>0.71699999999999875</v>
      </c>
      <c r="R796" s="15">
        <v>0.27</v>
      </c>
      <c r="S796" s="20">
        <v>81.61</v>
      </c>
      <c r="T796" s="20">
        <v>1.9117433778559316</v>
      </c>
      <c r="U796" s="20">
        <v>2.88</v>
      </c>
      <c r="V796" s="20">
        <v>0.45939248775923086</v>
      </c>
      <c r="W796" s="20">
        <v>0</v>
      </c>
      <c r="X796" s="20">
        <v>28116</v>
      </c>
      <c r="Y796" s="20">
        <v>0</v>
      </c>
      <c r="Z796" s="20">
        <v>0</v>
      </c>
      <c r="AA796" s="20">
        <v>0</v>
      </c>
      <c r="AB796" s="20">
        <v>5</v>
      </c>
      <c r="AC796" s="20">
        <v>5</v>
      </c>
    </row>
    <row r="797" spans="1:29" x14ac:dyDescent="0.3">
      <c r="A797" s="20">
        <v>2014</v>
      </c>
      <c r="B797" s="10">
        <v>40</v>
      </c>
      <c r="C797" s="10">
        <v>796</v>
      </c>
      <c r="D797" s="26">
        <v>0</v>
      </c>
      <c r="E797" s="26">
        <v>0</v>
      </c>
      <c r="F797" s="26">
        <v>0</v>
      </c>
      <c r="G797" s="10">
        <v>0</v>
      </c>
      <c r="H797" s="10">
        <v>1</v>
      </c>
      <c r="I797" s="10">
        <v>0</v>
      </c>
      <c r="J797" s="10">
        <v>1</v>
      </c>
      <c r="K797" s="10">
        <v>0</v>
      </c>
      <c r="L797" s="10">
        <v>0</v>
      </c>
      <c r="M797" s="10">
        <v>0</v>
      </c>
      <c r="N797" s="10">
        <v>0</v>
      </c>
      <c r="O797" s="10">
        <v>1</v>
      </c>
      <c r="P797" s="10">
        <v>0</v>
      </c>
      <c r="Q797" s="20">
        <v>0.42300000000000182</v>
      </c>
      <c r="R797" s="15">
        <v>4.0000000000000036E-2</v>
      </c>
      <c r="S797" s="20">
        <v>94.56</v>
      </c>
      <c r="T797" s="20">
        <v>1.9757074635371801</v>
      </c>
      <c r="U797" s="20">
        <v>6.66</v>
      </c>
      <c r="V797" s="20">
        <v>0.82347422917030111</v>
      </c>
      <c r="W797" s="20">
        <v>0</v>
      </c>
      <c r="X797" s="20">
        <v>28116</v>
      </c>
      <c r="Y797" s="20">
        <v>0</v>
      </c>
      <c r="Z797" s="20">
        <v>0</v>
      </c>
      <c r="AA797" s="20">
        <v>1</v>
      </c>
      <c r="AB797" s="20">
        <v>1</v>
      </c>
      <c r="AC797" s="20">
        <v>2</v>
      </c>
    </row>
    <row r="798" spans="1:29" x14ac:dyDescent="0.3">
      <c r="A798" s="20">
        <v>2014</v>
      </c>
      <c r="B798" s="10">
        <v>41</v>
      </c>
      <c r="C798" s="10">
        <v>797</v>
      </c>
      <c r="D798" s="26">
        <v>0</v>
      </c>
      <c r="E798" s="26">
        <v>0</v>
      </c>
      <c r="F798" s="26">
        <v>0</v>
      </c>
      <c r="G798" s="10">
        <v>0</v>
      </c>
      <c r="H798" s="10">
        <v>1</v>
      </c>
      <c r="I798" s="10">
        <v>0</v>
      </c>
      <c r="J798" s="10">
        <v>1</v>
      </c>
      <c r="K798" s="10">
        <v>0</v>
      </c>
      <c r="L798" s="10">
        <v>0</v>
      </c>
      <c r="M798" s="10">
        <v>0</v>
      </c>
      <c r="N798" s="10">
        <v>0</v>
      </c>
      <c r="O798" s="10">
        <v>1</v>
      </c>
      <c r="P798" s="10">
        <v>0</v>
      </c>
      <c r="Q798" s="20">
        <v>0.55300000000000082</v>
      </c>
      <c r="R798" s="15">
        <v>0</v>
      </c>
      <c r="S798" s="20">
        <v>83.29</v>
      </c>
      <c r="T798" s="20">
        <v>1.9205928620848085</v>
      </c>
      <c r="U798" s="20">
        <v>3.56</v>
      </c>
      <c r="V798" s="20">
        <v>0.55144999797287519</v>
      </c>
      <c r="W798" s="20">
        <v>0</v>
      </c>
      <c r="X798" s="20">
        <v>28116</v>
      </c>
      <c r="Y798" s="20">
        <v>0</v>
      </c>
      <c r="Z798" s="20">
        <v>0</v>
      </c>
      <c r="AA798" s="20">
        <v>0</v>
      </c>
      <c r="AB798" s="20">
        <v>1</v>
      </c>
      <c r="AC798" s="20">
        <v>1</v>
      </c>
    </row>
    <row r="799" spans="1:29" x14ac:dyDescent="0.3">
      <c r="A799" s="20">
        <v>2014</v>
      </c>
      <c r="B799" s="10">
        <v>42</v>
      </c>
      <c r="C799" s="10">
        <v>798</v>
      </c>
      <c r="D799" s="26">
        <v>1</v>
      </c>
      <c r="E799" s="26">
        <v>0</v>
      </c>
      <c r="F799" s="26">
        <v>0</v>
      </c>
      <c r="G799" s="10">
        <v>0</v>
      </c>
      <c r="H799" s="10">
        <v>1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1</v>
      </c>
      <c r="Q799" s="20">
        <v>0.3369999999999998</v>
      </c>
      <c r="R799" s="15">
        <v>3.0000000000000027E-2</v>
      </c>
      <c r="S799" s="20">
        <v>68.25</v>
      </c>
      <c r="T799" s="20">
        <v>1.8341026557127937</v>
      </c>
      <c r="U799" s="20">
        <v>2.85</v>
      </c>
      <c r="V799" s="20">
        <v>0.45484486000851021</v>
      </c>
      <c r="W799" s="20">
        <v>0</v>
      </c>
      <c r="X799" s="20">
        <v>28116</v>
      </c>
      <c r="Y799" s="20">
        <v>0</v>
      </c>
      <c r="Z799" s="20">
        <v>0</v>
      </c>
      <c r="AA799" s="20">
        <v>1</v>
      </c>
      <c r="AB799" s="20">
        <v>1</v>
      </c>
      <c r="AC799" s="20">
        <v>2</v>
      </c>
    </row>
    <row r="800" spans="1:29" x14ac:dyDescent="0.3">
      <c r="A800" s="20">
        <v>2014</v>
      </c>
      <c r="B800" s="10">
        <v>43</v>
      </c>
      <c r="C800" s="10">
        <v>799</v>
      </c>
      <c r="D800" s="26">
        <v>0</v>
      </c>
      <c r="E800" s="26">
        <v>1</v>
      </c>
      <c r="F800" s="26">
        <v>0</v>
      </c>
      <c r="G800" s="10">
        <v>0</v>
      </c>
      <c r="H800" s="10">
        <v>1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1</v>
      </c>
      <c r="Q800" s="20">
        <v>0.53599999999999781</v>
      </c>
      <c r="R800" s="15">
        <v>4.0000000000000036E-2</v>
      </c>
      <c r="S800" s="20">
        <v>66.180000000000007</v>
      </c>
      <c r="T800" s="20">
        <v>1.8207267628238342</v>
      </c>
      <c r="U800" s="20">
        <v>4.05</v>
      </c>
      <c r="V800" s="20">
        <v>0.60745502321466849</v>
      </c>
      <c r="W800" s="20">
        <v>0</v>
      </c>
      <c r="X800" s="20">
        <v>28116</v>
      </c>
      <c r="Y800" s="20">
        <v>0</v>
      </c>
      <c r="Z800" s="20">
        <v>1</v>
      </c>
      <c r="AA800" s="20">
        <v>6</v>
      </c>
      <c r="AB800" s="20">
        <v>10</v>
      </c>
      <c r="AC800" s="20">
        <v>17</v>
      </c>
    </row>
    <row r="801" spans="1:29" x14ac:dyDescent="0.3">
      <c r="A801" s="20">
        <v>2014</v>
      </c>
      <c r="B801" s="10">
        <v>44</v>
      </c>
      <c r="C801" s="10">
        <v>800</v>
      </c>
      <c r="D801" s="26">
        <v>1</v>
      </c>
      <c r="E801" s="26">
        <v>0</v>
      </c>
      <c r="F801" s="26">
        <v>0</v>
      </c>
      <c r="G801" s="10">
        <v>0</v>
      </c>
      <c r="H801" s="10">
        <v>1</v>
      </c>
      <c r="I801" s="10">
        <v>0</v>
      </c>
      <c r="J801" s="10">
        <v>1</v>
      </c>
      <c r="K801" s="10">
        <v>0</v>
      </c>
      <c r="L801" s="10">
        <v>0</v>
      </c>
      <c r="M801" s="10">
        <v>0</v>
      </c>
      <c r="N801" s="10">
        <v>0</v>
      </c>
      <c r="O801" s="10">
        <v>1</v>
      </c>
      <c r="P801" s="10">
        <v>0</v>
      </c>
      <c r="Q801" s="20">
        <v>0.32400000000000156</v>
      </c>
      <c r="R801" s="15">
        <v>0</v>
      </c>
      <c r="S801" s="20">
        <v>73.849999999999994</v>
      </c>
      <c r="T801" s="20">
        <v>1.8683504996479683</v>
      </c>
      <c r="U801" s="20">
        <v>4.12</v>
      </c>
      <c r="V801" s="20">
        <v>0.61489721603313463</v>
      </c>
      <c r="W801" s="20">
        <v>0</v>
      </c>
      <c r="X801" s="20">
        <v>28116</v>
      </c>
      <c r="Y801" s="20">
        <v>0</v>
      </c>
      <c r="Z801" s="20">
        <v>1</v>
      </c>
      <c r="AA801" s="20">
        <v>1</v>
      </c>
      <c r="AB801" s="20">
        <v>6</v>
      </c>
      <c r="AC801" s="20">
        <v>8</v>
      </c>
    </row>
    <row r="802" spans="1:29" x14ac:dyDescent="0.3">
      <c r="A802" s="20">
        <v>2014</v>
      </c>
      <c r="B802" s="10">
        <v>45</v>
      </c>
      <c r="C802" s="10">
        <v>801</v>
      </c>
      <c r="D802" s="26">
        <v>0</v>
      </c>
      <c r="E802" s="26">
        <v>1</v>
      </c>
      <c r="F802" s="26">
        <v>0</v>
      </c>
      <c r="G802" s="10">
        <v>0</v>
      </c>
      <c r="H802" s="10">
        <v>1</v>
      </c>
      <c r="I802" s="10">
        <v>0</v>
      </c>
      <c r="J802" s="10">
        <v>1</v>
      </c>
      <c r="K802" s="10">
        <v>0</v>
      </c>
      <c r="L802" s="10">
        <v>0</v>
      </c>
      <c r="M802" s="10">
        <v>0</v>
      </c>
      <c r="N802" s="10">
        <v>0</v>
      </c>
      <c r="O802" s="10">
        <v>1</v>
      </c>
      <c r="P802" s="10">
        <v>0</v>
      </c>
      <c r="Q802" s="20">
        <v>0.35999999999999943</v>
      </c>
      <c r="R802" s="15">
        <v>4.0000000000000036E-2</v>
      </c>
      <c r="S802" s="20">
        <v>63.25</v>
      </c>
      <c r="T802" s="20">
        <v>1.8010605298478555</v>
      </c>
      <c r="U802" s="20">
        <v>3.62</v>
      </c>
      <c r="V802" s="20">
        <v>0.55870857053316569</v>
      </c>
      <c r="W802" s="20">
        <v>0</v>
      </c>
      <c r="X802" s="20">
        <v>28116</v>
      </c>
      <c r="Y802" s="20">
        <v>0</v>
      </c>
      <c r="Z802" s="20">
        <v>0</v>
      </c>
      <c r="AA802" s="20">
        <v>1</v>
      </c>
      <c r="AB802" s="20">
        <v>0</v>
      </c>
      <c r="AC802" s="20">
        <v>1</v>
      </c>
    </row>
    <row r="803" spans="1:29" x14ac:dyDescent="0.3">
      <c r="A803" s="20">
        <v>2014</v>
      </c>
      <c r="B803" s="10">
        <v>46</v>
      </c>
      <c r="C803" s="10">
        <v>802</v>
      </c>
      <c r="D803" s="26">
        <v>0</v>
      </c>
      <c r="E803" s="26">
        <v>0</v>
      </c>
      <c r="F803" s="26">
        <v>0</v>
      </c>
      <c r="G803" s="10">
        <v>0</v>
      </c>
      <c r="H803" s="10">
        <v>1</v>
      </c>
      <c r="I803" s="10">
        <v>0</v>
      </c>
      <c r="J803" s="10">
        <v>1</v>
      </c>
      <c r="K803" s="10">
        <v>0</v>
      </c>
      <c r="L803" s="10">
        <v>0</v>
      </c>
      <c r="M803" s="10">
        <v>0</v>
      </c>
      <c r="N803" s="10">
        <v>0</v>
      </c>
      <c r="O803" s="10">
        <v>1</v>
      </c>
      <c r="P803" s="10">
        <v>0</v>
      </c>
      <c r="Q803" s="20">
        <v>0.28999999999999915</v>
      </c>
      <c r="R803" s="15">
        <v>2.0000000000000018E-2</v>
      </c>
      <c r="S803" s="20">
        <v>66.98</v>
      </c>
      <c r="T803" s="20">
        <v>1.825945143203848</v>
      </c>
      <c r="U803" s="20">
        <v>3.03</v>
      </c>
      <c r="V803" s="20">
        <v>0.48144262850230496</v>
      </c>
      <c r="W803" s="20">
        <v>0</v>
      </c>
      <c r="X803" s="20">
        <v>28116</v>
      </c>
      <c r="Y803" s="20">
        <v>0</v>
      </c>
      <c r="Z803" s="20">
        <v>0</v>
      </c>
      <c r="AA803" s="20">
        <v>2</v>
      </c>
      <c r="AB803" s="20">
        <v>2</v>
      </c>
      <c r="AC803" s="20">
        <v>4</v>
      </c>
    </row>
    <row r="804" spans="1:29" x14ac:dyDescent="0.3">
      <c r="A804" s="20">
        <v>2014</v>
      </c>
      <c r="B804" s="10">
        <v>47</v>
      </c>
      <c r="C804" s="10">
        <v>803</v>
      </c>
      <c r="D804" s="26">
        <v>1</v>
      </c>
      <c r="E804" s="26">
        <v>0</v>
      </c>
      <c r="F804" s="26">
        <v>0</v>
      </c>
      <c r="G804" s="10">
        <v>0</v>
      </c>
      <c r="H804" s="10">
        <v>1</v>
      </c>
      <c r="I804" s="10">
        <v>0</v>
      </c>
      <c r="J804" s="10">
        <v>1</v>
      </c>
      <c r="K804" s="10">
        <v>0</v>
      </c>
      <c r="L804" s="10">
        <v>0</v>
      </c>
      <c r="M804" s="10">
        <v>0</v>
      </c>
      <c r="N804" s="10">
        <v>1</v>
      </c>
      <c r="O804" s="10">
        <v>0</v>
      </c>
      <c r="P804" s="10">
        <v>0</v>
      </c>
      <c r="Q804" s="20">
        <v>0.35000000000000142</v>
      </c>
      <c r="R804" s="15">
        <v>3.0000000000000027E-2</v>
      </c>
      <c r="S804" s="20">
        <v>61.72</v>
      </c>
      <c r="T804" s="20">
        <v>1.7904259173911106</v>
      </c>
      <c r="U804" s="20">
        <v>4.0599999999999996</v>
      </c>
      <c r="V804" s="20">
        <v>0.60852603357719404</v>
      </c>
      <c r="W804" s="20">
        <v>0</v>
      </c>
      <c r="X804" s="20">
        <v>28116</v>
      </c>
      <c r="Y804" s="20">
        <v>0</v>
      </c>
      <c r="Z804" s="20">
        <v>0</v>
      </c>
      <c r="AA804" s="20">
        <v>2</v>
      </c>
      <c r="AB804" s="20">
        <v>3</v>
      </c>
      <c r="AC804" s="20">
        <v>5</v>
      </c>
    </row>
    <row r="805" spans="1:29" x14ac:dyDescent="0.3">
      <c r="A805" s="20">
        <v>2014</v>
      </c>
      <c r="B805" s="10">
        <v>48</v>
      </c>
      <c r="C805" s="10">
        <v>804</v>
      </c>
      <c r="D805" s="26">
        <v>1</v>
      </c>
      <c r="E805" s="26">
        <v>0</v>
      </c>
      <c r="F805" s="26">
        <v>0</v>
      </c>
      <c r="G805" s="10">
        <v>0</v>
      </c>
      <c r="H805" s="10">
        <v>1</v>
      </c>
      <c r="I805" s="10">
        <v>0</v>
      </c>
      <c r="J805" s="10">
        <v>1</v>
      </c>
      <c r="K805" s="10">
        <v>0</v>
      </c>
      <c r="L805" s="10">
        <v>0</v>
      </c>
      <c r="M805" s="10">
        <v>0</v>
      </c>
      <c r="N805" s="10">
        <v>1</v>
      </c>
      <c r="O805" s="10">
        <v>0</v>
      </c>
      <c r="P805" s="10">
        <v>0</v>
      </c>
      <c r="Q805" s="20">
        <v>0.60999999999999588</v>
      </c>
      <c r="R805" s="15">
        <v>3.0000000000000027E-2</v>
      </c>
      <c r="S805" s="20">
        <v>66.72</v>
      </c>
      <c r="T805" s="20">
        <v>1.8242560376296824</v>
      </c>
      <c r="U805" s="20">
        <v>2.87</v>
      </c>
      <c r="V805" s="20">
        <v>0.45788189673399232</v>
      </c>
      <c r="W805" s="20">
        <v>2</v>
      </c>
      <c r="X805" s="20">
        <v>28116</v>
      </c>
      <c r="Y805" s="20">
        <v>0</v>
      </c>
      <c r="Z805" s="20">
        <v>0</v>
      </c>
      <c r="AA805" s="20">
        <v>2</v>
      </c>
      <c r="AB805" s="20">
        <v>20</v>
      </c>
      <c r="AC805" s="20">
        <v>22</v>
      </c>
    </row>
    <row r="806" spans="1:29" x14ac:dyDescent="0.3">
      <c r="A806" s="20">
        <v>2014</v>
      </c>
      <c r="B806" s="10">
        <v>49</v>
      </c>
      <c r="C806" s="10">
        <v>805</v>
      </c>
      <c r="D806" s="26">
        <v>1</v>
      </c>
      <c r="E806" s="26">
        <v>0</v>
      </c>
      <c r="F806" s="26">
        <v>0</v>
      </c>
      <c r="G806" s="10">
        <v>0</v>
      </c>
      <c r="H806" s="10">
        <v>1</v>
      </c>
      <c r="I806" s="10">
        <v>0</v>
      </c>
      <c r="J806" s="10">
        <v>0</v>
      </c>
      <c r="K806" s="10">
        <v>1</v>
      </c>
      <c r="L806" s="10">
        <v>0</v>
      </c>
      <c r="M806" s="10">
        <v>0</v>
      </c>
      <c r="N806" s="10">
        <v>1</v>
      </c>
      <c r="O806" s="10">
        <v>0</v>
      </c>
      <c r="P806" s="10">
        <v>0</v>
      </c>
      <c r="Q806" s="20">
        <v>0.84000000000000341</v>
      </c>
      <c r="R806" s="15">
        <v>0</v>
      </c>
      <c r="S806" s="20">
        <v>79.42</v>
      </c>
      <c r="T806" s="20">
        <v>1.8999298827278641</v>
      </c>
      <c r="U806" s="20">
        <v>2.46</v>
      </c>
      <c r="V806" s="20">
        <v>0.39093510710337914</v>
      </c>
      <c r="W806" s="20">
        <v>3</v>
      </c>
      <c r="X806" s="20">
        <v>26201</v>
      </c>
      <c r="Y806" s="20">
        <v>1</v>
      </c>
      <c r="Z806" s="20">
        <v>0</v>
      </c>
      <c r="AA806" s="20">
        <v>1</v>
      </c>
      <c r="AB806" s="20">
        <v>7</v>
      </c>
      <c r="AC806" s="20">
        <v>9</v>
      </c>
    </row>
    <row r="807" spans="1:29" x14ac:dyDescent="0.3">
      <c r="A807" s="20">
        <v>2014</v>
      </c>
      <c r="B807" s="10">
        <v>50</v>
      </c>
      <c r="C807" s="10">
        <v>806</v>
      </c>
      <c r="D807" s="26">
        <v>1</v>
      </c>
      <c r="E807" s="26">
        <v>0</v>
      </c>
      <c r="F807" s="26">
        <v>0</v>
      </c>
      <c r="G807" s="10">
        <v>0</v>
      </c>
      <c r="H807" s="10">
        <v>1</v>
      </c>
      <c r="I807" s="10">
        <v>0</v>
      </c>
      <c r="J807" s="10">
        <v>1</v>
      </c>
      <c r="K807" s="10">
        <v>0</v>
      </c>
      <c r="L807" s="10">
        <v>0</v>
      </c>
      <c r="M807" s="10">
        <v>0</v>
      </c>
      <c r="N807" s="10">
        <v>1</v>
      </c>
      <c r="O807" s="10">
        <v>0</v>
      </c>
      <c r="P807" s="10">
        <v>0</v>
      </c>
      <c r="Q807" s="20">
        <v>0.24000000000000199</v>
      </c>
      <c r="R807" s="15">
        <v>0</v>
      </c>
      <c r="S807" s="20">
        <v>63.22</v>
      </c>
      <c r="T807" s="20">
        <v>1.8008544915035609</v>
      </c>
      <c r="U807" s="20">
        <v>2.33</v>
      </c>
      <c r="V807" s="20">
        <v>0.36735592102601899</v>
      </c>
      <c r="W807" s="20">
        <v>0</v>
      </c>
      <c r="X807" s="20">
        <v>26201</v>
      </c>
      <c r="Y807" s="20">
        <v>0</v>
      </c>
      <c r="Z807" s="20">
        <v>0</v>
      </c>
      <c r="AA807" s="20">
        <v>2</v>
      </c>
      <c r="AB807" s="20">
        <v>2</v>
      </c>
      <c r="AC807" s="20">
        <v>4</v>
      </c>
    </row>
    <row r="808" spans="1:29" x14ac:dyDescent="0.3">
      <c r="A808" s="20">
        <v>2014</v>
      </c>
      <c r="B808" s="10">
        <v>51</v>
      </c>
      <c r="C808" s="10">
        <v>807</v>
      </c>
      <c r="D808" s="26">
        <v>1</v>
      </c>
      <c r="E808" s="26">
        <v>0</v>
      </c>
      <c r="F808" s="26">
        <v>0</v>
      </c>
      <c r="G808" s="10">
        <v>1</v>
      </c>
      <c r="H808" s="10">
        <v>0</v>
      </c>
      <c r="I808" s="10">
        <v>0</v>
      </c>
      <c r="J808" s="10">
        <v>1</v>
      </c>
      <c r="K808" s="10">
        <v>0</v>
      </c>
      <c r="L808" s="10">
        <v>0</v>
      </c>
      <c r="M808" s="10">
        <v>0</v>
      </c>
      <c r="N808" s="10">
        <v>1</v>
      </c>
      <c r="O808" s="10">
        <v>0</v>
      </c>
      <c r="P808" s="10">
        <v>0</v>
      </c>
      <c r="Q808" s="20">
        <v>0.39000000000000057</v>
      </c>
      <c r="R808" s="15">
        <v>2.0000000000000018E-2</v>
      </c>
      <c r="S808" s="20">
        <v>52.08</v>
      </c>
      <c r="T808" s="20">
        <v>1.7166709755601355</v>
      </c>
      <c r="U808" s="20">
        <v>1.96</v>
      </c>
      <c r="V808" s="20">
        <v>0.29225607135647602</v>
      </c>
      <c r="W808" s="20">
        <v>0</v>
      </c>
      <c r="X808" s="20">
        <v>26201</v>
      </c>
      <c r="Y808" s="20">
        <v>0</v>
      </c>
      <c r="Z808" s="20">
        <v>0</v>
      </c>
      <c r="AA808" s="20">
        <v>1</v>
      </c>
      <c r="AB808" s="20">
        <v>0</v>
      </c>
      <c r="AC808" s="20">
        <v>1</v>
      </c>
    </row>
    <row r="809" spans="1:29" x14ac:dyDescent="0.3">
      <c r="A809" s="20">
        <v>2014</v>
      </c>
      <c r="B809" s="10">
        <v>52</v>
      </c>
      <c r="C809" s="10">
        <v>808</v>
      </c>
      <c r="D809" s="26">
        <v>1</v>
      </c>
      <c r="E809" s="26">
        <v>0</v>
      </c>
      <c r="F809" s="26">
        <v>0</v>
      </c>
      <c r="G809" s="10">
        <v>1</v>
      </c>
      <c r="H809" s="10">
        <v>0</v>
      </c>
      <c r="I809" s="10">
        <v>0</v>
      </c>
      <c r="J809" s="10">
        <v>1</v>
      </c>
      <c r="K809" s="10">
        <v>0</v>
      </c>
      <c r="L809" s="10">
        <v>0</v>
      </c>
      <c r="M809" s="10">
        <v>0</v>
      </c>
      <c r="N809" s="10">
        <v>1</v>
      </c>
      <c r="O809" s="10">
        <v>0</v>
      </c>
      <c r="P809" s="10">
        <v>0</v>
      </c>
      <c r="Q809" s="20">
        <v>0.36999999999999744</v>
      </c>
      <c r="R809" s="15">
        <v>0</v>
      </c>
      <c r="S809" s="20">
        <v>65.19</v>
      </c>
      <c r="T809" s="20">
        <v>1.814180981040187</v>
      </c>
      <c r="U809" s="20">
        <v>2.69</v>
      </c>
      <c r="V809" s="20">
        <v>0.42975228000240795</v>
      </c>
      <c r="W809" s="20">
        <v>3</v>
      </c>
      <c r="X809" s="20">
        <v>26201</v>
      </c>
      <c r="Y809" s="20">
        <v>0</v>
      </c>
      <c r="Z809" s="20">
        <v>2</v>
      </c>
      <c r="AA809" s="20">
        <v>9</v>
      </c>
      <c r="AB809" s="20">
        <v>7</v>
      </c>
      <c r="AC809" s="20">
        <v>18</v>
      </c>
    </row>
    <row r="810" spans="1:29" x14ac:dyDescent="0.3">
      <c r="A810" s="20">
        <v>2014</v>
      </c>
      <c r="B810" s="10">
        <v>53</v>
      </c>
      <c r="C810" s="10">
        <v>809</v>
      </c>
      <c r="D810" s="26">
        <v>1</v>
      </c>
      <c r="E810" s="26">
        <v>0</v>
      </c>
      <c r="F810" s="26">
        <v>0</v>
      </c>
      <c r="G810" s="10">
        <v>1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20">
        <v>0.53999999999999904</v>
      </c>
      <c r="R810" s="15">
        <v>0</v>
      </c>
      <c r="S810" s="20">
        <v>56.64</v>
      </c>
      <c r="T810" s="20">
        <v>1.7531232446817127</v>
      </c>
      <c r="U810" s="20">
        <v>2.98</v>
      </c>
      <c r="V810" s="20">
        <v>0.47421626407625522</v>
      </c>
      <c r="W810" s="20">
        <v>0</v>
      </c>
      <c r="X810" s="20">
        <v>24701</v>
      </c>
      <c r="Y810" s="20">
        <v>0</v>
      </c>
      <c r="Z810" s="20">
        <v>1</v>
      </c>
      <c r="AA810" s="20">
        <v>0</v>
      </c>
      <c r="AB810" s="20">
        <v>7</v>
      </c>
      <c r="AC810" s="20">
        <v>8</v>
      </c>
    </row>
    <row r="811" spans="1:29" x14ac:dyDescent="0.3">
      <c r="A811" s="20">
        <v>2014</v>
      </c>
      <c r="B811" s="10">
        <v>54</v>
      </c>
      <c r="C811" s="10">
        <v>810</v>
      </c>
      <c r="D811" s="26">
        <v>1</v>
      </c>
      <c r="E811" s="26">
        <v>0</v>
      </c>
      <c r="F811" s="26">
        <v>0</v>
      </c>
      <c r="G811" s="10">
        <v>0</v>
      </c>
      <c r="H811" s="10">
        <v>1</v>
      </c>
      <c r="I811" s="10">
        <v>0</v>
      </c>
      <c r="J811" s="10">
        <v>1</v>
      </c>
      <c r="K811" s="10">
        <v>0</v>
      </c>
      <c r="L811" s="10">
        <v>0</v>
      </c>
      <c r="M811" s="10">
        <v>0</v>
      </c>
      <c r="N811" s="10">
        <v>0</v>
      </c>
      <c r="O811" s="10">
        <v>1</v>
      </c>
      <c r="P811" s="10">
        <v>0</v>
      </c>
      <c r="Q811" s="20">
        <v>0.53500000000000358</v>
      </c>
      <c r="R811" s="15">
        <v>1.0000000000000009E-2</v>
      </c>
      <c r="S811" s="20">
        <v>83.25</v>
      </c>
      <c r="T811" s="20">
        <v>1.9203842421783575</v>
      </c>
      <c r="U811" s="20">
        <v>2.88</v>
      </c>
      <c r="V811" s="20">
        <v>0.45939248775923086</v>
      </c>
      <c r="W811" s="20">
        <v>0</v>
      </c>
      <c r="X811" s="20">
        <v>24701</v>
      </c>
      <c r="Y811" s="20">
        <v>0</v>
      </c>
      <c r="Z811" s="20">
        <v>0</v>
      </c>
      <c r="AA811" s="20">
        <v>0</v>
      </c>
      <c r="AB811" s="20">
        <v>2</v>
      </c>
      <c r="AC811" s="20">
        <v>2</v>
      </c>
    </row>
    <row r="812" spans="1:29" x14ac:dyDescent="0.3">
      <c r="A812" s="20">
        <v>2014</v>
      </c>
      <c r="B812" s="10">
        <v>55</v>
      </c>
      <c r="C812" s="10">
        <v>811</v>
      </c>
      <c r="D812" s="26">
        <v>1</v>
      </c>
      <c r="E812" s="26">
        <v>0</v>
      </c>
      <c r="F812" s="26">
        <v>0</v>
      </c>
      <c r="G812" s="10">
        <v>0</v>
      </c>
      <c r="H812" s="10">
        <v>1</v>
      </c>
      <c r="I812" s="10">
        <v>0</v>
      </c>
      <c r="J812" s="10">
        <v>1</v>
      </c>
      <c r="K812" s="10">
        <v>0</v>
      </c>
      <c r="L812" s="10">
        <v>0</v>
      </c>
      <c r="M812" s="10">
        <v>0</v>
      </c>
      <c r="N812" s="10">
        <v>0</v>
      </c>
      <c r="O812" s="10">
        <v>1</v>
      </c>
      <c r="P812" s="10">
        <v>0</v>
      </c>
      <c r="Q812" s="20">
        <v>0.33199999999999363</v>
      </c>
      <c r="R812" s="15">
        <v>4.0000000000000036E-2</v>
      </c>
      <c r="S812" s="20">
        <v>86.32</v>
      </c>
      <c r="T812" s="20">
        <v>1.9361114316748542</v>
      </c>
      <c r="U812" s="20">
        <v>2.21</v>
      </c>
      <c r="V812" s="20">
        <v>0.34439227368511072</v>
      </c>
      <c r="W812" s="20">
        <v>0</v>
      </c>
      <c r="X812" s="20">
        <v>24701</v>
      </c>
      <c r="Y812" s="20">
        <v>0</v>
      </c>
      <c r="Z812" s="20">
        <v>0</v>
      </c>
      <c r="AA812" s="20">
        <v>0</v>
      </c>
      <c r="AB812" s="20">
        <v>1</v>
      </c>
      <c r="AC812" s="20">
        <v>1</v>
      </c>
    </row>
    <row r="813" spans="1:29" x14ac:dyDescent="0.3">
      <c r="A813" s="20">
        <v>2014</v>
      </c>
      <c r="B813" s="10">
        <v>56</v>
      </c>
      <c r="C813" s="10">
        <v>812</v>
      </c>
      <c r="D813" s="26">
        <v>1</v>
      </c>
      <c r="E813" s="26">
        <v>0</v>
      </c>
      <c r="F813" s="26">
        <v>0</v>
      </c>
      <c r="G813" s="10">
        <v>0</v>
      </c>
      <c r="H813" s="10">
        <v>1</v>
      </c>
      <c r="I813" s="10">
        <v>0</v>
      </c>
      <c r="J813" s="10">
        <v>1</v>
      </c>
      <c r="K813" s="10">
        <v>0</v>
      </c>
      <c r="L813" s="10">
        <v>0</v>
      </c>
      <c r="M813" s="10">
        <v>0</v>
      </c>
      <c r="N813" s="10">
        <v>0</v>
      </c>
      <c r="O813" s="10">
        <v>1</v>
      </c>
      <c r="P813" s="10">
        <v>0</v>
      </c>
      <c r="Q813" s="20">
        <v>0.22000000000000597</v>
      </c>
      <c r="R813" s="15">
        <v>0</v>
      </c>
      <c r="S813" s="20">
        <v>78.34</v>
      </c>
      <c r="T813" s="20">
        <v>1.893983567211847</v>
      </c>
      <c r="U813" s="20">
        <v>2.02</v>
      </c>
      <c r="V813" s="20">
        <v>0.30535136944662378</v>
      </c>
      <c r="W813" s="20">
        <v>1</v>
      </c>
      <c r="X813" s="20">
        <v>24701</v>
      </c>
      <c r="Y813" s="20">
        <v>0</v>
      </c>
      <c r="Z813" s="20">
        <v>0</v>
      </c>
      <c r="AA813" s="20">
        <v>0</v>
      </c>
      <c r="AB813" s="20">
        <v>0</v>
      </c>
      <c r="AC813" s="20">
        <v>0</v>
      </c>
    </row>
    <row r="814" spans="1:29" x14ac:dyDescent="0.3">
      <c r="A814" s="20">
        <v>2014</v>
      </c>
      <c r="B814" s="10">
        <v>57</v>
      </c>
      <c r="C814" s="10">
        <v>813</v>
      </c>
      <c r="D814" s="26">
        <v>0</v>
      </c>
      <c r="E814" s="26">
        <v>1</v>
      </c>
      <c r="F814" s="26">
        <v>0</v>
      </c>
      <c r="G814" s="10">
        <v>0</v>
      </c>
      <c r="H814" s="10">
        <v>1</v>
      </c>
      <c r="I814" s="10">
        <v>0</v>
      </c>
      <c r="J814" s="10">
        <v>1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20">
        <v>0.45299999999999585</v>
      </c>
      <c r="R814" s="15">
        <v>3.0000000000000027E-2</v>
      </c>
      <c r="S814" s="20">
        <v>65.239999999999995</v>
      </c>
      <c r="T814" s="20">
        <v>1.8145139523682381</v>
      </c>
      <c r="U814" s="20">
        <v>1.96</v>
      </c>
      <c r="V814" s="20">
        <v>0.29225607135647602</v>
      </c>
      <c r="W814" s="20">
        <v>0</v>
      </c>
      <c r="X814" s="20">
        <v>24701</v>
      </c>
      <c r="Y814" s="20">
        <v>0</v>
      </c>
      <c r="Z814" s="20">
        <v>1</v>
      </c>
      <c r="AA814" s="20">
        <v>0</v>
      </c>
      <c r="AB814" s="20">
        <v>5</v>
      </c>
      <c r="AC814" s="20">
        <v>6</v>
      </c>
    </row>
    <row r="815" spans="1:29" x14ac:dyDescent="0.3">
      <c r="A815" s="20">
        <v>2014</v>
      </c>
      <c r="B815" s="10">
        <v>58</v>
      </c>
      <c r="C815" s="10">
        <v>814</v>
      </c>
      <c r="D815" s="26">
        <v>1</v>
      </c>
      <c r="E815" s="26">
        <v>0</v>
      </c>
      <c r="F815" s="26">
        <v>0</v>
      </c>
      <c r="G815" s="10">
        <v>0</v>
      </c>
      <c r="H815" s="10">
        <v>1</v>
      </c>
      <c r="I815" s="10">
        <v>0</v>
      </c>
      <c r="J815" s="10">
        <v>1</v>
      </c>
      <c r="K815" s="10">
        <v>0</v>
      </c>
      <c r="L815" s="10">
        <v>0</v>
      </c>
      <c r="M815" s="10">
        <v>0</v>
      </c>
      <c r="N815" s="10">
        <v>0</v>
      </c>
      <c r="O815" s="10">
        <v>1</v>
      </c>
      <c r="P815" s="10">
        <v>0</v>
      </c>
      <c r="Q815" s="20">
        <v>0.71999999999999886</v>
      </c>
      <c r="R815" s="15">
        <v>2.0000000000000018E-2</v>
      </c>
      <c r="S815" s="20">
        <v>63.97</v>
      </c>
      <c r="T815" s="20">
        <v>1.8059763507175626</v>
      </c>
      <c r="U815" s="20">
        <v>2.4900000000000002</v>
      </c>
      <c r="V815" s="20">
        <v>0.3961993470957364</v>
      </c>
      <c r="W815" s="20">
        <v>0</v>
      </c>
      <c r="X815" s="20">
        <v>24701</v>
      </c>
      <c r="Y815" s="20">
        <v>0</v>
      </c>
      <c r="Z815" s="20">
        <v>0</v>
      </c>
      <c r="AA815" s="20">
        <v>0</v>
      </c>
      <c r="AB815" s="20">
        <v>2</v>
      </c>
      <c r="AC815" s="20">
        <v>2</v>
      </c>
    </row>
    <row r="816" spans="1:29" x14ac:dyDescent="0.3">
      <c r="A816" s="20">
        <v>2014</v>
      </c>
      <c r="B816" s="10">
        <v>59</v>
      </c>
      <c r="C816" s="10">
        <v>815</v>
      </c>
      <c r="D816" s="26">
        <v>1</v>
      </c>
      <c r="E816" s="26">
        <v>0</v>
      </c>
      <c r="F816" s="26">
        <v>0</v>
      </c>
      <c r="G816" s="10">
        <v>1</v>
      </c>
      <c r="H816" s="10">
        <v>0</v>
      </c>
      <c r="I816" s="10">
        <v>0</v>
      </c>
      <c r="J816" s="10">
        <v>1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20">
        <v>0.86599999999999966</v>
      </c>
      <c r="R816" s="15">
        <v>0</v>
      </c>
      <c r="S816" s="20">
        <v>56.79</v>
      </c>
      <c r="T816" s="20">
        <v>1.7542718686834591</v>
      </c>
      <c r="U816" s="20">
        <v>2.69</v>
      </c>
      <c r="V816" s="20">
        <v>0.42975228000240795</v>
      </c>
      <c r="W816" s="20">
        <v>0</v>
      </c>
      <c r="X816" s="20">
        <v>24701</v>
      </c>
      <c r="Y816" s="20">
        <v>1</v>
      </c>
      <c r="Z816" s="20">
        <v>0</v>
      </c>
      <c r="AA816" s="20">
        <v>6</v>
      </c>
      <c r="AB816" s="20">
        <v>10</v>
      </c>
      <c r="AC816" s="20">
        <v>17</v>
      </c>
    </row>
    <row r="817" spans="1:29" x14ac:dyDescent="0.3">
      <c r="A817" s="20">
        <v>2014</v>
      </c>
      <c r="B817" s="10">
        <v>60</v>
      </c>
      <c r="C817" s="10">
        <v>816</v>
      </c>
      <c r="D817" s="26">
        <v>0</v>
      </c>
      <c r="E817" s="26">
        <v>0</v>
      </c>
      <c r="F817" s="26">
        <v>1</v>
      </c>
      <c r="G817" s="10">
        <v>1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1</v>
      </c>
      <c r="Q817" s="20">
        <v>0.58400000000000318</v>
      </c>
      <c r="R817" s="15">
        <v>0</v>
      </c>
      <c r="S817" s="20">
        <v>42.83</v>
      </c>
      <c r="T817" s="20">
        <v>1.6317480743965693</v>
      </c>
      <c r="U817" s="20">
        <v>4.4800000000000004</v>
      </c>
      <c r="V817" s="20">
        <v>0.651278013998144</v>
      </c>
      <c r="W817" s="20">
        <v>0</v>
      </c>
      <c r="X817" s="20">
        <v>24701</v>
      </c>
      <c r="Y817" s="20">
        <v>0</v>
      </c>
      <c r="Z817" s="20">
        <v>2</v>
      </c>
      <c r="AA817" s="20">
        <v>3</v>
      </c>
      <c r="AB817" s="20">
        <v>9</v>
      </c>
      <c r="AC817" s="20">
        <v>14</v>
      </c>
    </row>
    <row r="818" spans="1:29" x14ac:dyDescent="0.3">
      <c r="A818" s="20">
        <v>2014</v>
      </c>
      <c r="B818" s="10">
        <v>61</v>
      </c>
      <c r="C818" s="10">
        <v>817</v>
      </c>
      <c r="D818" s="26">
        <v>0</v>
      </c>
      <c r="E818" s="26">
        <v>1</v>
      </c>
      <c r="F818" s="26">
        <v>0</v>
      </c>
      <c r="G818" s="10">
        <v>0</v>
      </c>
      <c r="H818" s="10">
        <v>1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1</v>
      </c>
      <c r="Q818" s="20">
        <v>0.45000000000000284</v>
      </c>
      <c r="R818" s="15">
        <v>0</v>
      </c>
      <c r="S818" s="20">
        <v>65.08</v>
      </c>
      <c r="T818" s="20">
        <v>1.8134475442648212</v>
      </c>
      <c r="U818" s="20">
        <v>2.73</v>
      </c>
      <c r="V818" s="20">
        <v>0.43616264704075602</v>
      </c>
      <c r="W818" s="20">
        <v>0</v>
      </c>
      <c r="X818" s="20">
        <v>24701</v>
      </c>
      <c r="Y818" s="20">
        <v>0</v>
      </c>
      <c r="Z818" s="20">
        <v>0</v>
      </c>
      <c r="AA818" s="20">
        <v>2</v>
      </c>
      <c r="AB818" s="20">
        <v>1</v>
      </c>
      <c r="AC818" s="20">
        <v>3</v>
      </c>
    </row>
    <row r="819" spans="1:29" x14ac:dyDescent="0.3">
      <c r="A819" s="20">
        <v>2014</v>
      </c>
      <c r="B819" s="10">
        <v>62</v>
      </c>
      <c r="C819" s="10">
        <v>818</v>
      </c>
      <c r="D819" s="26">
        <v>0</v>
      </c>
      <c r="E819" s="26">
        <v>1</v>
      </c>
      <c r="F819" s="26">
        <v>0</v>
      </c>
      <c r="G819" s="10">
        <v>0</v>
      </c>
      <c r="H819" s="10">
        <v>1</v>
      </c>
      <c r="I819" s="10">
        <v>0</v>
      </c>
      <c r="J819" s="10">
        <v>1</v>
      </c>
      <c r="K819" s="10">
        <v>0</v>
      </c>
      <c r="L819" s="10">
        <v>0</v>
      </c>
      <c r="M819" s="10">
        <v>0</v>
      </c>
      <c r="N819" s="10">
        <v>0</v>
      </c>
      <c r="O819" s="10">
        <v>1</v>
      </c>
      <c r="P819" s="10">
        <v>0</v>
      </c>
      <c r="Q819" s="20">
        <v>0.70999999999999375</v>
      </c>
      <c r="R819" s="15">
        <v>0.13</v>
      </c>
      <c r="S819" s="20">
        <v>67.27</v>
      </c>
      <c r="T819" s="20">
        <v>1.8278214276828022</v>
      </c>
      <c r="U819" s="20">
        <v>2.23</v>
      </c>
      <c r="V819" s="20">
        <v>0.34830486304816066</v>
      </c>
      <c r="W819" s="20">
        <v>0</v>
      </c>
      <c r="X819" s="20">
        <v>24701</v>
      </c>
      <c r="Y819" s="20">
        <v>1</v>
      </c>
      <c r="Z819" s="20">
        <v>0</v>
      </c>
      <c r="AA819" s="20">
        <v>1</v>
      </c>
      <c r="AB819" s="20">
        <v>6</v>
      </c>
      <c r="AC819" s="20">
        <v>8</v>
      </c>
    </row>
    <row r="820" spans="1:29" x14ac:dyDescent="0.3">
      <c r="A820" s="20">
        <v>2014</v>
      </c>
      <c r="B820" s="10">
        <v>63</v>
      </c>
      <c r="C820" s="10">
        <v>819</v>
      </c>
      <c r="D820" s="26">
        <v>0</v>
      </c>
      <c r="E820" s="26">
        <v>1</v>
      </c>
      <c r="F820" s="26">
        <v>0</v>
      </c>
      <c r="G820" s="10">
        <v>0</v>
      </c>
      <c r="H820" s="10">
        <v>1</v>
      </c>
      <c r="I820" s="10">
        <v>0</v>
      </c>
      <c r="J820" s="10">
        <v>1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20">
        <v>0.75100000000000477</v>
      </c>
      <c r="R820" s="15">
        <v>2.0000000000000018E-2</v>
      </c>
      <c r="S820" s="20">
        <v>54.51</v>
      </c>
      <c r="T820" s="20">
        <v>1.7364761820276968</v>
      </c>
      <c r="U820" s="20">
        <v>3.01</v>
      </c>
      <c r="V820" s="20">
        <v>0.47856649559384334</v>
      </c>
      <c r="W820" s="20">
        <v>1</v>
      </c>
      <c r="X820" s="20">
        <v>24701</v>
      </c>
      <c r="Y820" s="20">
        <v>0</v>
      </c>
      <c r="Z820" s="20">
        <v>0</v>
      </c>
      <c r="AA820" s="20">
        <v>0</v>
      </c>
      <c r="AB820" s="20">
        <v>1</v>
      </c>
      <c r="AC820" s="20">
        <v>1</v>
      </c>
    </row>
    <row r="821" spans="1:29" x14ac:dyDescent="0.3">
      <c r="A821" s="20">
        <v>2014</v>
      </c>
      <c r="B821" s="10">
        <v>64</v>
      </c>
      <c r="C821" s="10">
        <v>820</v>
      </c>
      <c r="D821" s="26">
        <v>1</v>
      </c>
      <c r="E821" s="26">
        <v>0</v>
      </c>
      <c r="F821" s="26">
        <v>0</v>
      </c>
      <c r="G821" s="10">
        <v>0</v>
      </c>
      <c r="H821" s="10">
        <v>1</v>
      </c>
      <c r="I821" s="10">
        <v>0</v>
      </c>
      <c r="J821" s="10">
        <v>1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20">
        <v>0.43900000000000006</v>
      </c>
      <c r="R821" s="15">
        <v>5.0000000000000044E-2</v>
      </c>
      <c r="S821" s="20">
        <v>66.83</v>
      </c>
      <c r="T821" s="20">
        <v>1.8249714611236934</v>
      </c>
      <c r="U821" s="20">
        <v>1.75</v>
      </c>
      <c r="V821" s="20">
        <v>0.24303804868629444</v>
      </c>
      <c r="W821" s="20">
        <v>1</v>
      </c>
      <c r="X821" s="20">
        <v>24701</v>
      </c>
      <c r="Y821" s="20">
        <v>0</v>
      </c>
      <c r="Z821" s="20">
        <v>0</v>
      </c>
      <c r="AA821" s="20">
        <v>1</v>
      </c>
      <c r="AB821" s="20">
        <v>1</v>
      </c>
      <c r="AC821" s="20">
        <v>2</v>
      </c>
    </row>
    <row r="822" spans="1:29" x14ac:dyDescent="0.3">
      <c r="A822" s="20">
        <v>2014</v>
      </c>
      <c r="B822" s="10">
        <v>65</v>
      </c>
      <c r="C822" s="10">
        <v>821</v>
      </c>
      <c r="D822" s="26">
        <v>1</v>
      </c>
      <c r="E822" s="26">
        <v>0</v>
      </c>
      <c r="F822" s="26">
        <v>0</v>
      </c>
      <c r="G822" s="10">
        <v>0</v>
      </c>
      <c r="H822" s="10">
        <v>1</v>
      </c>
      <c r="I822" s="10">
        <v>0</v>
      </c>
      <c r="J822" s="10">
        <v>1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20">
        <v>0.39999999999999858</v>
      </c>
      <c r="R822" s="15">
        <v>0.14000000000000001</v>
      </c>
      <c r="S822" s="20">
        <v>67.349999999999994</v>
      </c>
      <c r="T822" s="20">
        <v>1.8283376000590044</v>
      </c>
      <c r="U822" s="20">
        <v>1.89</v>
      </c>
      <c r="V822" s="20">
        <v>0.27646180417324412</v>
      </c>
      <c r="W822" s="20">
        <v>1</v>
      </c>
      <c r="X822" s="20">
        <v>24701</v>
      </c>
      <c r="Y822" s="20">
        <v>0</v>
      </c>
      <c r="Z822" s="20">
        <v>0</v>
      </c>
      <c r="AA822" s="20">
        <v>2</v>
      </c>
      <c r="AB822" s="20">
        <v>0</v>
      </c>
      <c r="AC822" s="20">
        <v>2</v>
      </c>
    </row>
    <row r="823" spans="1:29" x14ac:dyDescent="0.3">
      <c r="A823" s="20">
        <v>2014</v>
      </c>
      <c r="B823" s="10">
        <v>66</v>
      </c>
      <c r="C823" s="10">
        <v>822</v>
      </c>
      <c r="D823" s="26">
        <v>0</v>
      </c>
      <c r="E823" s="26">
        <v>0</v>
      </c>
      <c r="F823" s="26">
        <v>0</v>
      </c>
      <c r="G823" s="10">
        <v>0</v>
      </c>
      <c r="H823" s="10">
        <v>1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1</v>
      </c>
      <c r="O823" s="10">
        <v>0</v>
      </c>
      <c r="P823" s="10">
        <v>0</v>
      </c>
      <c r="Q823" s="20">
        <v>0.46500000000000341</v>
      </c>
      <c r="R823" s="15">
        <v>7.999999999999996E-2</v>
      </c>
      <c r="S823" s="20">
        <v>52.61</v>
      </c>
      <c r="T823" s="20">
        <v>1.7210683017971591</v>
      </c>
      <c r="U823" s="20">
        <v>1.85</v>
      </c>
      <c r="V823" s="20">
        <v>0.26717172840301384</v>
      </c>
      <c r="W823" s="20">
        <v>0</v>
      </c>
      <c r="X823" s="20">
        <v>24701</v>
      </c>
      <c r="Y823" s="20">
        <v>0</v>
      </c>
      <c r="Z823" s="20">
        <v>0</v>
      </c>
      <c r="AA823" s="20">
        <v>1</v>
      </c>
      <c r="AB823" s="20">
        <v>1</v>
      </c>
      <c r="AC823" s="20">
        <v>2</v>
      </c>
    </row>
    <row r="824" spans="1:29" x14ac:dyDescent="0.3">
      <c r="A824" s="20">
        <v>2014</v>
      </c>
      <c r="B824" s="10">
        <v>67</v>
      </c>
      <c r="C824" s="10">
        <v>823</v>
      </c>
      <c r="D824" s="26">
        <v>1</v>
      </c>
      <c r="E824" s="26">
        <v>0</v>
      </c>
      <c r="F824" s="26">
        <v>0</v>
      </c>
      <c r="G824" s="10">
        <v>1</v>
      </c>
      <c r="H824" s="10">
        <v>0</v>
      </c>
      <c r="I824" s="10">
        <v>0</v>
      </c>
      <c r="J824" s="10">
        <v>1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1</v>
      </c>
      <c r="Q824" s="20">
        <v>0.65999999999999659</v>
      </c>
      <c r="R824" s="15">
        <v>0</v>
      </c>
      <c r="S824" s="20">
        <v>82.77</v>
      </c>
      <c r="T824" s="20">
        <v>1.9178729551988478</v>
      </c>
      <c r="U824" s="20">
        <v>2.84</v>
      </c>
      <c r="V824" s="20">
        <v>0.45331834004703764</v>
      </c>
      <c r="W824" s="20">
        <v>0</v>
      </c>
      <c r="X824" s="20">
        <v>22752</v>
      </c>
      <c r="Y824" s="20">
        <v>0</v>
      </c>
      <c r="Z824" s="20">
        <v>0</v>
      </c>
      <c r="AA824" s="20">
        <v>5</v>
      </c>
      <c r="AB824" s="20">
        <v>3</v>
      </c>
      <c r="AC824" s="20">
        <v>8</v>
      </c>
    </row>
    <row r="825" spans="1:29" x14ac:dyDescent="0.3">
      <c r="A825" s="20">
        <v>2014</v>
      </c>
      <c r="B825" s="10">
        <v>68</v>
      </c>
      <c r="C825" s="10">
        <v>824</v>
      </c>
      <c r="D825" s="26">
        <v>1</v>
      </c>
      <c r="E825" s="26">
        <v>0</v>
      </c>
      <c r="F825" s="26">
        <v>0</v>
      </c>
      <c r="G825" s="10">
        <v>1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1</v>
      </c>
      <c r="Q825" s="20">
        <v>0.43999999999999773</v>
      </c>
      <c r="R825" s="15">
        <v>6.9999999999999951E-2</v>
      </c>
      <c r="S825" s="20">
        <v>68.97</v>
      </c>
      <c r="T825" s="20">
        <v>1.8386602259889415</v>
      </c>
      <c r="U825" s="20">
        <v>2.36</v>
      </c>
      <c r="V825" s="20">
        <v>0.37291200297010657</v>
      </c>
      <c r="W825" s="20">
        <v>3</v>
      </c>
      <c r="X825" s="20">
        <v>22752</v>
      </c>
      <c r="Y825" s="20">
        <v>0</v>
      </c>
      <c r="Z825" s="20">
        <v>0</v>
      </c>
      <c r="AA825" s="20">
        <v>3</v>
      </c>
      <c r="AB825" s="20">
        <v>8</v>
      </c>
      <c r="AC825" s="20">
        <v>11</v>
      </c>
    </row>
    <row r="826" spans="1:29" x14ac:dyDescent="0.3">
      <c r="A826" s="20">
        <v>2014</v>
      </c>
      <c r="B826" s="10">
        <v>69</v>
      </c>
      <c r="C826" s="10">
        <v>825</v>
      </c>
      <c r="D826" s="26">
        <v>0</v>
      </c>
      <c r="E826" s="26">
        <v>0</v>
      </c>
      <c r="F826" s="26">
        <v>0</v>
      </c>
      <c r="G826" s="10">
        <v>0</v>
      </c>
      <c r="H826" s="10">
        <v>1</v>
      </c>
      <c r="I826" s="10">
        <v>0</v>
      </c>
      <c r="J826" s="10">
        <v>1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1</v>
      </c>
      <c r="Q826" s="20">
        <v>0.43500000000000227</v>
      </c>
      <c r="R826" s="15">
        <v>1.0000000000000009E-2</v>
      </c>
      <c r="S826" s="20">
        <v>74.209999999999994</v>
      </c>
      <c r="T826" s="20">
        <v>1.87046243158892</v>
      </c>
      <c r="U826" s="20">
        <v>3.41</v>
      </c>
      <c r="V826" s="20">
        <v>0.53275437899249778</v>
      </c>
      <c r="W826" s="20">
        <v>0</v>
      </c>
      <c r="X826" s="20">
        <v>22752</v>
      </c>
      <c r="Y826" s="20">
        <v>0</v>
      </c>
      <c r="Z826" s="20">
        <v>1</v>
      </c>
      <c r="AA826" s="20">
        <v>1</v>
      </c>
      <c r="AB826" s="20">
        <v>0</v>
      </c>
      <c r="AC826" s="20">
        <v>2</v>
      </c>
    </row>
    <row r="827" spans="1:29" x14ac:dyDescent="0.3">
      <c r="A827" s="20">
        <v>2014</v>
      </c>
      <c r="B827" s="10">
        <v>70</v>
      </c>
      <c r="C827" s="10">
        <v>826</v>
      </c>
      <c r="D827" s="26">
        <v>1</v>
      </c>
      <c r="E827" s="26">
        <v>0</v>
      </c>
      <c r="F827" s="26">
        <v>0</v>
      </c>
      <c r="G827" s="10">
        <v>0</v>
      </c>
      <c r="H827" s="10">
        <v>1</v>
      </c>
      <c r="I827" s="10">
        <v>0</v>
      </c>
      <c r="J827" s="10">
        <v>1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20">
        <v>0.40299999999999869</v>
      </c>
      <c r="R827" s="15">
        <v>0</v>
      </c>
      <c r="S827" s="20">
        <v>58.17</v>
      </c>
      <c r="T827" s="20">
        <v>1.7646990637983679</v>
      </c>
      <c r="U827" s="20">
        <v>4.43</v>
      </c>
      <c r="V827" s="20">
        <v>0.64640372622306952</v>
      </c>
      <c r="W827" s="20">
        <v>0</v>
      </c>
      <c r="X827" s="20">
        <v>22752</v>
      </c>
      <c r="Y827" s="20">
        <v>0</v>
      </c>
      <c r="Z827" s="20">
        <v>0</v>
      </c>
      <c r="AA827" s="20">
        <v>1</v>
      </c>
      <c r="AB827" s="20">
        <v>0</v>
      </c>
      <c r="AC827" s="20">
        <v>1</v>
      </c>
    </row>
    <row r="828" spans="1:29" x14ac:dyDescent="0.3">
      <c r="A828" s="20">
        <v>2014</v>
      </c>
      <c r="B828" s="10">
        <v>71</v>
      </c>
      <c r="C828" s="10">
        <v>827</v>
      </c>
      <c r="D828" s="26">
        <v>0</v>
      </c>
      <c r="E828" s="26">
        <v>0</v>
      </c>
      <c r="F828" s="26">
        <v>0</v>
      </c>
      <c r="G828" s="10">
        <v>0</v>
      </c>
      <c r="H828" s="10">
        <v>1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20">
        <v>0.59700000000000142</v>
      </c>
      <c r="R828" s="15">
        <v>6.0000000000000053E-2</v>
      </c>
      <c r="S828" s="20">
        <v>64.55</v>
      </c>
      <c r="T828" s="20">
        <v>1.8098962466024391</v>
      </c>
      <c r="U828" s="20">
        <v>3.11</v>
      </c>
      <c r="V828" s="20">
        <v>0.4927603890268375</v>
      </c>
      <c r="W828" s="20">
        <v>0</v>
      </c>
      <c r="X828" s="20">
        <v>22752</v>
      </c>
      <c r="Y828" s="20">
        <v>0</v>
      </c>
      <c r="Z828" s="20">
        <v>0</v>
      </c>
      <c r="AA828" s="20">
        <v>1</v>
      </c>
      <c r="AB828" s="20">
        <v>1</v>
      </c>
      <c r="AC828" s="20">
        <v>2</v>
      </c>
    </row>
    <row r="829" spans="1:29" x14ac:dyDescent="0.3">
      <c r="A829" s="20">
        <v>2014</v>
      </c>
      <c r="B829" s="10">
        <v>72</v>
      </c>
      <c r="C829" s="10">
        <v>828</v>
      </c>
      <c r="D829" s="26">
        <v>0</v>
      </c>
      <c r="E829" s="26">
        <v>0</v>
      </c>
      <c r="F829" s="26">
        <v>0</v>
      </c>
      <c r="G829" s="10">
        <v>1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1</v>
      </c>
      <c r="Q829" s="20">
        <v>0.63000000000000245</v>
      </c>
      <c r="R829" s="15">
        <v>0</v>
      </c>
      <c r="S829" s="20">
        <v>72.83</v>
      </c>
      <c r="T829" s="20">
        <v>1.8623103099542704</v>
      </c>
      <c r="U829" s="20">
        <v>5.1100000000000003</v>
      </c>
      <c r="V829" s="20">
        <v>0.70842090013471271</v>
      </c>
      <c r="W829" s="20">
        <v>2</v>
      </c>
      <c r="X829" s="20">
        <v>22752</v>
      </c>
      <c r="Y829" s="20">
        <v>0</v>
      </c>
      <c r="Z829" s="20">
        <v>0</v>
      </c>
      <c r="AA829" s="20">
        <v>2</v>
      </c>
      <c r="AB829" s="20">
        <v>11</v>
      </c>
      <c r="AC829" s="20">
        <v>13</v>
      </c>
    </row>
    <row r="830" spans="1:29" x14ac:dyDescent="0.3">
      <c r="A830" s="20">
        <v>2014</v>
      </c>
      <c r="B830" s="10">
        <v>73</v>
      </c>
      <c r="C830" s="10">
        <v>829</v>
      </c>
      <c r="D830" s="26">
        <v>0</v>
      </c>
      <c r="E830" s="26">
        <v>1</v>
      </c>
      <c r="F830" s="26">
        <v>0</v>
      </c>
      <c r="G830" s="10">
        <v>0</v>
      </c>
      <c r="H830" s="10">
        <v>1</v>
      </c>
      <c r="I830" s="10">
        <v>0</v>
      </c>
      <c r="J830" s="10">
        <v>1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1</v>
      </c>
      <c r="Q830" s="20">
        <v>0.66999999999999449</v>
      </c>
      <c r="R830" s="15">
        <v>0.13</v>
      </c>
      <c r="S830" s="20">
        <v>79.11</v>
      </c>
      <c r="T830" s="20">
        <v>1.8982313845130967</v>
      </c>
      <c r="U830" s="20">
        <v>3.2</v>
      </c>
      <c r="V830" s="20">
        <v>0.50514997831990605</v>
      </c>
      <c r="W830" s="20">
        <v>0</v>
      </c>
      <c r="X830" s="20">
        <v>22752</v>
      </c>
      <c r="Y830" s="20">
        <v>0</v>
      </c>
      <c r="Z830" s="20">
        <v>0</v>
      </c>
      <c r="AA830" s="20">
        <v>2</v>
      </c>
      <c r="AB830" s="20">
        <v>2</v>
      </c>
      <c r="AC830" s="20">
        <v>4</v>
      </c>
    </row>
    <row r="831" spans="1:29" x14ac:dyDescent="0.3">
      <c r="A831" s="20">
        <v>2014</v>
      </c>
      <c r="B831" s="10">
        <v>74</v>
      </c>
      <c r="C831" s="10">
        <v>830</v>
      </c>
      <c r="D831" s="26">
        <v>0</v>
      </c>
      <c r="E831" s="26">
        <v>0</v>
      </c>
      <c r="F831" s="26">
        <v>0</v>
      </c>
      <c r="G831" s="10">
        <v>1</v>
      </c>
      <c r="H831" s="10">
        <v>0</v>
      </c>
      <c r="I831" s="10">
        <v>0</v>
      </c>
      <c r="J831" s="10">
        <v>1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20">
        <v>0.81500000000000472</v>
      </c>
      <c r="R831" s="15">
        <v>2.0000000000000018E-2</v>
      </c>
      <c r="S831" s="20">
        <v>89.28</v>
      </c>
      <c r="T831" s="20">
        <v>1.9507541815935034</v>
      </c>
      <c r="U831" s="20">
        <v>5.34</v>
      </c>
      <c r="V831" s="20">
        <v>0.72754125702855643</v>
      </c>
      <c r="W831" s="20">
        <v>1</v>
      </c>
      <c r="X831" s="20">
        <v>22752</v>
      </c>
      <c r="Y831" s="20">
        <v>0</v>
      </c>
      <c r="Z831" s="20">
        <v>0</v>
      </c>
      <c r="AA831" s="20">
        <v>2</v>
      </c>
      <c r="AB831" s="20">
        <v>4</v>
      </c>
      <c r="AC831" s="20">
        <v>6</v>
      </c>
    </row>
    <row r="832" spans="1:29" x14ac:dyDescent="0.3">
      <c r="A832" s="20">
        <v>2014</v>
      </c>
      <c r="B832" s="10">
        <v>75</v>
      </c>
      <c r="C832" s="10">
        <v>831</v>
      </c>
      <c r="D832" s="26">
        <v>0</v>
      </c>
      <c r="E832" s="26">
        <v>1</v>
      </c>
      <c r="F832" s="26">
        <v>0</v>
      </c>
      <c r="G832" s="10">
        <v>1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1</v>
      </c>
      <c r="Q832" s="20">
        <v>0.49699999999999989</v>
      </c>
      <c r="R832" s="15">
        <v>1.0000000000000009E-2</v>
      </c>
      <c r="S832" s="20">
        <v>92.01</v>
      </c>
      <c r="T832" s="20">
        <v>1.9638350307021479</v>
      </c>
      <c r="U832" s="20">
        <v>5.93</v>
      </c>
      <c r="V832" s="20">
        <v>0.77305469336426258</v>
      </c>
      <c r="W832" s="20">
        <v>1</v>
      </c>
      <c r="X832" s="20">
        <v>22752</v>
      </c>
      <c r="Y832" s="20">
        <v>0</v>
      </c>
      <c r="Z832" s="20">
        <v>0</v>
      </c>
      <c r="AA832" s="20">
        <v>2</v>
      </c>
      <c r="AB832" s="20">
        <v>2</v>
      </c>
      <c r="AC832" s="20">
        <v>4</v>
      </c>
    </row>
    <row r="833" spans="1:29" x14ac:dyDescent="0.3">
      <c r="A833" s="20">
        <v>2014</v>
      </c>
      <c r="B833" s="10">
        <v>76</v>
      </c>
      <c r="C833" s="10">
        <v>832</v>
      </c>
      <c r="D833" s="26">
        <v>1</v>
      </c>
      <c r="E833" s="26">
        <v>0</v>
      </c>
      <c r="F833" s="26">
        <v>0</v>
      </c>
      <c r="G833" s="10">
        <v>0</v>
      </c>
      <c r="H833" s="10">
        <v>1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1</v>
      </c>
      <c r="Q833" s="20">
        <v>0.2879999999999967</v>
      </c>
      <c r="R833" s="15">
        <v>0</v>
      </c>
      <c r="S833" s="20">
        <v>68.290000000000006</v>
      </c>
      <c r="T833" s="20">
        <v>1.8343571127184051</v>
      </c>
      <c r="U833" s="20">
        <v>5.87</v>
      </c>
      <c r="V833" s="20">
        <v>0.76863810124761445</v>
      </c>
      <c r="W833" s="20">
        <v>1</v>
      </c>
      <c r="X833" s="20">
        <v>22752</v>
      </c>
      <c r="Y833" s="20">
        <v>0</v>
      </c>
      <c r="Z833" s="20">
        <v>0</v>
      </c>
      <c r="AA833" s="20">
        <v>1</v>
      </c>
      <c r="AB833" s="20">
        <v>2</v>
      </c>
      <c r="AC833" s="20">
        <v>3</v>
      </c>
    </row>
    <row r="834" spans="1:29" x14ac:dyDescent="0.3">
      <c r="A834" s="20">
        <v>2014</v>
      </c>
      <c r="B834" s="10">
        <v>77</v>
      </c>
      <c r="C834" s="10">
        <v>833</v>
      </c>
      <c r="D834" s="26">
        <v>0</v>
      </c>
      <c r="E834" s="26">
        <v>0</v>
      </c>
      <c r="F834" s="26">
        <v>1</v>
      </c>
      <c r="G834" s="10">
        <v>0</v>
      </c>
      <c r="H834" s="10">
        <v>1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1</v>
      </c>
      <c r="Q834" s="20">
        <v>0.35000000000000142</v>
      </c>
      <c r="R834" s="15">
        <v>1.0000000000000009E-2</v>
      </c>
      <c r="S834" s="20">
        <v>100.57</v>
      </c>
      <c r="T834" s="20">
        <v>2.0024684501283323</v>
      </c>
      <c r="U834" s="20">
        <v>6.48</v>
      </c>
      <c r="V834" s="20">
        <v>0.81157500587059339</v>
      </c>
      <c r="W834" s="20">
        <v>0</v>
      </c>
      <c r="X834" s="20">
        <v>22752</v>
      </c>
      <c r="Y834" s="20">
        <v>0</v>
      </c>
      <c r="Z834" s="20">
        <v>0</v>
      </c>
      <c r="AA834" s="20">
        <v>0</v>
      </c>
      <c r="AB834" s="20">
        <v>3</v>
      </c>
      <c r="AC834" s="20">
        <v>3</v>
      </c>
    </row>
    <row r="835" spans="1:29" x14ac:dyDescent="0.3">
      <c r="A835" s="20">
        <v>2014</v>
      </c>
      <c r="B835" s="10">
        <v>78</v>
      </c>
      <c r="C835" s="10">
        <v>834</v>
      </c>
      <c r="D835" s="26">
        <v>0</v>
      </c>
      <c r="E835" s="26">
        <v>1</v>
      </c>
      <c r="F835" s="26">
        <v>0</v>
      </c>
      <c r="G835" s="10">
        <v>0</v>
      </c>
      <c r="H835" s="10">
        <v>1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1</v>
      </c>
      <c r="P835" s="10">
        <v>0</v>
      </c>
      <c r="Q835" s="20">
        <v>0.34000000000000341</v>
      </c>
      <c r="R835" s="15">
        <v>0</v>
      </c>
      <c r="S835" s="20">
        <v>60.32</v>
      </c>
      <c r="T835" s="20">
        <v>1.7804613328617176</v>
      </c>
      <c r="U835" s="20">
        <v>4.62</v>
      </c>
      <c r="V835" s="20">
        <v>0.66464197555612547</v>
      </c>
      <c r="W835" s="20">
        <v>1</v>
      </c>
      <c r="X835" s="20">
        <v>22752</v>
      </c>
      <c r="Y835" s="20">
        <v>0</v>
      </c>
      <c r="Z835" s="20">
        <v>0</v>
      </c>
      <c r="AA835" s="20">
        <v>0</v>
      </c>
      <c r="AB835" s="20">
        <v>0</v>
      </c>
      <c r="AC835" s="20">
        <v>0</v>
      </c>
    </row>
    <row r="836" spans="1:29" x14ac:dyDescent="0.3">
      <c r="A836" s="20">
        <v>2014</v>
      </c>
      <c r="B836" s="10">
        <v>79</v>
      </c>
      <c r="C836" s="10">
        <v>835</v>
      </c>
      <c r="D836" s="26">
        <v>0</v>
      </c>
      <c r="E836" s="26">
        <v>1</v>
      </c>
      <c r="F836" s="26">
        <v>0</v>
      </c>
      <c r="G836" s="10">
        <v>0</v>
      </c>
      <c r="H836" s="10">
        <v>1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1</v>
      </c>
      <c r="Q836" s="20">
        <v>0.40999999999999659</v>
      </c>
      <c r="R836" s="15">
        <v>6.0000000000000053E-2</v>
      </c>
      <c r="S836" s="20">
        <v>65.8</v>
      </c>
      <c r="T836" s="20">
        <v>1.8182258936139555</v>
      </c>
      <c r="U836" s="20">
        <v>4.43</v>
      </c>
      <c r="V836" s="20">
        <v>0.64640372622306952</v>
      </c>
      <c r="W836" s="20">
        <v>0</v>
      </c>
      <c r="X836" s="20">
        <v>22752</v>
      </c>
      <c r="Y836" s="20">
        <v>1</v>
      </c>
      <c r="Z836" s="20">
        <v>0</v>
      </c>
      <c r="AA836" s="20">
        <v>0</v>
      </c>
      <c r="AB836" s="20">
        <v>1</v>
      </c>
      <c r="AC836" s="20">
        <v>2</v>
      </c>
    </row>
    <row r="837" spans="1:29" x14ac:dyDescent="0.3">
      <c r="A837" s="20">
        <v>2014</v>
      </c>
      <c r="B837" s="10">
        <v>80</v>
      </c>
      <c r="C837" s="10">
        <v>836</v>
      </c>
      <c r="D837" s="26">
        <v>0</v>
      </c>
      <c r="E837" s="26">
        <v>1</v>
      </c>
      <c r="F837" s="26">
        <v>0</v>
      </c>
      <c r="G837" s="10">
        <v>0</v>
      </c>
      <c r="H837" s="10">
        <v>1</v>
      </c>
      <c r="I837" s="10">
        <v>0</v>
      </c>
      <c r="J837" s="10">
        <v>1</v>
      </c>
      <c r="K837" s="10">
        <v>0</v>
      </c>
      <c r="L837" s="10">
        <v>0</v>
      </c>
      <c r="M837" s="10">
        <v>0</v>
      </c>
      <c r="N837" s="10">
        <v>1</v>
      </c>
      <c r="O837" s="10">
        <v>0</v>
      </c>
      <c r="P837" s="10">
        <v>0</v>
      </c>
      <c r="Q837" s="20">
        <v>0.20000000000000284</v>
      </c>
      <c r="R837" s="15">
        <v>0</v>
      </c>
      <c r="S837" s="20">
        <v>51.62</v>
      </c>
      <c r="T837" s="20">
        <v>1.7128180002078501</v>
      </c>
      <c r="U837" s="20">
        <v>3.47</v>
      </c>
      <c r="V837" s="20">
        <v>0.54032947479087379</v>
      </c>
      <c r="W837" s="20">
        <v>0</v>
      </c>
      <c r="X837" s="20">
        <v>22752</v>
      </c>
      <c r="Y837" s="20">
        <v>0</v>
      </c>
      <c r="Z837" s="20">
        <v>0</v>
      </c>
      <c r="AA837" s="20">
        <v>0</v>
      </c>
      <c r="AB837" s="20">
        <v>0</v>
      </c>
      <c r="AC837" s="20">
        <v>0</v>
      </c>
    </row>
    <row r="838" spans="1:29" x14ac:dyDescent="0.3">
      <c r="A838" s="20">
        <v>2014</v>
      </c>
      <c r="B838" s="10">
        <v>81</v>
      </c>
      <c r="C838" s="10">
        <v>837</v>
      </c>
      <c r="D838" s="26">
        <v>1</v>
      </c>
      <c r="E838" s="26">
        <v>0</v>
      </c>
      <c r="F838" s="26">
        <v>0</v>
      </c>
      <c r="G838" s="10">
        <v>0</v>
      </c>
      <c r="H838" s="10">
        <v>1</v>
      </c>
      <c r="I838" s="10">
        <v>0</v>
      </c>
      <c r="J838" s="10">
        <v>1</v>
      </c>
      <c r="K838" s="10">
        <v>0</v>
      </c>
      <c r="L838" s="10">
        <v>0</v>
      </c>
      <c r="M838" s="10">
        <v>0</v>
      </c>
      <c r="N838" s="10">
        <v>1</v>
      </c>
      <c r="O838" s="10">
        <v>0</v>
      </c>
      <c r="P838" s="10">
        <v>0</v>
      </c>
      <c r="Q838" s="20">
        <v>0.23299999999999699</v>
      </c>
      <c r="R838" s="15">
        <v>0</v>
      </c>
      <c r="S838" s="20">
        <v>68.48</v>
      </c>
      <c r="T838" s="20">
        <v>1.8355637516690968</v>
      </c>
      <c r="U838" s="20">
        <v>2.63</v>
      </c>
      <c r="V838" s="20">
        <v>0.41995574848975786</v>
      </c>
      <c r="W838" s="20">
        <v>0</v>
      </c>
      <c r="X838" s="20">
        <v>22752</v>
      </c>
      <c r="Y838" s="20">
        <v>0</v>
      </c>
      <c r="Z838" s="20">
        <v>0</v>
      </c>
      <c r="AA838" s="20">
        <v>0</v>
      </c>
      <c r="AB838" s="20">
        <v>0</v>
      </c>
      <c r="AC838" s="20">
        <v>0</v>
      </c>
    </row>
    <row r="839" spans="1:29" x14ac:dyDescent="0.3">
      <c r="A839" s="20">
        <v>2014</v>
      </c>
      <c r="B839" s="10">
        <v>82</v>
      </c>
      <c r="C839" s="10">
        <v>838</v>
      </c>
      <c r="D839" s="26">
        <v>0</v>
      </c>
      <c r="E839" s="26">
        <v>0</v>
      </c>
      <c r="F839" s="26">
        <v>0</v>
      </c>
      <c r="G839" s="10">
        <v>0</v>
      </c>
      <c r="H839" s="10">
        <v>1</v>
      </c>
      <c r="I839" s="10">
        <v>0</v>
      </c>
      <c r="J839" s="10">
        <v>1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20">
        <v>0.4269999999999996</v>
      </c>
      <c r="R839" s="15">
        <v>0</v>
      </c>
      <c r="S839" s="20">
        <v>55.67</v>
      </c>
      <c r="T839" s="20">
        <v>1.7456212213069384</v>
      </c>
      <c r="U839" s="20">
        <v>5.7</v>
      </c>
      <c r="V839" s="20">
        <v>0.75587485567249146</v>
      </c>
      <c r="W839" s="20">
        <v>0</v>
      </c>
      <c r="X839" s="20">
        <v>22752</v>
      </c>
      <c r="Y839" s="20">
        <v>0</v>
      </c>
      <c r="Z839" s="20">
        <v>0</v>
      </c>
      <c r="AA839" s="20">
        <v>0</v>
      </c>
      <c r="AB839" s="20">
        <v>0</v>
      </c>
      <c r="AC839" s="20">
        <v>0</v>
      </c>
    </row>
    <row r="840" spans="1:29" x14ac:dyDescent="0.3">
      <c r="A840" s="20">
        <v>2014</v>
      </c>
      <c r="B840" s="10">
        <v>83</v>
      </c>
      <c r="C840" s="10">
        <v>839</v>
      </c>
      <c r="D840" s="26">
        <v>1</v>
      </c>
      <c r="E840" s="26">
        <v>0</v>
      </c>
      <c r="F840" s="26">
        <v>0</v>
      </c>
      <c r="G840" s="10">
        <v>0</v>
      </c>
      <c r="H840" s="10">
        <v>1</v>
      </c>
      <c r="I840" s="10">
        <v>0</v>
      </c>
      <c r="J840" s="10">
        <v>1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20">
        <v>0.34000000000000341</v>
      </c>
      <c r="R840" s="15">
        <v>1.0000000000000009E-2</v>
      </c>
      <c r="S840" s="20">
        <v>63.45</v>
      </c>
      <c r="T840" s="20">
        <v>1.8024316264307236</v>
      </c>
      <c r="U840" s="20">
        <v>4</v>
      </c>
      <c r="V840" s="20">
        <v>0.6020599913279624</v>
      </c>
      <c r="W840" s="20">
        <v>0</v>
      </c>
      <c r="X840" s="20">
        <v>22752</v>
      </c>
      <c r="Y840" s="20">
        <v>0</v>
      </c>
      <c r="Z840" s="20">
        <v>0</v>
      </c>
      <c r="AA840" s="20">
        <v>0</v>
      </c>
      <c r="AB840" s="20">
        <v>0</v>
      </c>
      <c r="AC840" s="20">
        <v>0</v>
      </c>
    </row>
    <row r="841" spans="1:29" x14ac:dyDescent="0.3">
      <c r="A841" s="20">
        <v>2014</v>
      </c>
      <c r="B841" s="10">
        <v>84</v>
      </c>
      <c r="C841" s="10">
        <v>840</v>
      </c>
      <c r="D841" s="26">
        <v>1</v>
      </c>
      <c r="E841" s="26">
        <v>0</v>
      </c>
      <c r="F841" s="26">
        <v>0</v>
      </c>
      <c r="G841" s="10">
        <v>0</v>
      </c>
      <c r="H841" s="10">
        <v>1</v>
      </c>
      <c r="I841" s="10">
        <v>0</v>
      </c>
      <c r="J841" s="10">
        <v>1</v>
      </c>
      <c r="K841" s="10">
        <v>0</v>
      </c>
      <c r="L841" s="10">
        <v>0</v>
      </c>
      <c r="M841" s="10">
        <v>0</v>
      </c>
      <c r="N841" s="10">
        <v>0</v>
      </c>
      <c r="O841" s="10">
        <v>1</v>
      </c>
      <c r="P841" s="10">
        <v>0</v>
      </c>
      <c r="Q841" s="20">
        <v>0.44999999999999574</v>
      </c>
      <c r="R841" s="15">
        <v>1.0000000000000009E-2</v>
      </c>
      <c r="S841" s="20">
        <v>69.86</v>
      </c>
      <c r="T841" s="20">
        <v>1.8442285813016279</v>
      </c>
      <c r="U841" s="20">
        <v>1.96</v>
      </c>
      <c r="V841" s="20">
        <v>0.29225607135647602</v>
      </c>
      <c r="W841" s="20">
        <v>3</v>
      </c>
      <c r="X841" s="20">
        <v>22752</v>
      </c>
      <c r="Y841" s="20">
        <v>0</v>
      </c>
      <c r="Z841" s="20">
        <v>0</v>
      </c>
      <c r="AA841" s="20">
        <v>0</v>
      </c>
      <c r="AB841" s="20">
        <v>1</v>
      </c>
      <c r="AC841" s="20">
        <v>1</v>
      </c>
    </row>
    <row r="842" spans="1:29" x14ac:dyDescent="0.3">
      <c r="A842" s="20">
        <v>2014</v>
      </c>
      <c r="B842" s="10">
        <v>85</v>
      </c>
      <c r="C842" s="10">
        <v>841</v>
      </c>
      <c r="D842" s="26">
        <v>1</v>
      </c>
      <c r="E842" s="26">
        <v>0</v>
      </c>
      <c r="F842" s="26">
        <v>0</v>
      </c>
      <c r="G842" s="10">
        <v>1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1</v>
      </c>
      <c r="Q842" s="20">
        <v>0.70000000000000284</v>
      </c>
      <c r="R842" s="15">
        <v>0</v>
      </c>
      <c r="S842" s="20">
        <v>75.69</v>
      </c>
      <c r="T842" s="20">
        <v>1.8790385052372371</v>
      </c>
      <c r="U842" s="20">
        <v>2.63</v>
      </c>
      <c r="V842" s="20">
        <v>0.41995574848975786</v>
      </c>
      <c r="W842" s="20">
        <v>1</v>
      </c>
      <c r="X842" s="20">
        <v>22752</v>
      </c>
      <c r="Y842" s="20">
        <v>0</v>
      </c>
      <c r="Z842" s="20">
        <v>0</v>
      </c>
      <c r="AA842" s="20">
        <v>2</v>
      </c>
      <c r="AB842" s="20">
        <v>8</v>
      </c>
      <c r="AC842" s="20">
        <v>10</v>
      </c>
    </row>
    <row r="843" spans="1:29" x14ac:dyDescent="0.3">
      <c r="A843" s="20">
        <v>2014</v>
      </c>
      <c r="B843" s="10">
        <v>86</v>
      </c>
      <c r="C843" s="10">
        <v>842</v>
      </c>
      <c r="D843" s="26">
        <v>0</v>
      </c>
      <c r="E843" s="26">
        <v>1</v>
      </c>
      <c r="F843" s="26">
        <v>0</v>
      </c>
      <c r="G843" s="10">
        <v>1</v>
      </c>
      <c r="H843" s="10">
        <v>0</v>
      </c>
      <c r="I843" s="10">
        <v>0</v>
      </c>
      <c r="J843" s="10">
        <v>1</v>
      </c>
      <c r="K843" s="10">
        <v>0</v>
      </c>
      <c r="L843" s="10">
        <v>0</v>
      </c>
      <c r="M843" s="10">
        <v>0</v>
      </c>
      <c r="N843" s="10">
        <v>0</v>
      </c>
      <c r="O843" s="10">
        <v>1</v>
      </c>
      <c r="P843" s="10">
        <v>0</v>
      </c>
      <c r="Q843" s="20">
        <v>0.64999999999999869</v>
      </c>
      <c r="R843" s="15">
        <v>0.10999999999999999</v>
      </c>
      <c r="S843" s="20">
        <v>66.959999999999994</v>
      </c>
      <c r="T843" s="20">
        <v>1.8258154449852035</v>
      </c>
      <c r="U843" s="20">
        <v>3.42</v>
      </c>
      <c r="V843" s="20">
        <v>0.53402610605613499</v>
      </c>
      <c r="W843" s="20">
        <v>0</v>
      </c>
      <c r="X843" s="20">
        <v>22752</v>
      </c>
      <c r="Y843" s="20">
        <v>0</v>
      </c>
      <c r="Z843" s="20">
        <v>0</v>
      </c>
      <c r="AA843" s="20">
        <v>7</v>
      </c>
      <c r="AB843" s="20">
        <v>11</v>
      </c>
      <c r="AC843" s="20">
        <v>18</v>
      </c>
    </row>
    <row r="844" spans="1:29" x14ac:dyDescent="0.3">
      <c r="A844" s="20">
        <v>2014</v>
      </c>
      <c r="B844" s="10">
        <v>87</v>
      </c>
      <c r="C844" s="10">
        <v>843</v>
      </c>
      <c r="D844" s="26">
        <v>1</v>
      </c>
      <c r="E844" s="26">
        <v>0</v>
      </c>
      <c r="F844" s="26">
        <v>0</v>
      </c>
      <c r="G844" s="10">
        <v>1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20">
        <v>0.39000000000000057</v>
      </c>
      <c r="R844" s="15">
        <v>5.0000000000000044E-2</v>
      </c>
      <c r="S844" s="20">
        <v>59.68</v>
      </c>
      <c r="T844" s="20">
        <v>1.7758288144646124</v>
      </c>
      <c r="U844" s="20">
        <v>3.21</v>
      </c>
      <c r="V844" s="20">
        <v>0.5065050324048721</v>
      </c>
      <c r="W844" s="20">
        <v>0</v>
      </c>
      <c r="X844" s="20">
        <v>22752</v>
      </c>
      <c r="Y844" s="20">
        <v>0</v>
      </c>
      <c r="Z844" s="20">
        <v>0</v>
      </c>
      <c r="AA844" s="20">
        <v>0</v>
      </c>
      <c r="AB844" s="20">
        <v>5</v>
      </c>
      <c r="AC844" s="20">
        <v>5</v>
      </c>
    </row>
    <row r="845" spans="1:29" x14ac:dyDescent="0.3">
      <c r="A845" s="20">
        <v>2014</v>
      </c>
      <c r="B845" s="10">
        <v>88</v>
      </c>
      <c r="C845" s="10">
        <v>844</v>
      </c>
      <c r="D845" s="26">
        <v>1</v>
      </c>
      <c r="E845" s="26">
        <v>0</v>
      </c>
      <c r="F845" s="26">
        <v>0</v>
      </c>
      <c r="G845" s="10">
        <v>1</v>
      </c>
      <c r="H845" s="10">
        <v>0</v>
      </c>
      <c r="I845" s="10">
        <v>0</v>
      </c>
      <c r="J845" s="10">
        <v>1</v>
      </c>
      <c r="K845" s="10">
        <v>0</v>
      </c>
      <c r="L845" s="10">
        <v>0</v>
      </c>
      <c r="M845" s="10">
        <v>0</v>
      </c>
      <c r="N845" s="10">
        <v>0</v>
      </c>
      <c r="O845" s="10">
        <v>1</v>
      </c>
      <c r="P845" s="10">
        <v>0</v>
      </c>
      <c r="Q845" s="20">
        <v>0.60999999999999943</v>
      </c>
      <c r="R845" s="15">
        <v>0.28000000000000003</v>
      </c>
      <c r="S845" s="20">
        <v>61.8</v>
      </c>
      <c r="T845" s="20">
        <v>1.7909884750888159</v>
      </c>
      <c r="U845" s="20">
        <v>5.34</v>
      </c>
      <c r="V845" s="20">
        <v>0.72754125702855643</v>
      </c>
      <c r="W845" s="20">
        <v>0</v>
      </c>
      <c r="X845" s="20">
        <v>22752</v>
      </c>
      <c r="Y845" s="20">
        <v>0</v>
      </c>
      <c r="Z845" s="20">
        <v>0</v>
      </c>
      <c r="AA845" s="20">
        <v>0</v>
      </c>
      <c r="AB845" s="20">
        <v>1</v>
      </c>
      <c r="AC845" s="20">
        <v>1</v>
      </c>
    </row>
    <row r="846" spans="1:29" x14ac:dyDescent="0.3">
      <c r="A846" s="20">
        <v>2014</v>
      </c>
      <c r="B846" s="10">
        <v>89</v>
      </c>
      <c r="C846" s="10">
        <v>845</v>
      </c>
      <c r="D846" s="26">
        <v>0</v>
      </c>
      <c r="E846" s="26">
        <v>0</v>
      </c>
      <c r="F846" s="26">
        <v>0</v>
      </c>
      <c r="G846" s="10">
        <v>1</v>
      </c>
      <c r="H846" s="10">
        <v>0</v>
      </c>
      <c r="I846" s="10">
        <v>0</v>
      </c>
      <c r="J846" s="10">
        <v>1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1</v>
      </c>
      <c r="Q846" s="20">
        <v>0.45000000000000284</v>
      </c>
      <c r="R846" s="15">
        <v>6.0000000000000053E-2</v>
      </c>
      <c r="S846" s="20">
        <v>72.05</v>
      </c>
      <c r="T846" s="20">
        <v>1.8576339851500081</v>
      </c>
      <c r="U846" s="20">
        <v>2.79</v>
      </c>
      <c r="V846" s="20">
        <v>0.44560420327359757</v>
      </c>
      <c r="W846" s="20">
        <v>0</v>
      </c>
      <c r="X846" s="20">
        <v>22752</v>
      </c>
      <c r="Y846" s="20">
        <v>0</v>
      </c>
      <c r="Z846" s="20">
        <v>0</v>
      </c>
      <c r="AA846" s="20">
        <v>1</v>
      </c>
      <c r="AB846" s="20">
        <v>4</v>
      </c>
      <c r="AC846" s="20">
        <v>5</v>
      </c>
    </row>
    <row r="847" spans="1:29" x14ac:dyDescent="0.3">
      <c r="A847" s="20">
        <v>2014</v>
      </c>
      <c r="B847" s="10">
        <v>90</v>
      </c>
      <c r="C847" s="10">
        <v>846</v>
      </c>
      <c r="D847" s="26">
        <v>0</v>
      </c>
      <c r="E847" s="26">
        <v>0</v>
      </c>
      <c r="F847" s="26">
        <v>0</v>
      </c>
      <c r="G847" s="10">
        <v>0</v>
      </c>
      <c r="H847" s="10">
        <v>1</v>
      </c>
      <c r="I847" s="10">
        <v>0</v>
      </c>
      <c r="J847" s="10">
        <v>1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1</v>
      </c>
      <c r="Q847" s="20">
        <v>0.61999999999999755</v>
      </c>
      <c r="R847" s="15">
        <v>0</v>
      </c>
      <c r="S847" s="20">
        <v>53.43</v>
      </c>
      <c r="T847" s="20">
        <v>1.727785174182906</v>
      </c>
      <c r="U847" s="20">
        <v>2.78</v>
      </c>
      <c r="V847" s="20">
        <v>0.44404479591807622</v>
      </c>
      <c r="W847" s="20">
        <v>3</v>
      </c>
      <c r="X847" s="20">
        <v>22752</v>
      </c>
      <c r="Y847" s="20">
        <v>0</v>
      </c>
      <c r="Z847" s="20">
        <v>0</v>
      </c>
      <c r="AA847" s="20">
        <v>3</v>
      </c>
      <c r="AB847" s="20">
        <v>5</v>
      </c>
      <c r="AC847" s="20">
        <v>8</v>
      </c>
    </row>
    <row r="848" spans="1:29" x14ac:dyDescent="0.3">
      <c r="A848" s="20">
        <v>2014</v>
      </c>
      <c r="B848" s="10">
        <v>91</v>
      </c>
      <c r="C848" s="10">
        <v>847</v>
      </c>
      <c r="D848" s="26">
        <v>0</v>
      </c>
      <c r="E848" s="26">
        <v>0</v>
      </c>
      <c r="F848" s="26">
        <v>0</v>
      </c>
      <c r="G848" s="10">
        <v>0</v>
      </c>
      <c r="H848" s="10">
        <v>1</v>
      </c>
      <c r="I848" s="10">
        <v>0</v>
      </c>
      <c r="J848" s="10">
        <v>1</v>
      </c>
      <c r="K848" s="10">
        <v>0</v>
      </c>
      <c r="L848" s="10">
        <v>0</v>
      </c>
      <c r="M848" s="10">
        <v>0</v>
      </c>
      <c r="N848" s="10">
        <v>0</v>
      </c>
      <c r="O848" s="10">
        <v>1</v>
      </c>
      <c r="P848" s="10">
        <v>0</v>
      </c>
      <c r="Q848" s="20">
        <v>0.42999999999999972</v>
      </c>
      <c r="R848" s="15">
        <v>5.0000000000000044E-2</v>
      </c>
      <c r="S848" s="20">
        <v>50.54</v>
      </c>
      <c r="T848" s="20">
        <v>1.7036352375838959</v>
      </c>
      <c r="U848" s="20">
        <v>3.08</v>
      </c>
      <c r="V848" s="20">
        <v>0.48855071650044429</v>
      </c>
      <c r="W848" s="20">
        <v>0</v>
      </c>
      <c r="X848" s="20">
        <v>22752</v>
      </c>
      <c r="Y848" s="20">
        <v>0</v>
      </c>
      <c r="Z848" s="20">
        <v>0</v>
      </c>
      <c r="AA848" s="20">
        <v>0</v>
      </c>
      <c r="AB848" s="20">
        <v>0</v>
      </c>
      <c r="AC848" s="20">
        <v>0</v>
      </c>
    </row>
    <row r="849" spans="1:29" x14ac:dyDescent="0.3">
      <c r="A849" s="20">
        <v>2014</v>
      </c>
      <c r="B849" s="10">
        <v>92</v>
      </c>
      <c r="C849" s="10">
        <v>848</v>
      </c>
      <c r="D849" s="26">
        <v>0</v>
      </c>
      <c r="E849" s="26">
        <v>0</v>
      </c>
      <c r="F849" s="26">
        <v>0</v>
      </c>
      <c r="G849" s="10">
        <v>0</v>
      </c>
      <c r="H849" s="10">
        <v>1</v>
      </c>
      <c r="I849" s="10">
        <v>0</v>
      </c>
      <c r="J849" s="10">
        <v>1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1</v>
      </c>
      <c r="Q849" s="20">
        <v>0.67000000000000171</v>
      </c>
      <c r="R849" s="15">
        <v>0.18999999999999995</v>
      </c>
      <c r="S849" s="20">
        <v>56.98</v>
      </c>
      <c r="T849" s="20">
        <v>1.7557224449034581</v>
      </c>
      <c r="U849" s="20">
        <v>4.08</v>
      </c>
      <c r="V849" s="20">
        <v>0.61066016308987991</v>
      </c>
      <c r="W849" s="20">
        <v>0</v>
      </c>
      <c r="X849" s="20">
        <v>22752</v>
      </c>
      <c r="Y849" s="20">
        <v>0</v>
      </c>
      <c r="Z849" s="20">
        <v>0</v>
      </c>
      <c r="AA849" s="20">
        <v>0</v>
      </c>
      <c r="AB849" s="20">
        <v>2</v>
      </c>
      <c r="AC849" s="20">
        <v>2</v>
      </c>
    </row>
    <row r="850" spans="1:29" x14ac:dyDescent="0.3">
      <c r="A850" s="20">
        <v>2014</v>
      </c>
      <c r="B850" s="10">
        <v>93</v>
      </c>
      <c r="C850" s="10">
        <v>849</v>
      </c>
      <c r="D850" s="26">
        <v>1</v>
      </c>
      <c r="E850" s="26">
        <v>0</v>
      </c>
      <c r="F850" s="26">
        <v>0</v>
      </c>
      <c r="G850" s="10">
        <v>0</v>
      </c>
      <c r="H850" s="10">
        <v>1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1</v>
      </c>
      <c r="Q850" s="20">
        <v>0.67999999999999983</v>
      </c>
      <c r="R850" s="15">
        <v>5.0000000000000044E-2</v>
      </c>
      <c r="S850" s="20">
        <v>43.3</v>
      </c>
      <c r="T850" s="20">
        <v>1.6364878963533653</v>
      </c>
      <c r="U850" s="20">
        <v>2.6</v>
      </c>
      <c r="V850" s="20">
        <v>0.41497334797081797</v>
      </c>
      <c r="W850" s="20">
        <v>0</v>
      </c>
      <c r="X850" s="20">
        <v>22752</v>
      </c>
      <c r="Y850" s="20">
        <v>0</v>
      </c>
      <c r="Z850" s="20">
        <v>0</v>
      </c>
      <c r="AA850" s="20">
        <v>1</v>
      </c>
      <c r="AB850" s="20">
        <v>0</v>
      </c>
      <c r="AC850" s="20">
        <v>1</v>
      </c>
    </row>
    <row r="851" spans="1:29" x14ac:dyDescent="0.3">
      <c r="A851" s="20">
        <v>2014</v>
      </c>
      <c r="B851" s="10">
        <v>94</v>
      </c>
      <c r="C851" s="10">
        <v>850</v>
      </c>
      <c r="D851" s="26">
        <v>1</v>
      </c>
      <c r="E851" s="26">
        <v>0</v>
      </c>
      <c r="F851" s="26">
        <v>0</v>
      </c>
      <c r="G851" s="10">
        <v>1</v>
      </c>
      <c r="H851" s="10">
        <v>0</v>
      </c>
      <c r="I851" s="10">
        <v>0</v>
      </c>
      <c r="J851" s="10">
        <v>1</v>
      </c>
      <c r="K851" s="10">
        <v>0</v>
      </c>
      <c r="L851" s="10">
        <v>0</v>
      </c>
      <c r="M851" s="10">
        <v>0</v>
      </c>
      <c r="N851" s="10">
        <v>1</v>
      </c>
      <c r="O851" s="10">
        <v>0</v>
      </c>
      <c r="P851" s="10">
        <v>0</v>
      </c>
      <c r="Q851" s="20">
        <v>0.26999999999999602</v>
      </c>
      <c r="R851" s="15">
        <v>2.0000000000000018E-2</v>
      </c>
      <c r="S851" s="20">
        <v>65.34</v>
      </c>
      <c r="T851" s="20">
        <v>1.8151791301394187</v>
      </c>
      <c r="U851" s="20">
        <v>2.34</v>
      </c>
      <c r="V851" s="20">
        <v>0.36921585741014279</v>
      </c>
      <c r="W851" s="20">
        <v>0</v>
      </c>
      <c r="X851" s="20">
        <v>22752</v>
      </c>
      <c r="Y851" s="20">
        <v>0</v>
      </c>
      <c r="Z851" s="20">
        <v>1</v>
      </c>
      <c r="AA851" s="20">
        <v>0</v>
      </c>
      <c r="AB851" s="20">
        <v>0</v>
      </c>
      <c r="AC851" s="20">
        <v>1</v>
      </c>
    </row>
    <row r="852" spans="1:29" x14ac:dyDescent="0.3">
      <c r="A852" s="20">
        <v>2014</v>
      </c>
      <c r="B852" s="10">
        <v>95</v>
      </c>
      <c r="C852" s="10">
        <v>851</v>
      </c>
      <c r="D852" s="26">
        <v>1</v>
      </c>
      <c r="E852" s="26">
        <v>0</v>
      </c>
      <c r="F852" s="26">
        <v>0</v>
      </c>
      <c r="G852" s="10">
        <v>1</v>
      </c>
      <c r="H852" s="10">
        <v>0</v>
      </c>
      <c r="I852" s="10">
        <v>0</v>
      </c>
      <c r="J852" s="10">
        <v>0</v>
      </c>
      <c r="K852" s="10">
        <v>1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20">
        <v>0.58000000000000551</v>
      </c>
      <c r="R852" s="15">
        <v>0</v>
      </c>
      <c r="S852" s="20">
        <v>64.47</v>
      </c>
      <c r="T852" s="20">
        <v>1.8093576702111058</v>
      </c>
      <c r="U852" s="20">
        <v>2.09</v>
      </c>
      <c r="V852" s="20">
        <v>0.32014628611105395</v>
      </c>
      <c r="W852" s="20">
        <v>3</v>
      </c>
      <c r="X852" s="20">
        <v>24371</v>
      </c>
      <c r="Y852" s="20">
        <v>0</v>
      </c>
      <c r="Z852" s="20">
        <v>1</v>
      </c>
      <c r="AA852" s="20">
        <v>3</v>
      </c>
      <c r="AB852" s="20">
        <v>13</v>
      </c>
      <c r="AC852" s="20">
        <v>17</v>
      </c>
    </row>
    <row r="853" spans="1:29" x14ac:dyDescent="0.3">
      <c r="A853" s="20">
        <v>2014</v>
      </c>
      <c r="B853" s="10">
        <v>96</v>
      </c>
      <c r="C853" s="10">
        <v>852</v>
      </c>
      <c r="D853" s="26">
        <v>1</v>
      </c>
      <c r="E853" s="26">
        <v>0</v>
      </c>
      <c r="F853" s="26">
        <v>0</v>
      </c>
      <c r="G853" s="10">
        <v>1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1</v>
      </c>
      <c r="Q853" s="20">
        <v>0.39999999999999858</v>
      </c>
      <c r="R853" s="15">
        <v>0</v>
      </c>
      <c r="S853" s="20">
        <v>46.76</v>
      </c>
      <c r="T853" s="20">
        <v>1.6698745024898025</v>
      </c>
      <c r="U853" s="20">
        <v>2.34</v>
      </c>
      <c r="V853" s="20">
        <v>0.36921585741014279</v>
      </c>
      <c r="W853" s="20">
        <v>0</v>
      </c>
      <c r="X853" s="20">
        <v>24371</v>
      </c>
      <c r="Y853" s="20">
        <v>0</v>
      </c>
      <c r="Z853" s="20">
        <v>0</v>
      </c>
      <c r="AA853" s="20">
        <v>0</v>
      </c>
      <c r="AB853" s="20">
        <v>2</v>
      </c>
      <c r="AC853" s="20">
        <v>2</v>
      </c>
    </row>
    <row r="854" spans="1:29" x14ac:dyDescent="0.3">
      <c r="A854" s="20">
        <v>2014</v>
      </c>
      <c r="B854" s="10">
        <v>97</v>
      </c>
      <c r="C854" s="10">
        <v>853</v>
      </c>
      <c r="D854" s="26">
        <v>1</v>
      </c>
      <c r="E854" s="26">
        <v>0</v>
      </c>
      <c r="F854" s="26">
        <v>0</v>
      </c>
      <c r="G854" s="10">
        <v>1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1</v>
      </c>
      <c r="Q854" s="20">
        <v>0.60000000000000131</v>
      </c>
      <c r="R854" s="15">
        <v>3.0000000000000027E-2</v>
      </c>
      <c r="S854" s="20">
        <v>51.49</v>
      </c>
      <c r="T854" s="20">
        <v>1.7117228918272347</v>
      </c>
      <c r="U854" s="20">
        <v>3.85</v>
      </c>
      <c r="V854" s="20">
        <v>0.5854607295085007</v>
      </c>
      <c r="W854" s="20">
        <v>3</v>
      </c>
      <c r="X854" s="20">
        <v>24371</v>
      </c>
      <c r="Y854" s="20">
        <v>0</v>
      </c>
      <c r="Z854" s="20">
        <v>0</v>
      </c>
      <c r="AA854" s="20">
        <v>3</v>
      </c>
      <c r="AB854" s="20">
        <v>2</v>
      </c>
      <c r="AC854" s="20">
        <v>5</v>
      </c>
    </row>
    <row r="855" spans="1:29" x14ac:dyDescent="0.3">
      <c r="A855" s="20">
        <v>2014</v>
      </c>
      <c r="B855" s="10">
        <v>98</v>
      </c>
      <c r="C855" s="10">
        <v>854</v>
      </c>
      <c r="D855" s="26">
        <v>1</v>
      </c>
      <c r="E855" s="26">
        <v>0</v>
      </c>
      <c r="F855" s="26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20">
        <v>0.29999999999999716</v>
      </c>
      <c r="R855" s="15">
        <v>1.0000000000000009E-2</v>
      </c>
      <c r="S855" s="20">
        <v>56.79</v>
      </c>
      <c r="T855" s="20">
        <v>1.7542718686834591</v>
      </c>
      <c r="U855" s="20">
        <v>6.39</v>
      </c>
      <c r="V855" s="20">
        <v>0.80550085815840011</v>
      </c>
      <c r="W855" s="20">
        <v>1</v>
      </c>
      <c r="X855" s="20">
        <v>24371</v>
      </c>
      <c r="Y855" s="20">
        <v>0</v>
      </c>
      <c r="Z855" s="20">
        <v>0</v>
      </c>
      <c r="AA855" s="20">
        <v>2</v>
      </c>
      <c r="AB855" s="20">
        <v>1</v>
      </c>
      <c r="AC855" s="20">
        <v>3</v>
      </c>
    </row>
    <row r="856" spans="1:29" x14ac:dyDescent="0.3">
      <c r="A856" s="20">
        <v>2014</v>
      </c>
      <c r="B856" s="10">
        <v>99</v>
      </c>
      <c r="C856" s="10">
        <v>855</v>
      </c>
      <c r="D856" s="26">
        <v>0</v>
      </c>
      <c r="E856" s="26">
        <v>1</v>
      </c>
      <c r="F856" s="26">
        <v>0</v>
      </c>
      <c r="G856" s="10">
        <v>1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1</v>
      </c>
      <c r="O856" s="10">
        <v>0</v>
      </c>
      <c r="P856" s="10">
        <v>0</v>
      </c>
      <c r="Q856" s="20">
        <v>0.67000000000000171</v>
      </c>
      <c r="R856" s="15">
        <v>0</v>
      </c>
      <c r="S856" s="20">
        <v>27.14</v>
      </c>
      <c r="T856" s="20">
        <v>1.4336098433237183</v>
      </c>
      <c r="U856" s="20">
        <v>4.25</v>
      </c>
      <c r="V856" s="20">
        <v>0.62838893005031149</v>
      </c>
      <c r="W856" s="20">
        <v>1</v>
      </c>
      <c r="X856" s="20">
        <v>24371</v>
      </c>
      <c r="Y856" s="20">
        <v>0</v>
      </c>
      <c r="Z856" s="20">
        <v>1</v>
      </c>
      <c r="AA856" s="20">
        <v>0</v>
      </c>
      <c r="AB856" s="20">
        <v>2</v>
      </c>
      <c r="AC856" s="20">
        <v>3</v>
      </c>
    </row>
    <row r="857" spans="1:29" x14ac:dyDescent="0.3">
      <c r="A857" s="20">
        <v>2014</v>
      </c>
      <c r="B857" s="10">
        <v>100</v>
      </c>
      <c r="C857" s="10">
        <v>856</v>
      </c>
      <c r="D857" s="26">
        <v>0</v>
      </c>
      <c r="E857" s="26">
        <v>1</v>
      </c>
      <c r="F857" s="26">
        <v>0</v>
      </c>
      <c r="G857" s="10">
        <v>1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1</v>
      </c>
      <c r="O857" s="10">
        <v>0</v>
      </c>
      <c r="P857" s="10">
        <v>0</v>
      </c>
      <c r="Q857" s="20">
        <v>0.25999999999999801</v>
      </c>
      <c r="R857" s="15">
        <v>1.0000000000000009E-2</v>
      </c>
      <c r="S857" s="20">
        <v>21.05</v>
      </c>
      <c r="T857" s="20">
        <v>1.323252100171687</v>
      </c>
      <c r="U857" s="20">
        <v>2.66</v>
      </c>
      <c r="V857" s="20">
        <v>0.42488163663106698</v>
      </c>
      <c r="W857" s="20">
        <v>1</v>
      </c>
      <c r="X857" s="20">
        <v>24371</v>
      </c>
      <c r="Y857" s="20">
        <v>0</v>
      </c>
      <c r="Z857" s="20">
        <v>0</v>
      </c>
      <c r="AA857" s="20">
        <v>0</v>
      </c>
      <c r="AB857" s="20">
        <v>0</v>
      </c>
      <c r="AC857" s="20">
        <v>0</v>
      </c>
    </row>
    <row r="858" spans="1:29" x14ac:dyDescent="0.3">
      <c r="A858" s="20">
        <v>2014</v>
      </c>
      <c r="B858" s="10">
        <v>101</v>
      </c>
      <c r="C858" s="10">
        <v>857</v>
      </c>
      <c r="D858" s="26">
        <v>1</v>
      </c>
      <c r="E858" s="26">
        <v>0</v>
      </c>
      <c r="F858" s="26">
        <v>0</v>
      </c>
      <c r="G858" s="10">
        <v>1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1</v>
      </c>
      <c r="O858" s="10">
        <v>0</v>
      </c>
      <c r="P858" s="10">
        <v>0</v>
      </c>
      <c r="Q858" s="20">
        <v>0.17000000000000171</v>
      </c>
      <c r="R858" s="15">
        <v>4.0000000000000036E-2</v>
      </c>
      <c r="S858" s="20">
        <v>24.17</v>
      </c>
      <c r="T858" s="20">
        <v>1.3832766504076504</v>
      </c>
      <c r="U858" s="20">
        <v>3</v>
      </c>
      <c r="V858" s="20">
        <v>0.47712125471966244</v>
      </c>
      <c r="W858" s="20">
        <v>1</v>
      </c>
      <c r="X858" s="20">
        <v>24371</v>
      </c>
      <c r="Y858" s="20">
        <v>0</v>
      </c>
      <c r="Z858" s="20">
        <v>0</v>
      </c>
      <c r="AA858" s="20">
        <v>0</v>
      </c>
      <c r="AB858" s="20">
        <v>2</v>
      </c>
      <c r="AC858" s="20">
        <v>2</v>
      </c>
    </row>
    <row r="859" spans="1:29" x14ac:dyDescent="0.3">
      <c r="A859" s="20">
        <v>2014</v>
      </c>
      <c r="B859" s="10">
        <v>102</v>
      </c>
      <c r="C859" s="10">
        <v>858</v>
      </c>
      <c r="D859" s="26">
        <v>1</v>
      </c>
      <c r="E859" s="26">
        <v>0</v>
      </c>
      <c r="F859" s="26">
        <v>0</v>
      </c>
      <c r="G859" s="10">
        <v>1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20">
        <v>0.39999999999999858</v>
      </c>
      <c r="R859" s="15">
        <v>3.0000000000000027E-2</v>
      </c>
      <c r="S859" s="20">
        <v>33.06</v>
      </c>
      <c r="T859" s="20">
        <v>1.5193028492354288</v>
      </c>
      <c r="U859" s="20">
        <v>2.9</v>
      </c>
      <c r="V859" s="20">
        <v>0.46239799789895608</v>
      </c>
      <c r="W859" s="20">
        <v>0</v>
      </c>
      <c r="X859" s="20">
        <v>24371</v>
      </c>
      <c r="Y859" s="20">
        <v>0</v>
      </c>
      <c r="Z859" s="20">
        <v>0</v>
      </c>
      <c r="AA859" s="20">
        <v>0</v>
      </c>
      <c r="AB859" s="20">
        <v>1</v>
      </c>
      <c r="AC859" s="20">
        <v>1</v>
      </c>
    </row>
    <row r="860" spans="1:29" x14ac:dyDescent="0.3">
      <c r="A860" s="20">
        <v>2014</v>
      </c>
      <c r="B860" s="10">
        <v>103</v>
      </c>
      <c r="C860" s="10">
        <v>859</v>
      </c>
      <c r="D860" s="26">
        <v>1</v>
      </c>
      <c r="E860" s="26">
        <v>0</v>
      </c>
      <c r="F860" s="26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20">
        <v>0.29999999999999716</v>
      </c>
      <c r="R860" s="15">
        <v>6.0000000000000053E-2</v>
      </c>
      <c r="S860" s="20">
        <v>42.68</v>
      </c>
      <c r="T860" s="20">
        <v>1.6302244107524322</v>
      </c>
      <c r="U860" s="20">
        <v>3.19</v>
      </c>
      <c r="V860" s="20">
        <v>0.50379068305718111</v>
      </c>
      <c r="W860" s="20">
        <v>1</v>
      </c>
      <c r="X860" s="20">
        <v>24371</v>
      </c>
      <c r="Y860" s="20">
        <v>0</v>
      </c>
      <c r="Z860" s="20">
        <v>1</v>
      </c>
      <c r="AA860" s="20">
        <v>1</v>
      </c>
      <c r="AB860" s="20">
        <v>0</v>
      </c>
      <c r="AC860" s="20">
        <v>2</v>
      </c>
    </row>
    <row r="861" spans="1:29" x14ac:dyDescent="0.3">
      <c r="A861" s="20">
        <v>2014</v>
      </c>
      <c r="B861" s="10">
        <v>104</v>
      </c>
      <c r="C861" s="10">
        <v>860</v>
      </c>
      <c r="D861" s="26">
        <v>1</v>
      </c>
      <c r="E861" s="26">
        <v>0</v>
      </c>
      <c r="F861" s="26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1</v>
      </c>
      <c r="P861" s="10">
        <v>0</v>
      </c>
      <c r="Q861" s="20">
        <v>0.20000000000000284</v>
      </c>
      <c r="R861" s="15">
        <v>4.0000000000000036E-2</v>
      </c>
      <c r="S861" s="20">
        <v>28.8</v>
      </c>
      <c r="T861" s="20">
        <v>1.4593924877592308</v>
      </c>
      <c r="U861" s="20">
        <v>8.24</v>
      </c>
      <c r="V861" s="20">
        <v>0.91592721169711577</v>
      </c>
      <c r="W861" s="20">
        <v>2</v>
      </c>
      <c r="X861" s="20">
        <v>24371</v>
      </c>
      <c r="Y861" s="20">
        <v>0</v>
      </c>
      <c r="Z861" s="20">
        <v>0</v>
      </c>
      <c r="AA861" s="20">
        <v>0</v>
      </c>
      <c r="AB861" s="20">
        <v>0</v>
      </c>
      <c r="AC861" s="20">
        <v>0</v>
      </c>
    </row>
    <row r="862" spans="1:29" x14ac:dyDescent="0.3">
      <c r="A862" s="20">
        <v>2014</v>
      </c>
      <c r="B862" s="10">
        <v>105</v>
      </c>
      <c r="C862" s="10">
        <v>861</v>
      </c>
      <c r="D862" s="26">
        <v>1</v>
      </c>
      <c r="E862" s="26">
        <v>0</v>
      </c>
      <c r="F862" s="26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1</v>
      </c>
      <c r="O862" s="10">
        <v>0</v>
      </c>
      <c r="P862" s="10">
        <v>0</v>
      </c>
      <c r="Q862" s="20">
        <v>0.32500000000000284</v>
      </c>
      <c r="R862" s="15">
        <v>1.0000000000000009E-2</v>
      </c>
      <c r="S862" s="20">
        <v>20.85</v>
      </c>
      <c r="T862" s="20">
        <v>1.3191060593097763</v>
      </c>
      <c r="U862" s="20">
        <v>4.5199999999999996</v>
      </c>
      <c r="V862" s="20">
        <v>0.65513843481138212</v>
      </c>
      <c r="W862" s="20">
        <v>0</v>
      </c>
      <c r="X862" s="20">
        <v>24371</v>
      </c>
      <c r="Y862" s="20">
        <v>0</v>
      </c>
      <c r="Z862" s="20">
        <v>0</v>
      </c>
      <c r="AA862" s="20">
        <v>0</v>
      </c>
      <c r="AB862" s="20">
        <v>0</v>
      </c>
      <c r="AC862" s="20">
        <v>0</v>
      </c>
    </row>
    <row r="863" spans="1:29" x14ac:dyDescent="0.3">
      <c r="A863" s="20">
        <v>2014</v>
      </c>
      <c r="B863" s="10">
        <v>106</v>
      </c>
      <c r="C863" s="10">
        <v>862</v>
      </c>
      <c r="D863" s="26">
        <v>0</v>
      </c>
      <c r="E863" s="26">
        <v>1</v>
      </c>
      <c r="F863" s="26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1</v>
      </c>
      <c r="N863" s="10">
        <v>0</v>
      </c>
      <c r="O863" s="10">
        <v>0</v>
      </c>
      <c r="P863" s="10">
        <v>0</v>
      </c>
      <c r="Q863" s="20">
        <v>0.44999999999999574</v>
      </c>
      <c r="R863" s="15">
        <v>0.14000000000000001</v>
      </c>
      <c r="S863" s="20">
        <v>16.82</v>
      </c>
      <c r="T863" s="20">
        <v>1.2258259914618934</v>
      </c>
      <c r="U863" s="20">
        <v>3.02</v>
      </c>
      <c r="V863" s="20">
        <v>0.48000694295715063</v>
      </c>
      <c r="W863" s="20">
        <v>3</v>
      </c>
      <c r="X863" s="20">
        <v>24371</v>
      </c>
      <c r="Y863" s="20">
        <v>0</v>
      </c>
      <c r="Z863" s="20">
        <v>0</v>
      </c>
      <c r="AA863" s="20">
        <v>0</v>
      </c>
      <c r="AB863" s="20">
        <v>1</v>
      </c>
      <c r="AC863" s="20">
        <v>1</v>
      </c>
    </row>
    <row r="864" spans="1:29" x14ac:dyDescent="0.3">
      <c r="A864" s="20">
        <v>2014</v>
      </c>
      <c r="B864" s="10">
        <v>107</v>
      </c>
      <c r="C864" s="10">
        <v>863</v>
      </c>
      <c r="D864" s="26">
        <v>0</v>
      </c>
      <c r="E864" s="26">
        <v>0</v>
      </c>
      <c r="F864" s="26">
        <v>1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1</v>
      </c>
      <c r="O864" s="10">
        <v>0</v>
      </c>
      <c r="P864" s="10">
        <v>0</v>
      </c>
      <c r="Q864" s="20">
        <v>0.47500000000000142</v>
      </c>
      <c r="R864" s="15">
        <v>0.27</v>
      </c>
      <c r="S864" s="20">
        <v>21.28</v>
      </c>
      <c r="T864" s="20">
        <v>1.3279716236230106</v>
      </c>
      <c r="U864" s="20">
        <v>3.63</v>
      </c>
      <c r="V864" s="20">
        <v>0.55990662503611255</v>
      </c>
      <c r="W864" s="20">
        <v>1</v>
      </c>
      <c r="X864" s="20">
        <v>24371</v>
      </c>
      <c r="Y864" s="20">
        <v>0</v>
      </c>
      <c r="Z864" s="20">
        <v>0</v>
      </c>
      <c r="AA864" s="20">
        <v>0</v>
      </c>
      <c r="AB864" s="20">
        <v>0</v>
      </c>
      <c r="AC864" s="20">
        <v>0</v>
      </c>
    </row>
    <row r="865" spans="1:29" x14ac:dyDescent="0.3">
      <c r="A865" s="20">
        <v>2014</v>
      </c>
      <c r="B865" s="10">
        <v>108</v>
      </c>
      <c r="C865" s="10">
        <v>864</v>
      </c>
      <c r="D865" s="26">
        <v>1</v>
      </c>
      <c r="E865" s="26">
        <v>0</v>
      </c>
      <c r="F865" s="26">
        <v>0</v>
      </c>
      <c r="G865" s="10">
        <v>1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1</v>
      </c>
      <c r="O865" s="10">
        <v>0</v>
      </c>
      <c r="P865" s="10">
        <v>0</v>
      </c>
      <c r="Q865" s="20">
        <v>0.28300000000000125</v>
      </c>
      <c r="R865" s="15">
        <v>0</v>
      </c>
      <c r="S865" s="20">
        <v>27.4</v>
      </c>
      <c r="T865" s="20">
        <v>1.4377505628203879</v>
      </c>
      <c r="U865" s="20">
        <v>3.21</v>
      </c>
      <c r="V865" s="20">
        <v>0.5065050324048721</v>
      </c>
      <c r="W865" s="20">
        <v>0</v>
      </c>
      <c r="X865" s="20">
        <v>24371</v>
      </c>
      <c r="Y865" s="20">
        <v>0</v>
      </c>
      <c r="Z865" s="20">
        <v>0</v>
      </c>
      <c r="AA865" s="20">
        <v>0</v>
      </c>
      <c r="AB865" s="20">
        <v>0</v>
      </c>
      <c r="AC865" s="20">
        <v>0</v>
      </c>
    </row>
    <row r="866" spans="1:29" x14ac:dyDescent="0.3">
      <c r="A866" s="20">
        <v>2014</v>
      </c>
      <c r="B866" s="10">
        <v>109</v>
      </c>
      <c r="C866" s="10">
        <v>865</v>
      </c>
      <c r="D866" s="26">
        <v>0</v>
      </c>
      <c r="E866" s="26">
        <v>1</v>
      </c>
      <c r="F866" s="26">
        <v>0</v>
      </c>
      <c r="G866" s="10">
        <v>1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1</v>
      </c>
      <c r="O866" s="10">
        <v>0</v>
      </c>
      <c r="P866" s="10">
        <v>0</v>
      </c>
      <c r="Q866" s="20">
        <v>0.43699999999999761</v>
      </c>
      <c r="R866" s="15">
        <v>1.0000000000000009E-2</v>
      </c>
      <c r="S866" s="20">
        <v>16.04</v>
      </c>
      <c r="T866" s="20">
        <v>1.2052043639481447</v>
      </c>
      <c r="U866" s="20">
        <v>4.37</v>
      </c>
      <c r="V866" s="20">
        <v>0.64048143697042181</v>
      </c>
      <c r="W866" s="20">
        <v>4</v>
      </c>
      <c r="X866" s="20">
        <v>24371</v>
      </c>
      <c r="Y866" s="20">
        <v>0</v>
      </c>
      <c r="Z866" s="20">
        <v>0</v>
      </c>
      <c r="AA866" s="20">
        <v>1</v>
      </c>
      <c r="AB866" s="20">
        <v>1</v>
      </c>
      <c r="AC866" s="20">
        <v>2</v>
      </c>
    </row>
    <row r="867" spans="1:29" x14ac:dyDescent="0.3">
      <c r="A867" s="20">
        <v>2014</v>
      </c>
      <c r="B867" s="10">
        <v>110</v>
      </c>
      <c r="C867" s="10">
        <v>866</v>
      </c>
      <c r="D867" s="26">
        <v>0</v>
      </c>
      <c r="E867" s="26">
        <v>1</v>
      </c>
      <c r="F867" s="26">
        <v>0</v>
      </c>
      <c r="G867" s="10">
        <v>1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1</v>
      </c>
      <c r="O867" s="10">
        <v>0</v>
      </c>
      <c r="P867" s="10">
        <v>0</v>
      </c>
      <c r="Q867" s="20">
        <v>0.14999999999999858</v>
      </c>
      <c r="R867" s="15">
        <v>5.0000000000000044E-2</v>
      </c>
      <c r="S867" s="20">
        <v>21.24</v>
      </c>
      <c r="T867" s="20">
        <v>1.3271545124094315</v>
      </c>
      <c r="U867" s="20">
        <v>4.4000000000000004</v>
      </c>
      <c r="V867" s="20">
        <v>0.64345267648618742</v>
      </c>
      <c r="W867" s="20">
        <v>0</v>
      </c>
      <c r="X867" s="20">
        <v>24371</v>
      </c>
      <c r="Y867" s="20">
        <v>0</v>
      </c>
      <c r="Z867" s="20">
        <v>0</v>
      </c>
      <c r="AA867" s="20">
        <v>0</v>
      </c>
      <c r="AB867" s="20">
        <v>0</v>
      </c>
      <c r="AC867" s="20">
        <v>0</v>
      </c>
    </row>
    <row r="868" spans="1:29" x14ac:dyDescent="0.3">
      <c r="A868" s="20">
        <v>2014</v>
      </c>
      <c r="B868" s="10">
        <v>111</v>
      </c>
      <c r="C868" s="10">
        <v>867</v>
      </c>
      <c r="D868" s="26">
        <v>0</v>
      </c>
      <c r="E868" s="26">
        <v>1</v>
      </c>
      <c r="F868" s="26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1</v>
      </c>
      <c r="P868" s="10">
        <v>0</v>
      </c>
      <c r="Q868" s="20">
        <v>0.24000000000000199</v>
      </c>
      <c r="R868" s="15">
        <v>0.16000000000000003</v>
      </c>
      <c r="S868" s="20">
        <v>11.54</v>
      </c>
      <c r="T868" s="20">
        <v>1.0622058088197126</v>
      </c>
      <c r="U868" s="20">
        <v>4.05</v>
      </c>
      <c r="V868" s="20">
        <v>0.60745502321466849</v>
      </c>
      <c r="W868" s="20">
        <v>0</v>
      </c>
      <c r="X868" s="20">
        <v>24371</v>
      </c>
      <c r="Y868" s="20">
        <v>0</v>
      </c>
      <c r="Z868" s="20">
        <v>0</v>
      </c>
      <c r="AA868" s="20">
        <v>0</v>
      </c>
      <c r="AB868" s="20">
        <v>1</v>
      </c>
      <c r="AC868" s="20">
        <v>1</v>
      </c>
    </row>
    <row r="869" spans="1:29" x14ac:dyDescent="0.3">
      <c r="A869" s="20">
        <v>2014</v>
      </c>
      <c r="B869" s="10">
        <v>112</v>
      </c>
      <c r="C869" s="10">
        <v>868</v>
      </c>
      <c r="D869" s="26">
        <v>0</v>
      </c>
      <c r="E869" s="26">
        <v>1</v>
      </c>
      <c r="F869" s="26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20">
        <v>0.50500000000000256</v>
      </c>
      <c r="R869" s="15">
        <v>0</v>
      </c>
      <c r="S869" s="20">
        <v>9.5399999999999991</v>
      </c>
      <c r="T869" s="20">
        <v>0.97954837470409506</v>
      </c>
      <c r="U869" s="20">
        <v>4.4000000000000004</v>
      </c>
      <c r="V869" s="20">
        <v>0.64345267648618742</v>
      </c>
      <c r="W869" s="20">
        <v>3</v>
      </c>
      <c r="X869" s="20">
        <v>24371</v>
      </c>
      <c r="Y869" s="20">
        <v>0</v>
      </c>
      <c r="Z869" s="20">
        <v>0</v>
      </c>
      <c r="AA869" s="20">
        <v>0</v>
      </c>
      <c r="AB869" s="20">
        <v>1</v>
      </c>
      <c r="AC869" s="20">
        <v>1</v>
      </c>
    </row>
    <row r="870" spans="1:29" x14ac:dyDescent="0.3">
      <c r="A870" s="20">
        <v>2014</v>
      </c>
      <c r="B870" s="10">
        <v>113</v>
      </c>
      <c r="C870" s="10">
        <v>869</v>
      </c>
      <c r="D870" s="26">
        <v>1</v>
      </c>
      <c r="E870" s="26">
        <v>0</v>
      </c>
      <c r="F870" s="26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1</v>
      </c>
      <c r="Q870" s="20">
        <v>0.18499999999999517</v>
      </c>
      <c r="R870" s="15">
        <v>3.0000000000000027E-2</v>
      </c>
      <c r="S870" s="20">
        <v>30.62</v>
      </c>
      <c r="T870" s="20">
        <v>1.4860051863622423</v>
      </c>
      <c r="U870" s="20">
        <v>4.38</v>
      </c>
      <c r="V870" s="20">
        <v>0.64147411050409953</v>
      </c>
      <c r="W870" s="20">
        <v>0</v>
      </c>
      <c r="X870" s="20">
        <v>24371</v>
      </c>
      <c r="Y870" s="20">
        <v>0</v>
      </c>
      <c r="Z870" s="20">
        <v>0</v>
      </c>
      <c r="AA870" s="20">
        <v>0</v>
      </c>
      <c r="AB870" s="20">
        <v>1</v>
      </c>
      <c r="AC870" s="20">
        <v>1</v>
      </c>
    </row>
    <row r="871" spans="1:29" x14ac:dyDescent="0.3">
      <c r="A871" s="20">
        <v>2014</v>
      </c>
      <c r="B871" s="10">
        <v>114</v>
      </c>
      <c r="C871" s="10">
        <v>870</v>
      </c>
      <c r="D871" s="26">
        <v>1</v>
      </c>
      <c r="E871" s="26">
        <v>0</v>
      </c>
      <c r="F871" s="26">
        <v>0</v>
      </c>
      <c r="G871" s="10">
        <v>1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1</v>
      </c>
      <c r="P871" s="10">
        <v>0</v>
      </c>
      <c r="Q871" s="20">
        <v>0.60000000000000131</v>
      </c>
      <c r="R871" s="15">
        <v>7.999999999999996E-2</v>
      </c>
      <c r="S871" s="20">
        <v>36.08</v>
      </c>
      <c r="T871" s="20">
        <v>1.5572665288699041</v>
      </c>
      <c r="U871" s="20">
        <v>4.96</v>
      </c>
      <c r="V871" s="20">
        <v>0.69548167649019743</v>
      </c>
      <c r="W871" s="20">
        <v>1</v>
      </c>
      <c r="X871" s="20">
        <v>24371</v>
      </c>
      <c r="Y871" s="20">
        <v>0</v>
      </c>
      <c r="Z871" s="20">
        <v>0</v>
      </c>
      <c r="AA871" s="20">
        <v>0</v>
      </c>
      <c r="AB871" s="20">
        <v>1</v>
      </c>
      <c r="AC871" s="20">
        <v>1</v>
      </c>
    </row>
    <row r="872" spans="1:29" x14ac:dyDescent="0.3">
      <c r="A872" s="20">
        <v>2014</v>
      </c>
      <c r="B872" s="10">
        <v>115</v>
      </c>
      <c r="C872" s="10">
        <v>871</v>
      </c>
      <c r="D872" s="26">
        <v>1</v>
      </c>
      <c r="E872" s="26">
        <v>0</v>
      </c>
      <c r="F872" s="26">
        <v>0</v>
      </c>
      <c r="G872" s="10">
        <v>1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1</v>
      </c>
      <c r="Q872" s="20">
        <v>0.35000000000000142</v>
      </c>
      <c r="R872" s="15">
        <v>0.32999999999999996</v>
      </c>
      <c r="S872" s="20">
        <v>27.16</v>
      </c>
      <c r="T872" s="20">
        <v>1.433929765608464</v>
      </c>
      <c r="U872" s="20">
        <v>3.03</v>
      </c>
      <c r="V872" s="20">
        <v>0.48144262850230496</v>
      </c>
      <c r="W872" s="20">
        <v>1</v>
      </c>
      <c r="X872" s="20">
        <v>24371</v>
      </c>
      <c r="Y872" s="20">
        <v>0</v>
      </c>
      <c r="Z872" s="20">
        <v>0</v>
      </c>
      <c r="AA872" s="20">
        <v>1</v>
      </c>
      <c r="AB872" s="20">
        <v>0</v>
      </c>
      <c r="AC872" s="20">
        <v>1</v>
      </c>
    </row>
    <row r="873" spans="1:29" x14ac:dyDescent="0.3">
      <c r="A873" s="20">
        <v>2014</v>
      </c>
      <c r="B873" s="10">
        <v>116</v>
      </c>
      <c r="C873" s="10">
        <v>872</v>
      </c>
      <c r="D873" s="26">
        <v>1</v>
      </c>
      <c r="E873" s="26">
        <v>0</v>
      </c>
      <c r="F873" s="26">
        <v>0</v>
      </c>
      <c r="G873" s="10">
        <v>1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1</v>
      </c>
      <c r="Q873" s="20">
        <v>0.17000000000000171</v>
      </c>
      <c r="R873" s="15">
        <v>8.9999999999999969E-2</v>
      </c>
      <c r="S873" s="20">
        <v>23.63</v>
      </c>
      <c r="T873" s="20">
        <v>1.3734637216323691</v>
      </c>
      <c r="U873" s="20">
        <v>3.82</v>
      </c>
      <c r="V873" s="20">
        <v>0.58206336291170868</v>
      </c>
      <c r="W873" s="20">
        <v>0</v>
      </c>
      <c r="X873" s="20">
        <v>24371</v>
      </c>
      <c r="Y873" s="20">
        <v>0</v>
      </c>
      <c r="Z873" s="20">
        <v>0</v>
      </c>
      <c r="AA873" s="20">
        <v>1</v>
      </c>
      <c r="AB873" s="20">
        <v>0</v>
      </c>
      <c r="AC873" s="20">
        <v>1</v>
      </c>
    </row>
    <row r="874" spans="1:29" x14ac:dyDescent="0.3">
      <c r="A874" s="20">
        <v>2014</v>
      </c>
      <c r="B874" s="10">
        <v>117</v>
      </c>
      <c r="C874" s="10">
        <v>873</v>
      </c>
      <c r="D874" s="26">
        <v>0</v>
      </c>
      <c r="E874" s="26">
        <v>1</v>
      </c>
      <c r="F874" s="26">
        <v>0</v>
      </c>
      <c r="G874" s="10">
        <v>1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1</v>
      </c>
      <c r="Q874" s="20">
        <v>0.39499999999999602</v>
      </c>
      <c r="R874" s="15">
        <v>0</v>
      </c>
      <c r="S874" s="20">
        <v>20.57</v>
      </c>
      <c r="T874" s="20">
        <v>1.3132342916947239</v>
      </c>
      <c r="U874" s="20">
        <v>2.82</v>
      </c>
      <c r="V874" s="20">
        <v>0.45024910831936105</v>
      </c>
      <c r="W874" s="20">
        <v>0</v>
      </c>
      <c r="X874" s="20">
        <v>24371</v>
      </c>
      <c r="Y874" s="20">
        <v>0</v>
      </c>
      <c r="Z874" s="20">
        <v>0</v>
      </c>
      <c r="AA874" s="20">
        <v>0</v>
      </c>
      <c r="AB874" s="20">
        <v>0</v>
      </c>
      <c r="AC874" s="20">
        <v>0</v>
      </c>
    </row>
    <row r="875" spans="1:29" x14ac:dyDescent="0.3">
      <c r="A875" s="20">
        <v>2014</v>
      </c>
      <c r="B875" s="10">
        <v>118</v>
      </c>
      <c r="C875" s="10">
        <v>874</v>
      </c>
      <c r="D875" s="26">
        <v>1</v>
      </c>
      <c r="E875" s="26">
        <v>0</v>
      </c>
      <c r="F875" s="26">
        <v>0</v>
      </c>
      <c r="G875" s="10">
        <v>1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1</v>
      </c>
      <c r="Q875" s="20">
        <v>0.60500000000000398</v>
      </c>
      <c r="R875" s="15">
        <v>0.52</v>
      </c>
      <c r="S875" s="20">
        <v>14.26</v>
      </c>
      <c r="T875" s="20">
        <v>1.1541195255158467</v>
      </c>
      <c r="U875" s="20">
        <v>4.55</v>
      </c>
      <c r="V875" s="20">
        <v>0.65801139665711239</v>
      </c>
      <c r="W875" s="20">
        <v>1</v>
      </c>
      <c r="X875" s="20">
        <v>24371</v>
      </c>
      <c r="Y875" s="20">
        <v>0</v>
      </c>
      <c r="Z875" s="20">
        <v>0</v>
      </c>
      <c r="AA875" s="20">
        <v>0</v>
      </c>
      <c r="AB875" s="20">
        <v>0</v>
      </c>
      <c r="AC875" s="20">
        <v>0</v>
      </c>
    </row>
    <row r="876" spans="1:29" x14ac:dyDescent="0.3">
      <c r="A876" s="20">
        <v>2014</v>
      </c>
      <c r="B876" s="10">
        <v>119</v>
      </c>
      <c r="C876" s="10">
        <v>875</v>
      </c>
      <c r="D876" s="26">
        <v>1</v>
      </c>
      <c r="E876" s="26">
        <v>0</v>
      </c>
      <c r="F876" s="26">
        <v>0</v>
      </c>
      <c r="G876" s="10">
        <v>1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1</v>
      </c>
      <c r="P876" s="10">
        <v>0</v>
      </c>
      <c r="Q876" s="20">
        <v>0.18299999999999272</v>
      </c>
      <c r="R876" s="15">
        <v>1.0000000000000009E-2</v>
      </c>
      <c r="S876" s="20">
        <v>19.43</v>
      </c>
      <c r="T876" s="20">
        <v>1.2884728005997825</v>
      </c>
      <c r="U876" s="20">
        <v>2.66</v>
      </c>
      <c r="V876" s="20">
        <v>0.42488163663106698</v>
      </c>
      <c r="W876" s="20">
        <v>1</v>
      </c>
      <c r="X876" s="20">
        <v>24371</v>
      </c>
      <c r="Y876" s="20">
        <v>0</v>
      </c>
      <c r="Z876" s="20">
        <v>0</v>
      </c>
      <c r="AA876" s="20">
        <v>0</v>
      </c>
      <c r="AB876" s="20">
        <v>0</v>
      </c>
      <c r="AC876" s="20">
        <v>0</v>
      </c>
    </row>
    <row r="877" spans="1:29" x14ac:dyDescent="0.3">
      <c r="A877" s="20">
        <v>2014</v>
      </c>
      <c r="B877" s="10">
        <v>120</v>
      </c>
      <c r="C877" s="10">
        <v>876</v>
      </c>
      <c r="D877" s="26">
        <v>1</v>
      </c>
      <c r="E877" s="26">
        <v>0</v>
      </c>
      <c r="F877" s="26">
        <v>0</v>
      </c>
      <c r="G877" s="10">
        <v>1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1</v>
      </c>
      <c r="Q877" s="20">
        <v>0.44700000000000273</v>
      </c>
      <c r="R877" s="15">
        <v>0.41000000000000003</v>
      </c>
      <c r="S877" s="20">
        <v>5.81</v>
      </c>
      <c r="T877" s="20">
        <v>0.76417613239033066</v>
      </c>
      <c r="U877" s="20">
        <v>2.98</v>
      </c>
      <c r="V877" s="20">
        <v>0.47421626407625522</v>
      </c>
      <c r="W877" s="20">
        <v>2</v>
      </c>
      <c r="X877" s="20">
        <v>24371</v>
      </c>
      <c r="Y877" s="20">
        <v>0</v>
      </c>
      <c r="Z877" s="20">
        <v>0</v>
      </c>
      <c r="AA877" s="20">
        <v>0</v>
      </c>
      <c r="AB877" s="20">
        <v>1</v>
      </c>
      <c r="AC877" s="20">
        <v>1</v>
      </c>
    </row>
    <row r="878" spans="1:29" x14ac:dyDescent="0.3">
      <c r="A878" s="20">
        <v>2014</v>
      </c>
      <c r="B878" s="10">
        <v>121</v>
      </c>
      <c r="C878" s="10">
        <v>877</v>
      </c>
      <c r="D878" s="26">
        <v>1</v>
      </c>
      <c r="E878" s="26">
        <v>0</v>
      </c>
      <c r="F878" s="26">
        <v>0</v>
      </c>
      <c r="G878" s="10">
        <v>1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1</v>
      </c>
      <c r="P878" s="10">
        <v>0</v>
      </c>
      <c r="Q878" s="20">
        <v>0.46000000000000796</v>
      </c>
      <c r="R878" s="15">
        <v>1.0000000000000009E-2</v>
      </c>
      <c r="S878" s="20">
        <v>12.7</v>
      </c>
      <c r="T878" s="20">
        <v>1.1038037209559568</v>
      </c>
      <c r="U878" s="20">
        <v>3.23</v>
      </c>
      <c r="V878" s="20">
        <v>0.50920252233110286</v>
      </c>
      <c r="W878" s="20">
        <v>2</v>
      </c>
      <c r="X878" s="20">
        <v>24371</v>
      </c>
      <c r="Y878" s="20">
        <v>0</v>
      </c>
      <c r="Z878" s="20">
        <v>0</v>
      </c>
      <c r="AA878" s="20">
        <v>1</v>
      </c>
      <c r="AB878" s="20">
        <v>5</v>
      </c>
      <c r="AC878" s="20">
        <v>6</v>
      </c>
    </row>
    <row r="879" spans="1:29" x14ac:dyDescent="0.3">
      <c r="A879" s="20">
        <v>2014</v>
      </c>
      <c r="B879" s="10">
        <v>122</v>
      </c>
      <c r="C879" s="10">
        <v>878</v>
      </c>
      <c r="D879" s="26">
        <v>0</v>
      </c>
      <c r="E879" s="26">
        <v>1</v>
      </c>
      <c r="F879" s="26">
        <v>0</v>
      </c>
      <c r="G879" s="10">
        <v>1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1</v>
      </c>
      <c r="P879" s="10">
        <v>0</v>
      </c>
      <c r="Q879" s="20">
        <v>0.5899999999999892</v>
      </c>
      <c r="R879" s="15">
        <v>4.0000000000000036E-2</v>
      </c>
      <c r="S879" s="20">
        <v>11.86</v>
      </c>
      <c r="T879" s="20">
        <v>1.0740846890282438</v>
      </c>
      <c r="U879" s="20">
        <v>2.61</v>
      </c>
      <c r="V879" s="20">
        <v>0.41664050733828095</v>
      </c>
      <c r="W879" s="20">
        <v>1</v>
      </c>
      <c r="X879" s="20">
        <v>24371</v>
      </c>
      <c r="Y879" s="20">
        <v>0</v>
      </c>
      <c r="Z879" s="20">
        <v>0</v>
      </c>
      <c r="AA879" s="20">
        <v>0</v>
      </c>
      <c r="AB879" s="20">
        <v>3</v>
      </c>
      <c r="AC879" s="20">
        <v>3</v>
      </c>
    </row>
    <row r="880" spans="1:29" x14ac:dyDescent="0.3">
      <c r="A880" s="20">
        <v>2014</v>
      </c>
      <c r="B880" s="10">
        <v>123</v>
      </c>
      <c r="C880" s="10">
        <v>879</v>
      </c>
      <c r="D880" s="26">
        <v>0</v>
      </c>
      <c r="E880" s="26">
        <v>1</v>
      </c>
      <c r="F880" s="26">
        <v>0</v>
      </c>
      <c r="G880" s="10">
        <v>1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1</v>
      </c>
      <c r="P880" s="10">
        <v>0</v>
      </c>
      <c r="Q880" s="20">
        <v>0.35000000000000853</v>
      </c>
      <c r="R880" s="15">
        <v>0</v>
      </c>
      <c r="S880" s="20">
        <v>16.53</v>
      </c>
      <c r="T880" s="20">
        <v>1.2182728535714475</v>
      </c>
      <c r="U880" s="20">
        <v>2.68</v>
      </c>
      <c r="V880" s="20">
        <v>0.42813479402878885</v>
      </c>
      <c r="W880" s="20">
        <v>0</v>
      </c>
      <c r="X880" s="20">
        <v>18043</v>
      </c>
      <c r="Y880" s="20">
        <v>0</v>
      </c>
      <c r="Z880" s="20">
        <v>0</v>
      </c>
      <c r="AA880" s="20">
        <v>0</v>
      </c>
      <c r="AB880" s="20">
        <v>1</v>
      </c>
      <c r="AC880" s="20">
        <v>1</v>
      </c>
    </row>
    <row r="881" spans="1:29" x14ac:dyDescent="0.3">
      <c r="A881" s="20">
        <v>2014</v>
      </c>
      <c r="B881" s="10">
        <v>124</v>
      </c>
      <c r="C881" s="10">
        <v>880</v>
      </c>
      <c r="D881" s="26">
        <v>1</v>
      </c>
      <c r="E881" s="26">
        <v>0</v>
      </c>
      <c r="F881" s="26">
        <v>0</v>
      </c>
      <c r="G881" s="10">
        <v>1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1</v>
      </c>
      <c r="P881" s="10">
        <v>0</v>
      </c>
      <c r="Q881" s="20">
        <v>0.54999999999999716</v>
      </c>
      <c r="R881" s="15">
        <v>8.9999999999999969E-2</v>
      </c>
      <c r="S881" s="20">
        <v>33.92</v>
      </c>
      <c r="T881" s="20">
        <v>1.5304558435846762</v>
      </c>
      <c r="U881" s="20">
        <v>5.25</v>
      </c>
      <c r="V881" s="20">
        <v>0.72015930340595691</v>
      </c>
      <c r="W881" s="20">
        <v>0</v>
      </c>
      <c r="X881" s="20">
        <v>18043</v>
      </c>
      <c r="Y881" s="20">
        <v>0</v>
      </c>
      <c r="Z881" s="20">
        <v>0</v>
      </c>
      <c r="AA881" s="20">
        <v>0</v>
      </c>
      <c r="AB881" s="20">
        <v>1</v>
      </c>
      <c r="AC881" s="20">
        <v>1</v>
      </c>
    </row>
    <row r="882" spans="1:29" x14ac:dyDescent="0.3">
      <c r="A882" s="20">
        <v>2014</v>
      </c>
      <c r="B882" s="10">
        <v>125</v>
      </c>
      <c r="C882" s="10">
        <v>881</v>
      </c>
      <c r="D882" s="26">
        <v>1</v>
      </c>
      <c r="E882" s="26">
        <v>0</v>
      </c>
      <c r="F882" s="26">
        <v>0</v>
      </c>
      <c r="G882" s="10">
        <v>1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1</v>
      </c>
      <c r="Q882" s="20">
        <v>0.35999999999999943</v>
      </c>
      <c r="R882" s="15">
        <v>2.0000000000000018E-2</v>
      </c>
      <c r="S882" s="20">
        <v>24.19</v>
      </c>
      <c r="T882" s="20">
        <v>1.3836358683618797</v>
      </c>
      <c r="U882" s="20">
        <v>7.7</v>
      </c>
      <c r="V882" s="20">
        <v>0.88649072517248184</v>
      </c>
      <c r="W882" s="20">
        <v>0</v>
      </c>
      <c r="X882" s="20">
        <v>18043</v>
      </c>
      <c r="Y882" s="20">
        <v>0</v>
      </c>
      <c r="Z882" s="20">
        <v>0</v>
      </c>
      <c r="AA882" s="20">
        <v>0</v>
      </c>
      <c r="AB882" s="20">
        <v>0</v>
      </c>
      <c r="AC882" s="20">
        <v>0</v>
      </c>
    </row>
    <row r="883" spans="1:29" x14ac:dyDescent="0.3">
      <c r="A883" s="20">
        <v>2014</v>
      </c>
      <c r="B883" s="10">
        <v>126</v>
      </c>
      <c r="C883" s="10">
        <v>882</v>
      </c>
      <c r="D883" s="26">
        <v>1</v>
      </c>
      <c r="E883" s="26">
        <v>0</v>
      </c>
      <c r="F883" s="26">
        <v>0</v>
      </c>
      <c r="G883" s="10">
        <v>1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1</v>
      </c>
      <c r="P883" s="10">
        <v>0</v>
      </c>
      <c r="Q883" s="20">
        <v>0.53499999999999659</v>
      </c>
      <c r="R883" s="15">
        <v>5.0000000000000044E-2</v>
      </c>
      <c r="S883" s="20">
        <v>49.81</v>
      </c>
      <c r="T883" s="20">
        <v>1.6973165417323834</v>
      </c>
      <c r="U883" s="20">
        <v>6.11</v>
      </c>
      <c r="V883" s="20">
        <v>0.78604121024255424</v>
      </c>
      <c r="W883" s="20">
        <v>0</v>
      </c>
      <c r="X883" s="20">
        <v>18043</v>
      </c>
      <c r="Y883" s="20">
        <v>0</v>
      </c>
      <c r="Z883" s="20">
        <v>0</v>
      </c>
      <c r="AA883" s="20">
        <v>0</v>
      </c>
      <c r="AB883" s="20">
        <v>0</v>
      </c>
      <c r="AC883" s="20">
        <v>0</v>
      </c>
    </row>
    <row r="884" spans="1:29" x14ac:dyDescent="0.3">
      <c r="A884" s="20">
        <v>2014</v>
      </c>
      <c r="B884" s="10">
        <v>127</v>
      </c>
      <c r="C884" s="10">
        <v>883</v>
      </c>
      <c r="D884" s="26">
        <v>1</v>
      </c>
      <c r="E884" s="26">
        <v>0</v>
      </c>
      <c r="F884" s="26">
        <v>0</v>
      </c>
      <c r="G884" s="10">
        <v>1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1</v>
      </c>
      <c r="Q884" s="20">
        <v>0.35500000000000398</v>
      </c>
      <c r="R884" s="15">
        <v>5.0000000000000044E-2</v>
      </c>
      <c r="S884" s="20">
        <v>29.03</v>
      </c>
      <c r="T884" s="20">
        <v>1.4628470358316736</v>
      </c>
      <c r="U884" s="20">
        <v>6.96</v>
      </c>
      <c r="V884" s="20">
        <v>0.84260923961056211</v>
      </c>
      <c r="W884" s="20">
        <v>0</v>
      </c>
      <c r="X884" s="20">
        <v>18043</v>
      </c>
      <c r="Y884" s="20">
        <v>0</v>
      </c>
      <c r="Z884" s="20">
        <v>1</v>
      </c>
      <c r="AA884" s="20">
        <v>0</v>
      </c>
      <c r="AB884" s="20">
        <v>0</v>
      </c>
      <c r="AC884" s="20">
        <v>1</v>
      </c>
    </row>
    <row r="885" spans="1:29" x14ac:dyDescent="0.3">
      <c r="A885" s="20">
        <v>2014</v>
      </c>
      <c r="B885" s="10">
        <v>128</v>
      </c>
      <c r="C885" s="10">
        <v>884</v>
      </c>
      <c r="D885" s="26">
        <v>0</v>
      </c>
      <c r="E885" s="26">
        <v>1</v>
      </c>
      <c r="F885" s="26">
        <v>0</v>
      </c>
      <c r="G885" s="10">
        <v>1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1</v>
      </c>
      <c r="P885" s="10">
        <v>0</v>
      </c>
      <c r="Q885" s="20">
        <v>0.51500000000000057</v>
      </c>
      <c r="R885" s="15">
        <v>8.9999999999999969E-2</v>
      </c>
      <c r="S885" s="20">
        <v>10.88</v>
      </c>
      <c r="T885" s="20">
        <v>1.0366288953621612</v>
      </c>
      <c r="U885" s="20">
        <v>2.95</v>
      </c>
      <c r="V885" s="20">
        <v>0.46982201597816303</v>
      </c>
      <c r="W885" s="20">
        <v>0</v>
      </c>
      <c r="X885" s="20">
        <v>18043</v>
      </c>
      <c r="Y885" s="20">
        <v>0</v>
      </c>
      <c r="Z885" s="20">
        <v>0</v>
      </c>
      <c r="AA885" s="20">
        <v>0</v>
      </c>
      <c r="AB885" s="20">
        <v>0</v>
      </c>
      <c r="AC885" s="20">
        <v>0</v>
      </c>
    </row>
    <row r="886" spans="1:29" x14ac:dyDescent="0.3">
      <c r="A886" s="20">
        <v>2014</v>
      </c>
      <c r="B886" s="10">
        <v>129</v>
      </c>
      <c r="C886" s="10">
        <v>885</v>
      </c>
      <c r="D886" s="26">
        <v>0</v>
      </c>
      <c r="E886" s="26">
        <v>1</v>
      </c>
      <c r="F886" s="26">
        <v>0</v>
      </c>
      <c r="G886" s="10">
        <v>1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1</v>
      </c>
      <c r="P886" s="10">
        <v>0</v>
      </c>
      <c r="Q886" s="20">
        <v>0.92999999999999261</v>
      </c>
      <c r="R886" s="15">
        <v>0.21999999999999997</v>
      </c>
      <c r="S886" s="20">
        <v>15.61</v>
      </c>
      <c r="T886" s="20">
        <v>1.1934029030624176</v>
      </c>
      <c r="U886" s="20">
        <v>3.09</v>
      </c>
      <c r="V886" s="20">
        <v>0.48995847942483461</v>
      </c>
      <c r="W886" s="20">
        <v>0</v>
      </c>
      <c r="X886" s="20">
        <v>18043</v>
      </c>
      <c r="Y886" s="20">
        <v>0</v>
      </c>
      <c r="Z886" s="20">
        <v>0</v>
      </c>
      <c r="AA886" s="20">
        <v>2</v>
      </c>
      <c r="AB886" s="20">
        <v>2</v>
      </c>
      <c r="AC886" s="20">
        <v>4</v>
      </c>
    </row>
    <row r="887" spans="1:29" x14ac:dyDescent="0.3">
      <c r="A887" s="20">
        <v>2014</v>
      </c>
      <c r="B887" s="10">
        <v>130</v>
      </c>
      <c r="C887" s="10">
        <v>886</v>
      </c>
      <c r="D887" s="26">
        <v>0</v>
      </c>
      <c r="E887" s="26">
        <v>1</v>
      </c>
      <c r="F887" s="26">
        <v>0</v>
      </c>
      <c r="G887" s="10">
        <v>1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1</v>
      </c>
      <c r="O887" s="10">
        <v>0</v>
      </c>
      <c r="P887" s="10">
        <v>0</v>
      </c>
      <c r="Q887" s="20">
        <v>0.31700000000000728</v>
      </c>
      <c r="R887" s="15">
        <v>6.0000000000000053E-2</v>
      </c>
      <c r="S887" s="20">
        <v>14.74</v>
      </c>
      <c r="T887" s="20">
        <v>1.1684974835230326</v>
      </c>
      <c r="U887" s="20">
        <v>3.19</v>
      </c>
      <c r="V887" s="20">
        <v>0.50379068305718111</v>
      </c>
      <c r="W887" s="20">
        <v>1</v>
      </c>
      <c r="X887" s="20">
        <v>18043</v>
      </c>
      <c r="Y887" s="20">
        <v>0</v>
      </c>
      <c r="Z887" s="20">
        <v>0</v>
      </c>
      <c r="AA887" s="20">
        <v>0</v>
      </c>
      <c r="AB887" s="20">
        <v>1</v>
      </c>
      <c r="AC887" s="20">
        <v>1</v>
      </c>
    </row>
    <row r="888" spans="1:29" x14ac:dyDescent="0.3">
      <c r="A888" s="20">
        <v>2014</v>
      </c>
      <c r="B888" s="10">
        <v>131</v>
      </c>
      <c r="C888" s="10">
        <v>887</v>
      </c>
      <c r="D888" s="26">
        <v>0</v>
      </c>
      <c r="E888" s="26">
        <v>1</v>
      </c>
      <c r="F888" s="26">
        <v>0</v>
      </c>
      <c r="G888" s="10">
        <v>1</v>
      </c>
      <c r="H888" s="10">
        <v>0</v>
      </c>
      <c r="I888" s="10">
        <v>0</v>
      </c>
      <c r="J888" s="10">
        <v>1</v>
      </c>
      <c r="K888" s="10">
        <v>0</v>
      </c>
      <c r="L888" s="10">
        <v>0</v>
      </c>
      <c r="M888" s="10">
        <v>0</v>
      </c>
      <c r="N888" s="10">
        <v>1</v>
      </c>
      <c r="O888" s="10">
        <v>0</v>
      </c>
      <c r="P888" s="10">
        <v>0</v>
      </c>
      <c r="Q888" s="20">
        <v>0.23799999999999955</v>
      </c>
      <c r="R888" s="15">
        <v>0</v>
      </c>
      <c r="S888" s="20">
        <v>35.75</v>
      </c>
      <c r="T888" s="20">
        <v>1.5532760461370994</v>
      </c>
      <c r="U888" s="20">
        <v>2.89</v>
      </c>
      <c r="V888" s="20">
        <v>0.46089784275654788</v>
      </c>
      <c r="W888" s="20">
        <v>0</v>
      </c>
      <c r="X888" s="20">
        <v>18043</v>
      </c>
      <c r="Y888" s="20">
        <v>0</v>
      </c>
      <c r="Z888" s="20">
        <v>0</v>
      </c>
      <c r="AA888" s="20">
        <v>2</v>
      </c>
      <c r="AB888" s="20">
        <v>2</v>
      </c>
      <c r="AC888" s="20">
        <v>4</v>
      </c>
    </row>
    <row r="889" spans="1:29" x14ac:dyDescent="0.3">
      <c r="A889" s="20">
        <v>2014</v>
      </c>
      <c r="B889" s="10">
        <v>132</v>
      </c>
      <c r="C889" s="10">
        <v>888</v>
      </c>
      <c r="D889" s="26">
        <v>0</v>
      </c>
      <c r="E889" s="26">
        <v>1</v>
      </c>
      <c r="F889" s="26">
        <v>0</v>
      </c>
      <c r="G889" s="10">
        <v>1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1</v>
      </c>
      <c r="O889" s="10">
        <v>0</v>
      </c>
      <c r="P889" s="10">
        <v>0</v>
      </c>
      <c r="Q889" s="20">
        <v>0.40999999999999659</v>
      </c>
      <c r="R889" s="15">
        <v>6.0000000000000053E-2</v>
      </c>
      <c r="S889" s="20">
        <v>34.93</v>
      </c>
      <c r="T889" s="20">
        <v>1.5431985856376467</v>
      </c>
      <c r="U889" s="20">
        <v>3.54</v>
      </c>
      <c r="V889" s="20">
        <v>0.54900326202578786</v>
      </c>
      <c r="W889" s="20">
        <v>0</v>
      </c>
      <c r="X889" s="20">
        <v>18043</v>
      </c>
      <c r="Y889" s="20">
        <v>0</v>
      </c>
      <c r="Z889" s="20">
        <v>1</v>
      </c>
      <c r="AA889" s="20">
        <v>1</v>
      </c>
      <c r="AB889" s="20">
        <v>2</v>
      </c>
      <c r="AC889" s="20">
        <v>4</v>
      </c>
    </row>
    <row r="890" spans="1:29" x14ac:dyDescent="0.3">
      <c r="A890" s="20">
        <v>2014</v>
      </c>
      <c r="B890" s="10">
        <v>133</v>
      </c>
      <c r="C890" s="10">
        <v>889</v>
      </c>
      <c r="D890" s="26">
        <v>0</v>
      </c>
      <c r="E890" s="26">
        <v>1</v>
      </c>
      <c r="F890" s="26">
        <v>0</v>
      </c>
      <c r="G890" s="10">
        <v>1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1</v>
      </c>
      <c r="O890" s="10">
        <v>0</v>
      </c>
      <c r="P890" s="10">
        <v>0</v>
      </c>
      <c r="Q890" s="20">
        <v>0.59000000000000341</v>
      </c>
      <c r="R890" s="15">
        <v>0.16000000000000003</v>
      </c>
      <c r="S890" s="20">
        <v>29.9</v>
      </c>
      <c r="T890" s="20">
        <v>1.4756711883244296</v>
      </c>
      <c r="U890" s="20">
        <v>3.26</v>
      </c>
      <c r="V890" s="20">
        <v>0.51321760006793893</v>
      </c>
      <c r="W890" s="20">
        <v>0</v>
      </c>
      <c r="X890" s="20">
        <v>18043</v>
      </c>
      <c r="Y890" s="20">
        <v>0</v>
      </c>
      <c r="Z890" s="20">
        <v>0</v>
      </c>
      <c r="AA890" s="20">
        <v>1</v>
      </c>
      <c r="AB890" s="20">
        <v>2</v>
      </c>
      <c r="AC890" s="20">
        <v>3</v>
      </c>
    </row>
    <row r="891" spans="1:29" x14ac:dyDescent="0.3">
      <c r="A891" s="20">
        <v>2014</v>
      </c>
      <c r="B891" s="10">
        <v>134</v>
      </c>
      <c r="C891" s="10">
        <v>890</v>
      </c>
      <c r="D891" s="26">
        <v>0</v>
      </c>
      <c r="E891" s="26">
        <v>1</v>
      </c>
      <c r="F891" s="26">
        <v>0</v>
      </c>
      <c r="G891" s="10">
        <v>1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1</v>
      </c>
      <c r="O891" s="10">
        <v>0</v>
      </c>
      <c r="P891" s="10">
        <v>0</v>
      </c>
      <c r="Q891" s="20">
        <v>1</v>
      </c>
      <c r="R891" s="15">
        <v>0.18999999999999995</v>
      </c>
      <c r="S891" s="20">
        <v>26.09</v>
      </c>
      <c r="T891" s="20">
        <v>1.4164740791002208</v>
      </c>
      <c r="U891" s="20">
        <v>3.39</v>
      </c>
      <c r="V891" s="20">
        <v>0.53019969820308221</v>
      </c>
      <c r="W891" s="20">
        <v>0</v>
      </c>
      <c r="X891" s="20">
        <v>18043</v>
      </c>
      <c r="Y891" s="20">
        <v>1</v>
      </c>
      <c r="Z891" s="20">
        <v>0</v>
      </c>
      <c r="AA891" s="20">
        <v>3</v>
      </c>
      <c r="AB891" s="20">
        <v>3</v>
      </c>
      <c r="AC891" s="20">
        <v>7</v>
      </c>
    </row>
    <row r="892" spans="1:29" x14ac:dyDescent="0.3">
      <c r="A892" s="20">
        <v>2014</v>
      </c>
      <c r="B892" s="10">
        <v>135</v>
      </c>
      <c r="C892" s="10">
        <v>891</v>
      </c>
      <c r="D892" s="26">
        <v>0</v>
      </c>
      <c r="E892" s="26">
        <v>1</v>
      </c>
      <c r="F892" s="26">
        <v>0</v>
      </c>
      <c r="G892" s="10">
        <v>1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1</v>
      </c>
      <c r="O892" s="10">
        <v>0</v>
      </c>
      <c r="P892" s="10">
        <v>0</v>
      </c>
      <c r="Q892" s="20">
        <v>0.23000000000000398</v>
      </c>
      <c r="R892" s="15">
        <v>0</v>
      </c>
      <c r="S892" s="20">
        <v>15.39</v>
      </c>
      <c r="T892" s="20">
        <v>1.1872386198314788</v>
      </c>
      <c r="U892" s="20">
        <v>3.43</v>
      </c>
      <c r="V892" s="20">
        <v>0.53529412004277055</v>
      </c>
      <c r="W892" s="20">
        <v>1</v>
      </c>
      <c r="X892" s="20">
        <v>18043</v>
      </c>
      <c r="Y892" s="20">
        <v>0</v>
      </c>
      <c r="Z892" s="20">
        <v>1</v>
      </c>
      <c r="AA892" s="20">
        <v>0</v>
      </c>
      <c r="AB892" s="20">
        <v>0</v>
      </c>
      <c r="AC892" s="20">
        <v>1</v>
      </c>
    </row>
    <row r="893" spans="1:29" x14ac:dyDescent="0.3">
      <c r="A893" s="20">
        <v>2014</v>
      </c>
      <c r="B893" s="10">
        <v>136</v>
      </c>
      <c r="C893" s="10">
        <v>892</v>
      </c>
      <c r="D893" s="26">
        <v>0</v>
      </c>
      <c r="E893" s="26">
        <v>1</v>
      </c>
      <c r="F893" s="26">
        <v>0</v>
      </c>
      <c r="G893" s="10">
        <v>1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1</v>
      </c>
      <c r="O893" s="10">
        <v>0</v>
      </c>
      <c r="P893" s="10">
        <v>0</v>
      </c>
      <c r="Q893" s="20">
        <v>0.28000000000000114</v>
      </c>
      <c r="R893" s="15">
        <v>6.9999999999999951E-2</v>
      </c>
      <c r="S893" s="20">
        <v>28.64</v>
      </c>
      <c r="T893" s="20">
        <v>1.4569730136358179</v>
      </c>
      <c r="U893" s="20">
        <v>4.09</v>
      </c>
      <c r="V893" s="20">
        <v>0.61172330800734176</v>
      </c>
      <c r="W893" s="20">
        <v>0</v>
      </c>
      <c r="X893" s="20">
        <v>18043</v>
      </c>
      <c r="Y893" s="20">
        <v>0</v>
      </c>
      <c r="Z893" s="20">
        <v>0</v>
      </c>
      <c r="AA893" s="20">
        <v>0</v>
      </c>
      <c r="AB893" s="20">
        <v>1</v>
      </c>
      <c r="AC893" s="20">
        <v>1</v>
      </c>
    </row>
    <row r="894" spans="1:29" x14ac:dyDescent="0.3">
      <c r="A894" s="20">
        <v>2014</v>
      </c>
      <c r="B894" s="10">
        <v>137</v>
      </c>
      <c r="C894" s="10">
        <v>893</v>
      </c>
      <c r="D894" s="26">
        <v>1</v>
      </c>
      <c r="E894" s="26">
        <v>0</v>
      </c>
      <c r="F894" s="26">
        <v>0</v>
      </c>
      <c r="G894" s="10">
        <v>1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1</v>
      </c>
      <c r="N894" s="10">
        <v>0</v>
      </c>
      <c r="O894" s="10">
        <v>0</v>
      </c>
      <c r="P894" s="10">
        <v>0</v>
      </c>
      <c r="Q894" s="20">
        <v>0.40999999999999659</v>
      </c>
      <c r="R894" s="15">
        <v>0</v>
      </c>
      <c r="S894" s="20">
        <v>25.16</v>
      </c>
      <c r="T894" s="20">
        <v>1.4007106367732314</v>
      </c>
      <c r="U894" s="20">
        <v>3.5</v>
      </c>
      <c r="V894" s="20">
        <v>0.54406804435027567</v>
      </c>
      <c r="W894" s="20">
        <v>0</v>
      </c>
      <c r="X894" s="20">
        <v>18043</v>
      </c>
      <c r="Y894" s="20">
        <v>0</v>
      </c>
      <c r="Z894" s="20">
        <v>0</v>
      </c>
      <c r="AA894" s="20">
        <v>0</v>
      </c>
      <c r="AB894" s="20">
        <v>1</v>
      </c>
      <c r="AC894" s="20">
        <v>1</v>
      </c>
    </row>
    <row r="895" spans="1:29" x14ac:dyDescent="0.3">
      <c r="A895" s="20">
        <v>2014</v>
      </c>
      <c r="B895" s="10">
        <v>138</v>
      </c>
      <c r="C895" s="10">
        <v>894</v>
      </c>
      <c r="D895" s="26">
        <v>0</v>
      </c>
      <c r="E895" s="26">
        <v>1</v>
      </c>
      <c r="F895" s="26">
        <v>0</v>
      </c>
      <c r="G895" s="10">
        <v>1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1</v>
      </c>
      <c r="O895" s="10">
        <v>0</v>
      </c>
      <c r="P895" s="10">
        <v>0</v>
      </c>
      <c r="Q895" s="20">
        <v>0.63500000000000512</v>
      </c>
      <c r="R895" s="15">
        <v>0.25</v>
      </c>
      <c r="S895" s="20">
        <v>20.38</v>
      </c>
      <c r="T895" s="20">
        <v>1.3092041796704075</v>
      </c>
      <c r="U895" s="20">
        <v>4.0599999999999996</v>
      </c>
      <c r="V895" s="20">
        <v>0.60852603357719404</v>
      </c>
      <c r="W895" s="20">
        <v>1</v>
      </c>
      <c r="X895" s="20">
        <v>18043</v>
      </c>
      <c r="Y895" s="20">
        <v>0</v>
      </c>
      <c r="Z895" s="20">
        <v>0</v>
      </c>
      <c r="AA895" s="20">
        <v>0</v>
      </c>
      <c r="AB895" s="20">
        <v>0</v>
      </c>
      <c r="AC895" s="20">
        <v>0</v>
      </c>
    </row>
    <row r="896" spans="1:29" x14ac:dyDescent="0.3">
      <c r="A896" s="20">
        <v>2014</v>
      </c>
      <c r="B896" s="10">
        <v>139</v>
      </c>
      <c r="C896" s="10">
        <v>895</v>
      </c>
      <c r="D896" s="26">
        <v>1</v>
      </c>
      <c r="E896" s="26">
        <v>0</v>
      </c>
      <c r="F896" s="26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20">
        <v>0.27299999999999613</v>
      </c>
      <c r="R896" s="15">
        <v>5.0000000000000044E-2</v>
      </c>
      <c r="S896" s="20">
        <v>21.13</v>
      </c>
      <c r="T896" s="20">
        <v>1.3248994970523134</v>
      </c>
      <c r="U896" s="20">
        <v>3.35</v>
      </c>
      <c r="V896" s="20">
        <v>0.5250448070368452</v>
      </c>
      <c r="W896" s="20">
        <v>0</v>
      </c>
      <c r="X896" s="20">
        <v>18043</v>
      </c>
      <c r="Y896" s="20">
        <v>0</v>
      </c>
      <c r="Z896" s="20">
        <v>0</v>
      </c>
      <c r="AA896" s="20">
        <v>1</v>
      </c>
      <c r="AB896" s="20">
        <v>0</v>
      </c>
      <c r="AC896" s="20">
        <v>1</v>
      </c>
    </row>
    <row r="897" spans="1:29" x14ac:dyDescent="0.3">
      <c r="A897" s="20">
        <v>2014</v>
      </c>
      <c r="B897" s="10">
        <v>140</v>
      </c>
      <c r="C897" s="10">
        <v>896</v>
      </c>
      <c r="D897" s="26">
        <v>1</v>
      </c>
      <c r="E897" s="26">
        <v>0</v>
      </c>
      <c r="F897" s="26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1</v>
      </c>
      <c r="N897" s="10">
        <v>0</v>
      </c>
      <c r="O897" s="10">
        <v>0</v>
      </c>
      <c r="P897" s="10">
        <v>0</v>
      </c>
      <c r="Q897" s="20">
        <v>0.25199999999999534</v>
      </c>
      <c r="R897" s="15">
        <v>0</v>
      </c>
      <c r="S897" s="20">
        <v>12.2</v>
      </c>
      <c r="T897" s="20">
        <v>1.0863598306747482</v>
      </c>
      <c r="U897" s="20">
        <v>2.86</v>
      </c>
      <c r="V897" s="20">
        <v>0.456366033129043</v>
      </c>
      <c r="W897" s="20">
        <v>0</v>
      </c>
      <c r="X897" s="20">
        <v>18043</v>
      </c>
      <c r="Y897" s="20">
        <v>0</v>
      </c>
      <c r="Z897" s="20">
        <v>0</v>
      </c>
      <c r="AA897" s="20">
        <v>0</v>
      </c>
      <c r="AB897" s="20">
        <v>2</v>
      </c>
      <c r="AC897" s="20">
        <v>2</v>
      </c>
    </row>
    <row r="898" spans="1:29" x14ac:dyDescent="0.3">
      <c r="A898" s="20">
        <v>2014</v>
      </c>
      <c r="B898" s="10">
        <v>141</v>
      </c>
      <c r="C898" s="10">
        <v>897</v>
      </c>
      <c r="D898" s="26">
        <v>0</v>
      </c>
      <c r="E898" s="26">
        <v>1</v>
      </c>
      <c r="F898" s="26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1</v>
      </c>
      <c r="O898" s="10">
        <v>0</v>
      </c>
      <c r="P898" s="10">
        <v>0</v>
      </c>
      <c r="Q898" s="20">
        <v>0.66500000000000625</v>
      </c>
      <c r="R898" s="15">
        <v>0.4</v>
      </c>
      <c r="S898" s="20">
        <v>18.03</v>
      </c>
      <c r="T898" s="20">
        <v>1.255995726722402</v>
      </c>
      <c r="U898" s="20">
        <v>3.53</v>
      </c>
      <c r="V898" s="20">
        <v>0.54777470538782258</v>
      </c>
      <c r="W898" s="20">
        <v>2</v>
      </c>
      <c r="X898" s="20">
        <v>18043</v>
      </c>
      <c r="Y898" s="20">
        <v>0</v>
      </c>
      <c r="Z898" s="20">
        <v>0</v>
      </c>
      <c r="AA898" s="20">
        <v>0</v>
      </c>
      <c r="AB898" s="20">
        <v>0</v>
      </c>
      <c r="AC898" s="20">
        <v>0</v>
      </c>
    </row>
    <row r="899" spans="1:29" x14ac:dyDescent="0.3">
      <c r="A899" s="20">
        <v>2014</v>
      </c>
      <c r="B899" s="10">
        <v>142</v>
      </c>
      <c r="C899" s="10">
        <v>898</v>
      </c>
      <c r="D899" s="26">
        <v>0</v>
      </c>
      <c r="E899" s="26">
        <v>1</v>
      </c>
      <c r="F899" s="26">
        <v>0</v>
      </c>
      <c r="G899" s="10">
        <v>1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1</v>
      </c>
      <c r="O899" s="10">
        <v>0</v>
      </c>
      <c r="P899" s="10">
        <v>0</v>
      </c>
      <c r="Q899" s="20">
        <v>0.60199999999998965</v>
      </c>
      <c r="R899" s="15">
        <v>0.17000000000000004</v>
      </c>
      <c r="S899" s="20">
        <v>16.54</v>
      </c>
      <c r="T899" s="20">
        <v>1.2185355052165279</v>
      </c>
      <c r="U899" s="20">
        <v>2.71</v>
      </c>
      <c r="V899" s="20">
        <v>0.43296929087440572</v>
      </c>
      <c r="W899" s="20">
        <v>2</v>
      </c>
      <c r="X899" s="20">
        <v>18043</v>
      </c>
      <c r="Y899" s="20">
        <v>0</v>
      </c>
      <c r="Z899" s="20">
        <v>0</v>
      </c>
      <c r="AA899" s="20">
        <v>1</v>
      </c>
      <c r="AB899" s="20">
        <v>1</v>
      </c>
      <c r="AC899" s="20">
        <v>2</v>
      </c>
    </row>
    <row r="900" spans="1:29" x14ac:dyDescent="0.3">
      <c r="A900" s="20">
        <v>2014</v>
      </c>
      <c r="B900" s="10">
        <v>143</v>
      </c>
      <c r="C900" s="10">
        <v>899</v>
      </c>
      <c r="D900" s="26">
        <v>0</v>
      </c>
      <c r="E900" s="26">
        <v>1</v>
      </c>
      <c r="F900" s="26">
        <v>0</v>
      </c>
      <c r="G900" s="10">
        <v>1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1</v>
      </c>
      <c r="P900" s="10">
        <v>0</v>
      </c>
      <c r="Q900" s="20">
        <v>0.21300000000000807</v>
      </c>
      <c r="R900" s="15">
        <v>0</v>
      </c>
      <c r="S900" s="20">
        <v>24.98</v>
      </c>
      <c r="T900" s="20">
        <v>1.3975924340381167</v>
      </c>
      <c r="U900" s="20">
        <v>2.91</v>
      </c>
      <c r="V900" s="20">
        <v>0.46389298898590731</v>
      </c>
      <c r="W900" s="20">
        <v>1</v>
      </c>
      <c r="X900" s="20">
        <v>18043</v>
      </c>
      <c r="Y900" s="20">
        <v>0</v>
      </c>
      <c r="Z900" s="20">
        <v>0</v>
      </c>
      <c r="AA900" s="20">
        <v>0</v>
      </c>
      <c r="AB900" s="20">
        <v>2</v>
      </c>
      <c r="AC900" s="20">
        <v>2</v>
      </c>
    </row>
    <row r="901" spans="1:29" x14ac:dyDescent="0.3">
      <c r="A901" s="20">
        <v>2014</v>
      </c>
      <c r="B901" s="10">
        <v>144</v>
      </c>
      <c r="C901" s="10">
        <v>900</v>
      </c>
      <c r="D901" s="26">
        <v>0</v>
      </c>
      <c r="E901" s="26">
        <v>0</v>
      </c>
      <c r="F901" s="26">
        <v>1</v>
      </c>
      <c r="G901" s="10">
        <v>1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20">
        <v>0.28999999999999204</v>
      </c>
      <c r="R901" s="15">
        <v>6.0000000000000053E-2</v>
      </c>
      <c r="S901" s="20">
        <v>33.29</v>
      </c>
      <c r="T901" s="20">
        <v>1.5223137951566674</v>
      </c>
      <c r="U901" s="20">
        <v>3.47</v>
      </c>
      <c r="V901" s="20">
        <v>0.54032947479087379</v>
      </c>
      <c r="W901" s="20">
        <v>0</v>
      </c>
      <c r="X901" s="20">
        <v>18043</v>
      </c>
      <c r="Y901" s="20">
        <v>0</v>
      </c>
      <c r="Z901" s="20">
        <v>0</v>
      </c>
      <c r="AA901" s="20">
        <v>0</v>
      </c>
      <c r="AB901" s="20">
        <v>0</v>
      </c>
      <c r="AC901" s="20">
        <v>0</v>
      </c>
    </row>
    <row r="902" spans="1:29" x14ac:dyDescent="0.3">
      <c r="A902" s="20">
        <v>2014</v>
      </c>
      <c r="B902" s="10">
        <v>145</v>
      </c>
      <c r="C902" s="10">
        <v>901</v>
      </c>
      <c r="D902" s="26">
        <v>0</v>
      </c>
      <c r="E902" s="26">
        <v>1</v>
      </c>
      <c r="F902" s="26">
        <v>0</v>
      </c>
      <c r="G902" s="10">
        <v>1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1</v>
      </c>
      <c r="O902" s="10">
        <v>0</v>
      </c>
      <c r="P902" s="10">
        <v>0</v>
      </c>
      <c r="Q902" s="20">
        <v>0.35500000000000398</v>
      </c>
      <c r="R902" s="15">
        <v>0</v>
      </c>
      <c r="S902" s="20">
        <v>15.84</v>
      </c>
      <c r="T902" s="20">
        <v>1.1997551772534747</v>
      </c>
      <c r="U902" s="20">
        <v>2.91</v>
      </c>
      <c r="V902" s="20">
        <v>0.46389298898590731</v>
      </c>
      <c r="W902" s="20">
        <v>0</v>
      </c>
      <c r="X902" s="20">
        <v>18043</v>
      </c>
      <c r="Y902" s="20">
        <v>0</v>
      </c>
      <c r="Z902" s="20">
        <v>0</v>
      </c>
      <c r="AA902" s="20">
        <v>1</v>
      </c>
      <c r="AB902" s="20">
        <v>2</v>
      </c>
      <c r="AC902" s="20">
        <v>3</v>
      </c>
    </row>
    <row r="903" spans="1:29" x14ac:dyDescent="0.3">
      <c r="A903" s="20">
        <v>2014</v>
      </c>
      <c r="B903" s="10">
        <v>146</v>
      </c>
      <c r="C903" s="10">
        <v>902</v>
      </c>
      <c r="D903" s="26">
        <v>1</v>
      </c>
      <c r="E903" s="26">
        <v>0</v>
      </c>
      <c r="F903" s="26">
        <v>0</v>
      </c>
      <c r="G903" s="10">
        <v>1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20">
        <v>0.32000000000000739</v>
      </c>
      <c r="R903" s="15">
        <v>9.9999999999999978E-2</v>
      </c>
      <c r="S903" s="20">
        <v>10.97</v>
      </c>
      <c r="T903" s="20">
        <v>1.0402066275747111</v>
      </c>
      <c r="U903" s="20">
        <v>2.88</v>
      </c>
      <c r="V903" s="20">
        <v>0.45939248775923086</v>
      </c>
      <c r="W903" s="20">
        <v>1</v>
      </c>
      <c r="X903" s="20">
        <v>18043</v>
      </c>
      <c r="Y903" s="20">
        <v>0</v>
      </c>
      <c r="Z903" s="20">
        <v>0</v>
      </c>
      <c r="AA903" s="20">
        <v>0</v>
      </c>
      <c r="AB903" s="20">
        <v>1</v>
      </c>
      <c r="AC903" s="20">
        <v>1</v>
      </c>
    </row>
    <row r="904" spans="1:29" x14ac:dyDescent="0.3">
      <c r="A904" s="20">
        <v>2014</v>
      </c>
      <c r="B904" s="10">
        <v>147</v>
      </c>
      <c r="C904" s="10">
        <v>903</v>
      </c>
      <c r="D904" s="26">
        <v>0</v>
      </c>
      <c r="E904" s="26">
        <v>1</v>
      </c>
      <c r="F904" s="26">
        <v>0</v>
      </c>
      <c r="G904" s="10">
        <v>1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20">
        <v>0.36999999999999034</v>
      </c>
      <c r="R904" s="15">
        <v>0.18999999999999995</v>
      </c>
      <c r="S904" s="20">
        <v>10.49</v>
      </c>
      <c r="T904" s="20">
        <v>1.0207754881935578</v>
      </c>
      <c r="U904" s="20">
        <v>3.89</v>
      </c>
      <c r="V904" s="20">
        <v>0.58994960132570773</v>
      </c>
      <c r="W904" s="20">
        <v>0</v>
      </c>
      <c r="X904" s="20">
        <v>18043</v>
      </c>
      <c r="Y904" s="20">
        <v>0</v>
      </c>
      <c r="Z904" s="20">
        <v>0</v>
      </c>
      <c r="AA904" s="20">
        <v>0</v>
      </c>
      <c r="AB904" s="20">
        <v>0</v>
      </c>
      <c r="AC904" s="20">
        <v>0</v>
      </c>
    </row>
    <row r="905" spans="1:29" x14ac:dyDescent="0.3">
      <c r="A905" s="20">
        <v>2014</v>
      </c>
      <c r="B905" s="10">
        <v>148</v>
      </c>
      <c r="C905" s="10">
        <v>904</v>
      </c>
      <c r="D905" s="26">
        <v>0</v>
      </c>
      <c r="E905" s="26">
        <v>1</v>
      </c>
      <c r="F905" s="26">
        <v>0</v>
      </c>
      <c r="G905" s="10">
        <v>1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20">
        <v>0.54100000000001103</v>
      </c>
      <c r="R905" s="15">
        <v>8.9999999999999969E-2</v>
      </c>
      <c r="S905" s="20">
        <v>7.97</v>
      </c>
      <c r="T905" s="20">
        <v>0.90145832139611237</v>
      </c>
      <c r="U905" s="20">
        <v>3.06</v>
      </c>
      <c r="V905" s="20">
        <v>0.48572142648158001</v>
      </c>
      <c r="W905" s="20">
        <v>1</v>
      </c>
      <c r="X905" s="20">
        <v>18043</v>
      </c>
      <c r="Y905" s="20">
        <v>0</v>
      </c>
      <c r="Z905" s="20">
        <v>0</v>
      </c>
      <c r="AA905" s="20">
        <v>1</v>
      </c>
      <c r="AB905" s="20">
        <v>1</v>
      </c>
      <c r="AC905" s="20">
        <v>2</v>
      </c>
    </row>
    <row r="906" spans="1:29" x14ac:dyDescent="0.3">
      <c r="A906" s="20">
        <v>2014</v>
      </c>
      <c r="B906" s="10">
        <v>149</v>
      </c>
      <c r="C906" s="10">
        <v>905</v>
      </c>
      <c r="D906" s="26">
        <v>0</v>
      </c>
      <c r="E906" s="26">
        <v>1</v>
      </c>
      <c r="F906" s="26">
        <v>0</v>
      </c>
      <c r="G906" s="10">
        <v>1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1</v>
      </c>
      <c r="N906" s="10">
        <v>0</v>
      </c>
      <c r="O906" s="10">
        <v>0</v>
      </c>
      <c r="P906" s="10">
        <v>0</v>
      </c>
      <c r="Q906" s="20">
        <v>0.19199999999999307</v>
      </c>
      <c r="R906" s="15">
        <v>1.0000000000000009E-2</v>
      </c>
      <c r="S906" s="20">
        <v>6.97</v>
      </c>
      <c r="T906" s="20">
        <v>0.84323277809800945</v>
      </c>
      <c r="U906" s="20">
        <v>2.9</v>
      </c>
      <c r="V906" s="20">
        <v>0.46239799789895608</v>
      </c>
      <c r="W906" s="20">
        <v>0</v>
      </c>
      <c r="X906" s="20">
        <v>18043</v>
      </c>
      <c r="Y906" s="20">
        <v>0</v>
      </c>
      <c r="Z906" s="20">
        <v>1</v>
      </c>
      <c r="AA906" s="20">
        <v>0</v>
      </c>
      <c r="AB906" s="20">
        <v>0</v>
      </c>
      <c r="AC906" s="20">
        <v>1</v>
      </c>
    </row>
    <row r="907" spans="1:29" x14ac:dyDescent="0.3">
      <c r="A907" s="20">
        <v>2014</v>
      </c>
      <c r="B907" s="10">
        <v>150</v>
      </c>
      <c r="C907" s="10">
        <v>906</v>
      </c>
      <c r="D907" s="26">
        <v>0</v>
      </c>
      <c r="E907" s="26">
        <v>1</v>
      </c>
      <c r="F907" s="26">
        <v>0</v>
      </c>
      <c r="G907" s="10">
        <v>1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1</v>
      </c>
      <c r="P907" s="10">
        <v>0</v>
      </c>
      <c r="Q907" s="20">
        <v>0.37199999999999989</v>
      </c>
      <c r="R907" s="15">
        <v>0.14000000000000001</v>
      </c>
      <c r="S907" s="20">
        <v>11.37</v>
      </c>
      <c r="T907" s="20">
        <v>1.0557604646877348</v>
      </c>
      <c r="U907" s="20">
        <v>3.32</v>
      </c>
      <c r="V907" s="20">
        <v>0.52113808370403625</v>
      </c>
      <c r="W907" s="20">
        <v>1</v>
      </c>
      <c r="X907" s="20">
        <v>18043</v>
      </c>
      <c r="Y907" s="20">
        <v>0</v>
      </c>
      <c r="Z907" s="20">
        <v>0</v>
      </c>
      <c r="AA907" s="20">
        <v>2</v>
      </c>
      <c r="AB907" s="20">
        <v>2</v>
      </c>
      <c r="AC907" s="20">
        <v>4</v>
      </c>
    </row>
    <row r="908" spans="1:29" x14ac:dyDescent="0.3">
      <c r="A908" s="20">
        <v>2014</v>
      </c>
      <c r="B908" s="10">
        <v>151</v>
      </c>
      <c r="C908" s="10">
        <v>907</v>
      </c>
      <c r="D908" s="26">
        <v>0</v>
      </c>
      <c r="E908" s="26">
        <v>1</v>
      </c>
      <c r="F908" s="26">
        <v>0</v>
      </c>
      <c r="G908" s="10">
        <v>1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1</v>
      </c>
      <c r="O908" s="10">
        <v>0</v>
      </c>
      <c r="P908" s="10">
        <v>0</v>
      </c>
      <c r="Q908" s="20">
        <v>0.60699999999999932</v>
      </c>
      <c r="R908" s="15">
        <v>0.31000000000000005</v>
      </c>
      <c r="S908" s="20">
        <v>8.7899999999999991</v>
      </c>
      <c r="T908" s="20">
        <v>0.94398887507377183</v>
      </c>
      <c r="U908" s="20">
        <v>4.05</v>
      </c>
      <c r="V908" s="20">
        <v>0.60745502321466849</v>
      </c>
      <c r="W908" s="20">
        <v>0</v>
      </c>
      <c r="X908" s="20">
        <v>18043</v>
      </c>
      <c r="Y908" s="20">
        <v>0</v>
      </c>
      <c r="Z908" s="20">
        <v>0</v>
      </c>
      <c r="AA908" s="20">
        <v>1</v>
      </c>
      <c r="AB908" s="20">
        <v>0</v>
      </c>
      <c r="AC908" s="20">
        <v>1</v>
      </c>
    </row>
    <row r="909" spans="1:29" x14ac:dyDescent="0.3">
      <c r="A909" s="20">
        <v>2014</v>
      </c>
      <c r="B909" s="10">
        <v>152</v>
      </c>
      <c r="C909" s="10">
        <v>908</v>
      </c>
      <c r="D909" s="26">
        <v>0</v>
      </c>
      <c r="E909" s="26">
        <v>1</v>
      </c>
      <c r="F909" s="26">
        <v>0</v>
      </c>
      <c r="G909" s="10">
        <v>1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1</v>
      </c>
      <c r="O909" s="10">
        <v>0</v>
      </c>
      <c r="P909" s="10">
        <v>0</v>
      </c>
      <c r="Q909" s="20">
        <v>0.39300000000000068</v>
      </c>
      <c r="R909" s="15">
        <v>2.0000000000000018E-2</v>
      </c>
      <c r="S909" s="20">
        <v>19.03</v>
      </c>
      <c r="T909" s="20">
        <v>1.2794387882870204</v>
      </c>
      <c r="U909" s="20">
        <v>3.38</v>
      </c>
      <c r="V909" s="20">
        <v>0.52891670027765469</v>
      </c>
      <c r="W909" s="20">
        <v>0</v>
      </c>
      <c r="X909" s="20">
        <v>18043</v>
      </c>
      <c r="Y909" s="20">
        <v>0</v>
      </c>
      <c r="Z909" s="20">
        <v>0</v>
      </c>
      <c r="AA909" s="20">
        <v>0</v>
      </c>
      <c r="AB909" s="20">
        <v>0</v>
      </c>
      <c r="AC909" s="20">
        <v>0</v>
      </c>
    </row>
    <row r="910" spans="1:29" x14ac:dyDescent="0.3">
      <c r="A910" s="20">
        <v>2014</v>
      </c>
      <c r="B910" s="10">
        <v>153</v>
      </c>
      <c r="C910" s="10">
        <v>909</v>
      </c>
      <c r="D910" s="26">
        <v>0</v>
      </c>
      <c r="E910" s="26">
        <v>1</v>
      </c>
      <c r="F910" s="26">
        <v>0</v>
      </c>
      <c r="G910" s="10">
        <v>1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1</v>
      </c>
      <c r="N910" s="10">
        <v>0</v>
      </c>
      <c r="O910" s="10">
        <v>0</v>
      </c>
      <c r="P910" s="10">
        <v>0</v>
      </c>
      <c r="Q910" s="20">
        <v>0.40000000000000568</v>
      </c>
      <c r="R910" s="15">
        <v>6.0000000000000053E-2</v>
      </c>
      <c r="S910" s="20">
        <v>27.22</v>
      </c>
      <c r="T910" s="20">
        <v>1.4348881208673159</v>
      </c>
      <c r="U910" s="20">
        <v>3.21</v>
      </c>
      <c r="V910" s="20">
        <v>0.5065050324048721</v>
      </c>
      <c r="W910" s="20">
        <v>0</v>
      </c>
      <c r="X910" s="20">
        <v>18043</v>
      </c>
      <c r="Y910" s="20">
        <v>0</v>
      </c>
      <c r="Z910" s="20">
        <v>0</v>
      </c>
      <c r="AA910" s="20">
        <v>0</v>
      </c>
      <c r="AB910" s="20">
        <v>0</v>
      </c>
      <c r="AC910" s="20">
        <v>0</v>
      </c>
    </row>
    <row r="911" spans="1:29" x14ac:dyDescent="0.3">
      <c r="A911" s="20">
        <v>2014</v>
      </c>
      <c r="B911" s="10">
        <v>154</v>
      </c>
      <c r="C911" s="10">
        <v>910</v>
      </c>
      <c r="D911" s="26">
        <v>0</v>
      </c>
      <c r="E911" s="26">
        <v>1</v>
      </c>
      <c r="F911" s="26">
        <v>0</v>
      </c>
      <c r="G911" s="10">
        <v>1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1</v>
      </c>
      <c r="O911" s="10">
        <v>0</v>
      </c>
      <c r="P911" s="10">
        <v>0</v>
      </c>
      <c r="Q911" s="20">
        <v>0.75099999999999056</v>
      </c>
      <c r="R911" s="15">
        <v>0.17000000000000004</v>
      </c>
      <c r="S911" s="20">
        <v>34.799999999999997</v>
      </c>
      <c r="T911" s="20">
        <v>1.541579243946581</v>
      </c>
      <c r="U911" s="20">
        <v>4.91</v>
      </c>
      <c r="V911" s="20">
        <v>0.69108149212296843</v>
      </c>
      <c r="W911" s="20">
        <v>2</v>
      </c>
      <c r="X911" s="20">
        <v>18043</v>
      </c>
      <c r="Y911" s="20">
        <v>0</v>
      </c>
      <c r="Z911" s="20">
        <v>0</v>
      </c>
      <c r="AA911" s="20">
        <v>0</v>
      </c>
      <c r="AB911" s="20">
        <v>0</v>
      </c>
      <c r="AC911" s="20">
        <v>0</v>
      </c>
    </row>
    <row r="912" spans="1:29" x14ac:dyDescent="0.3">
      <c r="A912" s="20">
        <v>2014</v>
      </c>
      <c r="B912" s="10">
        <v>155</v>
      </c>
      <c r="C912" s="10">
        <v>911</v>
      </c>
      <c r="D912" s="26">
        <v>0</v>
      </c>
      <c r="E912" s="26">
        <v>1</v>
      </c>
      <c r="F912" s="26">
        <v>0</v>
      </c>
      <c r="G912" s="10">
        <v>1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1</v>
      </c>
      <c r="N912" s="10">
        <v>0</v>
      </c>
      <c r="O912" s="10">
        <v>0</v>
      </c>
      <c r="P912" s="10">
        <v>0</v>
      </c>
      <c r="Q912" s="20">
        <v>1</v>
      </c>
      <c r="R912" s="15">
        <v>0.13</v>
      </c>
      <c r="S912" s="20">
        <v>28.27</v>
      </c>
      <c r="T912" s="20">
        <v>1.4513258084895195</v>
      </c>
      <c r="U912" s="20">
        <v>4.58</v>
      </c>
      <c r="V912" s="20">
        <v>0.66086547800386919</v>
      </c>
      <c r="W912" s="20">
        <v>2</v>
      </c>
      <c r="X912" s="20">
        <v>18043</v>
      </c>
      <c r="Y912" s="20">
        <v>0</v>
      </c>
      <c r="Z912" s="20">
        <v>0</v>
      </c>
      <c r="AA912" s="20">
        <v>1</v>
      </c>
      <c r="AB912" s="20">
        <v>0</v>
      </c>
      <c r="AC912" s="20">
        <v>1</v>
      </c>
    </row>
    <row r="913" spans="1:29" x14ac:dyDescent="0.3">
      <c r="A913" s="20">
        <v>2014</v>
      </c>
      <c r="B913" s="10">
        <v>156</v>
      </c>
      <c r="C913" s="10">
        <v>912</v>
      </c>
      <c r="D913" s="26">
        <v>0</v>
      </c>
      <c r="E913" s="26">
        <v>1</v>
      </c>
      <c r="F913" s="26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1</v>
      </c>
      <c r="O913" s="10">
        <v>0</v>
      </c>
      <c r="P913" s="10">
        <v>0</v>
      </c>
      <c r="Q913" s="20">
        <v>0.44899999999999807</v>
      </c>
      <c r="R913" s="15">
        <v>0</v>
      </c>
      <c r="S913" s="20">
        <v>19.12</v>
      </c>
      <c r="T913" s="20">
        <v>1.2814878879400813</v>
      </c>
      <c r="U913" s="20">
        <v>4.4400000000000004</v>
      </c>
      <c r="V913" s="20">
        <v>0.64738297011461987</v>
      </c>
      <c r="W913" s="20">
        <v>1</v>
      </c>
      <c r="X913" s="20">
        <v>18043</v>
      </c>
      <c r="Y913" s="20">
        <v>0</v>
      </c>
      <c r="Z913" s="20">
        <v>0</v>
      </c>
      <c r="AA913" s="20">
        <v>1</v>
      </c>
      <c r="AB913" s="20">
        <v>0</v>
      </c>
      <c r="AC913" s="20">
        <v>1</v>
      </c>
    </row>
    <row r="914" spans="1:29" x14ac:dyDescent="0.3">
      <c r="A914" s="20">
        <v>2014</v>
      </c>
      <c r="B914" s="10">
        <v>157</v>
      </c>
      <c r="C914" s="10">
        <v>913</v>
      </c>
      <c r="D914" s="26">
        <v>1</v>
      </c>
      <c r="E914" s="26">
        <v>0</v>
      </c>
      <c r="F914" s="26">
        <v>0</v>
      </c>
      <c r="G914" s="10">
        <v>0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1</v>
      </c>
      <c r="O914" s="10">
        <v>0</v>
      </c>
      <c r="P914" s="10">
        <v>0</v>
      </c>
      <c r="Q914" s="20">
        <v>0.72800000000000864</v>
      </c>
      <c r="R914" s="15">
        <v>0.22999999999999998</v>
      </c>
      <c r="S914" s="20">
        <v>27.66</v>
      </c>
      <c r="T914" s="20">
        <v>1.4418521757732918</v>
      </c>
      <c r="U914" s="20">
        <v>3.6</v>
      </c>
      <c r="V914" s="20">
        <v>0.55630250076728727</v>
      </c>
      <c r="W914" s="20">
        <v>1</v>
      </c>
      <c r="X914" s="20">
        <v>18043</v>
      </c>
      <c r="Y914" s="20">
        <v>0</v>
      </c>
      <c r="Z914" s="20">
        <v>0</v>
      </c>
      <c r="AA914" s="20">
        <v>2</v>
      </c>
      <c r="AB914" s="20">
        <v>1</v>
      </c>
      <c r="AC914" s="20">
        <v>3</v>
      </c>
    </row>
    <row r="915" spans="1:29" x14ac:dyDescent="0.3">
      <c r="A915" s="20">
        <v>2014</v>
      </c>
      <c r="B915" s="10">
        <v>158</v>
      </c>
      <c r="C915" s="10">
        <v>914</v>
      </c>
      <c r="D915" s="26">
        <v>0</v>
      </c>
      <c r="E915" s="26">
        <v>0</v>
      </c>
      <c r="F915" s="26">
        <v>1</v>
      </c>
      <c r="G915" s="10">
        <v>1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1</v>
      </c>
      <c r="N915" s="10">
        <v>0</v>
      </c>
      <c r="O915" s="10">
        <v>0</v>
      </c>
      <c r="P915" s="10">
        <v>0</v>
      </c>
      <c r="Q915" s="20">
        <v>0.57200000000000273</v>
      </c>
      <c r="R915" s="15">
        <v>0</v>
      </c>
      <c r="S915" s="20">
        <v>33.090000000000003</v>
      </c>
      <c r="T915" s="20">
        <v>1.5196967671598531</v>
      </c>
      <c r="U915" s="20">
        <v>4.0199999999999996</v>
      </c>
      <c r="V915" s="20">
        <v>0.60422605308446997</v>
      </c>
      <c r="W915" s="20">
        <v>0</v>
      </c>
      <c r="X915" s="20">
        <v>18043</v>
      </c>
      <c r="Y915" s="20">
        <v>0</v>
      </c>
      <c r="Z915" s="20">
        <v>0</v>
      </c>
      <c r="AA915" s="20">
        <v>0</v>
      </c>
      <c r="AB915" s="20">
        <v>1</v>
      </c>
      <c r="AC915" s="20">
        <v>1</v>
      </c>
    </row>
    <row r="916" spans="1:29" x14ac:dyDescent="0.3">
      <c r="A916" s="20">
        <v>2014</v>
      </c>
      <c r="B916" s="10">
        <v>159</v>
      </c>
      <c r="C916" s="10">
        <v>915</v>
      </c>
      <c r="D916" s="26">
        <v>0</v>
      </c>
      <c r="E916" s="26">
        <v>1</v>
      </c>
      <c r="F916" s="26">
        <v>0</v>
      </c>
      <c r="G916" s="10">
        <v>1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1</v>
      </c>
      <c r="N916" s="10">
        <v>0</v>
      </c>
      <c r="O916" s="10">
        <v>0</v>
      </c>
      <c r="P916" s="10">
        <v>0</v>
      </c>
      <c r="Q916" s="20">
        <v>0.39999999999999147</v>
      </c>
      <c r="R916" s="15">
        <v>4.0000000000000036E-2</v>
      </c>
      <c r="S916" s="20">
        <v>31.16</v>
      </c>
      <c r="T916" s="20">
        <v>1.4935974490005268</v>
      </c>
      <c r="U916" s="20">
        <v>3.88</v>
      </c>
      <c r="V916" s="20">
        <v>0.58883172559420727</v>
      </c>
      <c r="W916" s="20">
        <v>0</v>
      </c>
      <c r="X916" s="20">
        <v>18043</v>
      </c>
      <c r="Y916" s="20">
        <v>0</v>
      </c>
      <c r="Z916" s="20">
        <v>0</v>
      </c>
      <c r="AA916" s="20">
        <v>0</v>
      </c>
      <c r="AB916" s="20">
        <v>0</v>
      </c>
      <c r="AC916" s="20">
        <v>0</v>
      </c>
    </row>
    <row r="917" spans="1:29" x14ac:dyDescent="0.3">
      <c r="A917" s="20">
        <v>2014</v>
      </c>
      <c r="B917" s="10">
        <v>160</v>
      </c>
      <c r="C917" s="10">
        <v>916</v>
      </c>
      <c r="D917" s="26">
        <v>0</v>
      </c>
      <c r="E917" s="26">
        <v>1</v>
      </c>
      <c r="F917" s="26">
        <v>0</v>
      </c>
      <c r="G917" s="10">
        <v>1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1</v>
      </c>
      <c r="N917" s="10">
        <v>0</v>
      </c>
      <c r="O917" s="10">
        <v>0</v>
      </c>
      <c r="P917" s="10">
        <v>0</v>
      </c>
      <c r="Q917" s="20">
        <v>1</v>
      </c>
      <c r="R917" s="15">
        <v>0</v>
      </c>
      <c r="S917" s="20">
        <v>24.62</v>
      </c>
      <c r="T917" s="20">
        <v>1.3912880485952974</v>
      </c>
      <c r="U917" s="20">
        <v>5.17</v>
      </c>
      <c r="V917" s="20">
        <v>0.71349054309394255</v>
      </c>
      <c r="W917" s="20">
        <v>1</v>
      </c>
      <c r="X917" s="20">
        <v>18043</v>
      </c>
      <c r="Y917" s="20">
        <v>0</v>
      </c>
      <c r="Z917" s="20">
        <v>0</v>
      </c>
      <c r="AA917" s="20">
        <v>0</v>
      </c>
      <c r="AB917" s="20">
        <v>6</v>
      </c>
      <c r="AC917" s="20">
        <v>6</v>
      </c>
    </row>
    <row r="918" spans="1:29" x14ac:dyDescent="0.3">
      <c r="A918" s="20">
        <v>2014</v>
      </c>
      <c r="B918" s="10">
        <v>161</v>
      </c>
      <c r="C918" s="10">
        <v>917</v>
      </c>
      <c r="D918" s="26">
        <v>0</v>
      </c>
      <c r="E918" s="26">
        <v>1</v>
      </c>
      <c r="F918" s="26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1</v>
      </c>
      <c r="N918" s="10">
        <v>0</v>
      </c>
      <c r="O918" s="10">
        <v>0</v>
      </c>
      <c r="P918" s="10">
        <v>0</v>
      </c>
      <c r="Q918" s="20">
        <v>1</v>
      </c>
      <c r="R918" s="15">
        <v>0</v>
      </c>
      <c r="S918" s="20">
        <v>23.77</v>
      </c>
      <c r="T918" s="20">
        <v>1.3760291817281802</v>
      </c>
      <c r="U918" s="20">
        <v>5.0199999999999996</v>
      </c>
      <c r="V918" s="20">
        <v>0.70070371714501933</v>
      </c>
      <c r="W918" s="20">
        <v>7</v>
      </c>
      <c r="X918" s="20">
        <v>18043</v>
      </c>
      <c r="Y918" s="20">
        <v>0</v>
      </c>
      <c r="Z918" s="20">
        <v>1</v>
      </c>
      <c r="AA918" s="20">
        <v>5</v>
      </c>
      <c r="AB918" s="20">
        <v>13</v>
      </c>
      <c r="AC918" s="20">
        <v>19</v>
      </c>
    </row>
    <row r="919" spans="1:29" x14ac:dyDescent="0.3">
      <c r="A919" s="20">
        <v>2014</v>
      </c>
      <c r="B919" s="10">
        <v>162</v>
      </c>
      <c r="C919" s="10">
        <v>918</v>
      </c>
      <c r="D919" s="26">
        <v>0</v>
      </c>
      <c r="E919" s="26">
        <v>1</v>
      </c>
      <c r="F919" s="26">
        <v>0</v>
      </c>
      <c r="G919" s="10">
        <v>1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1</v>
      </c>
      <c r="N919" s="10">
        <v>0</v>
      </c>
      <c r="O919" s="10">
        <v>0</v>
      </c>
      <c r="P919" s="10">
        <v>0</v>
      </c>
      <c r="Q919" s="20">
        <v>0.70000000000000284</v>
      </c>
      <c r="R919" s="15">
        <v>0</v>
      </c>
      <c r="S919" s="20">
        <v>19.45</v>
      </c>
      <c r="T919" s="20">
        <v>1.2889196056617265</v>
      </c>
      <c r="U919" s="20">
        <v>4.37</v>
      </c>
      <c r="V919" s="20">
        <v>0.64048143697042181</v>
      </c>
      <c r="W919" s="20">
        <v>3</v>
      </c>
      <c r="X919" s="20">
        <v>18043</v>
      </c>
      <c r="Y919" s="20">
        <v>0</v>
      </c>
      <c r="Z919" s="20">
        <v>0</v>
      </c>
      <c r="AA919" s="20">
        <v>2</v>
      </c>
      <c r="AB919" s="20">
        <v>1</v>
      </c>
      <c r="AC919" s="20">
        <v>3</v>
      </c>
    </row>
    <row r="920" spans="1:29" x14ac:dyDescent="0.3">
      <c r="A920" s="20">
        <v>2014</v>
      </c>
      <c r="B920" s="10">
        <v>163</v>
      </c>
      <c r="C920" s="10">
        <v>919</v>
      </c>
      <c r="D920" s="26">
        <v>0</v>
      </c>
      <c r="E920" s="26">
        <v>0</v>
      </c>
      <c r="F920" s="26">
        <v>1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1</v>
      </c>
      <c r="N920" s="10">
        <v>0</v>
      </c>
      <c r="O920" s="10">
        <v>0</v>
      </c>
      <c r="P920" s="10">
        <v>0</v>
      </c>
      <c r="Q920" s="20">
        <v>0.84999999999999432</v>
      </c>
      <c r="R920" s="15">
        <v>0</v>
      </c>
      <c r="S920" s="20">
        <v>26.84</v>
      </c>
      <c r="T920" s="20">
        <v>1.4287825114969546</v>
      </c>
      <c r="U920" s="20">
        <v>3.07</v>
      </c>
      <c r="V920" s="20">
        <v>0.48713837547718647</v>
      </c>
      <c r="W920" s="20">
        <v>8</v>
      </c>
      <c r="X920" s="20">
        <v>9913</v>
      </c>
      <c r="Y920" s="20">
        <v>0</v>
      </c>
      <c r="Z920" s="20">
        <v>1</v>
      </c>
      <c r="AA920" s="20">
        <v>6</v>
      </c>
      <c r="AB920" s="20">
        <v>22</v>
      </c>
      <c r="AC920" s="20">
        <v>29</v>
      </c>
    </row>
    <row r="921" spans="1:29" x14ac:dyDescent="0.3">
      <c r="A921" s="20">
        <v>2014</v>
      </c>
      <c r="B921" s="10">
        <v>164</v>
      </c>
      <c r="C921" s="10">
        <v>920</v>
      </c>
      <c r="D921" s="26">
        <v>0</v>
      </c>
      <c r="E921" s="26">
        <v>0</v>
      </c>
      <c r="F921" s="26">
        <v>1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1</v>
      </c>
      <c r="O921" s="10">
        <v>0</v>
      </c>
      <c r="P921" s="10">
        <v>0</v>
      </c>
      <c r="Q921" s="20">
        <v>1</v>
      </c>
      <c r="R921" s="15">
        <v>1.0000000000000009E-2</v>
      </c>
      <c r="S921" s="20">
        <v>25.13</v>
      </c>
      <c r="T921" s="20">
        <v>1.4001924885925761</v>
      </c>
      <c r="U921" s="20">
        <v>2.8</v>
      </c>
      <c r="V921" s="20">
        <v>0.44715803134221921</v>
      </c>
      <c r="W921" s="20">
        <v>6</v>
      </c>
      <c r="X921" s="20">
        <v>9913</v>
      </c>
      <c r="Y921" s="20">
        <v>0</v>
      </c>
      <c r="Z921" s="20">
        <v>4</v>
      </c>
      <c r="AA921" s="20">
        <v>17</v>
      </c>
      <c r="AB921" s="20">
        <v>20</v>
      </c>
      <c r="AC921" s="20">
        <v>41</v>
      </c>
    </row>
    <row r="922" spans="1:29" x14ac:dyDescent="0.3">
      <c r="A922" s="20">
        <v>2014</v>
      </c>
      <c r="B922" s="10">
        <v>165</v>
      </c>
      <c r="C922" s="10">
        <v>921</v>
      </c>
      <c r="D922" s="26">
        <v>0</v>
      </c>
      <c r="E922" s="26">
        <v>1</v>
      </c>
      <c r="F922" s="26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20">
        <v>0.45000000000000284</v>
      </c>
      <c r="R922" s="15">
        <v>7.999999999999996E-2</v>
      </c>
      <c r="S922" s="20">
        <v>24.16</v>
      </c>
      <c r="T922" s="20">
        <v>1.3830969299490943</v>
      </c>
      <c r="U922" s="20">
        <v>2.14</v>
      </c>
      <c r="V922" s="20">
        <v>0.33041377334919086</v>
      </c>
      <c r="W922" s="20">
        <v>3</v>
      </c>
      <c r="X922" s="20">
        <v>9913</v>
      </c>
      <c r="Y922" s="20">
        <v>0</v>
      </c>
      <c r="Z922" s="20">
        <v>1</v>
      </c>
      <c r="AA922" s="20">
        <v>3</v>
      </c>
      <c r="AB922" s="20">
        <v>5</v>
      </c>
      <c r="AC922" s="20">
        <v>9</v>
      </c>
    </row>
    <row r="923" spans="1:29" x14ac:dyDescent="0.3">
      <c r="A923" s="20">
        <v>2014</v>
      </c>
      <c r="B923" s="10">
        <v>166</v>
      </c>
      <c r="C923" s="10">
        <v>922</v>
      </c>
      <c r="D923" s="26">
        <v>0</v>
      </c>
      <c r="E923" s="26">
        <v>1</v>
      </c>
      <c r="F923" s="26">
        <v>0</v>
      </c>
      <c r="G923" s="10">
        <v>1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20">
        <v>0.33899999999999864</v>
      </c>
      <c r="R923" s="15">
        <v>1.0000000000000009E-2</v>
      </c>
      <c r="S923" s="20">
        <v>25.03</v>
      </c>
      <c r="T923" s="20">
        <v>1.3984608496082234</v>
      </c>
      <c r="U923" s="20">
        <v>2.99</v>
      </c>
      <c r="V923" s="20">
        <v>0.47567118832442967</v>
      </c>
      <c r="W923" s="20">
        <v>1</v>
      </c>
      <c r="X923" s="20">
        <v>9913</v>
      </c>
      <c r="Y923" s="20">
        <v>0</v>
      </c>
      <c r="Z923" s="20">
        <v>1</v>
      </c>
      <c r="AA923" s="20">
        <v>2</v>
      </c>
      <c r="AB923" s="20">
        <v>1</v>
      </c>
      <c r="AC923" s="20">
        <v>4</v>
      </c>
    </row>
    <row r="924" spans="1:29" x14ac:dyDescent="0.3">
      <c r="A924" s="20">
        <v>2014</v>
      </c>
      <c r="B924" s="10">
        <v>167</v>
      </c>
      <c r="C924" s="10">
        <v>923</v>
      </c>
      <c r="D924" s="26">
        <v>1</v>
      </c>
      <c r="E924" s="26">
        <v>0</v>
      </c>
      <c r="F924" s="26">
        <v>0</v>
      </c>
      <c r="G924" s="10">
        <v>1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20">
        <v>0.56100000000000705</v>
      </c>
      <c r="R924" s="15">
        <v>0.19999999999999996</v>
      </c>
      <c r="S924" s="20">
        <v>22.14</v>
      </c>
      <c r="T924" s="20">
        <v>1.3451776165427041</v>
      </c>
      <c r="U924" s="20">
        <v>3.32</v>
      </c>
      <c r="V924" s="20">
        <v>0.52113808370403625</v>
      </c>
      <c r="W924" s="20">
        <v>0</v>
      </c>
      <c r="X924" s="20">
        <v>9913</v>
      </c>
      <c r="Y924" s="20">
        <v>0</v>
      </c>
      <c r="Z924" s="20">
        <v>2</v>
      </c>
      <c r="AA924" s="20">
        <v>1</v>
      </c>
      <c r="AB924" s="20">
        <v>1</v>
      </c>
      <c r="AC924" s="20">
        <v>4</v>
      </c>
    </row>
    <row r="925" spans="1:29" x14ac:dyDescent="0.3">
      <c r="A925" s="20">
        <v>2014</v>
      </c>
      <c r="B925" s="10">
        <v>168</v>
      </c>
      <c r="C925" s="10">
        <v>924</v>
      </c>
      <c r="D925" s="26">
        <v>1</v>
      </c>
      <c r="E925" s="26">
        <v>0</v>
      </c>
      <c r="F925" s="26">
        <v>0</v>
      </c>
      <c r="G925" s="10">
        <v>1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20">
        <v>0.34199999999999875</v>
      </c>
      <c r="R925" s="15">
        <v>0</v>
      </c>
      <c r="S925" s="20">
        <v>35.159999999999997</v>
      </c>
      <c r="T925" s="20">
        <v>1.5460488664017342</v>
      </c>
      <c r="U925" s="20">
        <v>3.69</v>
      </c>
      <c r="V925" s="20">
        <v>0.56702636615906032</v>
      </c>
      <c r="W925" s="20">
        <v>0</v>
      </c>
      <c r="X925" s="20">
        <v>9913</v>
      </c>
      <c r="Y925" s="20">
        <v>0</v>
      </c>
      <c r="Z925" s="20">
        <v>0</v>
      </c>
      <c r="AA925" s="20">
        <v>0</v>
      </c>
      <c r="AB925" s="20">
        <v>3</v>
      </c>
      <c r="AC925" s="20">
        <v>3</v>
      </c>
    </row>
    <row r="926" spans="1:29" x14ac:dyDescent="0.3">
      <c r="A926" s="20">
        <v>2014</v>
      </c>
      <c r="B926" s="10">
        <v>169</v>
      </c>
      <c r="C926" s="10">
        <v>925</v>
      </c>
      <c r="D926" s="26">
        <v>1</v>
      </c>
      <c r="E926" s="26">
        <v>0</v>
      </c>
      <c r="F926" s="26">
        <v>0</v>
      </c>
      <c r="G926" s="10">
        <v>1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20">
        <v>0.37999999999999545</v>
      </c>
      <c r="R926" s="15">
        <v>4.0000000000000036E-2</v>
      </c>
      <c r="S926" s="20">
        <v>22.45</v>
      </c>
      <c r="T926" s="20">
        <v>1.351216345339342</v>
      </c>
      <c r="U926" s="20">
        <v>2.89</v>
      </c>
      <c r="V926" s="20">
        <v>0.46089784275654788</v>
      </c>
      <c r="W926" s="20">
        <v>0</v>
      </c>
      <c r="X926" s="20">
        <v>9913</v>
      </c>
      <c r="Y926" s="20">
        <v>0</v>
      </c>
      <c r="Z926" s="20">
        <v>0</v>
      </c>
      <c r="AA926" s="20">
        <v>0</v>
      </c>
      <c r="AB926" s="20">
        <v>1</v>
      </c>
      <c r="AC926" s="20">
        <v>1</v>
      </c>
    </row>
    <row r="927" spans="1:29" x14ac:dyDescent="0.3">
      <c r="A927" s="20">
        <v>2014</v>
      </c>
      <c r="B927" s="10">
        <v>170</v>
      </c>
      <c r="C927" s="10">
        <v>926</v>
      </c>
      <c r="D927" s="26">
        <v>0</v>
      </c>
      <c r="E927" s="26">
        <v>1</v>
      </c>
      <c r="F927" s="26">
        <v>0</v>
      </c>
      <c r="G927" s="10">
        <v>1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1</v>
      </c>
      <c r="O927" s="10">
        <v>0</v>
      </c>
      <c r="P927" s="10">
        <v>0</v>
      </c>
      <c r="Q927" s="20">
        <v>0.42799999999999727</v>
      </c>
      <c r="R927" s="15">
        <v>2.0000000000000018E-2</v>
      </c>
      <c r="S927" s="20">
        <v>27.94</v>
      </c>
      <c r="T927" s="20">
        <v>1.4462264017781632</v>
      </c>
      <c r="U927" s="20">
        <v>4.62</v>
      </c>
      <c r="V927" s="20">
        <v>0.66464197555612547</v>
      </c>
      <c r="W927" s="20">
        <v>0</v>
      </c>
      <c r="X927" s="20">
        <v>9913</v>
      </c>
      <c r="Y927" s="20">
        <v>0</v>
      </c>
      <c r="Z927" s="20">
        <v>1</v>
      </c>
      <c r="AA927" s="20">
        <v>0</v>
      </c>
      <c r="AB927" s="20">
        <v>1</v>
      </c>
      <c r="AC927" s="20">
        <v>2</v>
      </c>
    </row>
    <row r="928" spans="1:29" x14ac:dyDescent="0.3">
      <c r="A928" s="20">
        <v>2014</v>
      </c>
      <c r="B928" s="10">
        <v>171</v>
      </c>
      <c r="C928" s="10">
        <v>927</v>
      </c>
      <c r="D928" s="26">
        <v>1</v>
      </c>
      <c r="E928" s="26">
        <v>0</v>
      </c>
      <c r="F928" s="26">
        <v>0</v>
      </c>
      <c r="G928" s="10">
        <v>1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1</v>
      </c>
      <c r="N928" s="10">
        <v>0</v>
      </c>
      <c r="O928" s="10">
        <v>0</v>
      </c>
      <c r="P928" s="10">
        <v>0</v>
      </c>
      <c r="Q928" s="20">
        <v>0.32200000000000273</v>
      </c>
      <c r="R928" s="15">
        <v>5.0000000000000044E-2</v>
      </c>
      <c r="S928" s="20">
        <v>13.01</v>
      </c>
      <c r="T928" s="20">
        <v>1.1142772965615861</v>
      </c>
      <c r="U928" s="20">
        <v>5.18</v>
      </c>
      <c r="V928" s="20">
        <v>0.71432975974523305</v>
      </c>
      <c r="W928" s="20">
        <v>0</v>
      </c>
      <c r="X928" s="20">
        <v>9913</v>
      </c>
      <c r="Y928" s="20">
        <v>0</v>
      </c>
      <c r="Z928" s="20">
        <v>0</v>
      </c>
      <c r="AA928" s="20">
        <v>0</v>
      </c>
      <c r="AB928" s="20">
        <v>1</v>
      </c>
      <c r="AC928" s="20">
        <v>1</v>
      </c>
    </row>
    <row r="929" spans="1:29" x14ac:dyDescent="0.3">
      <c r="A929" s="20">
        <v>2014</v>
      </c>
      <c r="B929" s="10">
        <v>172</v>
      </c>
      <c r="C929" s="10">
        <v>928</v>
      </c>
      <c r="D929" s="26">
        <v>0</v>
      </c>
      <c r="E929" s="26">
        <v>1</v>
      </c>
      <c r="F929" s="26">
        <v>0</v>
      </c>
      <c r="G929" s="10">
        <v>1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1</v>
      </c>
      <c r="O929" s="10">
        <v>0</v>
      </c>
      <c r="P929" s="10">
        <v>0</v>
      </c>
      <c r="Q929" s="20">
        <v>0.70799999999999841</v>
      </c>
      <c r="R929" s="15">
        <v>0</v>
      </c>
      <c r="S929" s="20">
        <v>13.75</v>
      </c>
      <c r="T929" s="20">
        <v>1.1383026981662814</v>
      </c>
      <c r="U929" s="20">
        <v>3.98</v>
      </c>
      <c r="V929" s="20">
        <v>0.59988307207368785</v>
      </c>
      <c r="W929" s="20">
        <v>1</v>
      </c>
      <c r="X929" s="20">
        <v>9913</v>
      </c>
      <c r="Y929" s="20">
        <v>0</v>
      </c>
      <c r="Z929" s="20">
        <v>0</v>
      </c>
      <c r="AA929" s="20">
        <v>5</v>
      </c>
      <c r="AB929" s="20">
        <v>9</v>
      </c>
      <c r="AC929" s="20">
        <v>14</v>
      </c>
    </row>
    <row r="930" spans="1:29" x14ac:dyDescent="0.3">
      <c r="A930" s="20">
        <v>2014</v>
      </c>
      <c r="B930" s="10">
        <v>173</v>
      </c>
      <c r="C930" s="10">
        <v>929</v>
      </c>
      <c r="D930" s="26">
        <v>0</v>
      </c>
      <c r="E930" s="26">
        <v>1</v>
      </c>
      <c r="F930" s="26">
        <v>0</v>
      </c>
      <c r="G930" s="10">
        <v>1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1</v>
      </c>
      <c r="N930" s="10">
        <v>0</v>
      </c>
      <c r="O930" s="10">
        <v>0</v>
      </c>
      <c r="P930" s="10">
        <v>0</v>
      </c>
      <c r="Q930" s="20">
        <v>0.62000000000000455</v>
      </c>
      <c r="R930" s="15">
        <v>1.0000000000000009E-2</v>
      </c>
      <c r="S930" s="20">
        <v>11.12</v>
      </c>
      <c r="T930" s="20">
        <v>1.0461047872460387</v>
      </c>
      <c r="U930" s="20">
        <v>3.39</v>
      </c>
      <c r="V930" s="20">
        <v>0.53019969820308221</v>
      </c>
      <c r="W930" s="20">
        <v>1</v>
      </c>
      <c r="X930" s="20">
        <v>13216</v>
      </c>
      <c r="Y930" s="20">
        <v>0</v>
      </c>
      <c r="Z930" s="20">
        <v>0</v>
      </c>
      <c r="AA930" s="20">
        <v>1</v>
      </c>
      <c r="AB930" s="20">
        <v>3</v>
      </c>
      <c r="AC930" s="20">
        <v>4</v>
      </c>
    </row>
    <row r="931" spans="1:29" x14ac:dyDescent="0.3">
      <c r="A931" s="20">
        <v>2014</v>
      </c>
      <c r="B931" s="10">
        <v>174</v>
      </c>
      <c r="C931" s="10">
        <v>930</v>
      </c>
      <c r="D931" s="26">
        <v>0</v>
      </c>
      <c r="E931" s="26">
        <v>1</v>
      </c>
      <c r="F931" s="26">
        <v>0</v>
      </c>
      <c r="G931" s="10">
        <v>1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20">
        <v>1</v>
      </c>
      <c r="R931" s="15">
        <v>9.9999999999999978E-2</v>
      </c>
      <c r="S931" s="20">
        <v>11.75</v>
      </c>
      <c r="T931" s="20">
        <v>1.070037866607755</v>
      </c>
      <c r="U931" s="20">
        <v>3.67</v>
      </c>
      <c r="V931" s="20">
        <v>0.56466606425208932</v>
      </c>
      <c r="W931" s="20">
        <v>5</v>
      </c>
      <c r="X931" s="20">
        <v>13216</v>
      </c>
      <c r="Y931" s="20">
        <v>0</v>
      </c>
      <c r="Z931" s="20">
        <v>1</v>
      </c>
      <c r="AA931" s="20">
        <v>7</v>
      </c>
      <c r="AB931" s="20">
        <v>17</v>
      </c>
      <c r="AC931" s="20">
        <v>25</v>
      </c>
    </row>
    <row r="932" spans="1:29" x14ac:dyDescent="0.3">
      <c r="A932" s="20">
        <v>2014</v>
      </c>
      <c r="B932" s="10">
        <v>175</v>
      </c>
      <c r="C932" s="10">
        <v>931</v>
      </c>
      <c r="D932" s="26">
        <v>0</v>
      </c>
      <c r="E932" s="26">
        <v>1</v>
      </c>
      <c r="F932" s="26">
        <v>0</v>
      </c>
      <c r="G932" s="10">
        <v>1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1</v>
      </c>
      <c r="O932" s="10">
        <v>0</v>
      </c>
      <c r="P932" s="10">
        <v>0</v>
      </c>
      <c r="Q932" s="20">
        <v>0.76999999999999602</v>
      </c>
      <c r="R932" s="15">
        <v>0</v>
      </c>
      <c r="S932" s="20">
        <v>19.89</v>
      </c>
      <c r="T932" s="20">
        <v>1.2986347831244356</v>
      </c>
      <c r="U932" s="20">
        <v>2.65</v>
      </c>
      <c r="V932" s="20">
        <v>0.42324587393680785</v>
      </c>
      <c r="W932" s="20">
        <v>3</v>
      </c>
      <c r="X932" s="20">
        <v>12577</v>
      </c>
      <c r="Y932" s="20">
        <v>0</v>
      </c>
      <c r="Z932" s="20">
        <v>2</v>
      </c>
      <c r="AA932" s="20">
        <v>4</v>
      </c>
      <c r="AB932" s="20">
        <v>8</v>
      </c>
      <c r="AC932" s="20">
        <v>14</v>
      </c>
    </row>
    <row r="933" spans="1:29" x14ac:dyDescent="0.3">
      <c r="A933" s="20">
        <v>2014</v>
      </c>
      <c r="B933" s="10">
        <v>176</v>
      </c>
      <c r="C933" s="10">
        <v>932</v>
      </c>
      <c r="D933" s="26">
        <v>0</v>
      </c>
      <c r="E933" s="26">
        <v>1</v>
      </c>
      <c r="F933" s="26">
        <v>0</v>
      </c>
      <c r="G933" s="10">
        <v>1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1</v>
      </c>
      <c r="O933" s="10">
        <v>0</v>
      </c>
      <c r="P933" s="10">
        <v>0</v>
      </c>
      <c r="Q933" s="20">
        <v>1</v>
      </c>
      <c r="R933" s="15">
        <v>8.9999999999999969E-2</v>
      </c>
      <c r="S933" s="20">
        <v>25.83</v>
      </c>
      <c r="T933" s="20">
        <v>1.4121244061733171</v>
      </c>
      <c r="U933" s="20">
        <v>4.0599999999999996</v>
      </c>
      <c r="V933" s="20">
        <v>0.60852603357719404</v>
      </c>
      <c r="W933" s="20">
        <v>0</v>
      </c>
      <c r="X933" s="20">
        <v>13123</v>
      </c>
      <c r="Y933" s="20">
        <v>0</v>
      </c>
      <c r="Z933" s="20">
        <v>1</v>
      </c>
      <c r="AA933" s="20">
        <v>3</v>
      </c>
      <c r="AB933" s="20">
        <v>5</v>
      </c>
      <c r="AC933" s="20">
        <v>9</v>
      </c>
    </row>
    <row r="934" spans="1:29" x14ac:dyDescent="0.3">
      <c r="A934" s="20">
        <v>2014</v>
      </c>
      <c r="B934" s="10">
        <v>177</v>
      </c>
      <c r="C934" s="10">
        <v>933</v>
      </c>
      <c r="D934" s="26">
        <v>0</v>
      </c>
      <c r="E934" s="26">
        <v>1</v>
      </c>
      <c r="F934" s="26">
        <v>0</v>
      </c>
      <c r="G934" s="10">
        <v>1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1</v>
      </c>
      <c r="O934" s="10">
        <v>0</v>
      </c>
      <c r="P934" s="10">
        <v>0</v>
      </c>
      <c r="Q934" s="20">
        <v>1</v>
      </c>
      <c r="R934" s="15">
        <v>0</v>
      </c>
      <c r="S934" s="20">
        <v>23.53</v>
      </c>
      <c r="T934" s="20">
        <v>1.3716219271760213</v>
      </c>
      <c r="U934" s="20">
        <v>3.9</v>
      </c>
      <c r="V934" s="20">
        <v>0.59106460702649921</v>
      </c>
      <c r="W934" s="20">
        <v>5</v>
      </c>
      <c r="X934" s="20">
        <v>13123</v>
      </c>
      <c r="Y934" s="20">
        <v>0</v>
      </c>
      <c r="Z934" s="20">
        <v>1</v>
      </c>
      <c r="AA934" s="20">
        <v>4</v>
      </c>
      <c r="AB934" s="20">
        <v>9</v>
      </c>
      <c r="AC934" s="20">
        <v>14</v>
      </c>
    </row>
    <row r="935" spans="1:29" x14ac:dyDescent="0.3">
      <c r="A935" s="20">
        <v>2014</v>
      </c>
      <c r="B935" s="10">
        <v>178</v>
      </c>
      <c r="C935" s="10">
        <v>934</v>
      </c>
      <c r="D935" s="26">
        <v>0</v>
      </c>
      <c r="E935" s="26">
        <v>1</v>
      </c>
      <c r="F935" s="26">
        <v>0</v>
      </c>
      <c r="G935" s="10">
        <v>0</v>
      </c>
      <c r="H935" s="10">
        <v>1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1</v>
      </c>
      <c r="O935" s="10">
        <v>0</v>
      </c>
      <c r="P935" s="10">
        <v>0</v>
      </c>
      <c r="Q935" s="20">
        <v>1</v>
      </c>
      <c r="R935" s="15">
        <v>0</v>
      </c>
      <c r="S935" s="20">
        <v>22.96</v>
      </c>
      <c r="T935" s="20">
        <v>1.3609718837259359</v>
      </c>
      <c r="U935" s="20">
        <v>3.68</v>
      </c>
      <c r="V935" s="20">
        <v>0.56584781867351763</v>
      </c>
      <c r="W935" s="20">
        <v>0</v>
      </c>
      <c r="X935" s="20">
        <v>13123</v>
      </c>
      <c r="Y935" s="20">
        <v>0</v>
      </c>
      <c r="Z935" s="20">
        <v>0</v>
      </c>
      <c r="AA935" s="20">
        <v>1</v>
      </c>
      <c r="AB935" s="20">
        <v>5</v>
      </c>
      <c r="AC935" s="20">
        <v>6</v>
      </c>
    </row>
    <row r="936" spans="1:29" x14ac:dyDescent="0.3">
      <c r="A936" s="20">
        <v>2014</v>
      </c>
      <c r="B936" s="10">
        <v>179</v>
      </c>
      <c r="C936" s="10">
        <v>935</v>
      </c>
      <c r="D936" s="26">
        <v>0</v>
      </c>
      <c r="E936" s="26">
        <v>1</v>
      </c>
      <c r="F936" s="26">
        <v>0</v>
      </c>
      <c r="G936" s="10">
        <v>0</v>
      </c>
      <c r="H936" s="10">
        <v>1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1</v>
      </c>
      <c r="O936" s="10">
        <v>0</v>
      </c>
      <c r="P936" s="10">
        <v>0</v>
      </c>
      <c r="Q936" s="20">
        <v>1</v>
      </c>
      <c r="R936" s="15">
        <v>0</v>
      </c>
      <c r="S936" s="20">
        <v>18.48</v>
      </c>
      <c r="T936" s="20">
        <v>1.266701966884088</v>
      </c>
      <c r="U936" s="20">
        <v>4.04</v>
      </c>
      <c r="V936" s="20">
        <v>0.60638136511060492</v>
      </c>
      <c r="W936" s="20">
        <v>0</v>
      </c>
      <c r="X936" s="20">
        <v>13123</v>
      </c>
      <c r="Y936" s="20">
        <v>0</v>
      </c>
      <c r="Z936" s="20">
        <v>1</v>
      </c>
      <c r="AA936" s="20">
        <v>2</v>
      </c>
      <c r="AB936" s="20">
        <v>9</v>
      </c>
      <c r="AC936" s="20">
        <v>12</v>
      </c>
    </row>
    <row r="937" spans="1:29" x14ac:dyDescent="0.3">
      <c r="A937" s="20">
        <v>2014</v>
      </c>
      <c r="B937" s="10">
        <v>180</v>
      </c>
      <c r="C937" s="10">
        <v>936</v>
      </c>
      <c r="D937" s="26">
        <v>0</v>
      </c>
      <c r="E937" s="26">
        <v>1</v>
      </c>
      <c r="F937" s="26">
        <v>0</v>
      </c>
      <c r="G937" s="10">
        <v>0</v>
      </c>
      <c r="H937" s="10">
        <v>1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1</v>
      </c>
      <c r="O937" s="10">
        <v>0</v>
      </c>
      <c r="P937" s="10">
        <v>0</v>
      </c>
      <c r="Q937" s="20">
        <v>0.90000000000000568</v>
      </c>
      <c r="R937" s="15">
        <v>0</v>
      </c>
      <c r="S937" s="20">
        <v>19.13</v>
      </c>
      <c r="T937" s="20">
        <v>1.2817149700272958</v>
      </c>
      <c r="U937" s="20">
        <v>4.41</v>
      </c>
      <c r="V937" s="20">
        <v>0.6444385894678385</v>
      </c>
      <c r="W937" s="20">
        <v>0</v>
      </c>
      <c r="X937" s="20">
        <v>13123</v>
      </c>
      <c r="Y937" s="20">
        <v>0</v>
      </c>
      <c r="Z937" s="20">
        <v>0</v>
      </c>
      <c r="AA937" s="20">
        <v>1</v>
      </c>
      <c r="AB937" s="20">
        <v>7</v>
      </c>
      <c r="AC937" s="20">
        <v>8</v>
      </c>
    </row>
    <row r="938" spans="1:29" x14ac:dyDescent="0.3">
      <c r="A938" s="20">
        <v>2014</v>
      </c>
      <c r="B938" s="10">
        <v>181</v>
      </c>
      <c r="C938" s="10">
        <v>937</v>
      </c>
      <c r="D938" s="26">
        <v>1</v>
      </c>
      <c r="E938" s="26">
        <v>0</v>
      </c>
      <c r="F938" s="26">
        <v>0</v>
      </c>
      <c r="G938" s="10">
        <v>1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1</v>
      </c>
      <c r="O938" s="10">
        <v>0</v>
      </c>
      <c r="P938" s="10">
        <v>0</v>
      </c>
      <c r="Q938" s="20">
        <v>0.32999999999999829</v>
      </c>
      <c r="R938" s="15">
        <v>0</v>
      </c>
      <c r="S938" s="20">
        <v>15.81</v>
      </c>
      <c r="T938" s="20">
        <v>1.1989318699322091</v>
      </c>
      <c r="U938" s="20">
        <v>6.56</v>
      </c>
      <c r="V938" s="20">
        <v>0.81690383937566025</v>
      </c>
      <c r="W938" s="20">
        <v>2</v>
      </c>
      <c r="X938" s="20">
        <v>13123</v>
      </c>
      <c r="Y938" s="20">
        <v>0</v>
      </c>
      <c r="Z938" s="20">
        <v>1</v>
      </c>
      <c r="AA938" s="20">
        <v>3</v>
      </c>
      <c r="AB938" s="20">
        <v>10</v>
      </c>
      <c r="AC938" s="20">
        <v>14</v>
      </c>
    </row>
    <row r="939" spans="1:29" x14ac:dyDescent="0.3">
      <c r="A939" s="20">
        <v>2014</v>
      </c>
      <c r="B939" s="10">
        <v>182</v>
      </c>
      <c r="C939" s="10">
        <v>938</v>
      </c>
      <c r="D939" s="26">
        <v>0</v>
      </c>
      <c r="E939" s="26">
        <v>1</v>
      </c>
      <c r="F939" s="26">
        <v>0</v>
      </c>
      <c r="G939" s="10">
        <v>0</v>
      </c>
      <c r="H939" s="10">
        <v>1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1</v>
      </c>
      <c r="O939" s="10">
        <v>0</v>
      </c>
      <c r="P939" s="10">
        <v>0</v>
      </c>
      <c r="Q939" s="20">
        <v>1</v>
      </c>
      <c r="R939" s="15">
        <v>0</v>
      </c>
      <c r="S939" s="20">
        <v>22.34</v>
      </c>
      <c r="T939" s="20">
        <v>1.3490831687795903</v>
      </c>
      <c r="U939" s="20">
        <v>6.18</v>
      </c>
      <c r="V939" s="20">
        <v>0.79098847508881587</v>
      </c>
      <c r="W939" s="20">
        <v>0</v>
      </c>
      <c r="X939" s="20">
        <v>10210</v>
      </c>
      <c r="Y939" s="20">
        <v>0</v>
      </c>
      <c r="Z939" s="20">
        <v>0</v>
      </c>
      <c r="AA939" s="20">
        <v>2</v>
      </c>
      <c r="AB939" s="20">
        <v>10</v>
      </c>
      <c r="AC939" s="20">
        <v>12</v>
      </c>
    </row>
    <row r="940" spans="1:29" x14ac:dyDescent="0.3">
      <c r="A940" s="20">
        <v>2014</v>
      </c>
      <c r="B940" s="10">
        <v>183</v>
      </c>
      <c r="C940" s="10">
        <v>939</v>
      </c>
      <c r="D940" s="26">
        <v>1</v>
      </c>
      <c r="E940" s="26">
        <v>0</v>
      </c>
      <c r="F940" s="26">
        <v>0</v>
      </c>
      <c r="G940" s="10">
        <v>0</v>
      </c>
      <c r="H940" s="10">
        <v>1</v>
      </c>
      <c r="I940" s="10">
        <v>0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20">
        <v>1</v>
      </c>
      <c r="R940" s="15">
        <v>1.0000000000000009E-2</v>
      </c>
      <c r="S940" s="20">
        <v>22.93</v>
      </c>
      <c r="T940" s="20">
        <v>1.3604040547299387</v>
      </c>
      <c r="U940" s="20">
        <v>4.5</v>
      </c>
      <c r="V940" s="20">
        <v>0.65321251377534373</v>
      </c>
      <c r="W940" s="20">
        <v>0</v>
      </c>
      <c r="X940" s="20">
        <v>10210</v>
      </c>
      <c r="Y940" s="20">
        <v>0</v>
      </c>
      <c r="Z940" s="20">
        <v>1</v>
      </c>
      <c r="AA940" s="20">
        <v>0</v>
      </c>
      <c r="AB940" s="20">
        <v>2</v>
      </c>
      <c r="AC940" s="20">
        <v>3</v>
      </c>
    </row>
    <row r="941" spans="1:29" x14ac:dyDescent="0.3">
      <c r="A941" s="20">
        <v>2014</v>
      </c>
      <c r="B941" s="10">
        <v>184</v>
      </c>
      <c r="C941" s="10">
        <v>940</v>
      </c>
      <c r="D941" s="26">
        <v>0</v>
      </c>
      <c r="E941" s="26">
        <v>1</v>
      </c>
      <c r="F941" s="26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0</v>
      </c>
      <c r="N941" s="10">
        <v>1</v>
      </c>
      <c r="O941" s="10">
        <v>0</v>
      </c>
      <c r="P941" s="10">
        <v>0</v>
      </c>
      <c r="Q941" s="20">
        <v>2</v>
      </c>
      <c r="R941" s="15">
        <v>2.0000000000000018E-2</v>
      </c>
      <c r="S941" s="20">
        <v>14.25</v>
      </c>
      <c r="T941" s="20">
        <v>1.153814864344529</v>
      </c>
      <c r="U941" s="20">
        <v>4.3499999999999996</v>
      </c>
      <c r="V941" s="20">
        <v>0.63848925695463732</v>
      </c>
      <c r="W941" s="20">
        <v>4</v>
      </c>
      <c r="X941" s="20">
        <v>10210</v>
      </c>
      <c r="Y941" s="20">
        <v>0</v>
      </c>
      <c r="Z941" s="20">
        <v>1</v>
      </c>
      <c r="AA941" s="20">
        <v>2</v>
      </c>
      <c r="AB941" s="20">
        <v>4</v>
      </c>
      <c r="AC941" s="20">
        <v>7</v>
      </c>
    </row>
    <row r="942" spans="1:29" x14ac:dyDescent="0.3">
      <c r="A942" s="20">
        <v>2014</v>
      </c>
      <c r="B942" s="10">
        <v>185</v>
      </c>
      <c r="C942" s="10">
        <v>941</v>
      </c>
      <c r="D942" s="26">
        <v>0</v>
      </c>
      <c r="E942" s="26">
        <v>1</v>
      </c>
      <c r="F942" s="26">
        <v>0</v>
      </c>
      <c r="G942" s="10">
        <v>1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1</v>
      </c>
      <c r="O942" s="10">
        <v>0</v>
      </c>
      <c r="P942" s="10">
        <v>0</v>
      </c>
      <c r="Q942" s="20">
        <v>1</v>
      </c>
      <c r="R942" s="15">
        <v>0</v>
      </c>
      <c r="S942" s="20">
        <v>36.81</v>
      </c>
      <c r="T942" s="20">
        <v>1.5659658174466666</v>
      </c>
      <c r="U942" s="20">
        <v>3.84</v>
      </c>
      <c r="V942" s="20">
        <v>0.58433122436753082</v>
      </c>
      <c r="W942" s="20">
        <v>1</v>
      </c>
      <c r="X942" s="20">
        <v>10210</v>
      </c>
      <c r="Y942" s="20">
        <v>1</v>
      </c>
      <c r="Z942" s="20">
        <v>1</v>
      </c>
      <c r="AA942" s="20">
        <v>2</v>
      </c>
      <c r="AB942" s="20">
        <v>5</v>
      </c>
      <c r="AC942" s="20">
        <v>9</v>
      </c>
    </row>
    <row r="943" spans="1:29" x14ac:dyDescent="0.3">
      <c r="A943" s="20">
        <v>2014</v>
      </c>
      <c r="B943" s="10">
        <v>186</v>
      </c>
      <c r="C943" s="10">
        <v>942</v>
      </c>
      <c r="D943" s="26">
        <v>1</v>
      </c>
      <c r="E943" s="26">
        <v>0</v>
      </c>
      <c r="F943" s="26">
        <v>0</v>
      </c>
      <c r="G943" s="10">
        <v>1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1</v>
      </c>
      <c r="O943" s="10">
        <v>0</v>
      </c>
      <c r="P943" s="10">
        <v>0</v>
      </c>
      <c r="Q943" s="20">
        <v>1</v>
      </c>
      <c r="R943" s="15">
        <v>1.0000000000000009E-2</v>
      </c>
      <c r="S943" s="20">
        <v>30.23</v>
      </c>
      <c r="T943" s="20">
        <v>1.4804381471778172</v>
      </c>
      <c r="U943" s="20">
        <v>4.0599999999999996</v>
      </c>
      <c r="V943" s="20">
        <v>0.60852603357719404</v>
      </c>
      <c r="W943" s="20">
        <v>1</v>
      </c>
      <c r="X943" s="20">
        <v>10210</v>
      </c>
      <c r="Y943" s="20">
        <v>0</v>
      </c>
      <c r="Z943" s="20">
        <v>1</v>
      </c>
      <c r="AA943" s="20">
        <v>0</v>
      </c>
      <c r="AB943" s="20">
        <v>8</v>
      </c>
      <c r="AC943" s="20">
        <v>9</v>
      </c>
    </row>
    <row r="944" spans="1:29" x14ac:dyDescent="0.3">
      <c r="A944" s="20">
        <v>2014</v>
      </c>
      <c r="B944" s="10">
        <v>187</v>
      </c>
      <c r="C944" s="10">
        <v>943</v>
      </c>
      <c r="D944" s="26">
        <v>0</v>
      </c>
      <c r="E944" s="26">
        <v>1</v>
      </c>
      <c r="F944" s="26">
        <v>0</v>
      </c>
      <c r="G944" s="10">
        <v>1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1</v>
      </c>
      <c r="O944" s="10">
        <v>0</v>
      </c>
      <c r="P944" s="10">
        <v>0</v>
      </c>
      <c r="Q944" s="20">
        <v>1</v>
      </c>
      <c r="R944" s="15">
        <v>0</v>
      </c>
      <c r="S944" s="20">
        <v>31.35</v>
      </c>
      <c r="T944" s="20">
        <v>1.4962375451667353</v>
      </c>
      <c r="U944" s="20">
        <v>4.57</v>
      </c>
      <c r="V944" s="20">
        <v>0.6599162000698503</v>
      </c>
      <c r="W944" s="20">
        <v>0</v>
      </c>
      <c r="X944" s="20">
        <v>10210</v>
      </c>
      <c r="Y944" s="20">
        <v>0</v>
      </c>
      <c r="Z944" s="20">
        <v>0</v>
      </c>
      <c r="AA944" s="20">
        <v>1</v>
      </c>
      <c r="AB944" s="20">
        <v>0</v>
      </c>
      <c r="AC944" s="20">
        <v>1</v>
      </c>
    </row>
    <row r="945" spans="1:29" x14ac:dyDescent="0.3">
      <c r="A945" s="20">
        <v>2014</v>
      </c>
      <c r="B945" s="10">
        <v>188</v>
      </c>
      <c r="C945" s="10">
        <v>944</v>
      </c>
      <c r="D945" s="26">
        <v>0</v>
      </c>
      <c r="E945" s="26">
        <v>1</v>
      </c>
      <c r="F945" s="26">
        <v>0</v>
      </c>
      <c r="G945" s="10">
        <v>1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1</v>
      </c>
      <c r="N945" s="10">
        <v>0</v>
      </c>
      <c r="O945" s="10">
        <v>0</v>
      </c>
      <c r="P945" s="10">
        <v>0</v>
      </c>
      <c r="Q945" s="20">
        <v>0.37800000000000011</v>
      </c>
      <c r="R945" s="15">
        <v>0</v>
      </c>
      <c r="S945" s="20">
        <v>33.72</v>
      </c>
      <c r="T945" s="20">
        <v>1.5278875659527047</v>
      </c>
      <c r="U945" s="20">
        <v>2.91</v>
      </c>
      <c r="V945" s="20">
        <v>0.46389298898590731</v>
      </c>
      <c r="W945" s="20">
        <v>0</v>
      </c>
      <c r="X945" s="20">
        <v>10210</v>
      </c>
      <c r="Y945" s="20">
        <v>0</v>
      </c>
      <c r="Z945" s="20">
        <v>0</v>
      </c>
      <c r="AA945" s="20">
        <v>0</v>
      </c>
      <c r="AB945" s="20">
        <v>0</v>
      </c>
      <c r="AC945" s="20">
        <v>0</v>
      </c>
    </row>
    <row r="946" spans="1:29" x14ac:dyDescent="0.3">
      <c r="A946" s="20">
        <v>2014</v>
      </c>
      <c r="B946" s="10">
        <v>189</v>
      </c>
      <c r="C946" s="10">
        <v>945</v>
      </c>
      <c r="D946" s="26">
        <v>0</v>
      </c>
      <c r="E946" s="26">
        <v>1</v>
      </c>
      <c r="F946" s="26">
        <v>0</v>
      </c>
      <c r="G946" s="10">
        <v>1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1</v>
      </c>
      <c r="O946" s="10">
        <v>0</v>
      </c>
      <c r="P946" s="10">
        <v>0</v>
      </c>
      <c r="Q946" s="20">
        <v>0.35200000000000387</v>
      </c>
      <c r="R946" s="15">
        <v>3.0000000000000027E-2</v>
      </c>
      <c r="S946" s="20">
        <v>37.869999999999997</v>
      </c>
      <c r="T946" s="20">
        <v>1.5782953051208262</v>
      </c>
      <c r="U946" s="20">
        <v>3.35</v>
      </c>
      <c r="V946" s="20">
        <v>0.5250448070368452</v>
      </c>
      <c r="W946" s="20">
        <v>0</v>
      </c>
      <c r="X946" s="20">
        <v>10210</v>
      </c>
      <c r="Y946" s="20">
        <v>0</v>
      </c>
      <c r="Z946" s="20">
        <v>0</v>
      </c>
      <c r="AA946" s="20">
        <v>0</v>
      </c>
      <c r="AB946" s="20">
        <v>0</v>
      </c>
      <c r="AC946" s="20">
        <v>0</v>
      </c>
    </row>
    <row r="947" spans="1:29" x14ac:dyDescent="0.3">
      <c r="A947" s="20">
        <v>2014</v>
      </c>
      <c r="B947" s="10">
        <v>190</v>
      </c>
      <c r="C947" s="10">
        <v>946</v>
      </c>
      <c r="D947" s="26">
        <v>0</v>
      </c>
      <c r="E947" s="26">
        <v>1</v>
      </c>
      <c r="F947" s="26">
        <v>0</v>
      </c>
      <c r="G947" s="10">
        <v>1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1</v>
      </c>
      <c r="O947" s="10">
        <v>0</v>
      </c>
      <c r="P947" s="10">
        <v>0</v>
      </c>
      <c r="Q947" s="20">
        <v>0.92999999999999261</v>
      </c>
      <c r="R947" s="15">
        <v>0</v>
      </c>
      <c r="S947" s="20">
        <v>23.72</v>
      </c>
      <c r="T947" s="20">
        <v>1.3751146846922251</v>
      </c>
      <c r="U947" s="20">
        <v>3.84</v>
      </c>
      <c r="V947" s="20">
        <v>0.58433122436753082</v>
      </c>
      <c r="W947" s="20">
        <v>1</v>
      </c>
      <c r="X947" s="20">
        <v>10210</v>
      </c>
      <c r="Y947" s="20">
        <v>0</v>
      </c>
      <c r="Z947" s="20">
        <v>0</v>
      </c>
      <c r="AA947" s="20">
        <v>0</v>
      </c>
      <c r="AB947" s="20">
        <v>3</v>
      </c>
      <c r="AC947" s="20">
        <v>3</v>
      </c>
    </row>
    <row r="948" spans="1:29" x14ac:dyDescent="0.3">
      <c r="A948" s="20">
        <v>2014</v>
      </c>
      <c r="B948" s="10">
        <v>191</v>
      </c>
      <c r="C948" s="10">
        <v>947</v>
      </c>
      <c r="D948" s="26">
        <v>1</v>
      </c>
      <c r="E948" s="26">
        <v>0</v>
      </c>
      <c r="F948" s="26">
        <v>0</v>
      </c>
      <c r="G948" s="10">
        <v>1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1</v>
      </c>
      <c r="O948" s="10">
        <v>0</v>
      </c>
      <c r="P948" s="10">
        <v>0</v>
      </c>
      <c r="Q948" s="20">
        <v>0.34000000000000341</v>
      </c>
      <c r="R948" s="15">
        <v>1.0000000000000009E-2</v>
      </c>
      <c r="S948" s="20">
        <v>25.15</v>
      </c>
      <c r="T948" s="20">
        <v>1.4005379893919461</v>
      </c>
      <c r="U948" s="20">
        <v>4.0599999999999996</v>
      </c>
      <c r="V948" s="20">
        <v>0.60852603357719404</v>
      </c>
      <c r="W948" s="20">
        <v>0</v>
      </c>
      <c r="X948" s="20">
        <v>10210</v>
      </c>
      <c r="Y948" s="20">
        <v>0</v>
      </c>
      <c r="Z948" s="20">
        <v>1</v>
      </c>
      <c r="AA948" s="20">
        <v>0</v>
      </c>
      <c r="AB948" s="20">
        <v>1</v>
      </c>
      <c r="AC948" s="20">
        <v>2</v>
      </c>
    </row>
    <row r="949" spans="1:29" x14ac:dyDescent="0.3">
      <c r="A949" s="20">
        <v>2014</v>
      </c>
      <c r="B949" s="10">
        <v>192</v>
      </c>
      <c r="C949" s="10">
        <v>948</v>
      </c>
      <c r="D949" s="26">
        <v>1</v>
      </c>
      <c r="E949" s="26">
        <v>0</v>
      </c>
      <c r="F949" s="26">
        <v>0</v>
      </c>
      <c r="G949" s="10">
        <v>0</v>
      </c>
      <c r="H949" s="10">
        <v>1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1</v>
      </c>
      <c r="O949" s="10">
        <v>0</v>
      </c>
      <c r="P949" s="10">
        <v>0</v>
      </c>
      <c r="Q949" s="20">
        <v>1</v>
      </c>
      <c r="R949" s="15">
        <v>0</v>
      </c>
      <c r="S949" s="20">
        <v>45.28</v>
      </c>
      <c r="T949" s="20">
        <v>1.655906418180215</v>
      </c>
      <c r="U949" s="20">
        <v>3.85</v>
      </c>
      <c r="V949" s="20">
        <v>0.5854607295085007</v>
      </c>
      <c r="W949" s="20">
        <v>1</v>
      </c>
      <c r="X949" s="20">
        <v>10210</v>
      </c>
      <c r="Y949" s="20">
        <v>0</v>
      </c>
      <c r="Z949" s="20">
        <v>1</v>
      </c>
      <c r="AA949" s="20">
        <v>0</v>
      </c>
      <c r="AB949" s="20">
        <v>7</v>
      </c>
      <c r="AC949" s="20">
        <v>8</v>
      </c>
    </row>
    <row r="950" spans="1:29" x14ac:dyDescent="0.3">
      <c r="A950" s="20">
        <v>2014</v>
      </c>
      <c r="B950" s="10">
        <v>193</v>
      </c>
      <c r="C950" s="10">
        <v>949</v>
      </c>
      <c r="D950" s="26">
        <v>0</v>
      </c>
      <c r="E950" s="26">
        <v>1</v>
      </c>
      <c r="F950" s="26">
        <v>0</v>
      </c>
      <c r="G950" s="10">
        <v>0</v>
      </c>
      <c r="H950" s="10">
        <v>1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1</v>
      </c>
      <c r="O950" s="10">
        <v>0</v>
      </c>
      <c r="P950" s="10">
        <v>0</v>
      </c>
      <c r="Q950" s="20">
        <v>0.70999999999999375</v>
      </c>
      <c r="R950" s="15">
        <v>0.15000000000000002</v>
      </c>
      <c r="S950" s="20">
        <v>27.71</v>
      </c>
      <c r="T950" s="20">
        <v>1.4426365257822318</v>
      </c>
      <c r="U950" s="20">
        <v>3.08</v>
      </c>
      <c r="V950" s="20">
        <v>0.48855071650044429</v>
      </c>
      <c r="W950" s="20">
        <v>1</v>
      </c>
      <c r="X950" s="20">
        <v>10210</v>
      </c>
      <c r="Y950" s="20">
        <v>1</v>
      </c>
      <c r="Z950" s="20">
        <v>0</v>
      </c>
      <c r="AA950" s="20">
        <v>4</v>
      </c>
      <c r="AB950" s="20">
        <v>4</v>
      </c>
      <c r="AC950" s="20">
        <v>9</v>
      </c>
    </row>
    <row r="951" spans="1:29" x14ac:dyDescent="0.3">
      <c r="A951" s="20">
        <v>2014</v>
      </c>
      <c r="B951" s="10">
        <v>194</v>
      </c>
      <c r="C951" s="10">
        <v>950</v>
      </c>
      <c r="D951" s="26">
        <v>0</v>
      </c>
      <c r="E951" s="26">
        <v>1</v>
      </c>
      <c r="F951" s="26">
        <v>0</v>
      </c>
      <c r="G951" s="10">
        <v>0</v>
      </c>
      <c r="H951" s="10">
        <v>1</v>
      </c>
      <c r="I951" s="10">
        <v>0</v>
      </c>
      <c r="J951" s="10">
        <v>0</v>
      </c>
      <c r="K951" s="10">
        <v>0</v>
      </c>
      <c r="L951" s="10">
        <v>0</v>
      </c>
      <c r="M951" s="10">
        <v>1</v>
      </c>
      <c r="N951" s="10">
        <v>0</v>
      </c>
      <c r="O951" s="10">
        <v>0</v>
      </c>
      <c r="P951" s="10">
        <v>0</v>
      </c>
      <c r="Q951" s="20">
        <v>1</v>
      </c>
      <c r="R951" s="15">
        <v>0</v>
      </c>
      <c r="S951" s="20">
        <v>25.6</v>
      </c>
      <c r="T951" s="20">
        <v>1.4082399653118496</v>
      </c>
      <c r="U951" s="20">
        <v>4.0599999999999996</v>
      </c>
      <c r="V951" s="20">
        <v>0.60852603357719404</v>
      </c>
      <c r="W951" s="20">
        <v>1</v>
      </c>
      <c r="X951" s="20">
        <v>10210</v>
      </c>
      <c r="Y951" s="20">
        <v>0</v>
      </c>
      <c r="Z951" s="20">
        <v>0</v>
      </c>
      <c r="AA951" s="20">
        <v>2</v>
      </c>
      <c r="AB951" s="20">
        <v>5</v>
      </c>
      <c r="AC951" s="20">
        <v>7</v>
      </c>
    </row>
    <row r="952" spans="1:29" x14ac:dyDescent="0.3">
      <c r="A952" s="20">
        <v>2014</v>
      </c>
      <c r="B952" s="10">
        <v>195</v>
      </c>
      <c r="C952" s="10">
        <v>951</v>
      </c>
      <c r="D952" s="26">
        <v>1</v>
      </c>
      <c r="E952" s="26">
        <v>0</v>
      </c>
      <c r="F952" s="26">
        <v>0</v>
      </c>
      <c r="G952" s="10">
        <v>1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1</v>
      </c>
      <c r="O952" s="10">
        <v>0</v>
      </c>
      <c r="P952" s="10">
        <v>0</v>
      </c>
      <c r="Q952" s="20">
        <v>0.39000000000000057</v>
      </c>
      <c r="R952" s="15">
        <v>0</v>
      </c>
      <c r="S952" s="20">
        <v>24.44</v>
      </c>
      <c r="T952" s="20">
        <v>1.3881012015705168</v>
      </c>
      <c r="U952" s="20">
        <v>6.46</v>
      </c>
      <c r="V952" s="20">
        <v>0.81023251799508411</v>
      </c>
      <c r="W952" s="20">
        <v>1</v>
      </c>
      <c r="X952" s="20">
        <v>10210</v>
      </c>
      <c r="Y952" s="20">
        <v>0</v>
      </c>
      <c r="Z952" s="20">
        <v>0</v>
      </c>
      <c r="AA952" s="20">
        <v>2</v>
      </c>
      <c r="AB952" s="20">
        <v>4</v>
      </c>
      <c r="AC952" s="20">
        <v>6</v>
      </c>
    </row>
    <row r="953" spans="1:29" x14ac:dyDescent="0.3">
      <c r="A953" s="20">
        <v>2014</v>
      </c>
      <c r="B953" s="10">
        <v>196</v>
      </c>
      <c r="C953" s="10">
        <v>952</v>
      </c>
      <c r="D953" s="26">
        <v>1</v>
      </c>
      <c r="E953" s="26">
        <v>0</v>
      </c>
      <c r="F953" s="26">
        <v>0</v>
      </c>
      <c r="G953" s="10">
        <v>0</v>
      </c>
      <c r="H953" s="10">
        <v>1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1</v>
      </c>
      <c r="O953" s="10">
        <v>0</v>
      </c>
      <c r="P953" s="10">
        <v>0</v>
      </c>
      <c r="Q953" s="20">
        <v>1</v>
      </c>
      <c r="R953" s="15">
        <v>0</v>
      </c>
      <c r="S953" s="20">
        <v>34.99</v>
      </c>
      <c r="T953" s="20">
        <v>1.5439439424829065</v>
      </c>
      <c r="U953" s="20">
        <v>4.78</v>
      </c>
      <c r="V953" s="20">
        <v>0.67942789661211889</v>
      </c>
      <c r="W953" s="20">
        <v>2</v>
      </c>
      <c r="X953" s="20">
        <v>10210</v>
      </c>
      <c r="Y953" s="20">
        <v>0</v>
      </c>
      <c r="Z953" s="20">
        <v>0</v>
      </c>
      <c r="AA953" s="20">
        <v>3</v>
      </c>
      <c r="AB953" s="20">
        <v>2</v>
      </c>
      <c r="AC953" s="20">
        <v>5</v>
      </c>
    </row>
    <row r="954" spans="1:29" x14ac:dyDescent="0.3">
      <c r="A954" s="20">
        <v>2014</v>
      </c>
      <c r="B954" s="10">
        <v>197</v>
      </c>
      <c r="C954" s="10">
        <v>953</v>
      </c>
      <c r="D954" s="26">
        <v>0</v>
      </c>
      <c r="E954" s="26">
        <v>1</v>
      </c>
      <c r="F954" s="26">
        <v>0</v>
      </c>
      <c r="G954" s="10">
        <v>0</v>
      </c>
      <c r="H954" s="10">
        <v>1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1</v>
      </c>
      <c r="O954" s="10">
        <v>0</v>
      </c>
      <c r="P954" s="10">
        <v>0</v>
      </c>
      <c r="Q954" s="20">
        <v>0.53700000000000614</v>
      </c>
      <c r="R954" s="15">
        <v>0</v>
      </c>
      <c r="S954" s="20">
        <v>41</v>
      </c>
      <c r="T954" s="20">
        <v>1.6127838567197355</v>
      </c>
      <c r="U954" s="20">
        <v>3.17</v>
      </c>
      <c r="V954" s="20">
        <v>0.50105926221775143</v>
      </c>
      <c r="W954" s="20">
        <v>0</v>
      </c>
      <c r="X954" s="20">
        <v>10210</v>
      </c>
      <c r="Y954" s="20">
        <v>0</v>
      </c>
      <c r="Z954" s="20">
        <v>0</v>
      </c>
      <c r="AA954" s="20">
        <v>1</v>
      </c>
      <c r="AB954" s="20">
        <v>0</v>
      </c>
      <c r="AC954" s="20">
        <v>1</v>
      </c>
    </row>
    <row r="955" spans="1:29" x14ac:dyDescent="0.3">
      <c r="A955" s="20">
        <v>2014</v>
      </c>
      <c r="B955" s="10">
        <v>198</v>
      </c>
      <c r="C955" s="10">
        <v>954</v>
      </c>
      <c r="D955" s="26">
        <v>0</v>
      </c>
      <c r="E955" s="26">
        <v>0</v>
      </c>
      <c r="F955" s="26">
        <v>1</v>
      </c>
      <c r="G955" s="10">
        <v>0</v>
      </c>
      <c r="H955" s="10">
        <v>1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1</v>
      </c>
      <c r="O955" s="10">
        <v>0</v>
      </c>
      <c r="P955" s="10">
        <v>0</v>
      </c>
      <c r="Q955" s="20">
        <v>0.36299999999999955</v>
      </c>
      <c r="R955" s="15">
        <v>1.0000000000000009E-2</v>
      </c>
      <c r="S955" s="20">
        <v>39.36</v>
      </c>
      <c r="T955" s="20">
        <v>1.5950550897593039</v>
      </c>
      <c r="U955" s="20">
        <v>2.58</v>
      </c>
      <c r="V955" s="20">
        <v>0.41161970596323016</v>
      </c>
      <c r="W955" s="20">
        <v>0</v>
      </c>
      <c r="X955" s="20">
        <v>10210</v>
      </c>
      <c r="Y955" s="20">
        <v>0</v>
      </c>
      <c r="Z955" s="20">
        <v>0</v>
      </c>
      <c r="AA955" s="20">
        <v>1</v>
      </c>
      <c r="AB955" s="20">
        <v>0</v>
      </c>
      <c r="AC955" s="20">
        <v>1</v>
      </c>
    </row>
    <row r="956" spans="1:29" x14ac:dyDescent="0.3">
      <c r="A956" s="20">
        <v>2014</v>
      </c>
      <c r="B956" s="10">
        <v>199</v>
      </c>
      <c r="C956" s="10">
        <v>955</v>
      </c>
      <c r="D956" s="26">
        <v>0</v>
      </c>
      <c r="E956" s="26">
        <v>1</v>
      </c>
      <c r="F956" s="26">
        <v>0</v>
      </c>
      <c r="G956" s="10">
        <v>0</v>
      </c>
      <c r="H956" s="10">
        <v>1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1</v>
      </c>
      <c r="O956" s="10">
        <v>0</v>
      </c>
      <c r="P956" s="10">
        <v>0</v>
      </c>
      <c r="Q956" s="20">
        <v>1</v>
      </c>
      <c r="R956" s="15">
        <v>0</v>
      </c>
      <c r="S956" s="20">
        <v>37.72</v>
      </c>
      <c r="T956" s="20">
        <v>1.5765716840652908</v>
      </c>
      <c r="U956" s="20">
        <v>3.17</v>
      </c>
      <c r="V956" s="20">
        <v>0.50105926221775143</v>
      </c>
      <c r="W956" s="20">
        <v>0</v>
      </c>
      <c r="X956" s="20">
        <v>10210</v>
      </c>
      <c r="Y956" s="20">
        <v>0</v>
      </c>
      <c r="Z956" s="20">
        <v>0</v>
      </c>
      <c r="AA956" s="20">
        <v>0</v>
      </c>
      <c r="AB956" s="20">
        <v>1</v>
      </c>
      <c r="AC956" s="20">
        <v>1</v>
      </c>
    </row>
    <row r="957" spans="1:29" x14ac:dyDescent="0.3">
      <c r="A957" s="20">
        <v>2014</v>
      </c>
      <c r="B957" s="10">
        <v>200</v>
      </c>
      <c r="C957" s="10">
        <v>956</v>
      </c>
      <c r="D957" s="26">
        <v>0</v>
      </c>
      <c r="E957" s="26">
        <v>1</v>
      </c>
      <c r="F957" s="26">
        <v>0</v>
      </c>
      <c r="G957" s="10">
        <v>0</v>
      </c>
      <c r="H957" s="10">
        <v>1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1</v>
      </c>
      <c r="O957" s="10">
        <v>0</v>
      </c>
      <c r="P957" s="10">
        <v>0</v>
      </c>
      <c r="Q957" s="20">
        <v>1</v>
      </c>
      <c r="R957" s="15">
        <v>6.0000000000000053E-2</v>
      </c>
      <c r="S957" s="20">
        <v>35.14</v>
      </c>
      <c r="T957" s="20">
        <v>1.5458017571592761</v>
      </c>
      <c r="U957" s="20">
        <v>3.09</v>
      </c>
      <c r="V957" s="20">
        <v>0.48995847942483461</v>
      </c>
      <c r="W957" s="20">
        <v>0</v>
      </c>
      <c r="X957" s="20">
        <v>10210</v>
      </c>
      <c r="Y957" s="20">
        <v>0</v>
      </c>
      <c r="Z957" s="20">
        <v>1</v>
      </c>
      <c r="AA957" s="20">
        <v>1</v>
      </c>
      <c r="AB957" s="20">
        <v>3</v>
      </c>
      <c r="AC957" s="20">
        <v>5</v>
      </c>
    </row>
    <row r="958" spans="1:29" x14ac:dyDescent="0.3">
      <c r="A958" s="20">
        <v>2014</v>
      </c>
      <c r="B958" s="10">
        <v>201</v>
      </c>
      <c r="C958" s="10">
        <v>957</v>
      </c>
      <c r="D958" s="26">
        <v>0</v>
      </c>
      <c r="E958" s="26">
        <v>0</v>
      </c>
      <c r="F958" s="26">
        <v>0</v>
      </c>
      <c r="G958" s="10">
        <v>0</v>
      </c>
      <c r="H958" s="10">
        <v>1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1</v>
      </c>
      <c r="O958" s="10">
        <v>0</v>
      </c>
      <c r="P958" s="10">
        <v>0</v>
      </c>
      <c r="Q958" s="20">
        <v>1</v>
      </c>
      <c r="R958" s="15">
        <v>4.0000000000000036E-2</v>
      </c>
      <c r="S958" s="20">
        <v>37.03</v>
      </c>
      <c r="T958" s="20">
        <v>1.5685537120494426</v>
      </c>
      <c r="U958" s="20">
        <v>4.42</v>
      </c>
      <c r="V958" s="20">
        <v>0.64542226934909186</v>
      </c>
      <c r="W958" s="20">
        <v>2</v>
      </c>
      <c r="X958" s="20">
        <v>10210</v>
      </c>
      <c r="Y958" s="20">
        <v>0</v>
      </c>
      <c r="Z958" s="20">
        <v>0</v>
      </c>
      <c r="AA958" s="20">
        <v>3</v>
      </c>
      <c r="AB958" s="20">
        <v>2</v>
      </c>
      <c r="AC958" s="20">
        <v>5</v>
      </c>
    </row>
    <row r="959" spans="1:29" x14ac:dyDescent="0.3">
      <c r="A959" s="20">
        <v>2014</v>
      </c>
      <c r="B959" s="10">
        <v>202</v>
      </c>
      <c r="C959" s="10">
        <v>958</v>
      </c>
      <c r="D959" s="26">
        <v>0</v>
      </c>
      <c r="E959" s="26">
        <v>1</v>
      </c>
      <c r="F959" s="26">
        <v>0</v>
      </c>
      <c r="G959" s="10">
        <v>1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1</v>
      </c>
      <c r="O959" s="10">
        <v>0</v>
      </c>
      <c r="P959" s="10">
        <v>0</v>
      </c>
      <c r="Q959" s="20">
        <v>1</v>
      </c>
      <c r="R959" s="15">
        <v>0</v>
      </c>
      <c r="S959" s="20">
        <v>54.33</v>
      </c>
      <c r="T959" s="20">
        <v>1.7350397050337207</v>
      </c>
      <c r="U959" s="20">
        <v>3.26</v>
      </c>
      <c r="V959" s="20">
        <v>0.51321760006793893</v>
      </c>
      <c r="W959" s="20">
        <v>0</v>
      </c>
      <c r="X959" s="20">
        <v>10210</v>
      </c>
      <c r="Y959" s="20">
        <v>0</v>
      </c>
      <c r="Z959" s="20">
        <v>2</v>
      </c>
      <c r="AA959" s="20">
        <v>0</v>
      </c>
      <c r="AB959" s="20">
        <v>2</v>
      </c>
      <c r="AC959" s="20">
        <v>4</v>
      </c>
    </row>
    <row r="960" spans="1:29" x14ac:dyDescent="0.3">
      <c r="A960" s="20">
        <v>2014</v>
      </c>
      <c r="B960" s="10">
        <v>203</v>
      </c>
      <c r="C960" s="10">
        <v>959</v>
      </c>
      <c r="D960" s="26">
        <v>0</v>
      </c>
      <c r="E960" s="26">
        <v>1</v>
      </c>
      <c r="F960" s="26">
        <v>0</v>
      </c>
      <c r="G960" s="10">
        <v>1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1</v>
      </c>
      <c r="O960" s="10">
        <v>0</v>
      </c>
      <c r="P960" s="10">
        <v>0</v>
      </c>
      <c r="Q960" s="20">
        <v>1</v>
      </c>
      <c r="R960" s="15">
        <v>0</v>
      </c>
      <c r="S960" s="20">
        <v>40.94</v>
      </c>
      <c r="T960" s="20">
        <v>1.6121478383264869</v>
      </c>
      <c r="U960" s="20">
        <v>4.54</v>
      </c>
      <c r="V960" s="20">
        <v>0.65705585285710388</v>
      </c>
      <c r="W960" s="20">
        <v>0</v>
      </c>
      <c r="X960" s="20">
        <v>10210</v>
      </c>
      <c r="Y960" s="20">
        <v>0</v>
      </c>
      <c r="Z960" s="20">
        <v>1</v>
      </c>
      <c r="AA960" s="20">
        <v>0</v>
      </c>
      <c r="AB960" s="20">
        <v>2</v>
      </c>
      <c r="AC960" s="20">
        <v>3</v>
      </c>
    </row>
    <row r="961" spans="1:29" x14ac:dyDescent="0.3">
      <c r="A961" s="20">
        <v>2014</v>
      </c>
      <c r="B961" s="10">
        <v>204</v>
      </c>
      <c r="C961" s="10">
        <v>960</v>
      </c>
      <c r="D961" s="26">
        <v>1</v>
      </c>
      <c r="E961" s="26">
        <v>0</v>
      </c>
      <c r="F961" s="26">
        <v>0</v>
      </c>
      <c r="G961" s="10">
        <v>1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1</v>
      </c>
      <c r="O961" s="10">
        <v>0</v>
      </c>
      <c r="P961" s="10">
        <v>0</v>
      </c>
      <c r="Q961" s="20">
        <v>1</v>
      </c>
      <c r="R961" s="15">
        <v>0</v>
      </c>
      <c r="S961" s="20">
        <v>26.28</v>
      </c>
      <c r="T961" s="20">
        <v>1.4196253608877432</v>
      </c>
      <c r="U961" s="20">
        <v>3.82</v>
      </c>
      <c r="V961" s="20">
        <v>0.58206336291170868</v>
      </c>
      <c r="W961" s="20">
        <v>0</v>
      </c>
      <c r="X961" s="20">
        <v>8446</v>
      </c>
      <c r="Y961" s="20">
        <v>0</v>
      </c>
      <c r="Z961" s="20">
        <v>1</v>
      </c>
      <c r="AA961" s="20">
        <v>0</v>
      </c>
      <c r="AB961" s="20">
        <v>2</v>
      </c>
      <c r="AC961" s="20">
        <v>3</v>
      </c>
    </row>
    <row r="962" spans="1:29" x14ac:dyDescent="0.3">
      <c r="A962" s="20">
        <v>2014</v>
      </c>
      <c r="B962" s="10">
        <v>205</v>
      </c>
      <c r="C962" s="10">
        <v>961</v>
      </c>
      <c r="D962" s="26">
        <v>0</v>
      </c>
      <c r="E962" s="26">
        <v>1</v>
      </c>
      <c r="F962" s="26">
        <v>0</v>
      </c>
      <c r="G962" s="10">
        <v>1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1</v>
      </c>
      <c r="O962" s="10">
        <v>0</v>
      </c>
      <c r="P962" s="10">
        <v>0</v>
      </c>
      <c r="Q962" s="20">
        <v>0.42600000000000193</v>
      </c>
      <c r="R962" s="15">
        <v>0</v>
      </c>
      <c r="S962" s="20">
        <v>24.48</v>
      </c>
      <c r="T962" s="20">
        <v>1.3888114134735237</v>
      </c>
      <c r="U962" s="20">
        <v>4.6100000000000003</v>
      </c>
      <c r="V962" s="20">
        <v>0.6637009253896482</v>
      </c>
      <c r="W962" s="20">
        <v>0</v>
      </c>
      <c r="X962" s="20">
        <v>8446</v>
      </c>
      <c r="Y962" s="20">
        <v>0</v>
      </c>
      <c r="Z962" s="20">
        <v>1</v>
      </c>
      <c r="AA962" s="20">
        <v>0</v>
      </c>
      <c r="AB962" s="20">
        <v>0</v>
      </c>
      <c r="AC962" s="20">
        <v>1</v>
      </c>
    </row>
    <row r="963" spans="1:29" x14ac:dyDescent="0.3">
      <c r="A963" s="20">
        <v>2014</v>
      </c>
      <c r="B963" s="10">
        <v>206</v>
      </c>
      <c r="C963" s="10">
        <v>962</v>
      </c>
      <c r="D963" s="26">
        <v>0</v>
      </c>
      <c r="E963" s="26">
        <v>1</v>
      </c>
      <c r="F963" s="26">
        <v>0</v>
      </c>
      <c r="G963" s="10">
        <v>1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1</v>
      </c>
      <c r="O963" s="10">
        <v>0</v>
      </c>
      <c r="P963" s="10">
        <v>0</v>
      </c>
      <c r="Q963" s="20">
        <v>0.67399999999999238</v>
      </c>
      <c r="R963" s="15">
        <v>1.0000000000000009E-2</v>
      </c>
      <c r="S963" s="20">
        <v>50.91</v>
      </c>
      <c r="T963" s="20">
        <v>1.7068030970373382</v>
      </c>
      <c r="U963" s="20">
        <v>3.82</v>
      </c>
      <c r="V963" s="20">
        <v>0.58206336291170868</v>
      </c>
      <c r="W963" s="20">
        <v>5</v>
      </c>
      <c r="X963" s="20">
        <v>8446</v>
      </c>
      <c r="Y963" s="20">
        <v>0</v>
      </c>
      <c r="Z963" s="20">
        <v>1</v>
      </c>
      <c r="AA963" s="20">
        <v>5</v>
      </c>
      <c r="AB963" s="20">
        <v>8</v>
      </c>
      <c r="AC963" s="20">
        <v>14</v>
      </c>
    </row>
    <row r="964" spans="1:29" x14ac:dyDescent="0.3">
      <c r="A964" s="20">
        <v>2014</v>
      </c>
      <c r="B964" s="10">
        <v>207</v>
      </c>
      <c r="C964" s="10">
        <v>963</v>
      </c>
      <c r="D964" s="26">
        <v>1</v>
      </c>
      <c r="E964" s="26">
        <v>0</v>
      </c>
      <c r="F964" s="26">
        <v>0</v>
      </c>
      <c r="G964" s="10">
        <v>0</v>
      </c>
      <c r="H964" s="10">
        <v>1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1</v>
      </c>
      <c r="O964" s="10">
        <v>0</v>
      </c>
      <c r="P964" s="10">
        <v>0</v>
      </c>
      <c r="Q964" s="20">
        <v>0.90000000000000568</v>
      </c>
      <c r="R964" s="15">
        <v>0</v>
      </c>
      <c r="S964" s="20">
        <v>18.440000000000001</v>
      </c>
      <c r="T964" s="20">
        <v>1.2657609167176105</v>
      </c>
      <c r="U964" s="20">
        <v>3.17</v>
      </c>
      <c r="V964" s="20">
        <v>0.50105926221775143</v>
      </c>
      <c r="W964" s="20">
        <v>0</v>
      </c>
      <c r="X964" s="20">
        <v>8446</v>
      </c>
      <c r="Y964" s="20">
        <v>0</v>
      </c>
      <c r="Z964" s="20">
        <v>1</v>
      </c>
      <c r="AA964" s="20">
        <v>2</v>
      </c>
      <c r="AB964" s="20">
        <v>1</v>
      </c>
      <c r="AC964" s="20">
        <v>4</v>
      </c>
    </row>
    <row r="965" spans="1:29" x14ac:dyDescent="0.3">
      <c r="A965" s="20">
        <v>2014</v>
      </c>
      <c r="B965" s="10">
        <v>208</v>
      </c>
      <c r="C965" s="10">
        <v>964</v>
      </c>
      <c r="D965" s="26">
        <v>0</v>
      </c>
      <c r="E965" s="26">
        <v>1</v>
      </c>
      <c r="F965" s="26">
        <v>0</v>
      </c>
      <c r="G965" s="10">
        <v>0</v>
      </c>
      <c r="H965" s="10">
        <v>1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1</v>
      </c>
      <c r="O965" s="10">
        <v>0</v>
      </c>
      <c r="P965" s="10">
        <v>0</v>
      </c>
      <c r="Q965" s="20">
        <v>1</v>
      </c>
      <c r="R965" s="15">
        <v>1.0000000000000009E-2</v>
      </c>
      <c r="S965" s="20">
        <v>10.69</v>
      </c>
      <c r="T965" s="20">
        <v>1.0289777052087781</v>
      </c>
      <c r="U965" s="20">
        <v>3.31</v>
      </c>
      <c r="V965" s="20">
        <v>0.51982799377571876</v>
      </c>
      <c r="W965" s="20">
        <v>0</v>
      </c>
      <c r="X965" s="20">
        <v>8446</v>
      </c>
      <c r="Y965" s="20">
        <v>0</v>
      </c>
      <c r="Z965" s="20">
        <v>0</v>
      </c>
      <c r="AA965" s="20">
        <v>1</v>
      </c>
      <c r="AB965" s="20">
        <v>1</v>
      </c>
      <c r="AC965" s="20">
        <v>2</v>
      </c>
    </row>
    <row r="966" spans="1:29" x14ac:dyDescent="0.3">
      <c r="A966" s="20">
        <v>2014</v>
      </c>
      <c r="B966" s="10">
        <v>209</v>
      </c>
      <c r="C966" s="10">
        <v>965</v>
      </c>
      <c r="D966" s="26">
        <v>0</v>
      </c>
      <c r="E966" s="26">
        <v>1</v>
      </c>
      <c r="F966" s="26">
        <v>0</v>
      </c>
      <c r="G966" s="10">
        <v>1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1</v>
      </c>
      <c r="N966" s="10">
        <v>0</v>
      </c>
      <c r="O966" s="10">
        <v>0</v>
      </c>
      <c r="P966" s="10">
        <v>0</v>
      </c>
      <c r="Q966" s="20">
        <v>1</v>
      </c>
      <c r="R966" s="15">
        <v>0</v>
      </c>
      <c r="S966" s="20">
        <v>32.979999999999997</v>
      </c>
      <c r="T966" s="20">
        <v>1.5182506513084999</v>
      </c>
      <c r="U966" s="20">
        <v>5.49</v>
      </c>
      <c r="V966" s="20">
        <v>0.7395723444500919</v>
      </c>
      <c r="W966" s="20">
        <v>0</v>
      </c>
      <c r="X966" s="20">
        <v>8446</v>
      </c>
      <c r="Y966" s="20">
        <v>1</v>
      </c>
      <c r="Z966" s="20">
        <v>0</v>
      </c>
      <c r="AA966" s="20">
        <v>2</v>
      </c>
      <c r="AB966" s="20">
        <v>10</v>
      </c>
      <c r="AC966" s="20">
        <v>13</v>
      </c>
    </row>
    <row r="967" spans="1:29" x14ac:dyDescent="0.3">
      <c r="A967" s="20">
        <v>2014</v>
      </c>
      <c r="B967" s="10">
        <v>210</v>
      </c>
      <c r="C967" s="10">
        <v>966</v>
      </c>
      <c r="D967" s="26">
        <v>0</v>
      </c>
      <c r="E967" s="26">
        <v>1</v>
      </c>
      <c r="F967" s="26">
        <v>0</v>
      </c>
      <c r="G967" s="10">
        <v>0</v>
      </c>
      <c r="H967" s="10">
        <v>1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1</v>
      </c>
      <c r="O967" s="10">
        <v>0</v>
      </c>
      <c r="P967" s="10">
        <v>0</v>
      </c>
      <c r="Q967" s="20">
        <v>1</v>
      </c>
      <c r="R967" s="15">
        <v>0</v>
      </c>
      <c r="S967" s="20">
        <v>34.89</v>
      </c>
      <c r="T967" s="20">
        <v>1.5427009694481109</v>
      </c>
      <c r="U967" s="20">
        <v>5.12</v>
      </c>
      <c r="V967" s="20">
        <v>0.70926996097583073</v>
      </c>
      <c r="W967" s="20">
        <v>4</v>
      </c>
      <c r="X967" s="20">
        <v>8446</v>
      </c>
      <c r="Y967" s="20">
        <v>0</v>
      </c>
      <c r="Z967" s="20">
        <v>0</v>
      </c>
      <c r="AA967" s="20">
        <v>0</v>
      </c>
      <c r="AB967" s="20">
        <v>3</v>
      </c>
      <c r="AC967" s="20">
        <v>3</v>
      </c>
    </row>
    <row r="968" spans="1:29" x14ac:dyDescent="0.3">
      <c r="A968" s="20">
        <v>2014</v>
      </c>
      <c r="B968" s="10">
        <v>211</v>
      </c>
      <c r="C968" s="10">
        <v>967</v>
      </c>
      <c r="D968" s="26">
        <v>0</v>
      </c>
      <c r="E968" s="26">
        <v>1</v>
      </c>
      <c r="F968" s="26">
        <v>0</v>
      </c>
      <c r="G968" s="10">
        <v>0</v>
      </c>
      <c r="H968" s="10">
        <v>1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1</v>
      </c>
      <c r="O968" s="10">
        <v>0</v>
      </c>
      <c r="P968" s="10">
        <v>0</v>
      </c>
      <c r="Q968" s="20">
        <v>1</v>
      </c>
      <c r="R968" s="15">
        <v>0</v>
      </c>
      <c r="S968" s="20">
        <v>23.5</v>
      </c>
      <c r="T968" s="20">
        <v>1.3710678622717363</v>
      </c>
      <c r="U968" s="20">
        <v>4.2</v>
      </c>
      <c r="V968" s="20">
        <v>0.62324929039790045</v>
      </c>
      <c r="W968" s="20">
        <v>0</v>
      </c>
      <c r="X968" s="20">
        <v>8446</v>
      </c>
      <c r="Y968" s="20">
        <v>0</v>
      </c>
      <c r="Z968" s="20">
        <v>1</v>
      </c>
      <c r="AA968" s="20">
        <v>0</v>
      </c>
      <c r="AB968" s="20">
        <v>3</v>
      </c>
      <c r="AC968" s="20">
        <v>4</v>
      </c>
    </row>
    <row r="969" spans="1:29" x14ac:dyDescent="0.3">
      <c r="A969" s="20">
        <v>2014</v>
      </c>
      <c r="B969" s="10">
        <v>212</v>
      </c>
      <c r="C969" s="10">
        <v>968</v>
      </c>
      <c r="D969" s="26">
        <v>0</v>
      </c>
      <c r="E969" s="26">
        <v>1</v>
      </c>
      <c r="F969" s="26">
        <v>0</v>
      </c>
      <c r="G969" s="10">
        <v>0</v>
      </c>
      <c r="H969" s="10">
        <v>1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1</v>
      </c>
      <c r="O969" s="10">
        <v>0</v>
      </c>
      <c r="P969" s="10">
        <v>0</v>
      </c>
      <c r="Q969" s="20">
        <v>1</v>
      </c>
      <c r="R969" s="15">
        <v>0</v>
      </c>
      <c r="S969" s="20">
        <v>18.86</v>
      </c>
      <c r="T969" s="20">
        <v>1.2755416884013095</v>
      </c>
      <c r="U969" s="20">
        <v>4.72</v>
      </c>
      <c r="V969" s="20">
        <v>0.67394199863408777</v>
      </c>
      <c r="W969" s="20">
        <v>1</v>
      </c>
      <c r="X969" s="20">
        <v>8446</v>
      </c>
      <c r="Y969" s="20">
        <v>0</v>
      </c>
      <c r="Z969" s="20">
        <v>0</v>
      </c>
      <c r="AA969" s="20">
        <v>0</v>
      </c>
      <c r="AB969" s="20">
        <v>8</v>
      </c>
      <c r="AC969" s="20">
        <v>8</v>
      </c>
    </row>
    <row r="970" spans="1:29" x14ac:dyDescent="0.3">
      <c r="A970" s="20">
        <v>2014</v>
      </c>
      <c r="B970" s="10">
        <v>213</v>
      </c>
      <c r="C970" s="10">
        <v>969</v>
      </c>
      <c r="D970" s="26">
        <v>1</v>
      </c>
      <c r="E970" s="26">
        <v>0</v>
      </c>
      <c r="F970" s="26">
        <v>0</v>
      </c>
      <c r="G970" s="10">
        <v>1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1</v>
      </c>
      <c r="O970" s="10">
        <v>0</v>
      </c>
      <c r="P970" s="10">
        <v>0</v>
      </c>
      <c r="Q970" s="20">
        <v>0.79200000000000159</v>
      </c>
      <c r="R970" s="15">
        <v>0</v>
      </c>
      <c r="S970" s="20">
        <v>47.87</v>
      </c>
      <c r="T970" s="20">
        <v>1.6800634274819486</v>
      </c>
      <c r="U970" s="20">
        <v>3.95</v>
      </c>
      <c r="V970" s="20">
        <v>0.59659709562646024</v>
      </c>
      <c r="W970" s="20">
        <v>1</v>
      </c>
      <c r="X970" s="20">
        <v>8446</v>
      </c>
      <c r="Y970" s="20">
        <v>0</v>
      </c>
      <c r="Z970" s="20">
        <v>0</v>
      </c>
      <c r="AA970" s="20">
        <v>0</v>
      </c>
      <c r="AB970" s="20">
        <v>3</v>
      </c>
      <c r="AC970" s="20">
        <v>3</v>
      </c>
    </row>
    <row r="971" spans="1:29" x14ac:dyDescent="0.3">
      <c r="A971" s="20">
        <v>2014</v>
      </c>
      <c r="B971" s="10">
        <v>214</v>
      </c>
      <c r="C971" s="10">
        <v>970</v>
      </c>
      <c r="D971" s="26">
        <v>0</v>
      </c>
      <c r="E971" s="26">
        <v>1</v>
      </c>
      <c r="F971" s="26">
        <v>0</v>
      </c>
      <c r="G971" s="10">
        <v>0</v>
      </c>
      <c r="H971" s="10">
        <v>1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1</v>
      </c>
      <c r="O971" s="10">
        <v>0</v>
      </c>
      <c r="P971" s="10">
        <v>0</v>
      </c>
      <c r="Q971" s="20">
        <v>0.70799999999999841</v>
      </c>
      <c r="R971" s="15">
        <v>1.0000000000000009E-2</v>
      </c>
      <c r="S971" s="20">
        <v>20.53</v>
      </c>
      <c r="T971" s="20">
        <v>1.3123889493705918</v>
      </c>
      <c r="U971" s="20">
        <v>3.94</v>
      </c>
      <c r="V971" s="20">
        <v>0.59549622182557416</v>
      </c>
      <c r="W971" s="20">
        <v>2</v>
      </c>
      <c r="X971" s="20">
        <v>8446</v>
      </c>
      <c r="Y971" s="20">
        <v>0</v>
      </c>
      <c r="Z971" s="20">
        <v>0</v>
      </c>
      <c r="AA971" s="20">
        <v>0</v>
      </c>
      <c r="AB971" s="20">
        <v>2</v>
      </c>
      <c r="AC971" s="20">
        <v>2</v>
      </c>
    </row>
    <row r="972" spans="1:29" x14ac:dyDescent="0.3">
      <c r="A972" s="20">
        <v>2014</v>
      </c>
      <c r="B972" s="10">
        <v>215</v>
      </c>
      <c r="C972" s="10">
        <v>971</v>
      </c>
      <c r="D972" s="26">
        <v>0</v>
      </c>
      <c r="E972" s="26">
        <v>1</v>
      </c>
      <c r="F972" s="26">
        <v>0</v>
      </c>
      <c r="G972" s="10">
        <v>1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1</v>
      </c>
      <c r="N972" s="10">
        <v>0</v>
      </c>
      <c r="O972" s="10">
        <v>0</v>
      </c>
      <c r="P972" s="10">
        <v>0</v>
      </c>
      <c r="Q972" s="20">
        <v>1</v>
      </c>
      <c r="R972" s="15">
        <v>0</v>
      </c>
      <c r="S972" s="20">
        <v>39.020000000000003</v>
      </c>
      <c r="T972" s="20">
        <v>1.5912872650584993</v>
      </c>
      <c r="U972" s="20">
        <v>3.79</v>
      </c>
      <c r="V972" s="20">
        <v>0.57863920996807239</v>
      </c>
      <c r="W972" s="20">
        <v>1</v>
      </c>
      <c r="X972" s="20">
        <v>8446</v>
      </c>
      <c r="Y972" s="20">
        <v>0</v>
      </c>
      <c r="Z972" s="20">
        <v>0</v>
      </c>
      <c r="AA972" s="20">
        <v>0</v>
      </c>
      <c r="AB972" s="20">
        <v>3</v>
      </c>
      <c r="AC972" s="20">
        <v>3</v>
      </c>
    </row>
    <row r="973" spans="1:29" x14ac:dyDescent="0.3">
      <c r="A973" s="20">
        <v>2014</v>
      </c>
      <c r="B973" s="10">
        <v>216</v>
      </c>
      <c r="C973" s="10">
        <v>972</v>
      </c>
      <c r="D973" s="26">
        <v>0</v>
      </c>
      <c r="E973" s="26">
        <v>1</v>
      </c>
      <c r="F973" s="26">
        <v>0</v>
      </c>
      <c r="G973" s="10">
        <v>1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1</v>
      </c>
      <c r="O973" s="10">
        <v>0</v>
      </c>
      <c r="P973" s="10">
        <v>0</v>
      </c>
      <c r="Q973" s="20">
        <v>1</v>
      </c>
      <c r="R973" s="15">
        <v>0</v>
      </c>
      <c r="S973" s="20">
        <v>25.79</v>
      </c>
      <c r="T973" s="20">
        <v>1.4114513421379375</v>
      </c>
      <c r="U973" s="20">
        <v>3.98</v>
      </c>
      <c r="V973" s="20">
        <v>0.59988307207368785</v>
      </c>
      <c r="W973" s="20">
        <v>2</v>
      </c>
      <c r="X973" s="20">
        <v>8446</v>
      </c>
      <c r="Y973" s="20">
        <v>0</v>
      </c>
      <c r="Z973" s="20">
        <v>0</v>
      </c>
      <c r="AA973" s="20">
        <v>0</v>
      </c>
      <c r="AB973" s="20">
        <v>4</v>
      </c>
      <c r="AC973" s="20">
        <v>4</v>
      </c>
    </row>
    <row r="974" spans="1:29" x14ac:dyDescent="0.3">
      <c r="A974" s="20">
        <v>2014</v>
      </c>
      <c r="B974" s="10">
        <v>217</v>
      </c>
      <c r="C974" s="10">
        <v>973</v>
      </c>
      <c r="D974" s="26">
        <v>1</v>
      </c>
      <c r="E974" s="26">
        <v>0</v>
      </c>
      <c r="F974" s="26">
        <v>0</v>
      </c>
      <c r="G974" s="10">
        <v>0</v>
      </c>
      <c r="H974" s="10">
        <v>1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1</v>
      </c>
      <c r="O974" s="10">
        <v>0</v>
      </c>
      <c r="P974" s="10">
        <v>0</v>
      </c>
      <c r="Q974" s="20">
        <v>1.5</v>
      </c>
      <c r="R974" s="15">
        <v>0.18000000000000005</v>
      </c>
      <c r="S974" s="20">
        <v>37.1</v>
      </c>
      <c r="T974" s="20">
        <v>1.5693739096150459</v>
      </c>
      <c r="U974" s="20">
        <v>4.7300000000000004</v>
      </c>
      <c r="V974" s="20">
        <v>0.67486114073781156</v>
      </c>
      <c r="W974" s="20">
        <v>1</v>
      </c>
      <c r="X974" s="20">
        <v>8446</v>
      </c>
      <c r="Y974" s="20">
        <v>0</v>
      </c>
      <c r="Z974" s="20">
        <v>0</v>
      </c>
      <c r="AA974" s="20">
        <v>0</v>
      </c>
      <c r="AB974" s="20">
        <v>6</v>
      </c>
      <c r="AC974" s="20">
        <v>6</v>
      </c>
    </row>
    <row r="975" spans="1:29" x14ac:dyDescent="0.3">
      <c r="A975" s="20">
        <v>2014</v>
      </c>
      <c r="B975" s="10">
        <v>218</v>
      </c>
      <c r="C975" s="10">
        <v>974</v>
      </c>
      <c r="D975" s="26">
        <v>0</v>
      </c>
      <c r="E975" s="26">
        <v>1</v>
      </c>
      <c r="F975" s="26">
        <v>0</v>
      </c>
      <c r="G975" s="10">
        <v>1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1</v>
      </c>
      <c r="O975" s="10">
        <v>0</v>
      </c>
      <c r="P975" s="10">
        <v>0</v>
      </c>
      <c r="Q975" s="20">
        <v>1</v>
      </c>
      <c r="R975" s="15">
        <v>1.0000000000000009E-2</v>
      </c>
      <c r="S975" s="20">
        <v>54.38</v>
      </c>
      <c r="T975" s="20">
        <v>1.7354392032514814</v>
      </c>
      <c r="U975" s="20">
        <v>4.08</v>
      </c>
      <c r="V975" s="20">
        <v>0.61066016308987991</v>
      </c>
      <c r="W975" s="20">
        <v>1</v>
      </c>
      <c r="X975" s="20">
        <v>8446</v>
      </c>
      <c r="Y975" s="20">
        <v>0</v>
      </c>
      <c r="Z975" s="20">
        <v>0</v>
      </c>
      <c r="AA975" s="20">
        <v>0</v>
      </c>
      <c r="AB975" s="20">
        <v>3</v>
      </c>
      <c r="AC975" s="20">
        <v>3</v>
      </c>
    </row>
    <row r="976" spans="1:29" x14ac:dyDescent="0.3">
      <c r="A976" s="20">
        <v>2014</v>
      </c>
      <c r="B976" s="10">
        <v>219</v>
      </c>
      <c r="C976" s="10">
        <v>975</v>
      </c>
      <c r="D976" s="26">
        <v>0</v>
      </c>
      <c r="E976" s="26">
        <v>1</v>
      </c>
      <c r="F976" s="26">
        <v>0</v>
      </c>
      <c r="G976" s="10">
        <v>0</v>
      </c>
      <c r="H976" s="10">
        <v>1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1</v>
      </c>
      <c r="O976" s="10">
        <v>0</v>
      </c>
      <c r="P976" s="10">
        <v>0</v>
      </c>
      <c r="Q976" s="20">
        <v>1</v>
      </c>
      <c r="R976" s="15">
        <v>2.0000000000000018E-2</v>
      </c>
      <c r="S976" s="20">
        <v>61.79</v>
      </c>
      <c r="T976" s="20">
        <v>1.7909181952145783</v>
      </c>
      <c r="U976" s="20">
        <v>4.1900000000000004</v>
      </c>
      <c r="V976" s="20">
        <v>0.62221402296629535</v>
      </c>
      <c r="W976" s="20">
        <v>0</v>
      </c>
      <c r="X976" s="20">
        <v>8446</v>
      </c>
      <c r="Y976" s="20">
        <v>0</v>
      </c>
      <c r="Z976" s="20">
        <v>0</v>
      </c>
      <c r="AA976" s="20">
        <v>0</v>
      </c>
      <c r="AB976" s="20">
        <v>3</v>
      </c>
      <c r="AC976" s="20">
        <v>3</v>
      </c>
    </row>
    <row r="977" spans="1:29" x14ac:dyDescent="0.3">
      <c r="A977" s="20">
        <v>2014</v>
      </c>
      <c r="B977" s="10">
        <v>220</v>
      </c>
      <c r="C977" s="10">
        <v>976</v>
      </c>
      <c r="D977" s="26">
        <v>0</v>
      </c>
      <c r="E977" s="26">
        <v>1</v>
      </c>
      <c r="F977" s="26">
        <v>0</v>
      </c>
      <c r="G977" s="10">
        <v>0</v>
      </c>
      <c r="H977" s="10">
        <v>1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1</v>
      </c>
      <c r="O977" s="10">
        <v>0</v>
      </c>
      <c r="P977" s="10">
        <v>0</v>
      </c>
      <c r="Q977" s="20">
        <v>1</v>
      </c>
      <c r="R977" s="15">
        <v>0</v>
      </c>
      <c r="S977" s="20">
        <v>36.5</v>
      </c>
      <c r="T977" s="20">
        <v>1.5622928644564746</v>
      </c>
      <c r="U977" s="20">
        <v>4.2699999999999996</v>
      </c>
      <c r="V977" s="20">
        <v>0.63042787502502384</v>
      </c>
      <c r="W977" s="20">
        <v>1</v>
      </c>
      <c r="X977" s="20">
        <v>8446</v>
      </c>
      <c r="Y977" s="20">
        <v>0</v>
      </c>
      <c r="Z977" s="20">
        <v>0</v>
      </c>
      <c r="AA977" s="20">
        <v>0</v>
      </c>
      <c r="AB977" s="20">
        <v>6</v>
      </c>
      <c r="AC977" s="20">
        <v>6</v>
      </c>
    </row>
    <row r="978" spans="1:29" x14ac:dyDescent="0.3">
      <c r="A978" s="20">
        <v>2014</v>
      </c>
      <c r="B978" s="10">
        <v>221</v>
      </c>
      <c r="C978" s="10">
        <v>977</v>
      </c>
      <c r="D978" s="26">
        <v>1</v>
      </c>
      <c r="E978" s="26">
        <v>0</v>
      </c>
      <c r="F978" s="26">
        <v>0</v>
      </c>
      <c r="G978" s="10">
        <v>0</v>
      </c>
      <c r="H978" s="10">
        <v>1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1</v>
      </c>
      <c r="O978" s="10">
        <v>0</v>
      </c>
      <c r="P978" s="10">
        <v>0</v>
      </c>
      <c r="Q978" s="20">
        <v>1</v>
      </c>
      <c r="R978" s="15">
        <v>0</v>
      </c>
      <c r="S978" s="20">
        <v>49.06</v>
      </c>
      <c r="T978" s="20">
        <v>1.6907275438703668</v>
      </c>
      <c r="U978" s="20">
        <v>4</v>
      </c>
      <c r="V978" s="20">
        <v>0.6020599913279624</v>
      </c>
      <c r="W978" s="20">
        <v>1</v>
      </c>
      <c r="X978" s="20">
        <v>8446</v>
      </c>
      <c r="Y978" s="20">
        <v>0</v>
      </c>
      <c r="Z978" s="20">
        <v>0</v>
      </c>
      <c r="AA978" s="20">
        <v>0</v>
      </c>
      <c r="AB978" s="20">
        <v>3</v>
      </c>
      <c r="AC978" s="20">
        <v>3</v>
      </c>
    </row>
    <row r="979" spans="1:29" x14ac:dyDescent="0.3">
      <c r="A979" s="20">
        <v>2014</v>
      </c>
      <c r="B979" s="10">
        <v>222</v>
      </c>
      <c r="C979" s="10">
        <v>978</v>
      </c>
      <c r="D979" s="26">
        <v>0</v>
      </c>
      <c r="E979" s="26">
        <v>1</v>
      </c>
      <c r="F979" s="26">
        <v>0</v>
      </c>
      <c r="G979" s="10">
        <v>0</v>
      </c>
      <c r="H979" s="10">
        <v>1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1</v>
      </c>
      <c r="O979" s="10">
        <v>0</v>
      </c>
      <c r="P979" s="10">
        <v>0</v>
      </c>
      <c r="Q979" s="20">
        <v>1</v>
      </c>
      <c r="R979" s="15">
        <v>1.0000000000000009E-2</v>
      </c>
      <c r="S979" s="20">
        <v>56.19</v>
      </c>
      <c r="T979" s="20">
        <v>1.7496590320948997</v>
      </c>
      <c r="U979" s="20">
        <v>4.32</v>
      </c>
      <c r="V979" s="20">
        <v>0.63548374681491215</v>
      </c>
      <c r="W979" s="20">
        <v>1</v>
      </c>
      <c r="X979" s="20">
        <v>8446</v>
      </c>
      <c r="Y979" s="20">
        <v>0</v>
      </c>
      <c r="Z979" s="20">
        <v>0</v>
      </c>
      <c r="AA979" s="20">
        <v>1</v>
      </c>
      <c r="AB979" s="20">
        <v>7</v>
      </c>
      <c r="AC979" s="20">
        <v>8</v>
      </c>
    </row>
    <row r="980" spans="1:29" x14ac:dyDescent="0.3">
      <c r="A980" s="20">
        <v>2014</v>
      </c>
      <c r="B980" s="10">
        <v>223</v>
      </c>
      <c r="C980" s="10">
        <v>979</v>
      </c>
      <c r="D980" s="26">
        <v>1</v>
      </c>
      <c r="E980" s="26">
        <v>0</v>
      </c>
      <c r="F980" s="26">
        <v>0</v>
      </c>
      <c r="G980" s="10">
        <v>0</v>
      </c>
      <c r="H980" s="10">
        <v>1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1</v>
      </c>
      <c r="O980" s="10">
        <v>0</v>
      </c>
      <c r="P980" s="10">
        <v>0</v>
      </c>
      <c r="Q980" s="20">
        <v>1</v>
      </c>
      <c r="R980" s="15">
        <v>0</v>
      </c>
      <c r="S980" s="20">
        <v>52.25</v>
      </c>
      <c r="T980" s="20">
        <v>1.7180862947830917</v>
      </c>
      <c r="U980" s="20">
        <v>3.99</v>
      </c>
      <c r="V980" s="20">
        <v>0.60097289568674828</v>
      </c>
      <c r="W980" s="20">
        <v>0</v>
      </c>
      <c r="X980" s="20">
        <v>8446</v>
      </c>
      <c r="Y980" s="20">
        <v>0</v>
      </c>
      <c r="Z980" s="20">
        <v>0</v>
      </c>
      <c r="AA980" s="20">
        <v>0</v>
      </c>
      <c r="AB980" s="20">
        <v>0</v>
      </c>
      <c r="AC980" s="20">
        <v>0</v>
      </c>
    </row>
    <row r="981" spans="1:29" x14ac:dyDescent="0.3">
      <c r="A981" s="20">
        <v>2014</v>
      </c>
      <c r="B981" s="10">
        <v>224</v>
      </c>
      <c r="C981" s="10">
        <v>980</v>
      </c>
      <c r="D981" s="26">
        <v>0</v>
      </c>
      <c r="E981" s="26">
        <v>1</v>
      </c>
      <c r="F981" s="26">
        <v>0</v>
      </c>
      <c r="G981" s="10">
        <v>0</v>
      </c>
      <c r="H981" s="10">
        <v>1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1</v>
      </c>
      <c r="O981" s="10">
        <v>0</v>
      </c>
      <c r="P981" s="10">
        <v>0</v>
      </c>
      <c r="Q981" s="20">
        <v>1</v>
      </c>
      <c r="R981" s="15">
        <v>3.0000000000000027E-2</v>
      </c>
      <c r="S981" s="20">
        <v>69.48</v>
      </c>
      <c r="T981" s="20">
        <v>1.8418598097750611</v>
      </c>
      <c r="U981" s="20">
        <v>3.69</v>
      </c>
      <c r="V981" s="20">
        <v>0.56702636615906032</v>
      </c>
      <c r="W981" s="20">
        <v>0</v>
      </c>
      <c r="X981" s="20">
        <v>8446</v>
      </c>
      <c r="Y981" s="20">
        <v>0</v>
      </c>
      <c r="Z981" s="20">
        <v>0</v>
      </c>
      <c r="AA981" s="20">
        <v>0</v>
      </c>
      <c r="AB981" s="20">
        <v>1</v>
      </c>
      <c r="AC981" s="20">
        <v>1</v>
      </c>
    </row>
    <row r="982" spans="1:29" x14ac:dyDescent="0.3">
      <c r="A982" s="20">
        <v>2014</v>
      </c>
      <c r="B982" s="10">
        <v>225</v>
      </c>
      <c r="C982" s="10">
        <v>981</v>
      </c>
      <c r="D982" s="26">
        <v>0</v>
      </c>
      <c r="E982" s="26">
        <v>1</v>
      </c>
      <c r="F982" s="26">
        <v>0</v>
      </c>
      <c r="G982" s="10">
        <v>0</v>
      </c>
      <c r="H982" s="10">
        <v>1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1</v>
      </c>
      <c r="O982" s="10">
        <v>0</v>
      </c>
      <c r="P982" s="10">
        <v>0</v>
      </c>
      <c r="Q982" s="20">
        <v>1</v>
      </c>
      <c r="R982" s="15">
        <v>1.0000000000000009E-2</v>
      </c>
      <c r="S982" s="20">
        <v>30.81</v>
      </c>
      <c r="T982" s="20">
        <v>1.4886916983169407</v>
      </c>
      <c r="U982" s="20">
        <v>3.6</v>
      </c>
      <c r="V982" s="20">
        <v>0.55630250076728727</v>
      </c>
      <c r="W982" s="20">
        <v>1</v>
      </c>
      <c r="X982" s="20">
        <v>8800</v>
      </c>
      <c r="Y982" s="20">
        <v>0</v>
      </c>
      <c r="Z982" s="20">
        <v>0</v>
      </c>
      <c r="AA982" s="20">
        <v>2</v>
      </c>
      <c r="AB982" s="20">
        <v>5</v>
      </c>
      <c r="AC982" s="20">
        <v>7</v>
      </c>
    </row>
    <row r="983" spans="1:29" x14ac:dyDescent="0.3">
      <c r="A983" s="20">
        <v>2014</v>
      </c>
      <c r="B983" s="10">
        <v>226</v>
      </c>
      <c r="C983" s="10">
        <v>982</v>
      </c>
      <c r="D983" s="26">
        <v>0</v>
      </c>
      <c r="E983" s="26">
        <v>1</v>
      </c>
      <c r="F983" s="26">
        <v>0</v>
      </c>
      <c r="G983" s="10">
        <v>1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20">
        <v>1.3000000000000114</v>
      </c>
      <c r="R983" s="15">
        <v>2.0000000000000018E-2</v>
      </c>
      <c r="S983" s="20">
        <v>41.92</v>
      </c>
      <c r="T983" s="20">
        <v>1.6224212739756703</v>
      </c>
      <c r="U983" s="20">
        <v>2.68</v>
      </c>
      <c r="V983" s="20">
        <v>0.42813479402878885</v>
      </c>
      <c r="W983" s="20">
        <v>1</v>
      </c>
      <c r="X983" s="20">
        <v>8800</v>
      </c>
      <c r="Y983" s="20">
        <v>0</v>
      </c>
      <c r="Z983" s="20">
        <v>0</v>
      </c>
      <c r="AA983" s="20">
        <v>0</v>
      </c>
      <c r="AB983" s="20">
        <v>4</v>
      </c>
      <c r="AC983" s="20">
        <v>4</v>
      </c>
    </row>
    <row r="984" spans="1:29" x14ac:dyDescent="0.3">
      <c r="A984" s="20">
        <v>2014</v>
      </c>
      <c r="B984" s="10">
        <v>227</v>
      </c>
      <c r="C984" s="10">
        <v>983</v>
      </c>
      <c r="D984" s="26">
        <v>0</v>
      </c>
      <c r="E984" s="26">
        <v>1</v>
      </c>
      <c r="F984" s="26">
        <v>0</v>
      </c>
      <c r="G984" s="10">
        <v>1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1</v>
      </c>
      <c r="O984" s="10">
        <v>0</v>
      </c>
      <c r="P984" s="10">
        <v>0</v>
      </c>
      <c r="Q984" s="20">
        <v>1</v>
      </c>
      <c r="R984" s="15">
        <v>0.10999999999999999</v>
      </c>
      <c r="S984" s="20">
        <v>35.4</v>
      </c>
      <c r="T984" s="20">
        <v>1.5490032620257879</v>
      </c>
      <c r="U984" s="20">
        <v>2.87</v>
      </c>
      <c r="V984" s="20">
        <v>0.45788189673399232</v>
      </c>
      <c r="W984" s="20">
        <v>5</v>
      </c>
      <c r="X984" s="20">
        <v>8800</v>
      </c>
      <c r="Y984" s="20">
        <v>0</v>
      </c>
      <c r="Z984" s="20">
        <v>1</v>
      </c>
      <c r="AA984" s="20">
        <v>1</v>
      </c>
      <c r="AB984" s="20">
        <v>8</v>
      </c>
      <c r="AC984" s="20">
        <v>10</v>
      </c>
    </row>
    <row r="985" spans="1:29" x14ac:dyDescent="0.3">
      <c r="A985" s="20">
        <v>2014</v>
      </c>
      <c r="B985" s="10">
        <v>228</v>
      </c>
      <c r="C985" s="10">
        <v>984</v>
      </c>
      <c r="D985" s="26">
        <v>0</v>
      </c>
      <c r="E985" s="26">
        <v>1</v>
      </c>
      <c r="F985" s="26">
        <v>0</v>
      </c>
      <c r="G985" s="10">
        <v>1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1</v>
      </c>
      <c r="O985" s="10">
        <v>0</v>
      </c>
      <c r="P985" s="10">
        <v>0</v>
      </c>
      <c r="Q985" s="20">
        <v>0.29999999999998295</v>
      </c>
      <c r="R985" s="15">
        <v>0</v>
      </c>
      <c r="S985" s="20">
        <v>33.21</v>
      </c>
      <c r="T985" s="20">
        <v>1.5212688755983852</v>
      </c>
      <c r="U985" s="20">
        <v>3.73</v>
      </c>
      <c r="V985" s="20">
        <v>0.57170883180868759</v>
      </c>
      <c r="W985" s="20">
        <v>0</v>
      </c>
      <c r="X985" s="20">
        <v>8800</v>
      </c>
      <c r="Y985" s="20">
        <v>0</v>
      </c>
      <c r="Z985" s="20">
        <v>0</v>
      </c>
      <c r="AA985" s="20">
        <v>0</v>
      </c>
      <c r="AB985" s="20">
        <v>2</v>
      </c>
      <c r="AC985" s="20">
        <v>2</v>
      </c>
    </row>
    <row r="986" spans="1:29" x14ac:dyDescent="0.3">
      <c r="A986" s="20">
        <v>2014</v>
      </c>
      <c r="B986" s="10">
        <v>229</v>
      </c>
      <c r="C986" s="10">
        <v>985</v>
      </c>
      <c r="D986" s="26">
        <v>1</v>
      </c>
      <c r="E986" s="26">
        <v>0</v>
      </c>
      <c r="F986" s="26">
        <v>0</v>
      </c>
      <c r="G986" s="10">
        <v>1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20">
        <v>0.90000000000000568</v>
      </c>
      <c r="R986" s="15">
        <v>3.0000000000000027E-2</v>
      </c>
      <c r="S986" s="20">
        <v>31.02</v>
      </c>
      <c r="T986" s="20">
        <v>1.4916417934775861</v>
      </c>
      <c r="U986" s="20">
        <v>3.16</v>
      </c>
      <c r="V986" s="20">
        <v>0.49968708261840383</v>
      </c>
      <c r="W986" s="20">
        <v>7</v>
      </c>
      <c r="X986" s="20">
        <v>10476</v>
      </c>
      <c r="Y986" s="20">
        <v>0</v>
      </c>
      <c r="Z986" s="20">
        <v>0</v>
      </c>
      <c r="AA986" s="20">
        <v>0</v>
      </c>
      <c r="AB986" s="20">
        <v>8</v>
      </c>
      <c r="AC986" s="20">
        <v>8</v>
      </c>
    </row>
    <row r="987" spans="1:29" x14ac:dyDescent="0.3">
      <c r="A987" s="20">
        <v>2014</v>
      </c>
      <c r="B987" s="10">
        <v>230</v>
      </c>
      <c r="C987" s="10">
        <v>986</v>
      </c>
      <c r="D987" s="26">
        <v>0</v>
      </c>
      <c r="E987" s="26">
        <v>0</v>
      </c>
      <c r="F987" s="26">
        <v>1</v>
      </c>
      <c r="G987" s="10">
        <v>1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20">
        <v>1.5</v>
      </c>
      <c r="R987" s="15">
        <v>0</v>
      </c>
      <c r="S987" s="20">
        <v>43.92</v>
      </c>
      <c r="T987" s="20">
        <v>1.6426623314420354</v>
      </c>
      <c r="U987" s="20">
        <v>1.92</v>
      </c>
      <c r="V987" s="20">
        <v>0.28330122870354957</v>
      </c>
      <c r="W987" s="20">
        <v>4</v>
      </c>
      <c r="X987" s="20">
        <v>10476</v>
      </c>
      <c r="Y987" s="20">
        <v>0</v>
      </c>
      <c r="Z987" s="20">
        <v>0</v>
      </c>
      <c r="AA987" s="20">
        <v>5</v>
      </c>
      <c r="AB987" s="20">
        <v>10</v>
      </c>
      <c r="AC987" s="20">
        <v>15</v>
      </c>
    </row>
    <row r="988" spans="1:29" x14ac:dyDescent="0.3">
      <c r="A988" s="20">
        <v>2014</v>
      </c>
      <c r="B988" s="10">
        <v>231</v>
      </c>
      <c r="C988" s="10">
        <v>987</v>
      </c>
      <c r="D988" s="26">
        <v>0</v>
      </c>
      <c r="E988" s="26">
        <v>1</v>
      </c>
      <c r="F988" s="26">
        <v>0</v>
      </c>
      <c r="G988" s="10">
        <v>1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1</v>
      </c>
      <c r="P988" s="10">
        <v>0</v>
      </c>
      <c r="Q988" s="20">
        <v>1</v>
      </c>
      <c r="R988" s="15">
        <v>0</v>
      </c>
      <c r="S988" s="20">
        <v>56.78</v>
      </c>
      <c r="T988" s="20">
        <v>1.7541953881898384</v>
      </c>
      <c r="U988" s="20">
        <v>1.92</v>
      </c>
      <c r="V988" s="20">
        <v>0.28330122870354957</v>
      </c>
      <c r="W988" s="20">
        <v>0</v>
      </c>
      <c r="X988" s="20">
        <v>10476</v>
      </c>
      <c r="Y988" s="20">
        <v>0</v>
      </c>
      <c r="Z988" s="20">
        <v>0</v>
      </c>
      <c r="AA988" s="20">
        <v>0</v>
      </c>
      <c r="AB988" s="20">
        <v>0</v>
      </c>
      <c r="AC988" s="20">
        <v>0</v>
      </c>
    </row>
    <row r="989" spans="1:29" x14ac:dyDescent="0.3">
      <c r="A989" s="20">
        <v>2014</v>
      </c>
      <c r="B989" s="10">
        <v>232</v>
      </c>
      <c r="C989" s="10">
        <v>988</v>
      </c>
      <c r="D989" s="26">
        <v>0</v>
      </c>
      <c r="E989" s="26">
        <v>1</v>
      </c>
      <c r="F989" s="26">
        <v>0</v>
      </c>
      <c r="G989" s="10">
        <v>1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20">
        <v>1</v>
      </c>
      <c r="R989" s="15">
        <v>3.0000000000000027E-2</v>
      </c>
      <c r="S989" s="20">
        <v>57.83</v>
      </c>
      <c r="T989" s="20">
        <v>1.7621531923035947</v>
      </c>
      <c r="U989" s="20">
        <v>2.44</v>
      </c>
      <c r="V989" s="20">
        <v>0.38738982633872943</v>
      </c>
      <c r="W989" s="20">
        <v>0</v>
      </c>
      <c r="X989" s="20">
        <v>10476</v>
      </c>
      <c r="Y989" s="20">
        <v>0</v>
      </c>
      <c r="Z989" s="20">
        <v>1</v>
      </c>
      <c r="AA989" s="20">
        <v>0</v>
      </c>
      <c r="AB989" s="20">
        <v>0</v>
      </c>
      <c r="AC989" s="20">
        <v>1</v>
      </c>
    </row>
    <row r="990" spans="1:29" x14ac:dyDescent="0.3">
      <c r="A990" s="20">
        <v>2014</v>
      </c>
      <c r="B990" s="10">
        <v>233</v>
      </c>
      <c r="C990" s="10">
        <v>989</v>
      </c>
      <c r="D990" s="26">
        <v>1</v>
      </c>
      <c r="E990" s="26">
        <v>0</v>
      </c>
      <c r="F990" s="26">
        <v>0</v>
      </c>
      <c r="G990" s="10">
        <v>1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1</v>
      </c>
      <c r="O990" s="10">
        <v>0</v>
      </c>
      <c r="P990" s="10">
        <v>0</v>
      </c>
      <c r="Q990" s="20">
        <v>1.5</v>
      </c>
      <c r="R990" s="15">
        <v>1.0000000000000009E-2</v>
      </c>
      <c r="S990" s="20">
        <v>63.29</v>
      </c>
      <c r="T990" s="20">
        <v>1.8013350956745466</v>
      </c>
      <c r="U990" s="20">
        <v>3.12</v>
      </c>
      <c r="V990" s="20">
        <v>0.49415459401844281</v>
      </c>
      <c r="W990" s="20">
        <v>0</v>
      </c>
      <c r="X990" s="20">
        <v>10476</v>
      </c>
      <c r="Y990" s="20">
        <v>0</v>
      </c>
      <c r="Z990" s="20">
        <v>0</v>
      </c>
      <c r="AA990" s="20">
        <v>0</v>
      </c>
      <c r="AB990" s="20">
        <v>0</v>
      </c>
      <c r="AC990" s="20">
        <v>0</v>
      </c>
    </row>
    <row r="991" spans="1:29" x14ac:dyDescent="0.3">
      <c r="A991" s="20">
        <v>2014</v>
      </c>
      <c r="B991" s="10">
        <v>234</v>
      </c>
      <c r="C991" s="10">
        <v>990</v>
      </c>
      <c r="D991" s="26">
        <v>0</v>
      </c>
      <c r="E991" s="26">
        <v>1</v>
      </c>
      <c r="F991" s="26">
        <v>0</v>
      </c>
      <c r="G991" s="10">
        <v>1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1</v>
      </c>
      <c r="O991" s="10">
        <v>0</v>
      </c>
      <c r="P991" s="10">
        <v>0</v>
      </c>
      <c r="Q991" s="20">
        <v>1.9000000000000057</v>
      </c>
      <c r="R991" s="15">
        <v>7.999999999999996E-2</v>
      </c>
      <c r="S991" s="20">
        <v>53.83</v>
      </c>
      <c r="T991" s="20">
        <v>1.7310243798156879</v>
      </c>
      <c r="U991" s="20">
        <v>2.66</v>
      </c>
      <c r="V991" s="20">
        <v>0.42488163663106698</v>
      </c>
      <c r="W991" s="20">
        <v>2</v>
      </c>
      <c r="X991" s="20">
        <v>10476</v>
      </c>
      <c r="Y991" s="20">
        <v>0</v>
      </c>
      <c r="Z991" s="20">
        <v>1</v>
      </c>
      <c r="AA991" s="20">
        <v>0</v>
      </c>
      <c r="AB991" s="20">
        <v>3</v>
      </c>
      <c r="AC991" s="20">
        <v>4</v>
      </c>
    </row>
    <row r="992" spans="1:29" x14ac:dyDescent="0.3">
      <c r="A992" s="20">
        <v>2014</v>
      </c>
      <c r="B992" s="10">
        <v>235</v>
      </c>
      <c r="C992" s="10">
        <v>991</v>
      </c>
      <c r="D992" s="26">
        <v>0</v>
      </c>
      <c r="E992" s="26">
        <v>1</v>
      </c>
      <c r="F992" s="26">
        <v>0</v>
      </c>
      <c r="G992" s="10">
        <v>1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1</v>
      </c>
      <c r="O992" s="10">
        <v>0</v>
      </c>
      <c r="P992" s="10">
        <v>0</v>
      </c>
      <c r="Q992" s="20">
        <v>0.93000000000000682</v>
      </c>
      <c r="R992" s="15">
        <v>0</v>
      </c>
      <c r="S992" s="20">
        <v>83.44</v>
      </c>
      <c r="T992" s="20">
        <v>1.9213742954184745</v>
      </c>
      <c r="U992" s="20">
        <v>3.54</v>
      </c>
      <c r="V992" s="20">
        <v>0.54900326202578786</v>
      </c>
      <c r="W992" s="20">
        <v>2</v>
      </c>
      <c r="X992" s="20">
        <v>10476</v>
      </c>
      <c r="Y992" s="20">
        <v>1</v>
      </c>
      <c r="Z992" s="20">
        <v>0</v>
      </c>
      <c r="AA992" s="20">
        <v>2</v>
      </c>
      <c r="AB992" s="20">
        <v>0</v>
      </c>
      <c r="AC992" s="20">
        <v>3</v>
      </c>
    </row>
    <row r="993" spans="1:29" x14ac:dyDescent="0.3">
      <c r="A993" s="20">
        <v>2014</v>
      </c>
      <c r="B993" s="10">
        <v>236</v>
      </c>
      <c r="C993" s="10">
        <v>992</v>
      </c>
      <c r="D993" s="26">
        <v>0</v>
      </c>
      <c r="E993" s="26">
        <v>1</v>
      </c>
      <c r="F993" s="26">
        <v>0</v>
      </c>
      <c r="G993" s="10">
        <v>0</v>
      </c>
      <c r="H993" s="10">
        <v>1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20">
        <v>1.2039999999999793</v>
      </c>
      <c r="R993" s="15">
        <v>6.0000000000000053E-2</v>
      </c>
      <c r="S993" s="20">
        <v>50.53</v>
      </c>
      <c r="T993" s="20">
        <v>1.7035492982382305</v>
      </c>
      <c r="U993" s="20">
        <v>3.81</v>
      </c>
      <c r="V993" s="20">
        <v>0.58092497567561929</v>
      </c>
      <c r="W993" s="20">
        <v>0</v>
      </c>
      <c r="X993" s="20">
        <v>10476</v>
      </c>
      <c r="Y993" s="20">
        <v>0</v>
      </c>
      <c r="Z993" s="20">
        <v>0</v>
      </c>
      <c r="AA993" s="20">
        <v>0</v>
      </c>
      <c r="AB993" s="20">
        <v>1</v>
      </c>
      <c r="AC993" s="20">
        <v>1</v>
      </c>
    </row>
    <row r="994" spans="1:29" x14ac:dyDescent="0.3">
      <c r="A994" s="20">
        <v>2014</v>
      </c>
      <c r="B994" s="10">
        <v>237</v>
      </c>
      <c r="C994" s="10">
        <v>993</v>
      </c>
      <c r="D994" s="26">
        <v>0</v>
      </c>
      <c r="E994" s="26">
        <v>1</v>
      </c>
      <c r="F994" s="26">
        <v>0</v>
      </c>
      <c r="G994" s="10">
        <v>1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1</v>
      </c>
      <c r="O994" s="10">
        <v>0</v>
      </c>
      <c r="P994" s="10">
        <v>0</v>
      </c>
      <c r="Q994" s="20">
        <v>1.3060000000000116</v>
      </c>
      <c r="R994" s="15">
        <v>0</v>
      </c>
      <c r="S994" s="20">
        <v>68.73</v>
      </c>
      <c r="T994" s="20">
        <v>1.8371463439090601</v>
      </c>
      <c r="U994" s="20">
        <v>3.08</v>
      </c>
      <c r="V994" s="20">
        <v>0.48855071650044429</v>
      </c>
      <c r="W994" s="20">
        <v>0</v>
      </c>
      <c r="X994" s="20">
        <v>10476</v>
      </c>
      <c r="Y994" s="20">
        <v>1</v>
      </c>
      <c r="Z994" s="20">
        <v>0</v>
      </c>
      <c r="AA994" s="20">
        <v>1</v>
      </c>
      <c r="AB994" s="20">
        <v>2</v>
      </c>
      <c r="AC994" s="20">
        <v>4</v>
      </c>
    </row>
    <row r="995" spans="1:29" x14ac:dyDescent="0.3">
      <c r="A995" s="20">
        <v>2014</v>
      </c>
      <c r="B995" s="10">
        <v>238</v>
      </c>
      <c r="C995" s="10">
        <v>994</v>
      </c>
      <c r="D995" s="26">
        <v>0</v>
      </c>
      <c r="E995" s="26">
        <v>1</v>
      </c>
      <c r="F995" s="26">
        <v>0</v>
      </c>
      <c r="G995" s="10">
        <v>1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20">
        <v>1.1599999999999966</v>
      </c>
      <c r="R995" s="15">
        <v>5.0000000000000044E-2</v>
      </c>
      <c r="S995" s="20">
        <v>74.58</v>
      </c>
      <c r="T995" s="20">
        <v>1.8726223790252885</v>
      </c>
      <c r="U995" s="20">
        <v>3.37</v>
      </c>
      <c r="V995" s="20">
        <v>0.52762990087133865</v>
      </c>
      <c r="W995" s="20">
        <v>2</v>
      </c>
      <c r="X995" s="20">
        <v>10476</v>
      </c>
      <c r="Y995" s="20">
        <v>0</v>
      </c>
      <c r="Z995" s="20">
        <v>0</v>
      </c>
      <c r="AA995" s="20">
        <v>1</v>
      </c>
      <c r="AB995" s="20">
        <v>3</v>
      </c>
      <c r="AC995" s="20">
        <v>4</v>
      </c>
    </row>
    <row r="996" spans="1:29" x14ac:dyDescent="0.3">
      <c r="A996" s="20">
        <v>2014</v>
      </c>
      <c r="B996" s="10">
        <v>239</v>
      </c>
      <c r="C996" s="10">
        <v>995</v>
      </c>
      <c r="D996" s="26">
        <v>0</v>
      </c>
      <c r="E996" s="26">
        <v>1</v>
      </c>
      <c r="F996" s="26">
        <v>0</v>
      </c>
      <c r="G996" s="10">
        <v>1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20">
        <v>1.4000000000000057</v>
      </c>
      <c r="R996" s="15">
        <v>0</v>
      </c>
      <c r="S996" s="20">
        <v>81.510000000000005</v>
      </c>
      <c r="T996" s="20">
        <v>1.9112108931375533</v>
      </c>
      <c r="U996" s="20">
        <v>3.35</v>
      </c>
      <c r="V996" s="20">
        <v>0.5250448070368452</v>
      </c>
      <c r="W996" s="20">
        <v>2</v>
      </c>
      <c r="X996" s="20">
        <v>10476</v>
      </c>
      <c r="Y996" s="20">
        <v>0</v>
      </c>
      <c r="Z996" s="20">
        <v>1</v>
      </c>
      <c r="AA996" s="20">
        <v>0</v>
      </c>
      <c r="AB996" s="20">
        <v>3</v>
      </c>
      <c r="AC996" s="20">
        <v>4</v>
      </c>
    </row>
    <row r="997" spans="1:29" x14ac:dyDescent="0.3">
      <c r="A997" s="20">
        <v>2014</v>
      </c>
      <c r="B997" s="10">
        <v>240</v>
      </c>
      <c r="C997" s="10">
        <v>996</v>
      </c>
      <c r="D997" s="26">
        <v>0</v>
      </c>
      <c r="E997" s="26">
        <v>0</v>
      </c>
      <c r="F997" s="26">
        <v>1</v>
      </c>
      <c r="G997" s="10">
        <v>1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1</v>
      </c>
      <c r="O997" s="10">
        <v>0</v>
      </c>
      <c r="P997" s="10">
        <v>0</v>
      </c>
      <c r="Q997" s="20">
        <v>0.59999999999999432</v>
      </c>
      <c r="R997" s="15">
        <v>0</v>
      </c>
      <c r="S997" s="20">
        <v>86.46</v>
      </c>
      <c r="T997" s="20">
        <v>1.936815231197633</v>
      </c>
      <c r="U997" s="20">
        <v>3.98</v>
      </c>
      <c r="V997" s="20">
        <v>0.59988307207368785</v>
      </c>
      <c r="W997" s="20">
        <v>2</v>
      </c>
      <c r="X997" s="20">
        <v>7035</v>
      </c>
      <c r="Y997" s="20">
        <v>0</v>
      </c>
      <c r="Z997" s="20">
        <v>2</v>
      </c>
      <c r="AA997" s="20">
        <v>2</v>
      </c>
      <c r="AB997" s="20">
        <v>1</v>
      </c>
      <c r="AC997" s="20">
        <v>5</v>
      </c>
    </row>
    <row r="998" spans="1:29" x14ac:dyDescent="0.3">
      <c r="A998" s="20">
        <v>2014</v>
      </c>
      <c r="B998" s="10">
        <v>241</v>
      </c>
      <c r="C998" s="10">
        <v>997</v>
      </c>
      <c r="D998" s="26">
        <v>0</v>
      </c>
      <c r="E998" s="26">
        <v>1</v>
      </c>
      <c r="F998" s="26">
        <v>0</v>
      </c>
      <c r="G998" s="10">
        <v>1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1</v>
      </c>
      <c r="O998" s="10">
        <v>0</v>
      </c>
      <c r="P998" s="10">
        <v>0</v>
      </c>
      <c r="Q998" s="20">
        <v>1</v>
      </c>
      <c r="R998" s="15">
        <v>0</v>
      </c>
      <c r="S998" s="20">
        <v>48.63</v>
      </c>
      <c r="T998" s="20">
        <v>1.6869042695681773</v>
      </c>
      <c r="U998" s="20">
        <v>2.79</v>
      </c>
      <c r="V998" s="20">
        <v>0.44560420327359757</v>
      </c>
      <c r="W998" s="20">
        <v>0</v>
      </c>
      <c r="X998" s="20">
        <v>7035</v>
      </c>
      <c r="Y998" s="20">
        <v>0</v>
      </c>
      <c r="Z998" s="20">
        <v>1</v>
      </c>
      <c r="AA998" s="20">
        <v>0</v>
      </c>
      <c r="AB998" s="20">
        <v>0</v>
      </c>
      <c r="AC998" s="20">
        <v>1</v>
      </c>
    </row>
    <row r="999" spans="1:29" x14ac:dyDescent="0.3">
      <c r="A999" s="20">
        <v>2014</v>
      </c>
      <c r="B999" s="10">
        <v>242</v>
      </c>
      <c r="C999" s="10">
        <v>998</v>
      </c>
      <c r="D999" s="26">
        <v>0</v>
      </c>
      <c r="E999" s="26">
        <v>1</v>
      </c>
      <c r="F999" s="26">
        <v>0</v>
      </c>
      <c r="G999" s="10">
        <v>1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1</v>
      </c>
      <c r="O999" s="10">
        <v>0</v>
      </c>
      <c r="P999" s="10">
        <v>0</v>
      </c>
      <c r="Q999" s="20">
        <v>1</v>
      </c>
      <c r="R999" s="15">
        <v>1.0000000000000009E-2</v>
      </c>
      <c r="S999" s="20">
        <v>52.12</v>
      </c>
      <c r="T999" s="20">
        <v>1.717004407040547</v>
      </c>
      <c r="U999" s="20">
        <v>3.21</v>
      </c>
      <c r="V999" s="20">
        <v>0.5065050324048721</v>
      </c>
      <c r="W999" s="20">
        <v>2</v>
      </c>
      <c r="X999" s="20">
        <v>7035</v>
      </c>
      <c r="Y999" s="20">
        <v>0</v>
      </c>
      <c r="Z999" s="20">
        <v>0</v>
      </c>
      <c r="AA999" s="20">
        <v>1</v>
      </c>
      <c r="AB999" s="20">
        <v>0</v>
      </c>
      <c r="AC999" s="20">
        <v>1</v>
      </c>
    </row>
    <row r="1000" spans="1:29" x14ac:dyDescent="0.3">
      <c r="A1000" s="20">
        <v>2014</v>
      </c>
      <c r="B1000" s="10">
        <v>243</v>
      </c>
      <c r="C1000" s="10">
        <v>999</v>
      </c>
      <c r="D1000" s="26">
        <v>0</v>
      </c>
      <c r="E1000" s="26">
        <v>1</v>
      </c>
      <c r="F1000" s="26">
        <v>0</v>
      </c>
      <c r="G1000" s="10">
        <v>1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1</v>
      </c>
      <c r="O1000" s="10">
        <v>0</v>
      </c>
      <c r="P1000" s="10">
        <v>0</v>
      </c>
      <c r="Q1000" s="20">
        <v>0.76800000000000068</v>
      </c>
      <c r="R1000" s="15">
        <v>1.0000000000000009E-2</v>
      </c>
      <c r="S1000" s="20">
        <v>83.22</v>
      </c>
      <c r="T1000" s="20">
        <v>1.9202277114569284</v>
      </c>
      <c r="U1000" s="20">
        <v>3.2</v>
      </c>
      <c r="V1000" s="20">
        <v>0.50514997831990605</v>
      </c>
      <c r="W1000" s="20">
        <v>0</v>
      </c>
      <c r="X1000" s="20">
        <v>7035</v>
      </c>
      <c r="Y1000" s="20">
        <v>0</v>
      </c>
      <c r="Z1000" s="20">
        <v>0</v>
      </c>
      <c r="AA1000" s="20">
        <v>0</v>
      </c>
      <c r="AB1000" s="20">
        <v>2</v>
      </c>
      <c r="AC1000" s="20">
        <v>2</v>
      </c>
    </row>
    <row r="1001" spans="1:29" x14ac:dyDescent="0.3">
      <c r="A1001" s="20">
        <v>2014</v>
      </c>
      <c r="B1001" s="10">
        <v>244</v>
      </c>
      <c r="C1001" s="10">
        <v>1000</v>
      </c>
      <c r="D1001" s="26">
        <v>0</v>
      </c>
      <c r="E1001" s="26">
        <v>0</v>
      </c>
      <c r="F1001" s="26">
        <v>1</v>
      </c>
      <c r="G1001" s="10">
        <v>1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1</v>
      </c>
      <c r="O1001" s="10">
        <v>0</v>
      </c>
      <c r="P1001" s="10">
        <v>0</v>
      </c>
      <c r="Q1001" s="20">
        <v>1.2319999999999993</v>
      </c>
      <c r="R1001" s="15">
        <v>0</v>
      </c>
      <c r="S1001" s="20">
        <v>78.680000000000007</v>
      </c>
      <c r="T1001" s="20">
        <v>1.8958643512472992</v>
      </c>
      <c r="U1001" s="20">
        <v>3.34</v>
      </c>
      <c r="V1001" s="20">
        <v>0.52374646681156445</v>
      </c>
      <c r="W1001" s="20">
        <v>1</v>
      </c>
      <c r="X1001" s="20">
        <v>7035</v>
      </c>
      <c r="Y1001" s="20">
        <v>0</v>
      </c>
      <c r="Z1001" s="20">
        <v>3</v>
      </c>
      <c r="AA1001" s="20">
        <v>1</v>
      </c>
      <c r="AB1001" s="20">
        <v>1</v>
      </c>
      <c r="AC1001" s="20">
        <v>5</v>
      </c>
    </row>
    <row r="1002" spans="1:29" x14ac:dyDescent="0.3">
      <c r="A1002" s="20">
        <v>2014</v>
      </c>
      <c r="B1002" s="10">
        <v>245</v>
      </c>
      <c r="C1002" s="10">
        <v>1001</v>
      </c>
      <c r="D1002" s="26">
        <v>0</v>
      </c>
      <c r="E1002" s="26">
        <v>0</v>
      </c>
      <c r="F1002" s="26">
        <v>1</v>
      </c>
      <c r="G1002" s="10">
        <v>1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20">
        <v>1</v>
      </c>
      <c r="R1002" s="15">
        <v>1.0000000000000009E-2</v>
      </c>
      <c r="S1002" s="20">
        <v>99.78</v>
      </c>
      <c r="T1002" s="20">
        <v>1.999043499603163</v>
      </c>
      <c r="U1002" s="20">
        <v>3.43</v>
      </c>
      <c r="V1002" s="20">
        <v>0.53529412004277055</v>
      </c>
      <c r="W1002" s="20">
        <v>5</v>
      </c>
      <c r="X1002" s="20">
        <v>7035</v>
      </c>
      <c r="Y1002" s="20">
        <v>0</v>
      </c>
      <c r="Z1002" s="20">
        <v>1</v>
      </c>
      <c r="AA1002" s="20">
        <v>1</v>
      </c>
      <c r="AB1002" s="20">
        <v>5</v>
      </c>
      <c r="AC1002" s="20">
        <v>7</v>
      </c>
    </row>
    <row r="1003" spans="1:29" x14ac:dyDescent="0.3">
      <c r="A1003" s="20">
        <v>2014</v>
      </c>
      <c r="B1003" s="10">
        <v>246</v>
      </c>
      <c r="C1003" s="10">
        <v>1002</v>
      </c>
      <c r="D1003" s="26">
        <v>0</v>
      </c>
      <c r="E1003" s="26">
        <v>1</v>
      </c>
      <c r="F1003" s="26">
        <v>0</v>
      </c>
      <c r="G1003" s="10">
        <v>0</v>
      </c>
      <c r="H1003" s="10">
        <v>1</v>
      </c>
      <c r="I1003" s="10">
        <v>0</v>
      </c>
      <c r="J1003" s="10">
        <v>0</v>
      </c>
      <c r="K1003" s="10">
        <v>0</v>
      </c>
      <c r="L1003" s="10">
        <v>0</v>
      </c>
      <c r="M1003" s="10">
        <v>0</v>
      </c>
      <c r="N1003" s="10">
        <v>1</v>
      </c>
      <c r="O1003" s="10">
        <v>0</v>
      </c>
      <c r="P1003" s="10">
        <v>0</v>
      </c>
      <c r="Q1003" s="20">
        <v>0.75</v>
      </c>
      <c r="R1003" s="15">
        <v>4.0000000000000036E-2</v>
      </c>
      <c r="S1003" s="20">
        <v>127.45</v>
      </c>
      <c r="T1003" s="20">
        <v>2.1053398398052865</v>
      </c>
      <c r="U1003" s="20">
        <v>3.03</v>
      </c>
      <c r="V1003" s="20">
        <v>0.48144262850230496</v>
      </c>
      <c r="W1003" s="20">
        <v>4</v>
      </c>
      <c r="X1003" s="20">
        <v>7035</v>
      </c>
      <c r="Y1003" s="20">
        <v>0</v>
      </c>
      <c r="Z1003" s="20">
        <v>0</v>
      </c>
      <c r="AA1003" s="20">
        <v>0</v>
      </c>
      <c r="AB1003" s="20">
        <v>1</v>
      </c>
      <c r="AC1003" s="20">
        <v>1</v>
      </c>
    </row>
    <row r="1004" spans="1:29" x14ac:dyDescent="0.3">
      <c r="A1004" s="20">
        <v>2014</v>
      </c>
      <c r="B1004" s="10">
        <v>247</v>
      </c>
      <c r="C1004" s="10">
        <v>1003</v>
      </c>
      <c r="D1004" s="26">
        <v>0</v>
      </c>
      <c r="E1004" s="26">
        <v>1</v>
      </c>
      <c r="F1004" s="26">
        <v>0</v>
      </c>
      <c r="G1004" s="10">
        <v>1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1</v>
      </c>
      <c r="O1004" s="10">
        <v>0</v>
      </c>
      <c r="P1004" s="10">
        <v>0</v>
      </c>
      <c r="Q1004" s="20">
        <v>1.25</v>
      </c>
      <c r="R1004" s="15">
        <v>0.12</v>
      </c>
      <c r="S1004" s="20">
        <v>96.82</v>
      </c>
      <c r="T1004" s="20">
        <v>1.9859650783048708</v>
      </c>
      <c r="U1004" s="20">
        <v>3.45</v>
      </c>
      <c r="V1004" s="20">
        <v>0.53781909507327419</v>
      </c>
      <c r="W1004" s="20">
        <v>1</v>
      </c>
      <c r="X1004" s="20">
        <v>7035</v>
      </c>
      <c r="Y1004" s="20">
        <v>0</v>
      </c>
      <c r="Z1004" s="20">
        <v>0</v>
      </c>
      <c r="AA1004" s="20">
        <v>2</v>
      </c>
      <c r="AB1004" s="20">
        <v>5</v>
      </c>
      <c r="AC1004" s="20">
        <v>7</v>
      </c>
    </row>
    <row r="1005" spans="1:29" x14ac:dyDescent="0.3">
      <c r="A1005" s="20">
        <v>2014</v>
      </c>
      <c r="B1005" s="10">
        <v>248</v>
      </c>
      <c r="C1005" s="10">
        <v>1004</v>
      </c>
      <c r="D1005" s="26">
        <v>0</v>
      </c>
      <c r="E1005" s="26">
        <v>0</v>
      </c>
      <c r="F1005" s="26">
        <v>1</v>
      </c>
      <c r="G1005" s="10">
        <v>1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1</v>
      </c>
      <c r="O1005" s="10">
        <v>0</v>
      </c>
      <c r="P1005" s="10">
        <v>0</v>
      </c>
      <c r="Q1005" s="20">
        <v>0.5</v>
      </c>
      <c r="R1005" s="15">
        <v>3.0000000000000027E-2</v>
      </c>
      <c r="S1005" s="20">
        <v>56.28</v>
      </c>
      <c r="T1005" s="20">
        <v>1.750354088762708</v>
      </c>
      <c r="U1005" s="20">
        <v>3.87</v>
      </c>
      <c r="V1005" s="20">
        <v>0.5877109650189114</v>
      </c>
      <c r="W1005" s="20">
        <v>4</v>
      </c>
      <c r="X1005" s="20">
        <v>7035</v>
      </c>
      <c r="Y1005" s="20">
        <v>0</v>
      </c>
      <c r="Z1005" s="20">
        <v>0</v>
      </c>
      <c r="AA1005" s="20">
        <v>0</v>
      </c>
      <c r="AB1005" s="20">
        <v>1</v>
      </c>
      <c r="AC1005" s="20">
        <v>1</v>
      </c>
    </row>
    <row r="1006" spans="1:29" x14ac:dyDescent="0.3">
      <c r="A1006" s="20">
        <v>2014</v>
      </c>
      <c r="B1006" s="10">
        <v>249</v>
      </c>
      <c r="C1006" s="10">
        <v>1005</v>
      </c>
      <c r="D1006" s="26">
        <v>0</v>
      </c>
      <c r="E1006" s="26">
        <v>1</v>
      </c>
      <c r="F1006" s="26">
        <v>0</v>
      </c>
      <c r="G1006" s="10">
        <v>1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1</v>
      </c>
      <c r="O1006" s="10">
        <v>0</v>
      </c>
      <c r="P1006" s="10">
        <v>0</v>
      </c>
      <c r="Q1006" s="20">
        <v>0.5</v>
      </c>
      <c r="R1006" s="15">
        <v>2.0000000000000018E-2</v>
      </c>
      <c r="S1006" s="20">
        <v>75.209999999999994</v>
      </c>
      <c r="T1006" s="20">
        <v>1.876275588677879</v>
      </c>
      <c r="U1006" s="20">
        <v>2.89</v>
      </c>
      <c r="V1006" s="20">
        <v>0.46089784275654788</v>
      </c>
      <c r="W1006" s="20">
        <v>2</v>
      </c>
      <c r="X1006" s="20">
        <v>7035</v>
      </c>
      <c r="Y1006" s="20">
        <v>0</v>
      </c>
      <c r="Z1006" s="20">
        <v>0</v>
      </c>
      <c r="AA1006" s="20">
        <v>1</v>
      </c>
      <c r="AB1006" s="20">
        <v>2</v>
      </c>
      <c r="AC1006" s="20">
        <v>3</v>
      </c>
    </row>
    <row r="1007" spans="1:29" x14ac:dyDescent="0.3">
      <c r="A1007" s="20">
        <v>2014</v>
      </c>
      <c r="B1007" s="10">
        <v>250</v>
      </c>
      <c r="C1007" s="10">
        <v>1006</v>
      </c>
      <c r="D1007" s="26">
        <v>0</v>
      </c>
      <c r="E1007" s="26">
        <v>1</v>
      </c>
      <c r="F1007" s="26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1</v>
      </c>
      <c r="N1007" s="10">
        <v>0</v>
      </c>
      <c r="O1007" s="10">
        <v>0</v>
      </c>
      <c r="P1007" s="10">
        <v>0</v>
      </c>
      <c r="Q1007" s="20">
        <v>1</v>
      </c>
      <c r="R1007" s="15">
        <v>2.0000000000000018E-2</v>
      </c>
      <c r="S1007" s="20">
        <v>58.3</v>
      </c>
      <c r="T1007" s="20">
        <v>1.7656685547590141</v>
      </c>
      <c r="U1007" s="20">
        <v>3.74</v>
      </c>
      <c r="V1007" s="20">
        <v>0.57287160220048017</v>
      </c>
      <c r="W1007" s="20">
        <v>12</v>
      </c>
      <c r="X1007" s="20">
        <v>7035</v>
      </c>
      <c r="Y1007" s="20">
        <v>1</v>
      </c>
      <c r="Z1007" s="20">
        <v>0</v>
      </c>
      <c r="AA1007" s="20">
        <v>4</v>
      </c>
      <c r="AB1007" s="20">
        <v>23</v>
      </c>
      <c r="AC1007" s="20">
        <v>28</v>
      </c>
    </row>
    <row r="1008" spans="1:29" x14ac:dyDescent="0.3">
      <c r="A1008" s="20">
        <v>2014</v>
      </c>
      <c r="B1008" s="10">
        <v>251</v>
      </c>
      <c r="C1008" s="10">
        <v>1007</v>
      </c>
      <c r="D1008" s="26">
        <v>0</v>
      </c>
      <c r="E1008" s="26">
        <v>0</v>
      </c>
      <c r="F1008" s="26">
        <v>1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1</v>
      </c>
      <c r="N1008" s="10">
        <v>0</v>
      </c>
      <c r="O1008" s="10">
        <v>0</v>
      </c>
      <c r="P1008" s="10">
        <v>0</v>
      </c>
      <c r="Q1008" s="20">
        <v>1</v>
      </c>
      <c r="R1008" s="15">
        <v>8.9999999999999969E-2</v>
      </c>
      <c r="S1008" s="20">
        <v>52.34</v>
      </c>
      <c r="T1008" s="20">
        <v>1.7188337183038622</v>
      </c>
      <c r="U1008" s="20">
        <v>4.0599999999999996</v>
      </c>
      <c r="V1008" s="20">
        <v>0.60852603357719404</v>
      </c>
      <c r="W1008" s="20">
        <v>12</v>
      </c>
      <c r="X1008" s="20">
        <v>7035</v>
      </c>
      <c r="Y1008" s="20">
        <v>0</v>
      </c>
      <c r="Z1008" s="20">
        <v>1</v>
      </c>
      <c r="AA1008" s="20">
        <v>4</v>
      </c>
      <c r="AB1008" s="20">
        <v>14</v>
      </c>
      <c r="AC1008" s="20">
        <v>19</v>
      </c>
    </row>
    <row r="1009" spans="1:29" x14ac:dyDescent="0.3">
      <c r="A1009" s="20">
        <v>2014</v>
      </c>
      <c r="B1009" s="10">
        <v>252</v>
      </c>
      <c r="C1009" s="10">
        <v>1008</v>
      </c>
      <c r="D1009" s="26">
        <v>0</v>
      </c>
      <c r="E1009" s="26">
        <v>0</v>
      </c>
      <c r="F1009" s="26">
        <v>1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1</v>
      </c>
      <c r="O1009" s="10">
        <v>0</v>
      </c>
      <c r="P1009" s="10">
        <v>0</v>
      </c>
      <c r="Q1009" s="20">
        <v>0.5519999999999925</v>
      </c>
      <c r="R1009" s="15">
        <v>4.0000000000000036E-2</v>
      </c>
      <c r="S1009" s="20">
        <v>27.61</v>
      </c>
      <c r="T1009" s="20">
        <v>1.4410664066392631</v>
      </c>
      <c r="U1009" s="20">
        <v>4.13</v>
      </c>
      <c r="V1009" s="20">
        <v>0.61595005165640104</v>
      </c>
      <c r="W1009" s="20">
        <v>1</v>
      </c>
      <c r="X1009" s="20">
        <v>7035</v>
      </c>
      <c r="Y1009" s="20">
        <v>0</v>
      </c>
      <c r="Z1009" s="20">
        <v>0</v>
      </c>
      <c r="AA1009" s="20">
        <v>0</v>
      </c>
      <c r="AB1009" s="20">
        <v>0</v>
      </c>
      <c r="AC1009" s="20">
        <v>0</v>
      </c>
    </row>
    <row r="1010" spans="1:29" x14ac:dyDescent="0.3">
      <c r="A1010" s="20">
        <v>2014</v>
      </c>
      <c r="B1010" s="10">
        <v>253</v>
      </c>
      <c r="C1010" s="10">
        <v>1009</v>
      </c>
      <c r="D1010" s="26">
        <v>0</v>
      </c>
      <c r="E1010" s="26">
        <v>0</v>
      </c>
      <c r="F1010" s="26">
        <v>1</v>
      </c>
      <c r="G1010" s="10">
        <v>1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1</v>
      </c>
      <c r="O1010" s="10">
        <v>0</v>
      </c>
      <c r="P1010" s="10">
        <v>0</v>
      </c>
      <c r="Q1010" s="20">
        <v>0.96299999999999386</v>
      </c>
      <c r="R1010" s="15">
        <v>1.0000000000000009E-2</v>
      </c>
      <c r="S1010" s="20">
        <v>78.930000000000007</v>
      </c>
      <c r="T1010" s="20">
        <v>1.8972421028053654</v>
      </c>
      <c r="U1010" s="20">
        <v>4.22</v>
      </c>
      <c r="V1010" s="20">
        <v>0.62531245096167387</v>
      </c>
      <c r="W1010" s="20">
        <v>0</v>
      </c>
      <c r="X1010" s="20">
        <v>7035</v>
      </c>
      <c r="Y1010" s="20">
        <v>0</v>
      </c>
      <c r="Z1010" s="20">
        <v>0</v>
      </c>
      <c r="AA1010" s="20">
        <v>0</v>
      </c>
      <c r="AB1010" s="20">
        <v>3</v>
      </c>
      <c r="AC1010" s="20">
        <v>3</v>
      </c>
    </row>
    <row r="1011" spans="1:29" x14ac:dyDescent="0.3">
      <c r="A1011" s="20">
        <v>2014</v>
      </c>
      <c r="B1011" s="10">
        <v>254</v>
      </c>
      <c r="C1011" s="10">
        <v>1010</v>
      </c>
      <c r="D1011" s="26">
        <v>0</v>
      </c>
      <c r="E1011" s="26">
        <v>0</v>
      </c>
      <c r="F1011" s="26">
        <v>1</v>
      </c>
      <c r="G1011" s="10">
        <v>1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1</v>
      </c>
      <c r="O1011" s="10">
        <v>0</v>
      </c>
      <c r="P1011" s="10">
        <v>0</v>
      </c>
      <c r="Q1011" s="20">
        <v>0.91800000000000637</v>
      </c>
      <c r="R1011" s="15">
        <v>4.0000000000000036E-2</v>
      </c>
      <c r="S1011" s="20">
        <v>88.8</v>
      </c>
      <c r="T1011" s="20">
        <v>1.9484129657786009</v>
      </c>
      <c r="U1011" s="20">
        <v>4.5999999999999996</v>
      </c>
      <c r="V1011" s="20">
        <v>0.66275783168157409</v>
      </c>
      <c r="W1011" s="20">
        <v>1</v>
      </c>
      <c r="X1011" s="20">
        <v>7035</v>
      </c>
      <c r="Y1011" s="20">
        <v>0</v>
      </c>
      <c r="Z1011" s="20">
        <v>0</v>
      </c>
      <c r="AA1011" s="20">
        <v>1</v>
      </c>
      <c r="AB1011" s="20">
        <v>3</v>
      </c>
      <c r="AC1011" s="20">
        <v>4</v>
      </c>
    </row>
    <row r="1012" spans="1:29" x14ac:dyDescent="0.3">
      <c r="A1012" s="20">
        <v>2014</v>
      </c>
      <c r="B1012" s="10">
        <v>255</v>
      </c>
      <c r="C1012" s="10">
        <v>1011</v>
      </c>
      <c r="D1012" s="26">
        <v>0</v>
      </c>
      <c r="E1012" s="26">
        <v>0</v>
      </c>
      <c r="F1012" s="26">
        <v>1</v>
      </c>
      <c r="G1012" s="10">
        <v>1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1</v>
      </c>
      <c r="O1012" s="10">
        <v>0</v>
      </c>
      <c r="P1012" s="10">
        <v>0</v>
      </c>
      <c r="Q1012" s="20">
        <v>0.80299999999999727</v>
      </c>
      <c r="R1012" s="15">
        <v>0</v>
      </c>
      <c r="S1012" s="20">
        <v>91.18</v>
      </c>
      <c r="T1012" s="20">
        <v>1.9598995878659435</v>
      </c>
      <c r="U1012" s="20">
        <v>3.52</v>
      </c>
      <c r="V1012" s="20">
        <v>0.54654266347813107</v>
      </c>
      <c r="W1012" s="20">
        <v>1</v>
      </c>
      <c r="X1012" s="20">
        <v>7035</v>
      </c>
      <c r="Y1012" s="20">
        <v>0</v>
      </c>
      <c r="Z1012" s="20">
        <v>1</v>
      </c>
      <c r="AA1012" s="20">
        <v>0</v>
      </c>
      <c r="AB1012" s="20">
        <v>4</v>
      </c>
      <c r="AC1012" s="20">
        <v>5</v>
      </c>
    </row>
    <row r="1013" spans="1:29" x14ac:dyDescent="0.3">
      <c r="A1013" s="20">
        <v>2014</v>
      </c>
      <c r="B1013" s="10">
        <v>256</v>
      </c>
      <c r="C1013" s="10">
        <v>1012</v>
      </c>
      <c r="D1013" s="26">
        <v>0</v>
      </c>
      <c r="E1013" s="26">
        <v>0</v>
      </c>
      <c r="F1013" s="26">
        <v>1</v>
      </c>
      <c r="G1013" s="10">
        <v>1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1</v>
      </c>
      <c r="O1013" s="10">
        <v>0</v>
      </c>
      <c r="P1013" s="10">
        <v>0</v>
      </c>
      <c r="Q1013" s="20">
        <v>0.76400000000001</v>
      </c>
      <c r="R1013" s="15">
        <v>2.0000000000000018E-2</v>
      </c>
      <c r="S1013" s="20">
        <v>50.8</v>
      </c>
      <c r="T1013" s="20">
        <v>1.7058637122839193</v>
      </c>
      <c r="U1013" s="20">
        <v>5.29</v>
      </c>
      <c r="V1013" s="20">
        <v>0.72345567203518579</v>
      </c>
      <c r="W1013" s="20">
        <v>5</v>
      </c>
      <c r="X1013" s="20">
        <v>7035</v>
      </c>
      <c r="Y1013" s="20">
        <v>0</v>
      </c>
      <c r="Z1013" s="20">
        <v>0</v>
      </c>
      <c r="AA1013" s="20">
        <v>0</v>
      </c>
      <c r="AB1013" s="20">
        <v>6</v>
      </c>
      <c r="AC1013" s="20">
        <v>6</v>
      </c>
    </row>
    <row r="1014" spans="1:29" x14ac:dyDescent="0.3">
      <c r="A1014" s="20">
        <v>2014</v>
      </c>
      <c r="B1014" s="10">
        <v>257</v>
      </c>
      <c r="C1014" s="10">
        <v>1013</v>
      </c>
      <c r="D1014" s="26">
        <v>0</v>
      </c>
      <c r="E1014" s="26">
        <v>0</v>
      </c>
      <c r="F1014" s="26">
        <v>1</v>
      </c>
      <c r="G1014" s="10">
        <v>1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1</v>
      </c>
      <c r="O1014" s="10">
        <v>0</v>
      </c>
      <c r="P1014" s="10">
        <v>0</v>
      </c>
      <c r="Q1014" s="20">
        <v>1</v>
      </c>
      <c r="R1014" s="15">
        <v>1.0000000000000009E-2</v>
      </c>
      <c r="S1014" s="20">
        <v>74.150000000000006</v>
      </c>
      <c r="T1014" s="20">
        <v>1.8701111553644008</v>
      </c>
      <c r="U1014" s="20">
        <v>3.96</v>
      </c>
      <c r="V1014" s="20">
        <v>0.5976951859255123</v>
      </c>
      <c r="W1014" s="20">
        <v>1</v>
      </c>
      <c r="X1014" s="20">
        <v>8492</v>
      </c>
      <c r="Y1014" s="20">
        <v>0</v>
      </c>
      <c r="Z1014" s="20">
        <v>0</v>
      </c>
      <c r="AA1014" s="20">
        <v>1</v>
      </c>
      <c r="AB1014" s="20">
        <v>4</v>
      </c>
      <c r="AC1014" s="20">
        <v>5</v>
      </c>
    </row>
    <row r="1015" spans="1:29" x14ac:dyDescent="0.3">
      <c r="A1015" s="20">
        <v>2014</v>
      </c>
      <c r="B1015" s="10">
        <v>258</v>
      </c>
      <c r="C1015" s="10">
        <v>1014</v>
      </c>
      <c r="D1015" s="26">
        <v>0</v>
      </c>
      <c r="E1015" s="26">
        <v>0</v>
      </c>
      <c r="F1015" s="26">
        <v>1</v>
      </c>
      <c r="G1015" s="10">
        <v>1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1</v>
      </c>
      <c r="P1015" s="10">
        <v>0</v>
      </c>
      <c r="Q1015" s="20">
        <v>1</v>
      </c>
      <c r="R1015" s="15">
        <v>0</v>
      </c>
      <c r="S1015" s="20">
        <v>81.739999999999995</v>
      </c>
      <c r="T1015" s="20">
        <v>1.9124346333755746</v>
      </c>
      <c r="U1015" s="20">
        <v>2.77</v>
      </c>
      <c r="V1015" s="20">
        <v>0.44247976906444858</v>
      </c>
      <c r="W1015" s="20">
        <v>2</v>
      </c>
      <c r="X1015" s="20">
        <v>8492</v>
      </c>
      <c r="Y1015" s="20">
        <v>1</v>
      </c>
      <c r="Z1015" s="20">
        <v>0</v>
      </c>
      <c r="AA1015" s="20">
        <v>0</v>
      </c>
      <c r="AB1015" s="20">
        <v>7</v>
      </c>
      <c r="AC1015" s="20">
        <v>8</v>
      </c>
    </row>
    <row r="1016" spans="1:29" x14ac:dyDescent="0.3">
      <c r="A1016" s="20">
        <v>2014</v>
      </c>
      <c r="B1016" s="10">
        <v>259</v>
      </c>
      <c r="C1016" s="10">
        <v>1015</v>
      </c>
      <c r="D1016" s="26">
        <v>0</v>
      </c>
      <c r="E1016" s="26">
        <v>0</v>
      </c>
      <c r="F1016" s="26">
        <v>1</v>
      </c>
      <c r="G1016" s="10">
        <v>0</v>
      </c>
      <c r="H1016" s="10">
        <v>1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20">
        <v>1</v>
      </c>
      <c r="R1016" s="15">
        <v>0</v>
      </c>
      <c r="S1016" s="20">
        <v>89.93</v>
      </c>
      <c r="T1016" s="20">
        <v>1.9539045934134598</v>
      </c>
      <c r="U1016" s="20">
        <v>2.92</v>
      </c>
      <c r="V1016" s="20">
        <v>0.46538285144841829</v>
      </c>
      <c r="W1016" s="20">
        <v>0</v>
      </c>
      <c r="X1016" s="20">
        <v>8492</v>
      </c>
      <c r="Y1016" s="20">
        <v>0</v>
      </c>
      <c r="Z1016" s="20">
        <v>0</v>
      </c>
      <c r="AA1016" s="20">
        <v>0</v>
      </c>
      <c r="AB1016" s="20">
        <v>1</v>
      </c>
      <c r="AC1016" s="20">
        <v>1</v>
      </c>
    </row>
    <row r="1017" spans="1:29" x14ac:dyDescent="0.3">
      <c r="A1017" s="20">
        <v>2014</v>
      </c>
      <c r="B1017" s="10">
        <v>260</v>
      </c>
      <c r="C1017" s="10">
        <v>1016</v>
      </c>
      <c r="D1017" s="26">
        <v>0</v>
      </c>
      <c r="E1017" s="26">
        <v>0</v>
      </c>
      <c r="F1017" s="26">
        <v>1</v>
      </c>
      <c r="G1017" s="10">
        <v>0</v>
      </c>
      <c r="H1017" s="10">
        <v>1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1</v>
      </c>
      <c r="O1017" s="10">
        <v>0</v>
      </c>
      <c r="P1017" s="10">
        <v>0</v>
      </c>
      <c r="Q1017" s="20">
        <v>1</v>
      </c>
      <c r="R1017" s="15">
        <v>0</v>
      </c>
      <c r="S1017" s="20">
        <v>54.36</v>
      </c>
      <c r="T1017" s="20">
        <v>1.7352794480604568</v>
      </c>
      <c r="U1017" s="20">
        <v>3.05</v>
      </c>
      <c r="V1017" s="20">
        <v>0.48429983934678583</v>
      </c>
      <c r="W1017" s="20">
        <v>0</v>
      </c>
      <c r="X1017" s="20">
        <v>8492</v>
      </c>
      <c r="Y1017" s="20">
        <v>0</v>
      </c>
      <c r="Z1017" s="20">
        <v>0</v>
      </c>
      <c r="AA1017" s="20">
        <v>1</v>
      </c>
      <c r="AB1017" s="20">
        <v>2</v>
      </c>
      <c r="AC1017" s="20">
        <v>3</v>
      </c>
    </row>
    <row r="1018" spans="1:29" x14ac:dyDescent="0.3">
      <c r="A1018" s="20">
        <v>2014</v>
      </c>
      <c r="B1018" s="10">
        <v>261</v>
      </c>
      <c r="C1018" s="10">
        <v>1017</v>
      </c>
      <c r="D1018" s="26">
        <v>0</v>
      </c>
      <c r="E1018" s="26">
        <v>0</v>
      </c>
      <c r="F1018" s="26">
        <v>1</v>
      </c>
      <c r="G1018" s="10">
        <v>0</v>
      </c>
      <c r="H1018" s="10">
        <v>1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1</v>
      </c>
      <c r="O1018" s="10">
        <v>0</v>
      </c>
      <c r="P1018" s="10">
        <v>0</v>
      </c>
      <c r="Q1018" s="20">
        <v>1</v>
      </c>
      <c r="R1018" s="15">
        <v>0</v>
      </c>
      <c r="S1018" s="20">
        <v>90.97</v>
      </c>
      <c r="T1018" s="20">
        <v>1.9588981947107718</v>
      </c>
      <c r="U1018" s="20">
        <v>4.1500000000000004</v>
      </c>
      <c r="V1018" s="20">
        <v>0.61804809671209271</v>
      </c>
      <c r="W1018" s="20">
        <v>3</v>
      </c>
      <c r="X1018" s="20">
        <v>8492</v>
      </c>
      <c r="Y1018" s="20">
        <v>0</v>
      </c>
      <c r="Z1018" s="20">
        <v>0</v>
      </c>
      <c r="AA1018" s="20">
        <v>3</v>
      </c>
      <c r="AB1018" s="20">
        <v>2</v>
      </c>
      <c r="AC1018" s="20">
        <v>5</v>
      </c>
    </row>
    <row r="1019" spans="1:29" x14ac:dyDescent="0.3">
      <c r="A1019" s="20">
        <v>2014</v>
      </c>
      <c r="B1019" s="10">
        <v>262</v>
      </c>
      <c r="C1019" s="10">
        <v>1018</v>
      </c>
      <c r="D1019" s="26">
        <v>0</v>
      </c>
      <c r="E1019" s="26">
        <v>0</v>
      </c>
      <c r="F1019" s="26">
        <v>1</v>
      </c>
      <c r="G1019" s="10">
        <v>0</v>
      </c>
      <c r="H1019" s="10">
        <v>1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1</v>
      </c>
      <c r="O1019" s="10">
        <v>0</v>
      </c>
      <c r="P1019" s="10">
        <v>0</v>
      </c>
      <c r="Q1019" s="20">
        <v>1</v>
      </c>
      <c r="R1019" s="15">
        <v>0</v>
      </c>
      <c r="S1019" s="20">
        <v>70.67</v>
      </c>
      <c r="T1019" s="20">
        <v>1.8492350913147226</v>
      </c>
      <c r="U1019" s="20">
        <v>3.58</v>
      </c>
      <c r="V1019" s="20">
        <v>0.55388302664387434</v>
      </c>
      <c r="W1019" s="20">
        <v>1</v>
      </c>
      <c r="X1019" s="20">
        <v>8492</v>
      </c>
      <c r="Y1019" s="20">
        <v>0</v>
      </c>
      <c r="Z1019" s="20">
        <v>0</v>
      </c>
      <c r="AA1019" s="20">
        <v>0</v>
      </c>
      <c r="AB1019" s="20">
        <v>1</v>
      </c>
      <c r="AC1019" s="20">
        <v>1</v>
      </c>
    </row>
    <row r="1020" spans="1:29" x14ac:dyDescent="0.3">
      <c r="A1020" s="20">
        <v>2014</v>
      </c>
      <c r="B1020" s="10">
        <v>263</v>
      </c>
      <c r="C1020" s="10">
        <v>1019</v>
      </c>
      <c r="D1020" s="26">
        <v>0</v>
      </c>
      <c r="E1020" s="26">
        <v>0</v>
      </c>
      <c r="F1020" s="26">
        <v>1</v>
      </c>
      <c r="G1020" s="10">
        <v>0</v>
      </c>
      <c r="H1020" s="10">
        <v>1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1</v>
      </c>
      <c r="O1020" s="10">
        <v>0</v>
      </c>
      <c r="P1020" s="10">
        <v>0</v>
      </c>
      <c r="Q1020" s="20">
        <v>2</v>
      </c>
      <c r="R1020" s="15">
        <v>0</v>
      </c>
      <c r="S1020" s="20">
        <v>91.49</v>
      </c>
      <c r="T1020" s="20">
        <v>1.9613736275948011</v>
      </c>
      <c r="U1020" s="20">
        <v>3.52</v>
      </c>
      <c r="V1020" s="20">
        <v>0.54654266347813107</v>
      </c>
      <c r="W1020" s="20">
        <v>2</v>
      </c>
      <c r="X1020" s="20">
        <v>8492</v>
      </c>
      <c r="Y1020" s="20">
        <v>0</v>
      </c>
      <c r="Z1020" s="20">
        <v>1</v>
      </c>
      <c r="AA1020" s="20">
        <v>1</v>
      </c>
      <c r="AB1020" s="20">
        <v>2</v>
      </c>
      <c r="AC1020" s="20">
        <v>4</v>
      </c>
    </row>
    <row r="1021" spans="1:29" x14ac:dyDescent="0.3">
      <c r="A1021" s="20">
        <v>2014</v>
      </c>
      <c r="B1021" s="10">
        <v>264</v>
      </c>
      <c r="C1021" s="10">
        <v>1020</v>
      </c>
      <c r="D1021" s="26">
        <v>0</v>
      </c>
      <c r="E1021" s="26">
        <v>0</v>
      </c>
      <c r="F1021" s="26">
        <v>1</v>
      </c>
      <c r="G1021" s="10">
        <v>0</v>
      </c>
      <c r="H1021" s="10">
        <v>1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1</v>
      </c>
      <c r="O1021" s="10">
        <v>0</v>
      </c>
      <c r="P1021" s="10">
        <v>0</v>
      </c>
      <c r="Q1021" s="20">
        <v>1</v>
      </c>
      <c r="R1021" s="15">
        <v>1.0000000000000009E-2</v>
      </c>
      <c r="S1021" s="20">
        <v>103.52</v>
      </c>
      <c r="T1021" s="20">
        <v>2.0150242633246251</v>
      </c>
      <c r="U1021" s="20">
        <v>4.76</v>
      </c>
      <c r="V1021" s="20">
        <v>0.67760695272049309</v>
      </c>
      <c r="W1021" s="20">
        <v>3</v>
      </c>
      <c r="X1021" s="20">
        <v>8492</v>
      </c>
      <c r="Y1021" s="20">
        <v>0</v>
      </c>
      <c r="Z1021" s="20">
        <v>0</v>
      </c>
      <c r="AA1021" s="20">
        <v>0</v>
      </c>
      <c r="AB1021" s="20">
        <v>1</v>
      </c>
      <c r="AC1021" s="20">
        <v>1</v>
      </c>
    </row>
    <row r="1022" spans="1:29" x14ac:dyDescent="0.3">
      <c r="A1022" s="20">
        <v>2014</v>
      </c>
      <c r="B1022" s="10">
        <v>265</v>
      </c>
      <c r="C1022" s="10">
        <v>1021</v>
      </c>
      <c r="D1022" s="26">
        <v>0</v>
      </c>
      <c r="E1022" s="26">
        <v>0</v>
      </c>
      <c r="F1022" s="26">
        <v>1</v>
      </c>
      <c r="G1022" s="10">
        <v>0</v>
      </c>
      <c r="H1022" s="10">
        <v>1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1</v>
      </c>
      <c r="O1022" s="10">
        <v>0</v>
      </c>
      <c r="P1022" s="10">
        <v>0</v>
      </c>
      <c r="Q1022" s="20">
        <v>1</v>
      </c>
      <c r="R1022" s="15">
        <v>5.0000000000000044E-2</v>
      </c>
      <c r="S1022" s="20">
        <v>134.03</v>
      </c>
      <c r="T1022" s="20">
        <v>2.1272020175903532</v>
      </c>
      <c r="U1022" s="20">
        <v>5.05</v>
      </c>
      <c r="V1022" s="20">
        <v>0.70329137811866138</v>
      </c>
      <c r="W1022" s="20">
        <v>6</v>
      </c>
      <c r="X1022" s="20">
        <v>8492</v>
      </c>
      <c r="Y1022" s="20">
        <v>1</v>
      </c>
      <c r="Z1022" s="20">
        <v>0</v>
      </c>
      <c r="AA1022" s="20">
        <v>3</v>
      </c>
      <c r="AB1022" s="20">
        <v>4</v>
      </c>
      <c r="AC1022" s="20">
        <v>8</v>
      </c>
    </row>
    <row r="1023" spans="1:29" x14ac:dyDescent="0.3">
      <c r="A1023" s="20">
        <v>2014</v>
      </c>
      <c r="B1023" s="10">
        <v>266</v>
      </c>
      <c r="C1023" s="10">
        <v>1022</v>
      </c>
      <c r="D1023" s="26">
        <v>0</v>
      </c>
      <c r="E1023" s="26">
        <v>0</v>
      </c>
      <c r="F1023" s="26">
        <v>1</v>
      </c>
      <c r="G1023" s="10">
        <v>0</v>
      </c>
      <c r="H1023" s="10">
        <v>1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1</v>
      </c>
      <c r="O1023" s="10">
        <v>0</v>
      </c>
      <c r="P1023" s="10">
        <v>0</v>
      </c>
      <c r="Q1023" s="20">
        <v>1</v>
      </c>
      <c r="R1023" s="15">
        <v>0</v>
      </c>
      <c r="S1023" s="20">
        <v>60.95</v>
      </c>
      <c r="T1023" s="20">
        <v>1.7849737099544007</v>
      </c>
      <c r="U1023" s="20">
        <v>3.98</v>
      </c>
      <c r="V1023" s="20">
        <v>0.59988307207368785</v>
      </c>
      <c r="W1023" s="20">
        <v>2</v>
      </c>
      <c r="X1023" s="20">
        <v>8492</v>
      </c>
      <c r="Y1023" s="20">
        <v>0</v>
      </c>
      <c r="Z1023" s="20">
        <v>0</v>
      </c>
      <c r="AA1023" s="20">
        <v>2</v>
      </c>
      <c r="AB1023" s="20">
        <v>4</v>
      </c>
      <c r="AC1023" s="20">
        <v>6</v>
      </c>
    </row>
    <row r="1024" spans="1:29" x14ac:dyDescent="0.3">
      <c r="A1024" s="20">
        <v>2014</v>
      </c>
      <c r="B1024" s="10">
        <v>267</v>
      </c>
      <c r="C1024" s="10">
        <v>1023</v>
      </c>
      <c r="D1024" s="26">
        <v>0</v>
      </c>
      <c r="E1024" s="26">
        <v>0</v>
      </c>
      <c r="F1024" s="26">
        <v>1</v>
      </c>
      <c r="G1024" s="10">
        <v>0</v>
      </c>
      <c r="H1024" s="10">
        <v>1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1</v>
      </c>
      <c r="O1024" s="10">
        <v>0</v>
      </c>
      <c r="P1024" s="10">
        <v>0</v>
      </c>
      <c r="Q1024" s="20">
        <v>0.44200000000000728</v>
      </c>
      <c r="R1024" s="15">
        <v>0</v>
      </c>
      <c r="S1024" s="20">
        <v>58.35</v>
      </c>
      <c r="T1024" s="20">
        <v>1.7660408603813891</v>
      </c>
      <c r="U1024" s="20">
        <v>3.53</v>
      </c>
      <c r="V1024" s="20">
        <v>0.54777470538782258</v>
      </c>
      <c r="W1024" s="20">
        <v>4</v>
      </c>
      <c r="X1024" s="20">
        <v>8492</v>
      </c>
      <c r="Y1024" s="20">
        <v>0</v>
      </c>
      <c r="Z1024" s="20">
        <v>0</v>
      </c>
      <c r="AA1024" s="20">
        <v>0</v>
      </c>
      <c r="AB1024" s="20">
        <v>0</v>
      </c>
      <c r="AC1024" s="20">
        <v>0</v>
      </c>
    </row>
    <row r="1025" spans="1:29" x14ac:dyDescent="0.3">
      <c r="A1025" s="20">
        <v>2014</v>
      </c>
      <c r="B1025" s="10">
        <v>268</v>
      </c>
      <c r="C1025" s="10">
        <v>1024</v>
      </c>
      <c r="D1025" s="26">
        <v>0</v>
      </c>
      <c r="E1025" s="26">
        <v>0</v>
      </c>
      <c r="F1025" s="26">
        <v>1</v>
      </c>
      <c r="G1025" s="10">
        <v>0</v>
      </c>
      <c r="H1025" s="10">
        <v>1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1</v>
      </c>
      <c r="O1025" s="10">
        <v>0</v>
      </c>
      <c r="P1025" s="10">
        <v>0</v>
      </c>
      <c r="Q1025" s="20">
        <v>1.5579999999999927</v>
      </c>
      <c r="R1025" s="15">
        <v>0</v>
      </c>
      <c r="S1025" s="20">
        <v>106.83</v>
      </c>
      <c r="T1025" s="20">
        <v>2.0286932283939163</v>
      </c>
      <c r="U1025" s="20">
        <v>3.22</v>
      </c>
      <c r="V1025" s="20">
        <v>0.50785587169583091</v>
      </c>
      <c r="W1025" s="20">
        <v>3</v>
      </c>
      <c r="X1025" s="20">
        <v>7920</v>
      </c>
      <c r="Y1025" s="20">
        <v>0</v>
      </c>
      <c r="Z1025" s="20">
        <v>0</v>
      </c>
      <c r="AA1025" s="20">
        <v>2</v>
      </c>
      <c r="AB1025" s="20">
        <v>7</v>
      </c>
      <c r="AC1025" s="20">
        <v>9</v>
      </c>
    </row>
    <row r="1026" spans="1:29" x14ac:dyDescent="0.3">
      <c r="A1026" s="20">
        <v>2014</v>
      </c>
      <c r="B1026" s="10">
        <v>269</v>
      </c>
      <c r="C1026" s="10">
        <v>1025</v>
      </c>
      <c r="D1026" s="26">
        <v>0</v>
      </c>
      <c r="E1026" s="26">
        <v>0</v>
      </c>
      <c r="F1026" s="26">
        <v>1</v>
      </c>
      <c r="G1026" s="10">
        <v>0</v>
      </c>
      <c r="H1026" s="10">
        <v>1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1</v>
      </c>
      <c r="O1026" s="10">
        <v>0</v>
      </c>
      <c r="P1026" s="10">
        <v>0</v>
      </c>
      <c r="Q1026" s="20">
        <v>1</v>
      </c>
      <c r="R1026" s="15">
        <v>0</v>
      </c>
      <c r="S1026" s="20">
        <v>86.41</v>
      </c>
      <c r="T1026" s="20">
        <v>1.9365640051352659</v>
      </c>
      <c r="U1026" s="20">
        <v>4</v>
      </c>
      <c r="V1026" s="20">
        <v>0.6020599913279624</v>
      </c>
      <c r="W1026" s="20">
        <v>1</v>
      </c>
      <c r="X1026" s="20">
        <v>7920</v>
      </c>
      <c r="Y1026" s="20">
        <v>0</v>
      </c>
      <c r="Z1026" s="20">
        <v>0</v>
      </c>
      <c r="AA1026" s="20">
        <v>0</v>
      </c>
      <c r="AB1026" s="20">
        <v>3</v>
      </c>
      <c r="AC1026" s="20">
        <v>3</v>
      </c>
    </row>
    <row r="1027" spans="1:29" x14ac:dyDescent="0.3">
      <c r="A1027" s="20">
        <v>2014</v>
      </c>
      <c r="B1027" s="10">
        <v>270</v>
      </c>
      <c r="C1027" s="10">
        <v>1026</v>
      </c>
      <c r="D1027" s="26">
        <v>0</v>
      </c>
      <c r="E1027" s="26">
        <v>0</v>
      </c>
      <c r="F1027" s="26">
        <v>1</v>
      </c>
      <c r="G1027" s="10">
        <v>0</v>
      </c>
      <c r="H1027" s="10">
        <v>1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1</v>
      </c>
      <c r="O1027" s="10">
        <v>0</v>
      </c>
      <c r="P1027" s="10">
        <v>0</v>
      </c>
      <c r="Q1027" s="20">
        <v>1.6500000000000057</v>
      </c>
      <c r="R1027" s="15">
        <v>4.0000000000000036E-2</v>
      </c>
      <c r="S1027" s="20">
        <v>91.1</v>
      </c>
      <c r="T1027" s="20">
        <v>1.9595183769729982</v>
      </c>
      <c r="U1027" s="20">
        <v>3.52</v>
      </c>
      <c r="V1027" s="20">
        <v>0.54654266347813107</v>
      </c>
      <c r="W1027" s="20">
        <v>1</v>
      </c>
      <c r="X1027" s="20">
        <v>7920</v>
      </c>
      <c r="Y1027" s="20">
        <v>0</v>
      </c>
      <c r="Z1027" s="20">
        <v>0</v>
      </c>
      <c r="AA1027" s="20">
        <v>1</v>
      </c>
      <c r="AB1027" s="20">
        <v>3</v>
      </c>
      <c r="AC1027" s="20">
        <v>4</v>
      </c>
    </row>
    <row r="1028" spans="1:29" x14ac:dyDescent="0.3">
      <c r="A1028" s="20">
        <v>2014</v>
      </c>
      <c r="B1028" s="10">
        <v>271</v>
      </c>
      <c r="C1028" s="10">
        <v>1027</v>
      </c>
      <c r="D1028" s="26">
        <v>0</v>
      </c>
      <c r="E1028" s="26">
        <v>0</v>
      </c>
      <c r="F1028" s="26">
        <v>1</v>
      </c>
      <c r="G1028" s="10">
        <v>0</v>
      </c>
      <c r="H1028" s="10">
        <v>1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1</v>
      </c>
      <c r="O1028" s="10">
        <v>0</v>
      </c>
      <c r="P1028" s="10">
        <v>0</v>
      </c>
      <c r="Q1028" s="20">
        <v>1.1299999999999955</v>
      </c>
      <c r="R1028" s="15">
        <v>0</v>
      </c>
      <c r="S1028" s="20">
        <v>27.53</v>
      </c>
      <c r="T1028" s="20">
        <v>1.4398062113933303</v>
      </c>
      <c r="U1028" s="20">
        <v>2.84</v>
      </c>
      <c r="V1028" s="20">
        <v>0.45331834004703764</v>
      </c>
      <c r="W1028" s="20">
        <v>7</v>
      </c>
      <c r="X1028" s="20">
        <v>7920</v>
      </c>
      <c r="Y1028" s="20">
        <v>0</v>
      </c>
      <c r="Z1028" s="20">
        <v>1</v>
      </c>
      <c r="AA1028" s="20">
        <v>1</v>
      </c>
      <c r="AB1028" s="20">
        <v>12</v>
      </c>
      <c r="AC1028" s="20">
        <v>14</v>
      </c>
    </row>
    <row r="1029" spans="1:29" x14ac:dyDescent="0.3">
      <c r="A1029" s="20">
        <v>2014</v>
      </c>
      <c r="B1029" s="10">
        <v>272</v>
      </c>
      <c r="C1029" s="10">
        <v>1028</v>
      </c>
      <c r="D1029" s="26">
        <v>0</v>
      </c>
      <c r="E1029" s="26">
        <v>0</v>
      </c>
      <c r="F1029" s="26">
        <v>1</v>
      </c>
      <c r="G1029" s="10">
        <v>1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20">
        <v>0.91999999999998749</v>
      </c>
      <c r="R1029" s="15">
        <v>6.0000000000000053E-2</v>
      </c>
      <c r="S1029" s="20">
        <v>82.07</v>
      </c>
      <c r="T1029" s="20">
        <v>1.9141844334232463</v>
      </c>
      <c r="U1029" s="20">
        <v>3.01</v>
      </c>
      <c r="V1029" s="20">
        <v>0.47856649559384334</v>
      </c>
      <c r="W1029" s="20">
        <v>0</v>
      </c>
      <c r="X1029" s="20">
        <v>7920</v>
      </c>
      <c r="Y1029" s="20">
        <v>0</v>
      </c>
      <c r="Z1029" s="20">
        <v>0</v>
      </c>
      <c r="AA1029" s="20">
        <v>0</v>
      </c>
      <c r="AB1029" s="20">
        <v>1</v>
      </c>
      <c r="AC1029" s="20">
        <v>1</v>
      </c>
    </row>
    <row r="1030" spans="1:29" x14ac:dyDescent="0.3">
      <c r="A1030" s="20">
        <v>2014</v>
      </c>
      <c r="B1030" s="10">
        <v>273</v>
      </c>
      <c r="C1030" s="10">
        <v>1029</v>
      </c>
      <c r="D1030" s="26">
        <v>0</v>
      </c>
      <c r="E1030" s="26">
        <v>0</v>
      </c>
      <c r="F1030" s="26">
        <v>1</v>
      </c>
      <c r="G1030" s="10">
        <v>1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1</v>
      </c>
      <c r="O1030" s="10">
        <v>0</v>
      </c>
      <c r="P1030" s="10">
        <v>0</v>
      </c>
      <c r="Q1030" s="20">
        <v>1</v>
      </c>
      <c r="R1030" s="15">
        <v>6.0000000000000053E-2</v>
      </c>
      <c r="S1030" s="20">
        <v>87.35</v>
      </c>
      <c r="T1030" s="20">
        <v>1.9412629093189497</v>
      </c>
      <c r="U1030" s="20">
        <v>3.16</v>
      </c>
      <c r="V1030" s="20">
        <v>0.49968708261840383</v>
      </c>
      <c r="W1030" s="20">
        <v>2</v>
      </c>
      <c r="X1030" s="20">
        <v>7920</v>
      </c>
      <c r="Y1030" s="20">
        <v>0</v>
      </c>
      <c r="Z1030" s="20">
        <v>0</v>
      </c>
      <c r="AA1030" s="20">
        <v>0</v>
      </c>
      <c r="AB1030" s="20">
        <v>2</v>
      </c>
      <c r="AC1030" s="20">
        <v>2</v>
      </c>
    </row>
    <row r="1031" spans="1:29" x14ac:dyDescent="0.3">
      <c r="A1031" s="20">
        <v>2014</v>
      </c>
      <c r="B1031" s="10">
        <v>274</v>
      </c>
      <c r="C1031" s="10">
        <v>1030</v>
      </c>
      <c r="D1031" s="26">
        <v>0</v>
      </c>
      <c r="E1031" s="26">
        <v>0</v>
      </c>
      <c r="F1031" s="26">
        <v>1</v>
      </c>
      <c r="G1031" s="10">
        <v>1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1</v>
      </c>
      <c r="O1031" s="10">
        <v>0</v>
      </c>
      <c r="P1031" s="10">
        <v>0</v>
      </c>
      <c r="Q1031" s="20">
        <v>1.1770000000000209</v>
      </c>
      <c r="R1031" s="15">
        <v>1.0000000000000009E-2</v>
      </c>
      <c r="S1031" s="20">
        <v>74.78</v>
      </c>
      <c r="T1031" s="20">
        <v>1.8737854608182007</v>
      </c>
      <c r="U1031" s="20">
        <v>3.68</v>
      </c>
      <c r="V1031" s="20">
        <v>0.56584781867351763</v>
      </c>
      <c r="W1031" s="20">
        <v>2</v>
      </c>
      <c r="X1031" s="20">
        <v>7920</v>
      </c>
      <c r="Y1031" s="20">
        <v>0</v>
      </c>
      <c r="Z1031" s="20">
        <v>0</v>
      </c>
      <c r="AA1031" s="20">
        <v>0</v>
      </c>
      <c r="AB1031" s="20">
        <v>3</v>
      </c>
      <c r="AC1031" s="20">
        <v>3</v>
      </c>
    </row>
    <row r="1032" spans="1:29" x14ac:dyDescent="0.3">
      <c r="A1032" s="20">
        <v>2014</v>
      </c>
      <c r="B1032" s="10">
        <v>275</v>
      </c>
      <c r="C1032" s="10">
        <v>1031</v>
      </c>
      <c r="D1032" s="26">
        <v>0</v>
      </c>
      <c r="E1032" s="26">
        <v>0</v>
      </c>
      <c r="F1032" s="26">
        <v>1</v>
      </c>
      <c r="G1032" s="10">
        <v>1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1</v>
      </c>
      <c r="O1032" s="10">
        <v>0</v>
      </c>
      <c r="P1032" s="10">
        <v>0</v>
      </c>
      <c r="Q1032" s="20">
        <v>0.82299999999997908</v>
      </c>
      <c r="R1032" s="15">
        <v>0.10999999999999999</v>
      </c>
      <c r="S1032" s="20">
        <v>118.6</v>
      </c>
      <c r="T1032" s="20">
        <v>2.0740846890282438</v>
      </c>
      <c r="U1032" s="20">
        <v>4.51</v>
      </c>
      <c r="V1032" s="20">
        <v>0.65417654187796048</v>
      </c>
      <c r="W1032" s="20">
        <v>1</v>
      </c>
      <c r="X1032" s="20">
        <v>7920</v>
      </c>
      <c r="Y1032" s="20">
        <v>0</v>
      </c>
      <c r="Z1032" s="20">
        <v>1</v>
      </c>
      <c r="AA1032" s="20">
        <v>1</v>
      </c>
      <c r="AB1032" s="20">
        <v>0</v>
      </c>
      <c r="AC1032" s="20">
        <v>2</v>
      </c>
    </row>
    <row r="1033" spans="1:29" x14ac:dyDescent="0.3">
      <c r="A1033" s="20">
        <v>2014</v>
      </c>
      <c r="B1033" s="10">
        <v>276</v>
      </c>
      <c r="C1033" s="10">
        <v>1032</v>
      </c>
      <c r="D1033" s="26">
        <v>0</v>
      </c>
      <c r="E1033" s="26">
        <v>1</v>
      </c>
      <c r="F1033" s="26">
        <v>0</v>
      </c>
      <c r="G1033" s="10">
        <v>1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1</v>
      </c>
      <c r="O1033" s="10">
        <v>0</v>
      </c>
      <c r="P1033" s="10">
        <v>0</v>
      </c>
      <c r="Q1033" s="20">
        <v>1.3000000000000114</v>
      </c>
      <c r="R1033" s="15">
        <v>9.9999999999999978E-2</v>
      </c>
      <c r="S1033" s="20">
        <v>88.47</v>
      </c>
      <c r="T1033" s="20">
        <v>1.9467960272714604</v>
      </c>
      <c r="U1033" s="20">
        <v>4.6100000000000003</v>
      </c>
      <c r="V1033" s="20">
        <v>0.6637009253896482</v>
      </c>
      <c r="W1033" s="20">
        <v>1</v>
      </c>
      <c r="X1033" s="20">
        <v>7920</v>
      </c>
      <c r="Y1033" s="20">
        <v>0</v>
      </c>
      <c r="Z1033" s="20">
        <v>0</v>
      </c>
      <c r="AA1033" s="20">
        <v>0</v>
      </c>
      <c r="AB1033" s="20">
        <v>1</v>
      </c>
      <c r="AC1033" s="20">
        <v>1</v>
      </c>
    </row>
    <row r="1034" spans="1:29" x14ac:dyDescent="0.3">
      <c r="A1034" s="20">
        <v>2014</v>
      </c>
      <c r="B1034" s="10">
        <v>277</v>
      </c>
      <c r="C1034" s="10">
        <v>1033</v>
      </c>
      <c r="D1034" s="26">
        <v>0</v>
      </c>
      <c r="E1034" s="26">
        <v>0</v>
      </c>
      <c r="F1034" s="26">
        <v>1</v>
      </c>
      <c r="G1034" s="10">
        <v>1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20">
        <v>1</v>
      </c>
      <c r="R1034" s="15">
        <v>0</v>
      </c>
      <c r="S1034" s="20">
        <v>89.79</v>
      </c>
      <c r="T1034" s="20">
        <v>1.9532279715598539</v>
      </c>
      <c r="U1034" s="20">
        <v>3.32</v>
      </c>
      <c r="V1034" s="20">
        <v>0.52113808370403625</v>
      </c>
      <c r="W1034" s="20">
        <v>1</v>
      </c>
      <c r="X1034" s="20">
        <v>7920</v>
      </c>
      <c r="Y1034" s="20">
        <v>0</v>
      </c>
      <c r="Z1034" s="20">
        <v>0</v>
      </c>
      <c r="AA1034" s="20">
        <v>0</v>
      </c>
      <c r="AB1034" s="20">
        <v>2</v>
      </c>
      <c r="AC1034" s="20">
        <v>2</v>
      </c>
    </row>
    <row r="1035" spans="1:29" x14ac:dyDescent="0.3">
      <c r="A1035" s="20">
        <v>2014</v>
      </c>
      <c r="B1035" s="10">
        <v>278</v>
      </c>
      <c r="C1035" s="10">
        <v>1034</v>
      </c>
      <c r="D1035" s="26">
        <v>0</v>
      </c>
      <c r="E1035" s="26">
        <v>0</v>
      </c>
      <c r="F1035" s="26">
        <v>1</v>
      </c>
      <c r="G1035" s="10">
        <v>1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1</v>
      </c>
      <c r="O1035" s="10">
        <v>0</v>
      </c>
      <c r="P1035" s="10">
        <v>0</v>
      </c>
      <c r="Q1035" s="20">
        <v>1</v>
      </c>
      <c r="R1035" s="15">
        <v>0</v>
      </c>
      <c r="S1035" s="20">
        <v>44.39</v>
      </c>
      <c r="T1035" s="20">
        <v>1.6472851450253667</v>
      </c>
      <c r="U1035" s="20">
        <v>3.99</v>
      </c>
      <c r="V1035" s="20">
        <v>0.60097289568674828</v>
      </c>
      <c r="W1035" s="20">
        <v>0</v>
      </c>
      <c r="X1035" s="20">
        <v>7920</v>
      </c>
      <c r="Y1035" s="20">
        <v>0</v>
      </c>
      <c r="Z1035" s="20">
        <v>0</v>
      </c>
      <c r="AA1035" s="20">
        <v>0</v>
      </c>
      <c r="AB1035" s="20">
        <v>3</v>
      </c>
      <c r="AC1035" s="20">
        <v>3</v>
      </c>
    </row>
    <row r="1036" spans="1:29" x14ac:dyDescent="0.3">
      <c r="A1036" s="20">
        <v>2014</v>
      </c>
      <c r="B1036" s="10">
        <v>279</v>
      </c>
      <c r="C1036" s="10">
        <v>1035</v>
      </c>
      <c r="D1036" s="26">
        <v>0</v>
      </c>
      <c r="E1036" s="26">
        <v>0</v>
      </c>
      <c r="F1036" s="26">
        <v>1</v>
      </c>
      <c r="G1036" s="10">
        <v>0</v>
      </c>
      <c r="H1036" s="10">
        <v>1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1</v>
      </c>
      <c r="O1036" s="10">
        <v>0</v>
      </c>
      <c r="P1036" s="10">
        <v>0</v>
      </c>
      <c r="Q1036" s="20">
        <v>1.5</v>
      </c>
      <c r="R1036" s="15">
        <v>1.0000000000000009E-2</v>
      </c>
      <c r="S1036" s="20">
        <v>102.87</v>
      </c>
      <c r="T1036" s="20">
        <v>2.0122887398346068</v>
      </c>
      <c r="U1036" s="20">
        <v>3.71</v>
      </c>
      <c r="V1036" s="20">
        <v>0.56937390961504586</v>
      </c>
      <c r="W1036" s="20">
        <v>1</v>
      </c>
      <c r="X1036" s="20">
        <v>7623</v>
      </c>
      <c r="Y1036" s="20">
        <v>0</v>
      </c>
      <c r="Z1036" s="20">
        <v>1</v>
      </c>
      <c r="AA1036" s="20">
        <v>0</v>
      </c>
      <c r="AB1036" s="20">
        <v>6</v>
      </c>
      <c r="AC1036" s="20">
        <v>7</v>
      </c>
    </row>
    <row r="1037" spans="1:29" x14ac:dyDescent="0.3">
      <c r="A1037" s="20">
        <v>2014</v>
      </c>
      <c r="B1037" s="10">
        <v>280</v>
      </c>
      <c r="C1037" s="10">
        <v>1036</v>
      </c>
      <c r="D1037" s="26">
        <v>0</v>
      </c>
      <c r="E1037" s="26">
        <v>0</v>
      </c>
      <c r="F1037" s="26">
        <v>1</v>
      </c>
      <c r="G1037" s="10">
        <v>0</v>
      </c>
      <c r="H1037" s="10">
        <v>1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1</v>
      </c>
      <c r="O1037" s="10">
        <v>0</v>
      </c>
      <c r="P1037" s="10">
        <v>0</v>
      </c>
      <c r="Q1037" s="20">
        <v>1</v>
      </c>
      <c r="R1037" s="15">
        <v>3.0000000000000027E-2</v>
      </c>
      <c r="S1037" s="20">
        <v>121.26</v>
      </c>
      <c r="T1037" s="20">
        <v>2.0837175638989476</v>
      </c>
      <c r="U1037" s="20">
        <v>3.79</v>
      </c>
      <c r="V1037" s="20">
        <v>0.57863920996807239</v>
      </c>
      <c r="W1037" s="20">
        <v>0</v>
      </c>
      <c r="X1037" s="20">
        <v>7623</v>
      </c>
      <c r="Y1037" s="20">
        <v>1</v>
      </c>
      <c r="Z1037" s="20">
        <v>0</v>
      </c>
      <c r="AA1037" s="20">
        <v>1</v>
      </c>
      <c r="AB1037" s="20">
        <v>2</v>
      </c>
      <c r="AC1037" s="20">
        <v>4</v>
      </c>
    </row>
    <row r="1038" spans="1:29" x14ac:dyDescent="0.3">
      <c r="A1038" s="20">
        <v>2014</v>
      </c>
      <c r="B1038" s="10">
        <v>281</v>
      </c>
      <c r="C1038" s="10">
        <v>1037</v>
      </c>
      <c r="D1038" s="26">
        <v>0</v>
      </c>
      <c r="E1038" s="26">
        <v>0</v>
      </c>
      <c r="F1038" s="26">
        <v>1</v>
      </c>
      <c r="G1038" s="10">
        <v>0</v>
      </c>
      <c r="H1038" s="10">
        <v>1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20">
        <v>0.68000000000000682</v>
      </c>
      <c r="R1038" s="15">
        <v>0</v>
      </c>
      <c r="S1038" s="20">
        <v>71.91</v>
      </c>
      <c r="T1038" s="20">
        <v>1.8567892887533162</v>
      </c>
      <c r="U1038" s="20">
        <v>4.76</v>
      </c>
      <c r="V1038" s="20">
        <v>0.67760695272049309</v>
      </c>
      <c r="W1038" s="20">
        <v>0</v>
      </c>
      <c r="X1038" s="20">
        <v>7623</v>
      </c>
      <c r="Y1038" s="20">
        <v>0</v>
      </c>
      <c r="Z1038" s="20">
        <v>0</v>
      </c>
      <c r="AA1038" s="20">
        <v>0</v>
      </c>
      <c r="AB1038" s="20">
        <v>2</v>
      </c>
      <c r="AC1038" s="20">
        <v>2</v>
      </c>
    </row>
    <row r="1039" spans="1:29" x14ac:dyDescent="0.3">
      <c r="A1039" s="20">
        <v>2014</v>
      </c>
      <c r="B1039" s="10">
        <v>282</v>
      </c>
      <c r="C1039" s="10">
        <v>1038</v>
      </c>
      <c r="D1039" s="26">
        <v>0</v>
      </c>
      <c r="E1039" s="26">
        <v>0</v>
      </c>
      <c r="F1039" s="26">
        <v>1</v>
      </c>
      <c r="G1039" s="10">
        <v>0</v>
      </c>
      <c r="H1039" s="10">
        <v>1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1</v>
      </c>
      <c r="O1039" s="10">
        <v>0</v>
      </c>
      <c r="P1039" s="10">
        <v>0</v>
      </c>
      <c r="Q1039" s="20">
        <v>0.81999999999999318</v>
      </c>
      <c r="R1039" s="15">
        <v>0</v>
      </c>
      <c r="S1039" s="20">
        <v>112.57</v>
      </c>
      <c r="T1039" s="20">
        <v>2.0514226660890347</v>
      </c>
      <c r="U1039" s="20">
        <v>3.44</v>
      </c>
      <c r="V1039" s="20">
        <v>0.53655844257153007</v>
      </c>
      <c r="W1039" s="20">
        <v>6</v>
      </c>
      <c r="X1039" s="20">
        <v>7623</v>
      </c>
      <c r="Y1039" s="20">
        <v>0</v>
      </c>
      <c r="Z1039" s="20">
        <v>1</v>
      </c>
      <c r="AA1039" s="20">
        <v>0</v>
      </c>
      <c r="AB1039" s="20">
        <v>2</v>
      </c>
      <c r="AC1039" s="20">
        <v>3</v>
      </c>
    </row>
    <row r="1040" spans="1:29" x14ac:dyDescent="0.3">
      <c r="A1040" s="20">
        <v>2014</v>
      </c>
      <c r="B1040" s="10">
        <v>283</v>
      </c>
      <c r="C1040" s="10">
        <v>1039</v>
      </c>
      <c r="D1040" s="26">
        <v>0</v>
      </c>
      <c r="E1040" s="26">
        <v>0</v>
      </c>
      <c r="F1040" s="26">
        <v>1</v>
      </c>
      <c r="G1040" s="10">
        <v>0</v>
      </c>
      <c r="H1040" s="10">
        <v>1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1</v>
      </c>
      <c r="O1040" s="10">
        <v>0</v>
      </c>
      <c r="P1040" s="10">
        <v>0</v>
      </c>
      <c r="Q1040" s="20">
        <v>1</v>
      </c>
      <c r="R1040" s="15">
        <v>0</v>
      </c>
      <c r="S1040" s="20">
        <v>82.34</v>
      </c>
      <c r="T1040" s="20">
        <v>1.9156108626614672</v>
      </c>
      <c r="U1040" s="20">
        <v>3.25</v>
      </c>
      <c r="V1040" s="20">
        <v>0.51188336097887432</v>
      </c>
      <c r="W1040" s="20">
        <v>5</v>
      </c>
      <c r="X1040" s="20">
        <v>7623</v>
      </c>
      <c r="Y1040" s="20">
        <v>0</v>
      </c>
      <c r="Z1040" s="20">
        <v>0</v>
      </c>
      <c r="AA1040" s="20">
        <v>2</v>
      </c>
      <c r="AB1040" s="20">
        <v>6</v>
      </c>
      <c r="AC1040" s="20">
        <v>8</v>
      </c>
    </row>
    <row r="1041" spans="1:29" x14ac:dyDescent="0.3">
      <c r="A1041" s="20">
        <v>2014</v>
      </c>
      <c r="B1041" s="10">
        <v>284</v>
      </c>
      <c r="C1041" s="10">
        <v>1040</v>
      </c>
      <c r="D1041" s="26">
        <v>0</v>
      </c>
      <c r="E1041" s="26">
        <v>0</v>
      </c>
      <c r="F1041" s="26">
        <v>1</v>
      </c>
      <c r="G1041" s="10">
        <v>0</v>
      </c>
      <c r="H1041" s="10">
        <v>1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1</v>
      </c>
      <c r="O1041" s="10">
        <v>0</v>
      </c>
      <c r="P1041" s="10">
        <v>0</v>
      </c>
      <c r="Q1041" s="20">
        <v>1</v>
      </c>
      <c r="R1041" s="15">
        <v>3.0000000000000027E-2</v>
      </c>
      <c r="S1041" s="20">
        <v>80.599999999999994</v>
      </c>
      <c r="T1041" s="20">
        <v>1.9063350418050906</v>
      </c>
      <c r="U1041" s="20">
        <v>3.63</v>
      </c>
      <c r="V1041" s="20">
        <v>0.55990662503611255</v>
      </c>
      <c r="W1041" s="20">
        <v>0</v>
      </c>
      <c r="X1041" s="20">
        <v>7623</v>
      </c>
      <c r="Y1041" s="20">
        <v>0</v>
      </c>
      <c r="Z1041" s="20">
        <v>0</v>
      </c>
      <c r="AA1041" s="20">
        <v>0</v>
      </c>
      <c r="AB1041" s="20">
        <v>1</v>
      </c>
      <c r="AC1041" s="20">
        <v>1</v>
      </c>
    </row>
    <row r="1042" spans="1:29" x14ac:dyDescent="0.3">
      <c r="A1042" s="20">
        <v>2014</v>
      </c>
      <c r="B1042" s="10">
        <v>285</v>
      </c>
      <c r="C1042" s="10">
        <v>1041</v>
      </c>
      <c r="D1042" s="26">
        <v>0</v>
      </c>
      <c r="E1042" s="26">
        <v>0</v>
      </c>
      <c r="F1042" s="26">
        <v>1</v>
      </c>
      <c r="G1042" s="10">
        <v>0</v>
      </c>
      <c r="H1042" s="10">
        <v>1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1</v>
      </c>
      <c r="O1042" s="10">
        <v>0</v>
      </c>
      <c r="P1042" s="10">
        <v>0</v>
      </c>
      <c r="Q1042" s="20">
        <v>1</v>
      </c>
      <c r="R1042" s="15">
        <v>3.0000000000000027E-2</v>
      </c>
      <c r="S1042" s="20">
        <v>79.16</v>
      </c>
      <c r="T1042" s="20">
        <v>1.8985057855343586</v>
      </c>
      <c r="U1042" s="20">
        <v>3.95</v>
      </c>
      <c r="V1042" s="20">
        <v>0.59659709562646024</v>
      </c>
      <c r="W1042" s="20">
        <v>2</v>
      </c>
      <c r="X1042" s="20">
        <v>7623</v>
      </c>
      <c r="Y1042" s="20">
        <v>0</v>
      </c>
      <c r="Z1042" s="20">
        <v>0</v>
      </c>
      <c r="AA1042" s="20">
        <v>0</v>
      </c>
      <c r="AB1042" s="20">
        <v>1</v>
      </c>
      <c r="AC1042" s="20">
        <v>1</v>
      </c>
    </row>
    <row r="1043" spans="1:29" x14ac:dyDescent="0.3">
      <c r="A1043" s="20">
        <v>2014</v>
      </c>
      <c r="B1043" s="10">
        <v>286</v>
      </c>
      <c r="C1043" s="10">
        <v>1042</v>
      </c>
      <c r="D1043" s="26">
        <v>0</v>
      </c>
      <c r="E1043" s="26">
        <v>0</v>
      </c>
      <c r="F1043" s="26">
        <v>1</v>
      </c>
      <c r="G1043" s="10">
        <v>0</v>
      </c>
      <c r="H1043" s="10">
        <v>1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1</v>
      </c>
      <c r="O1043" s="10">
        <v>0</v>
      </c>
      <c r="P1043" s="10">
        <v>0</v>
      </c>
      <c r="Q1043" s="20">
        <v>1</v>
      </c>
      <c r="R1043" s="15">
        <v>0</v>
      </c>
      <c r="S1043" s="20">
        <v>115.53</v>
      </c>
      <c r="T1043" s="20">
        <v>2.0626947733423937</v>
      </c>
      <c r="U1043" s="20">
        <v>3.96</v>
      </c>
      <c r="V1043" s="20">
        <v>0.5976951859255123</v>
      </c>
      <c r="W1043" s="20">
        <v>1</v>
      </c>
      <c r="X1043" s="20">
        <v>7623</v>
      </c>
      <c r="Y1043" s="20">
        <v>0</v>
      </c>
      <c r="Z1043" s="20">
        <v>1</v>
      </c>
      <c r="AA1043" s="20">
        <v>2</v>
      </c>
      <c r="AB1043" s="20">
        <v>0</v>
      </c>
      <c r="AC1043" s="20">
        <v>3</v>
      </c>
    </row>
    <row r="1044" spans="1:29" x14ac:dyDescent="0.3">
      <c r="A1044" s="20">
        <v>2014</v>
      </c>
      <c r="B1044" s="10">
        <v>287</v>
      </c>
      <c r="C1044" s="10">
        <v>1043</v>
      </c>
      <c r="D1044" s="26">
        <v>0</v>
      </c>
      <c r="E1044" s="26">
        <v>0</v>
      </c>
      <c r="F1044" s="26">
        <v>1</v>
      </c>
      <c r="G1044" s="10">
        <v>1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1</v>
      </c>
      <c r="O1044" s="10">
        <v>0</v>
      </c>
      <c r="P1044" s="10">
        <v>0</v>
      </c>
      <c r="Q1044" s="20">
        <v>1</v>
      </c>
      <c r="R1044" s="15">
        <v>0</v>
      </c>
      <c r="S1044" s="20">
        <v>99.93</v>
      </c>
      <c r="T1044" s="20">
        <v>1.9996958874108393</v>
      </c>
      <c r="U1044" s="20">
        <v>3.1</v>
      </c>
      <c r="V1044" s="20">
        <v>0.49136169383427269</v>
      </c>
      <c r="W1044" s="20">
        <v>3</v>
      </c>
      <c r="X1044" s="20">
        <v>7623</v>
      </c>
      <c r="Y1044" s="20">
        <v>0</v>
      </c>
      <c r="Z1044" s="20">
        <v>0</v>
      </c>
      <c r="AA1044" s="20">
        <v>0</v>
      </c>
      <c r="AB1044" s="20">
        <v>1</v>
      </c>
      <c r="AC1044" s="20">
        <v>1</v>
      </c>
    </row>
    <row r="1045" spans="1:29" x14ac:dyDescent="0.3">
      <c r="A1045" s="20">
        <v>2014</v>
      </c>
      <c r="B1045" s="10">
        <v>288</v>
      </c>
      <c r="C1045" s="10">
        <v>1044</v>
      </c>
      <c r="D1045" s="26">
        <v>0</v>
      </c>
      <c r="E1045" s="26">
        <v>0</v>
      </c>
      <c r="F1045" s="26">
        <v>1</v>
      </c>
      <c r="G1045" s="10">
        <v>0</v>
      </c>
      <c r="H1045" s="10">
        <v>1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1</v>
      </c>
      <c r="O1045" s="10">
        <v>0</v>
      </c>
      <c r="P1045" s="10">
        <v>0</v>
      </c>
      <c r="Q1045" s="20">
        <v>1</v>
      </c>
      <c r="R1045" s="15">
        <v>1.0000000000000009E-2</v>
      </c>
      <c r="S1045" s="20">
        <v>112.83</v>
      </c>
      <c r="T1045" s="20">
        <v>2.0524245881420615</v>
      </c>
      <c r="U1045" s="20">
        <v>3.28</v>
      </c>
      <c r="V1045" s="20">
        <v>0.5158738437116791</v>
      </c>
      <c r="W1045" s="20">
        <v>1</v>
      </c>
      <c r="X1045" s="20">
        <v>7623</v>
      </c>
      <c r="Y1045" s="20">
        <v>0</v>
      </c>
      <c r="Z1045" s="20">
        <v>0</v>
      </c>
      <c r="AA1045" s="20">
        <v>4</v>
      </c>
      <c r="AB1045" s="20">
        <v>1</v>
      </c>
      <c r="AC1045" s="20">
        <v>5</v>
      </c>
    </row>
    <row r="1046" spans="1:29" x14ac:dyDescent="0.3">
      <c r="A1046" s="20">
        <v>2014</v>
      </c>
      <c r="B1046" s="10">
        <v>289</v>
      </c>
      <c r="C1046" s="10">
        <v>1045</v>
      </c>
      <c r="D1046" s="26">
        <v>0</v>
      </c>
      <c r="E1046" s="26">
        <v>0</v>
      </c>
      <c r="F1046" s="26">
        <v>1</v>
      </c>
      <c r="G1046" s="10">
        <v>0</v>
      </c>
      <c r="H1046" s="10">
        <v>1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1</v>
      </c>
      <c r="O1046" s="10">
        <v>0</v>
      </c>
      <c r="P1046" s="10">
        <v>0</v>
      </c>
      <c r="Q1046" s="20">
        <v>1</v>
      </c>
      <c r="R1046" s="15">
        <v>0</v>
      </c>
      <c r="S1046" s="20">
        <v>97.25</v>
      </c>
      <c r="T1046" s="20">
        <v>1.9878896099977454</v>
      </c>
      <c r="U1046" s="20">
        <v>3.36</v>
      </c>
      <c r="V1046" s="20">
        <v>0.52633927738984398</v>
      </c>
      <c r="W1046" s="20">
        <v>2</v>
      </c>
      <c r="X1046" s="20">
        <v>7623</v>
      </c>
      <c r="Y1046" s="20">
        <v>0</v>
      </c>
      <c r="Z1046" s="20">
        <v>1</v>
      </c>
      <c r="AA1046" s="20">
        <v>1</v>
      </c>
      <c r="AB1046" s="20">
        <v>3</v>
      </c>
      <c r="AC1046" s="20">
        <v>5</v>
      </c>
    </row>
    <row r="1047" spans="1:29" x14ac:dyDescent="0.3">
      <c r="A1047" s="20">
        <v>2014</v>
      </c>
      <c r="B1047" s="10">
        <v>290</v>
      </c>
      <c r="C1047" s="10">
        <v>1046</v>
      </c>
      <c r="D1047" s="26">
        <v>0</v>
      </c>
      <c r="E1047" s="26">
        <v>0</v>
      </c>
      <c r="F1047" s="26">
        <v>1</v>
      </c>
      <c r="G1047" s="10">
        <v>0</v>
      </c>
      <c r="H1047" s="10">
        <v>1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20">
        <v>1</v>
      </c>
      <c r="R1047" s="15">
        <v>0</v>
      </c>
      <c r="S1047" s="20">
        <v>89.87</v>
      </c>
      <c r="T1047" s="20">
        <v>1.9536147416906406</v>
      </c>
      <c r="U1047" s="20">
        <v>3.42</v>
      </c>
      <c r="V1047" s="20">
        <v>0.53402610605613499</v>
      </c>
      <c r="W1047" s="20">
        <v>3</v>
      </c>
      <c r="X1047" s="20">
        <v>7623</v>
      </c>
      <c r="Y1047" s="20">
        <v>1</v>
      </c>
      <c r="Z1047" s="20">
        <v>0</v>
      </c>
      <c r="AA1047" s="20">
        <v>0</v>
      </c>
      <c r="AB1047" s="20">
        <v>2</v>
      </c>
      <c r="AC1047" s="20">
        <v>3</v>
      </c>
    </row>
    <row r="1048" spans="1:29" x14ac:dyDescent="0.3">
      <c r="A1048" s="20">
        <v>2014</v>
      </c>
      <c r="B1048" s="10">
        <v>291</v>
      </c>
      <c r="C1048" s="10">
        <v>1047</v>
      </c>
      <c r="D1048" s="26">
        <v>0</v>
      </c>
      <c r="E1048" s="26">
        <v>0</v>
      </c>
      <c r="F1048" s="26">
        <v>1</v>
      </c>
      <c r="G1048" s="10">
        <v>0</v>
      </c>
      <c r="H1048" s="10">
        <v>1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20">
        <v>1</v>
      </c>
      <c r="R1048" s="15">
        <v>0</v>
      </c>
      <c r="S1048" s="20">
        <v>78.5</v>
      </c>
      <c r="T1048" s="20">
        <v>1.8948696567452525</v>
      </c>
      <c r="U1048" s="20">
        <v>2.88</v>
      </c>
      <c r="V1048" s="20">
        <v>0.45939248775923086</v>
      </c>
      <c r="W1048" s="20">
        <v>2</v>
      </c>
      <c r="X1048" s="20">
        <v>7623</v>
      </c>
      <c r="Y1048" s="20">
        <v>1</v>
      </c>
      <c r="Z1048" s="20">
        <v>0</v>
      </c>
      <c r="AA1048" s="20">
        <v>1</v>
      </c>
      <c r="AB1048" s="20">
        <v>1</v>
      </c>
      <c r="AC1048" s="20">
        <v>3</v>
      </c>
    </row>
    <row r="1049" spans="1:29" x14ac:dyDescent="0.3">
      <c r="A1049" s="20">
        <v>2014</v>
      </c>
      <c r="B1049" s="10">
        <v>292</v>
      </c>
      <c r="C1049" s="10">
        <v>1048</v>
      </c>
      <c r="D1049" s="26">
        <v>0</v>
      </c>
      <c r="E1049" s="26">
        <v>0</v>
      </c>
      <c r="F1049" s="26">
        <v>1</v>
      </c>
      <c r="G1049" s="10">
        <v>0</v>
      </c>
      <c r="H1049" s="10">
        <v>1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1</v>
      </c>
      <c r="O1049" s="10">
        <v>0</v>
      </c>
      <c r="P1049" s="10">
        <v>0</v>
      </c>
      <c r="Q1049" s="20">
        <v>1</v>
      </c>
      <c r="R1049" s="15">
        <v>1.0000000000000009E-2</v>
      </c>
      <c r="S1049" s="20">
        <v>92.05</v>
      </c>
      <c r="T1049" s="20">
        <v>1.9640237928400335</v>
      </c>
      <c r="U1049" s="20">
        <v>3.61</v>
      </c>
      <c r="V1049" s="20">
        <v>0.55750720190565795</v>
      </c>
      <c r="W1049" s="20">
        <v>2</v>
      </c>
      <c r="X1049" s="20">
        <v>7623</v>
      </c>
      <c r="Y1049" s="20">
        <v>0</v>
      </c>
      <c r="Z1049" s="20">
        <v>0</v>
      </c>
      <c r="AA1049" s="20">
        <v>0</v>
      </c>
      <c r="AB1049" s="20">
        <v>2</v>
      </c>
      <c r="AC1049" s="20">
        <v>2</v>
      </c>
    </row>
    <row r="1050" spans="1:29" x14ac:dyDescent="0.3">
      <c r="A1050" s="20">
        <v>2014</v>
      </c>
      <c r="B1050" s="10">
        <v>293</v>
      </c>
      <c r="C1050" s="10">
        <v>1049</v>
      </c>
      <c r="D1050" s="26">
        <v>0</v>
      </c>
      <c r="E1050" s="26">
        <v>0</v>
      </c>
      <c r="F1050" s="26">
        <v>1</v>
      </c>
      <c r="G1050" s="10">
        <v>0</v>
      </c>
      <c r="H1050" s="10">
        <v>1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20">
        <v>1</v>
      </c>
      <c r="R1050" s="15">
        <v>0</v>
      </c>
      <c r="S1050" s="20">
        <v>79.849999999999994</v>
      </c>
      <c r="T1050" s="20">
        <v>1.9022749204745018</v>
      </c>
      <c r="U1050" s="20">
        <v>4.32</v>
      </c>
      <c r="V1050" s="20">
        <v>0.63548374681491215</v>
      </c>
      <c r="W1050" s="20">
        <v>5</v>
      </c>
      <c r="X1050" s="20">
        <v>7623</v>
      </c>
      <c r="Y1050" s="20">
        <v>0</v>
      </c>
      <c r="Z1050" s="20">
        <v>2</v>
      </c>
      <c r="AA1050" s="20">
        <v>2</v>
      </c>
      <c r="AB1050" s="20">
        <v>5</v>
      </c>
      <c r="AC1050" s="20">
        <v>9</v>
      </c>
    </row>
    <row r="1051" spans="1:29" x14ac:dyDescent="0.3">
      <c r="A1051" s="20">
        <v>2014</v>
      </c>
      <c r="B1051" s="10">
        <v>294</v>
      </c>
      <c r="C1051" s="10">
        <v>1050</v>
      </c>
      <c r="D1051" s="26">
        <v>0</v>
      </c>
      <c r="E1051" s="26">
        <v>0</v>
      </c>
      <c r="F1051" s="26">
        <v>1</v>
      </c>
      <c r="G1051" s="10">
        <v>0</v>
      </c>
      <c r="H1051" s="10">
        <v>1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1</v>
      </c>
      <c r="O1051" s="10">
        <v>0</v>
      </c>
      <c r="P1051" s="10">
        <v>0</v>
      </c>
      <c r="Q1051" s="20">
        <v>1</v>
      </c>
      <c r="R1051" s="15">
        <v>0</v>
      </c>
      <c r="S1051" s="20">
        <v>96.09</v>
      </c>
      <c r="T1051" s="20">
        <v>1.9826781933834843</v>
      </c>
      <c r="U1051" s="20">
        <v>3.02</v>
      </c>
      <c r="V1051" s="20">
        <v>0.48000694295715063</v>
      </c>
      <c r="W1051" s="20">
        <v>3</v>
      </c>
      <c r="X1051" s="20">
        <v>7623</v>
      </c>
      <c r="Y1051" s="20">
        <v>0</v>
      </c>
      <c r="Z1051" s="20">
        <v>1</v>
      </c>
      <c r="AA1051" s="20">
        <v>1</v>
      </c>
      <c r="AB1051" s="20">
        <v>6</v>
      </c>
      <c r="AC1051" s="20">
        <v>8</v>
      </c>
    </row>
    <row r="1052" spans="1:29" x14ac:dyDescent="0.3">
      <c r="A1052" s="20">
        <v>2014</v>
      </c>
      <c r="B1052" s="10">
        <v>295</v>
      </c>
      <c r="C1052" s="10">
        <v>1051</v>
      </c>
      <c r="D1052" s="26">
        <v>0</v>
      </c>
      <c r="E1052" s="26">
        <v>1</v>
      </c>
      <c r="F1052" s="26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20">
        <v>1</v>
      </c>
      <c r="R1052" s="15">
        <v>0</v>
      </c>
      <c r="S1052" s="20">
        <v>77.36</v>
      </c>
      <c r="T1052" s="20">
        <v>1.8885164610749452</v>
      </c>
      <c r="U1052" s="20">
        <v>2.0099999999999998</v>
      </c>
      <c r="V1052" s="20">
        <v>0.30319605742048883</v>
      </c>
      <c r="W1052" s="20">
        <v>4</v>
      </c>
      <c r="X1052" s="20">
        <v>9054</v>
      </c>
      <c r="Y1052" s="20">
        <v>0</v>
      </c>
      <c r="Z1052" s="20">
        <v>0</v>
      </c>
      <c r="AA1052" s="20">
        <v>2</v>
      </c>
      <c r="AB1052" s="20">
        <v>20</v>
      </c>
      <c r="AC1052" s="20">
        <v>22</v>
      </c>
    </row>
    <row r="1053" spans="1:29" x14ac:dyDescent="0.3">
      <c r="A1053" s="20">
        <v>2014</v>
      </c>
      <c r="B1053" s="10">
        <v>296</v>
      </c>
      <c r="C1053" s="10">
        <v>1052</v>
      </c>
      <c r="D1053" s="26">
        <v>0</v>
      </c>
      <c r="E1053" s="26">
        <v>0</v>
      </c>
      <c r="F1053" s="26">
        <v>1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20">
        <v>1</v>
      </c>
      <c r="R1053" s="15">
        <v>0</v>
      </c>
      <c r="S1053" s="20">
        <v>57.8</v>
      </c>
      <c r="T1053" s="20">
        <v>1.761927838420529</v>
      </c>
      <c r="U1053" s="20">
        <v>2.74</v>
      </c>
      <c r="V1053" s="20">
        <v>0.43775056282038799</v>
      </c>
      <c r="W1053" s="20">
        <v>7</v>
      </c>
      <c r="X1053" s="20">
        <v>9054</v>
      </c>
      <c r="Y1053" s="20">
        <v>0</v>
      </c>
      <c r="Z1053" s="20">
        <v>0</v>
      </c>
      <c r="AA1053" s="20">
        <v>1</v>
      </c>
      <c r="AB1053" s="20">
        <v>8</v>
      </c>
      <c r="AC1053" s="20">
        <v>9</v>
      </c>
    </row>
    <row r="1054" spans="1:29" x14ac:dyDescent="0.3">
      <c r="A1054" s="20">
        <v>2014</v>
      </c>
      <c r="B1054" s="10">
        <v>297</v>
      </c>
      <c r="C1054" s="10">
        <v>1053</v>
      </c>
      <c r="D1054" s="26">
        <v>0</v>
      </c>
      <c r="E1054" s="26">
        <v>0</v>
      </c>
      <c r="F1054" s="26">
        <v>1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20">
        <v>1</v>
      </c>
      <c r="R1054" s="15">
        <v>0</v>
      </c>
      <c r="S1054" s="20">
        <v>102.39</v>
      </c>
      <c r="T1054" s="20">
        <v>2.0102575429983012</v>
      </c>
      <c r="U1054" s="20">
        <v>4.9000000000000004</v>
      </c>
      <c r="V1054" s="20">
        <v>0.69019608002851374</v>
      </c>
      <c r="W1054" s="20">
        <v>8</v>
      </c>
      <c r="X1054" s="20">
        <v>9054</v>
      </c>
      <c r="Y1054" s="20">
        <v>0</v>
      </c>
      <c r="Z1054" s="20">
        <v>0</v>
      </c>
      <c r="AA1054" s="20">
        <v>6</v>
      </c>
      <c r="AB1054" s="20">
        <v>61</v>
      </c>
      <c r="AC1054" s="20">
        <v>67</v>
      </c>
    </row>
    <row r="1055" spans="1:29" x14ac:dyDescent="0.3">
      <c r="A1055" s="20">
        <v>2014</v>
      </c>
      <c r="B1055" s="10">
        <v>298</v>
      </c>
      <c r="C1055" s="10">
        <v>1054</v>
      </c>
      <c r="D1055" s="26">
        <v>0</v>
      </c>
      <c r="E1055" s="26">
        <v>0</v>
      </c>
      <c r="F1055" s="26">
        <v>1</v>
      </c>
      <c r="G1055" s="10">
        <v>1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1</v>
      </c>
      <c r="O1055" s="10">
        <v>0</v>
      </c>
      <c r="P1055" s="10">
        <v>0</v>
      </c>
      <c r="Q1055" s="20">
        <v>1</v>
      </c>
      <c r="R1055" s="15">
        <v>0</v>
      </c>
      <c r="S1055" s="20">
        <v>66.67</v>
      </c>
      <c r="T1055" s="20">
        <v>1.823930455125564</v>
      </c>
      <c r="U1055" s="20">
        <v>4.25</v>
      </c>
      <c r="V1055" s="20">
        <v>0.62838893005031149</v>
      </c>
      <c r="W1055" s="20">
        <v>8</v>
      </c>
      <c r="X1055" s="20">
        <v>9054</v>
      </c>
      <c r="Y1055" s="20">
        <v>1</v>
      </c>
      <c r="Z1055" s="20">
        <v>1</v>
      </c>
      <c r="AA1055" s="20">
        <v>3</v>
      </c>
      <c r="AB1055" s="20">
        <v>11</v>
      </c>
      <c r="AC1055" s="20">
        <v>16</v>
      </c>
    </row>
    <row r="1056" spans="1:29" x14ac:dyDescent="0.3">
      <c r="A1056" s="20">
        <v>2014</v>
      </c>
      <c r="B1056" s="10">
        <v>299</v>
      </c>
      <c r="C1056" s="10">
        <v>1055</v>
      </c>
      <c r="D1056" s="26">
        <v>0</v>
      </c>
      <c r="E1056" s="26">
        <v>0</v>
      </c>
      <c r="F1056" s="26">
        <v>1</v>
      </c>
      <c r="G1056" s="10">
        <v>1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1</v>
      </c>
      <c r="O1056" s="10">
        <v>0</v>
      </c>
      <c r="P1056" s="10">
        <v>0</v>
      </c>
      <c r="Q1056" s="20">
        <v>1</v>
      </c>
      <c r="R1056" s="15">
        <v>1.0000000000000009E-2</v>
      </c>
      <c r="S1056" s="20">
        <v>99.24</v>
      </c>
      <c r="T1056" s="20">
        <v>1.9966867556001715</v>
      </c>
      <c r="U1056" s="20">
        <v>4.57</v>
      </c>
      <c r="V1056" s="20">
        <v>0.6599162000698503</v>
      </c>
      <c r="W1056" s="20">
        <v>4</v>
      </c>
      <c r="X1056" s="20">
        <v>9054</v>
      </c>
      <c r="Y1056" s="20">
        <v>0</v>
      </c>
      <c r="Z1056" s="20">
        <v>0</v>
      </c>
      <c r="AA1056" s="20">
        <v>0</v>
      </c>
      <c r="AB1056" s="20">
        <v>3</v>
      </c>
      <c r="AC1056" s="20">
        <v>3</v>
      </c>
    </row>
    <row r="1057" spans="1:29" x14ac:dyDescent="0.3">
      <c r="A1057" s="20">
        <v>2014</v>
      </c>
      <c r="B1057" s="10">
        <v>300</v>
      </c>
      <c r="C1057" s="10">
        <v>1056</v>
      </c>
      <c r="D1057" s="26">
        <v>0</v>
      </c>
      <c r="E1057" s="26">
        <v>1</v>
      </c>
      <c r="F1057" s="26">
        <v>0</v>
      </c>
      <c r="G1057" s="10">
        <v>0</v>
      </c>
      <c r="H1057" s="10">
        <v>1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1</v>
      </c>
      <c r="O1057" s="10">
        <v>0</v>
      </c>
      <c r="P1057" s="10">
        <v>0</v>
      </c>
      <c r="Q1057" s="20">
        <v>1</v>
      </c>
      <c r="R1057" s="15">
        <v>1.0000000000000009E-2</v>
      </c>
      <c r="S1057" s="20">
        <v>82.12</v>
      </c>
      <c r="T1057" s="20">
        <v>1.9144489406985543</v>
      </c>
      <c r="U1057" s="20">
        <v>4.5199999999999996</v>
      </c>
      <c r="V1057" s="20">
        <v>0.65513843481138212</v>
      </c>
      <c r="W1057" s="20">
        <v>6</v>
      </c>
      <c r="X1057" s="20">
        <v>9054</v>
      </c>
      <c r="Y1057" s="20">
        <v>0</v>
      </c>
      <c r="Z1057" s="20">
        <v>1</v>
      </c>
      <c r="AA1057" s="20">
        <v>1</v>
      </c>
      <c r="AB1057" s="20">
        <v>6</v>
      </c>
      <c r="AC1057" s="20">
        <v>8</v>
      </c>
    </row>
    <row r="1058" spans="1:29" x14ac:dyDescent="0.3">
      <c r="A1058" s="20">
        <v>2014</v>
      </c>
      <c r="B1058" s="10">
        <v>301</v>
      </c>
      <c r="C1058" s="10">
        <v>1057</v>
      </c>
      <c r="D1058" s="26">
        <v>0</v>
      </c>
      <c r="E1058" s="26">
        <v>1</v>
      </c>
      <c r="F1058" s="26">
        <v>0</v>
      </c>
      <c r="G1058" s="10">
        <v>0</v>
      </c>
      <c r="H1058" s="10">
        <v>1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1</v>
      </c>
      <c r="O1058" s="10">
        <v>0</v>
      </c>
      <c r="P1058" s="10">
        <v>0</v>
      </c>
      <c r="Q1058" s="20">
        <v>1</v>
      </c>
      <c r="R1058" s="15">
        <v>0</v>
      </c>
      <c r="S1058" s="20">
        <v>97.96</v>
      </c>
      <c r="T1058" s="20">
        <v>1.9910487764526765</v>
      </c>
      <c r="U1058" s="20">
        <v>5.61</v>
      </c>
      <c r="V1058" s="20">
        <v>0.74896286125616141</v>
      </c>
      <c r="W1058" s="20">
        <v>5</v>
      </c>
      <c r="X1058" s="20">
        <v>9054</v>
      </c>
      <c r="Y1058" s="20">
        <v>0</v>
      </c>
      <c r="Z1058" s="20">
        <v>0</v>
      </c>
      <c r="AA1058" s="20">
        <v>1</v>
      </c>
      <c r="AB1058" s="20">
        <v>2</v>
      </c>
      <c r="AC1058" s="20">
        <v>3</v>
      </c>
    </row>
    <row r="1059" spans="1:29" x14ac:dyDescent="0.3">
      <c r="A1059" s="20">
        <v>2014</v>
      </c>
      <c r="B1059" s="10">
        <v>302</v>
      </c>
      <c r="C1059" s="10">
        <v>1058</v>
      </c>
      <c r="D1059" s="26">
        <v>1</v>
      </c>
      <c r="E1059" s="26">
        <v>0</v>
      </c>
      <c r="F1059" s="26">
        <v>0</v>
      </c>
      <c r="G1059" s="10">
        <v>1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1</v>
      </c>
      <c r="O1059" s="10">
        <v>0</v>
      </c>
      <c r="P1059" s="10">
        <v>0</v>
      </c>
      <c r="Q1059" s="20">
        <v>0.5</v>
      </c>
      <c r="R1059" s="15">
        <v>0</v>
      </c>
      <c r="S1059" s="20">
        <v>45.7</v>
      </c>
      <c r="T1059" s="20">
        <v>1.6599162000698502</v>
      </c>
      <c r="U1059" s="20">
        <v>4.99</v>
      </c>
      <c r="V1059" s="20">
        <v>0.69810054562338997</v>
      </c>
      <c r="W1059" s="20">
        <v>1</v>
      </c>
      <c r="X1059" s="20">
        <v>9054</v>
      </c>
      <c r="Y1059" s="20">
        <v>0</v>
      </c>
      <c r="Z1059" s="20">
        <v>1</v>
      </c>
      <c r="AA1059" s="20">
        <v>2</v>
      </c>
      <c r="AB1059" s="20">
        <v>2</v>
      </c>
      <c r="AC1059" s="20">
        <v>5</v>
      </c>
    </row>
    <row r="1060" spans="1:29" x14ac:dyDescent="0.3">
      <c r="A1060" s="20">
        <v>2014</v>
      </c>
      <c r="B1060" s="10">
        <v>303</v>
      </c>
      <c r="C1060" s="10">
        <v>1059</v>
      </c>
      <c r="D1060" s="26">
        <v>0</v>
      </c>
      <c r="E1060" s="26">
        <v>1</v>
      </c>
      <c r="F1060" s="26">
        <v>0</v>
      </c>
      <c r="G1060" s="10">
        <v>0</v>
      </c>
      <c r="H1060" s="10">
        <v>1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20">
        <v>0.5</v>
      </c>
      <c r="R1060" s="15">
        <v>1.0000000000000009E-2</v>
      </c>
      <c r="S1060" s="20">
        <v>122.63</v>
      </c>
      <c r="T1060" s="20">
        <v>2.088596728262746</v>
      </c>
      <c r="U1060" s="20">
        <v>5.04</v>
      </c>
      <c r="V1060" s="20">
        <v>0.70243053644552533</v>
      </c>
      <c r="W1060" s="20">
        <v>4</v>
      </c>
      <c r="X1060" s="20">
        <v>4976</v>
      </c>
      <c r="Y1060" s="20">
        <v>0</v>
      </c>
      <c r="Z1060" s="20">
        <v>0</v>
      </c>
      <c r="AA1060" s="20">
        <v>1</v>
      </c>
      <c r="AB1060" s="20">
        <v>0</v>
      </c>
      <c r="AC1060" s="20">
        <v>1</v>
      </c>
    </row>
    <row r="1061" spans="1:29" x14ac:dyDescent="0.3">
      <c r="A1061" s="20">
        <v>2014</v>
      </c>
      <c r="B1061" s="10">
        <v>304</v>
      </c>
      <c r="C1061" s="10">
        <v>1060</v>
      </c>
      <c r="D1061" s="26">
        <v>0</v>
      </c>
      <c r="E1061" s="26">
        <v>1</v>
      </c>
      <c r="F1061" s="26">
        <v>0</v>
      </c>
      <c r="G1061" s="10">
        <v>0</v>
      </c>
      <c r="H1061" s="10">
        <v>1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1</v>
      </c>
      <c r="P1061" s="10">
        <v>0</v>
      </c>
      <c r="Q1061" s="20">
        <v>0.63599999999999568</v>
      </c>
      <c r="R1061" s="15">
        <v>0</v>
      </c>
      <c r="S1061" s="20">
        <v>104.98</v>
      </c>
      <c r="T1061" s="20">
        <v>2.0211065684321219</v>
      </c>
      <c r="U1061" s="20">
        <v>4.63</v>
      </c>
      <c r="V1061" s="20">
        <v>0.66558099101795309</v>
      </c>
      <c r="W1061" s="20">
        <v>1</v>
      </c>
      <c r="X1061" s="20">
        <v>4976</v>
      </c>
      <c r="Y1061" s="20">
        <v>0</v>
      </c>
      <c r="Z1061" s="20">
        <v>0</v>
      </c>
      <c r="AA1061" s="20">
        <v>0</v>
      </c>
      <c r="AB1061" s="20">
        <v>3</v>
      </c>
      <c r="AC1061" s="20">
        <v>3</v>
      </c>
    </row>
    <row r="1062" spans="1:29" x14ac:dyDescent="0.3">
      <c r="A1062" s="20">
        <v>2014</v>
      </c>
      <c r="B1062" s="10">
        <v>305</v>
      </c>
      <c r="C1062" s="10">
        <v>1061</v>
      </c>
      <c r="D1062" s="26">
        <v>0</v>
      </c>
      <c r="E1062" s="26">
        <v>1</v>
      </c>
      <c r="F1062" s="26">
        <v>0</v>
      </c>
      <c r="G1062" s="10">
        <v>0</v>
      </c>
      <c r="H1062" s="10">
        <v>1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1</v>
      </c>
      <c r="O1062" s="10">
        <v>0</v>
      </c>
      <c r="P1062" s="10">
        <v>0</v>
      </c>
      <c r="Q1062" s="20">
        <v>0.96399999999999864</v>
      </c>
      <c r="R1062" s="15">
        <v>4.0000000000000036E-2</v>
      </c>
      <c r="S1062" s="20">
        <v>119.07</v>
      </c>
      <c r="T1062" s="20">
        <v>2.075802353626826</v>
      </c>
      <c r="U1062" s="20">
        <v>4.37</v>
      </c>
      <c r="V1062" s="20">
        <v>0.64048143697042181</v>
      </c>
      <c r="W1062" s="20">
        <v>0</v>
      </c>
      <c r="X1062" s="20">
        <v>4976</v>
      </c>
      <c r="Y1062" s="20">
        <v>0</v>
      </c>
      <c r="Z1062" s="20">
        <v>0</v>
      </c>
      <c r="AA1062" s="20">
        <v>0</v>
      </c>
      <c r="AB1062" s="20">
        <v>0</v>
      </c>
      <c r="AC1062" s="20">
        <v>0</v>
      </c>
    </row>
    <row r="1063" spans="1:29" x14ac:dyDescent="0.3">
      <c r="A1063" s="20">
        <v>2014</v>
      </c>
      <c r="B1063" s="10">
        <v>306</v>
      </c>
      <c r="C1063" s="10">
        <v>1062</v>
      </c>
      <c r="D1063" s="26">
        <v>0</v>
      </c>
      <c r="E1063" s="26">
        <v>1</v>
      </c>
      <c r="F1063" s="26">
        <v>0</v>
      </c>
      <c r="G1063" s="10">
        <v>0</v>
      </c>
      <c r="H1063" s="10">
        <v>1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20">
        <v>1.4000000000000057</v>
      </c>
      <c r="R1063" s="15">
        <v>0</v>
      </c>
      <c r="S1063" s="20">
        <v>144.11000000000001</v>
      </c>
      <c r="T1063" s="20">
        <v>2.1586941181778614</v>
      </c>
      <c r="U1063" s="20">
        <v>4.72</v>
      </c>
      <c r="V1063" s="20">
        <v>0.67394199863408777</v>
      </c>
      <c r="W1063" s="20">
        <v>0</v>
      </c>
      <c r="X1063" s="20">
        <v>4976</v>
      </c>
      <c r="Y1063" s="20">
        <v>0</v>
      </c>
      <c r="Z1063" s="20">
        <v>0</v>
      </c>
      <c r="AA1063" s="20">
        <v>1</v>
      </c>
      <c r="AB1063" s="20">
        <v>0</v>
      </c>
      <c r="AC1063" s="20">
        <v>1</v>
      </c>
    </row>
    <row r="1064" spans="1:29" x14ac:dyDescent="0.3">
      <c r="A1064" s="20">
        <v>2014</v>
      </c>
      <c r="B1064" s="10">
        <v>307</v>
      </c>
      <c r="C1064" s="10">
        <v>1063</v>
      </c>
      <c r="D1064" s="26">
        <v>0</v>
      </c>
      <c r="E1064" s="26">
        <v>0</v>
      </c>
      <c r="F1064" s="26">
        <v>1</v>
      </c>
      <c r="G1064" s="10">
        <v>0</v>
      </c>
      <c r="H1064" s="10">
        <v>1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1</v>
      </c>
      <c r="O1064" s="10">
        <v>0</v>
      </c>
      <c r="P1064" s="10">
        <v>0</v>
      </c>
      <c r="Q1064" s="20">
        <v>1</v>
      </c>
      <c r="R1064" s="15">
        <v>0</v>
      </c>
      <c r="S1064" s="20">
        <v>86.98</v>
      </c>
      <c r="T1064" s="20">
        <v>1.9394194033293173</v>
      </c>
      <c r="U1064" s="20">
        <v>2.77</v>
      </c>
      <c r="V1064" s="20">
        <v>0.44247976906444858</v>
      </c>
      <c r="W1064" s="20">
        <v>1</v>
      </c>
      <c r="X1064" s="20">
        <v>4976</v>
      </c>
      <c r="Y1064" s="20">
        <v>0</v>
      </c>
      <c r="Z1064" s="20">
        <v>0</v>
      </c>
      <c r="AA1064" s="20">
        <v>0</v>
      </c>
      <c r="AB1064" s="20">
        <v>0</v>
      </c>
      <c r="AC1064" s="20">
        <v>0</v>
      </c>
    </row>
    <row r="1065" spans="1:29" x14ac:dyDescent="0.3">
      <c r="A1065" s="20">
        <v>2014</v>
      </c>
      <c r="B1065" s="10">
        <v>308</v>
      </c>
      <c r="C1065" s="10">
        <v>1064</v>
      </c>
      <c r="D1065" s="26">
        <v>0</v>
      </c>
      <c r="E1065" s="26">
        <v>0</v>
      </c>
      <c r="F1065" s="26">
        <v>1</v>
      </c>
      <c r="G1065" s="10">
        <v>0</v>
      </c>
      <c r="H1065" s="10">
        <v>1</v>
      </c>
      <c r="I1065" s="10">
        <v>0</v>
      </c>
      <c r="J1065" s="10">
        <v>0</v>
      </c>
      <c r="K1065" s="10">
        <v>0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20">
        <v>1</v>
      </c>
      <c r="R1065" s="15">
        <v>0</v>
      </c>
      <c r="S1065" s="20">
        <v>66.38</v>
      </c>
      <c r="T1065" s="20">
        <v>1.822037248072585</v>
      </c>
      <c r="U1065" s="20">
        <v>2.69</v>
      </c>
      <c r="V1065" s="20">
        <v>0.42975228000240795</v>
      </c>
      <c r="W1065" s="20">
        <v>2</v>
      </c>
      <c r="X1065" s="20">
        <v>4976</v>
      </c>
      <c r="Y1065" s="20">
        <v>0</v>
      </c>
      <c r="Z1065" s="20">
        <v>0</v>
      </c>
      <c r="AA1065" s="20">
        <v>0</v>
      </c>
      <c r="AB1065" s="20">
        <v>0</v>
      </c>
      <c r="AC1065" s="20">
        <v>0</v>
      </c>
    </row>
    <row r="1066" spans="1:29" x14ac:dyDescent="0.3">
      <c r="A1066" s="20">
        <v>2014</v>
      </c>
      <c r="B1066" s="10">
        <v>309</v>
      </c>
      <c r="C1066" s="10">
        <v>1065</v>
      </c>
      <c r="D1066" s="26">
        <v>0</v>
      </c>
      <c r="E1066" s="26">
        <v>0</v>
      </c>
      <c r="F1066" s="26">
        <v>1</v>
      </c>
      <c r="G1066" s="10">
        <v>1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20">
        <v>1</v>
      </c>
      <c r="R1066" s="15">
        <v>1.0000000000000009E-2</v>
      </c>
      <c r="S1066" s="20">
        <v>91.15</v>
      </c>
      <c r="T1066" s="20">
        <v>1.9597566729909952</v>
      </c>
      <c r="U1066" s="20">
        <v>2.86</v>
      </c>
      <c r="V1066" s="20">
        <v>0.456366033129043</v>
      </c>
      <c r="W1066" s="20">
        <v>2</v>
      </c>
      <c r="X1066" s="20">
        <v>4976</v>
      </c>
      <c r="Y1066" s="20">
        <v>0</v>
      </c>
      <c r="Z1066" s="20">
        <v>0</v>
      </c>
      <c r="AA1066" s="20">
        <v>0</v>
      </c>
      <c r="AB1066" s="20">
        <v>0</v>
      </c>
      <c r="AC1066" s="20">
        <v>0</v>
      </c>
    </row>
    <row r="1067" spans="1:29" x14ac:dyDescent="0.3">
      <c r="A1067" s="20">
        <v>2014</v>
      </c>
      <c r="B1067" s="10">
        <v>310</v>
      </c>
      <c r="C1067" s="10">
        <v>1066</v>
      </c>
      <c r="D1067" s="26">
        <v>0</v>
      </c>
      <c r="E1067" s="26">
        <v>0</v>
      </c>
      <c r="F1067" s="26">
        <v>1</v>
      </c>
      <c r="G1067" s="10">
        <v>0</v>
      </c>
      <c r="H1067" s="10">
        <v>1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1</v>
      </c>
      <c r="O1067" s="10">
        <v>0</v>
      </c>
      <c r="P1067" s="10">
        <v>0</v>
      </c>
      <c r="Q1067" s="20">
        <v>1</v>
      </c>
      <c r="R1067" s="15">
        <v>0</v>
      </c>
      <c r="S1067" s="20">
        <v>93.04</v>
      </c>
      <c r="T1067" s="20">
        <v>1.968669701720392</v>
      </c>
      <c r="U1067" s="20">
        <v>3.88</v>
      </c>
      <c r="V1067" s="20">
        <v>0.58883172559420727</v>
      </c>
      <c r="W1067" s="20">
        <v>2</v>
      </c>
      <c r="X1067" s="20">
        <v>4976</v>
      </c>
      <c r="Y1067" s="20">
        <v>0</v>
      </c>
      <c r="Z1067" s="20">
        <v>0</v>
      </c>
      <c r="AA1067" s="20">
        <v>1</v>
      </c>
      <c r="AB1067" s="20">
        <v>0</v>
      </c>
      <c r="AC1067" s="20">
        <v>1</v>
      </c>
    </row>
    <row r="1068" spans="1:29" x14ac:dyDescent="0.3">
      <c r="A1068" s="20">
        <v>2014</v>
      </c>
      <c r="B1068" s="10">
        <v>311</v>
      </c>
      <c r="C1068" s="10">
        <v>1067</v>
      </c>
      <c r="D1068" s="26">
        <v>0</v>
      </c>
      <c r="E1068" s="26">
        <v>1</v>
      </c>
      <c r="F1068" s="26">
        <v>0</v>
      </c>
      <c r="G1068" s="10">
        <v>1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1</v>
      </c>
      <c r="O1068" s="10">
        <v>0</v>
      </c>
      <c r="P1068" s="10">
        <v>0</v>
      </c>
      <c r="Q1068" s="20">
        <v>1</v>
      </c>
      <c r="R1068" s="15">
        <v>1.0000000000000009E-2</v>
      </c>
      <c r="S1068" s="20">
        <v>87.32</v>
      </c>
      <c r="T1068" s="20">
        <v>1.9411137270371015</v>
      </c>
      <c r="U1068" s="20">
        <v>5.53</v>
      </c>
      <c r="V1068" s="20">
        <v>0.74272513130469831</v>
      </c>
      <c r="W1068" s="20">
        <v>2</v>
      </c>
      <c r="X1068" s="20">
        <v>4976</v>
      </c>
      <c r="Y1068" s="20">
        <v>1</v>
      </c>
      <c r="Z1068" s="20">
        <v>0</v>
      </c>
      <c r="AA1068" s="20">
        <v>0</v>
      </c>
      <c r="AB1068" s="20">
        <v>1</v>
      </c>
      <c r="AC1068" s="20">
        <v>2</v>
      </c>
    </row>
    <row r="1069" spans="1:29" x14ac:dyDescent="0.3">
      <c r="A1069" s="20">
        <v>2014</v>
      </c>
      <c r="B1069" s="10">
        <v>312</v>
      </c>
      <c r="C1069" s="10">
        <v>1068</v>
      </c>
      <c r="D1069" s="26">
        <v>0</v>
      </c>
      <c r="E1069" s="26">
        <v>0</v>
      </c>
      <c r="F1069" s="26">
        <v>1</v>
      </c>
      <c r="G1069" s="10">
        <v>0</v>
      </c>
      <c r="H1069" s="10">
        <v>1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1</v>
      </c>
      <c r="O1069" s="10">
        <v>0</v>
      </c>
      <c r="P1069" s="10">
        <v>0</v>
      </c>
      <c r="Q1069" s="20">
        <v>1</v>
      </c>
      <c r="R1069" s="15">
        <v>0</v>
      </c>
      <c r="S1069" s="20">
        <v>88.99</v>
      </c>
      <c r="T1069" s="20">
        <v>1.9493412067704974</v>
      </c>
      <c r="U1069" s="20">
        <v>2.75</v>
      </c>
      <c r="V1069" s="20">
        <v>0.43933269383026263</v>
      </c>
      <c r="W1069" s="20">
        <v>1</v>
      </c>
      <c r="X1069" s="20">
        <v>4976</v>
      </c>
      <c r="Y1069" s="20">
        <v>0</v>
      </c>
      <c r="Z1069" s="20">
        <v>0</v>
      </c>
      <c r="AA1069" s="20">
        <v>0</v>
      </c>
      <c r="AB1069" s="20">
        <v>0</v>
      </c>
      <c r="AC1069" s="20">
        <v>0</v>
      </c>
    </row>
    <row r="1070" spans="1:29" x14ac:dyDescent="0.3">
      <c r="A1070" s="20">
        <v>2014</v>
      </c>
      <c r="B1070" s="10">
        <v>313</v>
      </c>
      <c r="C1070" s="10">
        <v>1069</v>
      </c>
      <c r="D1070" s="26">
        <v>0</v>
      </c>
      <c r="E1070" s="26">
        <v>1</v>
      </c>
      <c r="F1070" s="26">
        <v>0</v>
      </c>
      <c r="G1070" s="10">
        <v>0</v>
      </c>
      <c r="H1070" s="10">
        <v>1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20">
        <v>1</v>
      </c>
      <c r="R1070" s="15">
        <v>0</v>
      </c>
      <c r="S1070" s="20">
        <v>115.84</v>
      </c>
      <c r="T1070" s="20">
        <v>2.0638585488530716</v>
      </c>
      <c r="U1070" s="20">
        <v>2.89</v>
      </c>
      <c r="V1070" s="20">
        <v>0.46089784275654788</v>
      </c>
      <c r="W1070" s="20">
        <v>0</v>
      </c>
      <c r="X1070" s="20">
        <v>4976</v>
      </c>
      <c r="Y1070" s="20">
        <v>0</v>
      </c>
      <c r="Z1070" s="20">
        <v>0</v>
      </c>
      <c r="AA1070" s="20">
        <v>0</v>
      </c>
      <c r="AB1070" s="20">
        <v>0</v>
      </c>
      <c r="AC1070" s="20">
        <v>0</v>
      </c>
    </row>
    <row r="1071" spans="1:29" x14ac:dyDescent="0.3">
      <c r="A1071" s="20">
        <v>2014</v>
      </c>
      <c r="B1071" s="10">
        <v>314</v>
      </c>
      <c r="C1071" s="10">
        <v>1070</v>
      </c>
      <c r="D1071" s="26">
        <v>0</v>
      </c>
      <c r="E1071" s="26">
        <v>1</v>
      </c>
      <c r="F1071" s="26">
        <v>0</v>
      </c>
      <c r="G1071" s="10">
        <v>0</v>
      </c>
      <c r="H1071" s="10">
        <v>1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20">
        <v>0.47999999999998977</v>
      </c>
      <c r="R1071" s="15">
        <v>0</v>
      </c>
      <c r="S1071" s="20">
        <v>115.26</v>
      </c>
      <c r="T1071" s="20">
        <v>2.0616786152453375</v>
      </c>
      <c r="U1071" s="20">
        <v>3.71</v>
      </c>
      <c r="V1071" s="20">
        <v>0.56937390961504586</v>
      </c>
      <c r="W1071" s="20">
        <v>0</v>
      </c>
      <c r="X1071" s="20">
        <v>4976</v>
      </c>
      <c r="Y1071" s="20">
        <v>0</v>
      </c>
      <c r="Z1071" s="20">
        <v>0</v>
      </c>
      <c r="AA1071" s="20">
        <v>0</v>
      </c>
      <c r="AB1071" s="20">
        <v>0</v>
      </c>
      <c r="AC1071" s="20">
        <v>0</v>
      </c>
    </row>
    <row r="1072" spans="1:29" x14ac:dyDescent="0.3">
      <c r="A1072" s="20">
        <v>2014</v>
      </c>
      <c r="B1072" s="10">
        <v>315</v>
      </c>
      <c r="C1072" s="10">
        <v>1071</v>
      </c>
      <c r="D1072" s="26">
        <v>0</v>
      </c>
      <c r="E1072" s="26">
        <v>0</v>
      </c>
      <c r="F1072" s="26">
        <v>1</v>
      </c>
      <c r="G1072" s="10">
        <v>0</v>
      </c>
      <c r="H1072" s="10">
        <v>1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1</v>
      </c>
      <c r="O1072" s="10">
        <v>0</v>
      </c>
      <c r="P1072" s="10">
        <v>0</v>
      </c>
      <c r="Q1072" s="20">
        <v>0.62000000000000455</v>
      </c>
      <c r="R1072" s="15">
        <v>3.0000000000000027E-2</v>
      </c>
      <c r="S1072" s="20">
        <v>113.25</v>
      </c>
      <c r="T1072" s="20">
        <v>2.0540382106848694</v>
      </c>
      <c r="U1072" s="20">
        <v>2.87</v>
      </c>
      <c r="V1072" s="20">
        <v>0.45788189673399232</v>
      </c>
      <c r="W1072" s="20">
        <v>0</v>
      </c>
      <c r="X1072" s="20">
        <v>4976</v>
      </c>
      <c r="Y1072" s="20">
        <v>0</v>
      </c>
      <c r="Z1072" s="20">
        <v>0</v>
      </c>
      <c r="AA1072" s="20">
        <v>0</v>
      </c>
      <c r="AB1072" s="20">
        <v>1</v>
      </c>
      <c r="AC1072" s="20">
        <v>1</v>
      </c>
    </row>
    <row r="1073" spans="1:29" x14ac:dyDescent="0.3">
      <c r="A1073" s="20">
        <v>2014</v>
      </c>
      <c r="B1073" s="10">
        <v>316</v>
      </c>
      <c r="C1073" s="10">
        <v>1072</v>
      </c>
      <c r="D1073" s="26">
        <v>0</v>
      </c>
      <c r="E1073" s="26">
        <v>0</v>
      </c>
      <c r="F1073" s="26">
        <v>1</v>
      </c>
      <c r="G1073" s="10">
        <v>0</v>
      </c>
      <c r="H1073" s="10">
        <v>1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1</v>
      </c>
      <c r="O1073" s="10">
        <v>0</v>
      </c>
      <c r="P1073" s="10">
        <v>0</v>
      </c>
      <c r="Q1073" s="20">
        <v>0.90000000000000568</v>
      </c>
      <c r="R1073" s="15">
        <v>0</v>
      </c>
      <c r="S1073" s="20">
        <v>120.58</v>
      </c>
      <c r="T1073" s="20">
        <v>2.0812752795293337</v>
      </c>
      <c r="U1073" s="20">
        <v>3.43</v>
      </c>
      <c r="V1073" s="20">
        <v>0.53529412004277055</v>
      </c>
      <c r="W1073" s="20">
        <v>0</v>
      </c>
      <c r="X1073" s="20">
        <v>4976</v>
      </c>
      <c r="Y1073" s="20">
        <v>0</v>
      </c>
      <c r="Z1073" s="20">
        <v>0</v>
      </c>
      <c r="AA1073" s="20">
        <v>0</v>
      </c>
      <c r="AB1073" s="20">
        <v>1</v>
      </c>
      <c r="AC1073" s="20">
        <v>1</v>
      </c>
    </row>
    <row r="1074" spans="1:29" x14ac:dyDescent="0.3">
      <c r="A1074" s="20">
        <v>2014</v>
      </c>
      <c r="B1074" s="10">
        <v>317</v>
      </c>
      <c r="C1074" s="10">
        <v>1073</v>
      </c>
      <c r="D1074" s="26">
        <v>0</v>
      </c>
      <c r="E1074" s="26">
        <v>0</v>
      </c>
      <c r="F1074" s="26">
        <v>1</v>
      </c>
      <c r="G1074" s="10">
        <v>0</v>
      </c>
      <c r="H1074" s="10">
        <v>1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1</v>
      </c>
      <c r="O1074" s="10">
        <v>0</v>
      </c>
      <c r="P1074" s="10">
        <v>0</v>
      </c>
      <c r="Q1074" s="20">
        <v>1</v>
      </c>
      <c r="R1074" s="15">
        <v>0</v>
      </c>
      <c r="S1074" s="20">
        <v>95.69</v>
      </c>
      <c r="T1074" s="20">
        <v>1.9808665545820792</v>
      </c>
      <c r="U1074" s="20">
        <v>3.96</v>
      </c>
      <c r="V1074" s="20">
        <v>0.5976951859255123</v>
      </c>
      <c r="W1074" s="20">
        <v>0</v>
      </c>
      <c r="X1074" s="20">
        <v>4976</v>
      </c>
      <c r="Y1074" s="20">
        <v>0</v>
      </c>
      <c r="Z1074" s="20">
        <v>0</v>
      </c>
      <c r="AA1074" s="20">
        <v>0</v>
      </c>
      <c r="AB1074" s="20">
        <v>0</v>
      </c>
      <c r="AC1074" s="20">
        <v>0</v>
      </c>
    </row>
    <row r="1075" spans="1:29" x14ac:dyDescent="0.3">
      <c r="A1075" s="20">
        <v>2014</v>
      </c>
      <c r="B1075" s="10">
        <v>318</v>
      </c>
      <c r="C1075" s="10">
        <v>1074</v>
      </c>
      <c r="D1075" s="26">
        <v>0</v>
      </c>
      <c r="E1075" s="26">
        <v>0</v>
      </c>
      <c r="F1075" s="26">
        <v>1</v>
      </c>
      <c r="G1075" s="10">
        <v>0</v>
      </c>
      <c r="H1075" s="10">
        <v>1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20">
        <v>1</v>
      </c>
      <c r="R1075" s="15">
        <v>0</v>
      </c>
      <c r="S1075" s="20">
        <v>116.06</v>
      </c>
      <c r="T1075" s="20">
        <v>2.0646825662285115</v>
      </c>
      <c r="U1075" s="20">
        <v>3.97</v>
      </c>
      <c r="V1075" s="20">
        <v>0.59879050676311507</v>
      </c>
      <c r="W1075" s="20">
        <v>0</v>
      </c>
      <c r="X1075" s="20">
        <v>4976</v>
      </c>
      <c r="Y1075" s="20">
        <v>1</v>
      </c>
      <c r="Z1075" s="20">
        <v>0</v>
      </c>
      <c r="AA1075" s="20">
        <v>0</v>
      </c>
      <c r="AB1075" s="20">
        <v>1</v>
      </c>
      <c r="AC1075" s="20">
        <v>2</v>
      </c>
    </row>
    <row r="1076" spans="1:29" x14ac:dyDescent="0.3">
      <c r="A1076" s="20">
        <v>2014</v>
      </c>
      <c r="B1076" s="10">
        <v>319</v>
      </c>
      <c r="C1076" s="10">
        <v>1075</v>
      </c>
      <c r="D1076" s="26">
        <v>0</v>
      </c>
      <c r="E1076" s="26">
        <v>0</v>
      </c>
      <c r="F1076" s="26">
        <v>1</v>
      </c>
      <c r="G1076" s="10">
        <v>0</v>
      </c>
      <c r="H1076" s="10">
        <v>1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20">
        <v>1</v>
      </c>
      <c r="R1076" s="15">
        <v>0</v>
      </c>
      <c r="S1076" s="20">
        <v>82.85</v>
      </c>
      <c r="T1076" s="20">
        <v>1.9182925127553556</v>
      </c>
      <c r="U1076" s="20">
        <v>2.74</v>
      </c>
      <c r="V1076" s="20">
        <v>0.43775056282038799</v>
      </c>
      <c r="W1076" s="20">
        <v>1</v>
      </c>
      <c r="X1076" s="20">
        <v>4976</v>
      </c>
      <c r="Y1076" s="20">
        <v>0</v>
      </c>
      <c r="Z1076" s="20">
        <v>0</v>
      </c>
      <c r="AA1076" s="20">
        <v>0</v>
      </c>
      <c r="AB1076" s="20">
        <v>0</v>
      </c>
      <c r="AC1076" s="20">
        <v>0</v>
      </c>
    </row>
    <row r="1077" spans="1:29" x14ac:dyDescent="0.3">
      <c r="A1077" s="20">
        <v>2014</v>
      </c>
      <c r="B1077" s="10">
        <v>320</v>
      </c>
      <c r="C1077" s="10">
        <v>1076</v>
      </c>
      <c r="D1077" s="26">
        <v>0</v>
      </c>
      <c r="E1077" s="26">
        <v>1</v>
      </c>
      <c r="F1077" s="26">
        <v>0</v>
      </c>
      <c r="G1077" s="10">
        <v>0</v>
      </c>
      <c r="H1077" s="10">
        <v>1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1</v>
      </c>
      <c r="O1077" s="10">
        <v>0</v>
      </c>
      <c r="P1077" s="10">
        <v>0</v>
      </c>
      <c r="Q1077" s="20">
        <v>1</v>
      </c>
      <c r="R1077" s="15">
        <v>0</v>
      </c>
      <c r="S1077" s="20">
        <v>109.77</v>
      </c>
      <c r="T1077" s="20">
        <v>2.04048366420627</v>
      </c>
      <c r="U1077" s="20">
        <v>2.75</v>
      </c>
      <c r="V1077" s="20">
        <v>0.43933269383026263</v>
      </c>
      <c r="W1077" s="20">
        <v>0</v>
      </c>
      <c r="X1077" s="20">
        <v>4976</v>
      </c>
      <c r="Y1077" s="20">
        <v>0</v>
      </c>
      <c r="Z1077" s="20">
        <v>0</v>
      </c>
      <c r="AA1077" s="20">
        <v>0</v>
      </c>
      <c r="AB1077" s="20">
        <v>0</v>
      </c>
      <c r="AC1077" s="20">
        <v>0</v>
      </c>
    </row>
    <row r="1078" spans="1:29" x14ac:dyDescent="0.3">
      <c r="A1078" s="20">
        <v>2014</v>
      </c>
      <c r="B1078" s="10">
        <v>321</v>
      </c>
      <c r="C1078" s="10">
        <v>1077</v>
      </c>
      <c r="D1078" s="26">
        <v>0</v>
      </c>
      <c r="E1078" s="26">
        <v>1</v>
      </c>
      <c r="F1078" s="26">
        <v>0</v>
      </c>
      <c r="G1078" s="10">
        <v>0</v>
      </c>
      <c r="H1078" s="10">
        <v>1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20">
        <v>1</v>
      </c>
      <c r="R1078" s="15">
        <v>0</v>
      </c>
      <c r="S1078" s="20">
        <v>109.6</v>
      </c>
      <c r="T1078" s="20">
        <v>2.0398105541483504</v>
      </c>
      <c r="U1078" s="20">
        <v>3.31</v>
      </c>
      <c r="V1078" s="20">
        <v>0.51982799377571876</v>
      </c>
      <c r="W1078" s="20">
        <v>1</v>
      </c>
      <c r="X1078" s="20">
        <v>4976</v>
      </c>
      <c r="Y1078" s="20">
        <v>0</v>
      </c>
      <c r="Z1078" s="20">
        <v>0</v>
      </c>
      <c r="AA1078" s="20">
        <v>0</v>
      </c>
      <c r="AB1078" s="20">
        <v>0</v>
      </c>
      <c r="AC1078" s="20">
        <v>0</v>
      </c>
    </row>
    <row r="1079" spans="1:29" x14ac:dyDescent="0.3">
      <c r="A1079" s="20">
        <v>2014</v>
      </c>
      <c r="B1079" s="10">
        <v>322</v>
      </c>
      <c r="C1079" s="10">
        <v>1078</v>
      </c>
      <c r="D1079" s="26">
        <v>0</v>
      </c>
      <c r="E1079" s="26">
        <v>1</v>
      </c>
      <c r="F1079" s="26">
        <v>0</v>
      </c>
      <c r="G1079" s="10">
        <v>0</v>
      </c>
      <c r="H1079" s="10">
        <v>1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1</v>
      </c>
      <c r="O1079" s="10">
        <v>0</v>
      </c>
      <c r="P1079" s="10">
        <v>0</v>
      </c>
      <c r="Q1079" s="20">
        <v>1</v>
      </c>
      <c r="R1079" s="15">
        <v>0</v>
      </c>
      <c r="S1079" s="20">
        <v>118.64</v>
      </c>
      <c r="T1079" s="20">
        <v>2.0742311380203255</v>
      </c>
      <c r="U1079" s="20">
        <v>3.84</v>
      </c>
      <c r="V1079" s="20">
        <v>0.58433122436753082</v>
      </c>
      <c r="W1079" s="20">
        <v>0</v>
      </c>
      <c r="X1079" s="20">
        <v>4976</v>
      </c>
      <c r="Y1079" s="20">
        <v>0</v>
      </c>
      <c r="Z1079" s="20">
        <v>0</v>
      </c>
      <c r="AA1079" s="20">
        <v>0</v>
      </c>
      <c r="AB1079" s="20">
        <v>0</v>
      </c>
      <c r="AC1079" s="20">
        <v>0</v>
      </c>
    </row>
    <row r="1080" spans="1:29" x14ac:dyDescent="0.3">
      <c r="A1080" s="20">
        <v>2014</v>
      </c>
      <c r="B1080" s="10">
        <v>323</v>
      </c>
      <c r="C1080" s="10">
        <v>1079</v>
      </c>
      <c r="D1080" s="26">
        <v>0</v>
      </c>
      <c r="E1080" s="26">
        <v>1</v>
      </c>
      <c r="F1080" s="26">
        <v>0</v>
      </c>
      <c r="G1080" s="10">
        <v>0</v>
      </c>
      <c r="H1080" s="10">
        <v>1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20">
        <v>0.80000000000001137</v>
      </c>
      <c r="R1080" s="15">
        <v>1.0000000000000009E-2</v>
      </c>
      <c r="S1080" s="20">
        <v>92.31</v>
      </c>
      <c r="T1080" s="20">
        <v>1.9652487509671208</v>
      </c>
      <c r="U1080" s="20">
        <v>3.41</v>
      </c>
      <c r="V1080" s="20">
        <v>0.53275437899249778</v>
      </c>
      <c r="W1080" s="20">
        <v>1</v>
      </c>
      <c r="X1080" s="20">
        <v>4976</v>
      </c>
      <c r="Y1080" s="20">
        <v>0</v>
      </c>
      <c r="Z1080" s="20">
        <v>0</v>
      </c>
      <c r="AA1080" s="20">
        <v>0</v>
      </c>
      <c r="AB1080" s="20">
        <v>2</v>
      </c>
      <c r="AC1080" s="20">
        <v>2</v>
      </c>
    </row>
    <row r="1081" spans="1:29" x14ac:dyDescent="0.3">
      <c r="A1081" s="20">
        <v>2014</v>
      </c>
      <c r="B1081" s="10">
        <v>324</v>
      </c>
      <c r="C1081" s="10">
        <v>1080</v>
      </c>
      <c r="D1081" s="26">
        <v>0</v>
      </c>
      <c r="E1081" s="26">
        <v>1</v>
      </c>
      <c r="F1081" s="26">
        <v>0</v>
      </c>
      <c r="G1081" s="10">
        <v>0</v>
      </c>
      <c r="H1081" s="10">
        <v>1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1</v>
      </c>
      <c r="O1081" s="10">
        <v>0</v>
      </c>
      <c r="P1081" s="10">
        <v>0</v>
      </c>
      <c r="Q1081" s="20">
        <v>0.69999999999998863</v>
      </c>
      <c r="R1081" s="15">
        <v>5.0000000000000044E-2</v>
      </c>
      <c r="S1081" s="20">
        <v>91.67</v>
      </c>
      <c r="T1081" s="20">
        <v>1.962227231350085</v>
      </c>
      <c r="U1081" s="20">
        <v>4.03</v>
      </c>
      <c r="V1081" s="20">
        <v>0.60530504614110947</v>
      </c>
      <c r="W1081" s="20">
        <v>0</v>
      </c>
      <c r="X1081" s="20">
        <v>2570</v>
      </c>
      <c r="Y1081" s="20">
        <v>0</v>
      </c>
      <c r="Z1081" s="20">
        <v>0</v>
      </c>
      <c r="AA1081" s="20">
        <v>0</v>
      </c>
      <c r="AB1081" s="20">
        <v>1</v>
      </c>
      <c r="AC1081" s="20">
        <v>1</v>
      </c>
    </row>
    <row r="1082" spans="1:29" x14ac:dyDescent="0.3">
      <c r="A1082" s="20">
        <v>2014</v>
      </c>
      <c r="B1082" s="10">
        <v>325</v>
      </c>
      <c r="C1082" s="10">
        <v>1081</v>
      </c>
      <c r="D1082" s="26">
        <v>0</v>
      </c>
      <c r="E1082" s="26">
        <v>1</v>
      </c>
      <c r="F1082" s="26">
        <v>0</v>
      </c>
      <c r="G1082" s="10">
        <v>0</v>
      </c>
      <c r="H1082" s="10">
        <v>1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20">
        <v>1.5</v>
      </c>
      <c r="R1082" s="15">
        <v>0</v>
      </c>
      <c r="S1082" s="20">
        <v>95.52</v>
      </c>
      <c r="T1082" s="20">
        <v>1.9800943137852938</v>
      </c>
      <c r="U1082" s="20">
        <v>3.92</v>
      </c>
      <c r="V1082" s="20">
        <v>0.59328606702045728</v>
      </c>
      <c r="W1082" s="20">
        <v>0</v>
      </c>
      <c r="X1082" s="20">
        <v>2570</v>
      </c>
      <c r="Y1082" s="20">
        <v>0</v>
      </c>
      <c r="Z1082" s="20">
        <v>0</v>
      </c>
      <c r="AA1082" s="20">
        <v>0</v>
      </c>
      <c r="AB1082" s="20">
        <v>0</v>
      </c>
      <c r="AC1082" s="20">
        <v>0</v>
      </c>
    </row>
    <row r="1083" spans="1:29" x14ac:dyDescent="0.3">
      <c r="A1083" s="20">
        <v>2014</v>
      </c>
      <c r="B1083" s="10">
        <v>326</v>
      </c>
      <c r="C1083" s="10">
        <v>1082</v>
      </c>
      <c r="D1083" s="26">
        <v>0</v>
      </c>
      <c r="E1083" s="26">
        <v>1</v>
      </c>
      <c r="F1083" s="26">
        <v>0</v>
      </c>
      <c r="G1083" s="10">
        <v>0</v>
      </c>
      <c r="H1083" s="10">
        <v>1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20">
        <v>1</v>
      </c>
      <c r="R1083" s="15">
        <v>0</v>
      </c>
      <c r="S1083" s="20">
        <v>92.97</v>
      </c>
      <c r="T1083" s="20">
        <v>1.9683428309589455</v>
      </c>
      <c r="U1083" s="20">
        <v>3.94</v>
      </c>
      <c r="V1083" s="20">
        <v>0.59549622182557416</v>
      </c>
      <c r="W1083" s="20">
        <v>0</v>
      </c>
      <c r="X1083" s="20">
        <v>2570</v>
      </c>
      <c r="Y1083" s="20">
        <v>0</v>
      </c>
      <c r="Z1083" s="20">
        <v>0</v>
      </c>
      <c r="AA1083" s="20">
        <v>0</v>
      </c>
      <c r="AB1083" s="20">
        <v>0</v>
      </c>
      <c r="AC1083" s="20">
        <v>0</v>
      </c>
    </row>
    <row r="1084" spans="1:29" x14ac:dyDescent="0.3">
      <c r="A1084" s="20">
        <v>2014</v>
      </c>
      <c r="B1084" s="10">
        <v>327</v>
      </c>
      <c r="C1084" s="10">
        <v>1083</v>
      </c>
      <c r="D1084" s="26">
        <v>0</v>
      </c>
      <c r="E1084" s="26">
        <v>1</v>
      </c>
      <c r="F1084" s="26">
        <v>0</v>
      </c>
      <c r="G1084" s="10">
        <v>0</v>
      </c>
      <c r="H1084" s="10">
        <v>1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1</v>
      </c>
      <c r="O1084" s="10">
        <v>0</v>
      </c>
      <c r="P1084" s="10">
        <v>0</v>
      </c>
      <c r="Q1084" s="20">
        <v>1.3799999999999955</v>
      </c>
      <c r="R1084" s="15">
        <v>0</v>
      </c>
      <c r="S1084" s="20">
        <v>103.32</v>
      </c>
      <c r="T1084" s="20">
        <v>2.0141843975012796</v>
      </c>
      <c r="U1084" s="20">
        <v>3.15</v>
      </c>
      <c r="V1084" s="20">
        <v>0.49831055378960049</v>
      </c>
      <c r="W1084" s="20">
        <v>0</v>
      </c>
      <c r="X1084" s="20">
        <v>2570</v>
      </c>
      <c r="Y1084" s="20">
        <v>0</v>
      </c>
      <c r="Z1084" s="20">
        <v>0</v>
      </c>
      <c r="AA1084" s="20">
        <v>1</v>
      </c>
      <c r="AB1084" s="20">
        <v>0</v>
      </c>
      <c r="AC1084" s="20">
        <v>1</v>
      </c>
    </row>
    <row r="1085" spans="1:29" x14ac:dyDescent="0.3">
      <c r="A1085" s="20">
        <v>2014</v>
      </c>
      <c r="B1085" s="10">
        <v>328</v>
      </c>
      <c r="C1085" s="10">
        <v>1084</v>
      </c>
      <c r="D1085" s="26">
        <v>0</v>
      </c>
      <c r="E1085" s="26">
        <v>1</v>
      </c>
      <c r="F1085" s="26">
        <v>0</v>
      </c>
      <c r="G1085" s="10">
        <v>0</v>
      </c>
      <c r="H1085" s="10">
        <v>1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1</v>
      </c>
      <c r="O1085" s="10">
        <v>0</v>
      </c>
      <c r="P1085" s="10">
        <v>0</v>
      </c>
      <c r="Q1085" s="20">
        <v>0.81999999999999318</v>
      </c>
      <c r="R1085" s="15">
        <v>6.9999999999999951E-2</v>
      </c>
      <c r="S1085" s="20">
        <v>106.33</v>
      </c>
      <c r="T1085" s="20">
        <v>2.026655813877043</v>
      </c>
      <c r="U1085" s="20">
        <v>3.79</v>
      </c>
      <c r="V1085" s="20">
        <v>0.57863920996807239</v>
      </c>
      <c r="W1085" s="20">
        <v>0</v>
      </c>
      <c r="X1085" s="20">
        <v>2570</v>
      </c>
      <c r="Y1085" s="20">
        <v>0</v>
      </c>
      <c r="Z1085" s="20">
        <v>0</v>
      </c>
      <c r="AA1085" s="20">
        <v>0</v>
      </c>
      <c r="AB1085" s="20">
        <v>0</v>
      </c>
      <c r="AC1085" s="20">
        <v>0</v>
      </c>
    </row>
    <row r="1086" spans="1:29" x14ac:dyDescent="0.3">
      <c r="A1086" s="20">
        <v>2014</v>
      </c>
      <c r="B1086" s="10">
        <v>329</v>
      </c>
      <c r="C1086" s="10">
        <v>1085</v>
      </c>
      <c r="D1086" s="26">
        <v>1</v>
      </c>
      <c r="E1086" s="26">
        <v>0</v>
      </c>
      <c r="F1086" s="26">
        <v>0</v>
      </c>
      <c r="G1086" s="10">
        <v>0</v>
      </c>
      <c r="H1086" s="10">
        <v>1</v>
      </c>
      <c r="I1086" s="10">
        <v>0</v>
      </c>
      <c r="J1086" s="10">
        <v>0</v>
      </c>
      <c r="K1086" s="10">
        <v>0</v>
      </c>
      <c r="L1086" s="10">
        <v>0</v>
      </c>
      <c r="M1086" s="10">
        <v>0</v>
      </c>
      <c r="N1086" s="10">
        <v>1</v>
      </c>
      <c r="O1086" s="10">
        <v>0</v>
      </c>
      <c r="P1086" s="10">
        <v>0</v>
      </c>
      <c r="Q1086" s="20">
        <v>0.52700000000001523</v>
      </c>
      <c r="R1086" s="15">
        <v>0</v>
      </c>
      <c r="S1086" s="20">
        <v>114.2</v>
      </c>
      <c r="T1086" s="20">
        <v>2.0576661039098294</v>
      </c>
      <c r="U1086" s="20">
        <v>4.4400000000000004</v>
      </c>
      <c r="V1086" s="20">
        <v>0.64738297011461987</v>
      </c>
      <c r="W1086" s="20">
        <v>0</v>
      </c>
      <c r="X1086" s="20">
        <v>2570</v>
      </c>
      <c r="Y1086" s="20">
        <v>0</v>
      </c>
      <c r="Z1086" s="20">
        <v>0</v>
      </c>
      <c r="AA1086" s="20">
        <v>0</v>
      </c>
      <c r="AB1086" s="20">
        <v>0</v>
      </c>
      <c r="AC1086" s="20">
        <v>0</v>
      </c>
    </row>
    <row r="1087" spans="1:29" x14ac:dyDescent="0.3">
      <c r="A1087" s="20">
        <v>2014</v>
      </c>
      <c r="B1087" s="10">
        <v>330</v>
      </c>
      <c r="C1087" s="10">
        <v>1086</v>
      </c>
      <c r="D1087" s="26">
        <v>1</v>
      </c>
      <c r="E1087" s="26">
        <v>0</v>
      </c>
      <c r="F1087" s="26">
        <v>0</v>
      </c>
      <c r="G1087" s="10">
        <v>0</v>
      </c>
      <c r="H1087" s="10">
        <v>1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1</v>
      </c>
      <c r="O1087" s="10">
        <v>0</v>
      </c>
      <c r="P1087" s="10">
        <v>0</v>
      </c>
      <c r="Q1087" s="20">
        <v>0.65299999999999159</v>
      </c>
      <c r="R1087" s="15">
        <v>3.0000000000000027E-2</v>
      </c>
      <c r="S1087" s="20">
        <v>145.05000000000001</v>
      </c>
      <c r="T1087" s="20">
        <v>2.161517733138683</v>
      </c>
      <c r="U1087" s="20">
        <v>3.11</v>
      </c>
      <c r="V1087" s="20">
        <v>0.4927603890268375</v>
      </c>
      <c r="W1087" s="20">
        <v>0</v>
      </c>
      <c r="X1087" s="20">
        <v>2570</v>
      </c>
      <c r="Y1087" s="20">
        <v>0</v>
      </c>
      <c r="Z1087" s="20">
        <v>0</v>
      </c>
      <c r="AA1087" s="20">
        <v>1</v>
      </c>
      <c r="AB1087" s="20">
        <v>1</v>
      </c>
      <c r="AC1087" s="20">
        <v>2</v>
      </c>
    </row>
    <row r="1088" spans="1:29" x14ac:dyDescent="0.3">
      <c r="A1088" s="20">
        <v>2014</v>
      </c>
      <c r="B1088" s="10">
        <v>331</v>
      </c>
      <c r="C1088" s="10">
        <v>1087</v>
      </c>
      <c r="D1088" s="26">
        <v>1</v>
      </c>
      <c r="E1088" s="26">
        <v>0</v>
      </c>
      <c r="F1088" s="26">
        <v>0</v>
      </c>
      <c r="G1088" s="10">
        <v>0</v>
      </c>
      <c r="H1088" s="10">
        <v>1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1</v>
      </c>
      <c r="O1088" s="10">
        <v>0</v>
      </c>
      <c r="P1088" s="10">
        <v>0</v>
      </c>
      <c r="Q1088" s="20">
        <v>0.92000000000001592</v>
      </c>
      <c r="R1088" s="15">
        <v>0</v>
      </c>
      <c r="S1088" s="20">
        <v>50.67</v>
      </c>
      <c r="T1088" s="20">
        <v>1.7047509042906712</v>
      </c>
      <c r="U1088" s="20">
        <v>5.15</v>
      </c>
      <c r="V1088" s="20">
        <v>0.71180722904119109</v>
      </c>
      <c r="W1088" s="20">
        <v>1</v>
      </c>
      <c r="X1088" s="20">
        <v>2570</v>
      </c>
      <c r="Y1088" s="20">
        <v>0</v>
      </c>
      <c r="Z1088" s="20">
        <v>0</v>
      </c>
      <c r="AA1088" s="20">
        <v>0</v>
      </c>
      <c r="AB1088" s="20">
        <v>0</v>
      </c>
      <c r="AC1088" s="20">
        <v>0</v>
      </c>
    </row>
    <row r="1089" spans="1:29" x14ac:dyDescent="0.3">
      <c r="A1089" s="20">
        <v>2014</v>
      </c>
      <c r="B1089" s="10">
        <v>332</v>
      </c>
      <c r="C1089" s="10">
        <v>1088</v>
      </c>
      <c r="D1089" s="26">
        <v>1</v>
      </c>
      <c r="E1089" s="26">
        <v>0</v>
      </c>
      <c r="F1089" s="26">
        <v>0</v>
      </c>
      <c r="G1089" s="10">
        <v>0</v>
      </c>
      <c r="H1089" s="10">
        <v>1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1</v>
      </c>
      <c r="O1089" s="10">
        <v>0</v>
      </c>
      <c r="P1089" s="10">
        <v>0</v>
      </c>
      <c r="Q1089" s="20">
        <v>0.69999999999998863</v>
      </c>
      <c r="R1089" s="15">
        <v>6.0000000000000053E-2</v>
      </c>
      <c r="S1089" s="20">
        <v>95.32</v>
      </c>
      <c r="T1089" s="20">
        <v>1.9791840336744184</v>
      </c>
      <c r="U1089" s="20">
        <v>4.3</v>
      </c>
      <c r="V1089" s="20">
        <v>0.63346845557958653</v>
      </c>
      <c r="W1089" s="20">
        <v>1</v>
      </c>
      <c r="X1089" s="20">
        <v>2570</v>
      </c>
      <c r="Y1089" s="20">
        <v>0</v>
      </c>
      <c r="Z1089" s="20">
        <v>0</v>
      </c>
      <c r="AA1089" s="20">
        <v>0</v>
      </c>
      <c r="AB1089" s="20">
        <v>0</v>
      </c>
      <c r="AC1089" s="20">
        <v>0</v>
      </c>
    </row>
    <row r="1090" spans="1:29" x14ac:dyDescent="0.3">
      <c r="A1090" s="20">
        <v>2014</v>
      </c>
      <c r="B1090" s="10">
        <v>333</v>
      </c>
      <c r="C1090" s="10">
        <v>1089</v>
      </c>
      <c r="D1090" s="26">
        <v>0</v>
      </c>
      <c r="E1090" s="26">
        <v>1</v>
      </c>
      <c r="F1090" s="26">
        <v>0</v>
      </c>
      <c r="G1090" s="10">
        <v>0</v>
      </c>
      <c r="H1090" s="10">
        <v>1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1</v>
      </c>
      <c r="O1090" s="10">
        <v>0</v>
      </c>
      <c r="P1090" s="10">
        <v>0</v>
      </c>
      <c r="Q1090" s="20">
        <v>1</v>
      </c>
      <c r="R1090" s="15">
        <v>0</v>
      </c>
      <c r="S1090" s="20">
        <v>94.2</v>
      </c>
      <c r="T1090" s="20">
        <v>1.9740509027928774</v>
      </c>
      <c r="U1090" s="20">
        <v>4.45</v>
      </c>
      <c r="V1090" s="20">
        <v>0.64836001098093166</v>
      </c>
      <c r="W1090" s="20">
        <v>1</v>
      </c>
      <c r="X1090" s="20">
        <v>2570</v>
      </c>
      <c r="Y1090" s="20">
        <v>0</v>
      </c>
      <c r="Z1090" s="20">
        <v>0</v>
      </c>
      <c r="AA1090" s="20">
        <v>0</v>
      </c>
      <c r="AB1090" s="20">
        <v>0</v>
      </c>
      <c r="AC1090" s="20">
        <v>0</v>
      </c>
    </row>
    <row r="1091" spans="1:29" x14ac:dyDescent="0.3">
      <c r="A1091" s="20">
        <v>2014</v>
      </c>
      <c r="B1091" s="10">
        <v>334</v>
      </c>
      <c r="C1091" s="10">
        <v>1090</v>
      </c>
      <c r="D1091" s="26">
        <v>1</v>
      </c>
      <c r="E1091" s="26">
        <v>0</v>
      </c>
      <c r="F1091" s="26">
        <v>0</v>
      </c>
      <c r="G1091" s="10">
        <v>0</v>
      </c>
      <c r="H1091" s="10">
        <v>1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1</v>
      </c>
      <c r="O1091" s="10">
        <v>0</v>
      </c>
      <c r="P1091" s="10">
        <v>0</v>
      </c>
      <c r="Q1091" s="20">
        <v>1</v>
      </c>
      <c r="R1091" s="15">
        <v>0</v>
      </c>
      <c r="S1091" s="20">
        <v>60.12</v>
      </c>
      <c r="T1091" s="20">
        <v>1.7790189719148706</v>
      </c>
      <c r="U1091" s="20">
        <v>4.62</v>
      </c>
      <c r="V1091" s="20">
        <v>0.66464197555612547</v>
      </c>
      <c r="W1091" s="20">
        <v>0</v>
      </c>
      <c r="X1091" s="20">
        <v>2570</v>
      </c>
      <c r="Y1091" s="20">
        <v>0</v>
      </c>
      <c r="Z1091" s="20">
        <v>0</v>
      </c>
      <c r="AA1091" s="20">
        <v>0</v>
      </c>
      <c r="AB1091" s="20">
        <v>0</v>
      </c>
      <c r="AC1091" s="20">
        <v>0</v>
      </c>
    </row>
    <row r="1092" spans="1:29" x14ac:dyDescent="0.3">
      <c r="A1092" s="20">
        <v>2014</v>
      </c>
      <c r="B1092" s="10">
        <v>335</v>
      </c>
      <c r="C1092" s="10">
        <v>1091</v>
      </c>
      <c r="D1092" s="26">
        <v>1</v>
      </c>
      <c r="E1092" s="26">
        <v>0</v>
      </c>
      <c r="F1092" s="26">
        <v>0</v>
      </c>
      <c r="G1092" s="10">
        <v>0</v>
      </c>
      <c r="H1092" s="10">
        <v>1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20">
        <v>1.5</v>
      </c>
      <c r="R1092" s="15">
        <v>8.9999999999999969E-2</v>
      </c>
      <c r="S1092" s="20">
        <v>105.62</v>
      </c>
      <c r="T1092" s="20">
        <v>2.023746163152476</v>
      </c>
      <c r="U1092" s="20">
        <v>4.1100000000000003</v>
      </c>
      <c r="V1092" s="20">
        <v>0.61384182187606928</v>
      </c>
      <c r="W1092" s="20">
        <v>1</v>
      </c>
      <c r="X1092" s="20">
        <v>2570</v>
      </c>
      <c r="Y1092" s="20">
        <v>0</v>
      </c>
      <c r="Z1092" s="20">
        <v>0</v>
      </c>
      <c r="AA1092" s="20">
        <v>0</v>
      </c>
      <c r="AB1092" s="20">
        <v>0</v>
      </c>
      <c r="AC1092" s="20">
        <v>0</v>
      </c>
    </row>
    <row r="1093" spans="1:29" x14ac:dyDescent="0.3">
      <c r="A1093" s="20">
        <v>2014</v>
      </c>
      <c r="B1093" s="10">
        <v>336</v>
      </c>
      <c r="C1093" s="10">
        <v>1092</v>
      </c>
      <c r="D1093" s="26">
        <v>1</v>
      </c>
      <c r="E1093" s="26">
        <v>0</v>
      </c>
      <c r="F1093" s="26">
        <v>0</v>
      </c>
      <c r="G1093" s="10">
        <v>0</v>
      </c>
      <c r="H1093" s="10">
        <v>1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1</v>
      </c>
      <c r="O1093" s="10">
        <v>0</v>
      </c>
      <c r="P1093" s="10">
        <v>0</v>
      </c>
      <c r="Q1093" s="20">
        <v>1.5</v>
      </c>
      <c r="R1093" s="15">
        <v>0</v>
      </c>
      <c r="S1093" s="20">
        <v>73.59</v>
      </c>
      <c r="T1093" s="20">
        <v>1.8668188029260482</v>
      </c>
      <c r="U1093" s="20">
        <v>4.29</v>
      </c>
      <c r="V1093" s="20">
        <v>0.63245729218472424</v>
      </c>
      <c r="W1093" s="20">
        <v>0</v>
      </c>
      <c r="X1093" s="20">
        <v>2570</v>
      </c>
      <c r="Y1093" s="20">
        <v>0</v>
      </c>
      <c r="Z1093" s="20">
        <v>0</v>
      </c>
      <c r="AA1093" s="20">
        <v>0</v>
      </c>
      <c r="AB1093" s="20">
        <v>1</v>
      </c>
      <c r="AC1093" s="20">
        <v>1</v>
      </c>
    </row>
    <row r="1094" spans="1:29" x14ac:dyDescent="0.3">
      <c r="A1094" s="20">
        <v>2014</v>
      </c>
      <c r="B1094" s="10">
        <v>337</v>
      </c>
      <c r="C1094" s="10">
        <v>1093</v>
      </c>
      <c r="D1094" s="26">
        <v>1</v>
      </c>
      <c r="E1094" s="26">
        <v>0</v>
      </c>
      <c r="F1094" s="26">
        <v>0</v>
      </c>
      <c r="G1094" s="10">
        <v>0</v>
      </c>
      <c r="H1094" s="10">
        <v>1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20">
        <v>1</v>
      </c>
      <c r="R1094" s="15">
        <v>0</v>
      </c>
      <c r="S1094" s="20">
        <v>98.56</v>
      </c>
      <c r="T1094" s="20">
        <v>1.9937006948203502</v>
      </c>
      <c r="U1094" s="20">
        <v>5.12</v>
      </c>
      <c r="V1094" s="20">
        <v>0.70926996097583073</v>
      </c>
      <c r="W1094" s="20">
        <v>0</v>
      </c>
      <c r="X1094" s="20">
        <v>2570</v>
      </c>
      <c r="Y1094" s="20">
        <v>0</v>
      </c>
      <c r="Z1094" s="20">
        <v>0</v>
      </c>
      <c r="AA1094" s="20">
        <v>0</v>
      </c>
      <c r="AB1094" s="20">
        <v>0</v>
      </c>
      <c r="AC1094" s="20">
        <v>0</v>
      </c>
    </row>
    <row r="1095" spans="1:29" x14ac:dyDescent="0.3">
      <c r="A1095" s="20">
        <v>2014</v>
      </c>
      <c r="B1095" s="10">
        <v>338</v>
      </c>
      <c r="C1095" s="10">
        <v>1094</v>
      </c>
      <c r="D1095" s="26">
        <v>1</v>
      </c>
      <c r="E1095" s="26">
        <v>0</v>
      </c>
      <c r="F1095" s="26">
        <v>0</v>
      </c>
      <c r="G1095" s="10">
        <v>0</v>
      </c>
      <c r="H1095" s="10">
        <v>1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20">
        <v>1</v>
      </c>
      <c r="R1095" s="15">
        <v>2.0000000000000018E-2</v>
      </c>
      <c r="S1095" s="20">
        <v>57.75</v>
      </c>
      <c r="T1095" s="20">
        <v>1.7615519885641819</v>
      </c>
      <c r="U1095" s="20">
        <v>4.3499999999999996</v>
      </c>
      <c r="V1095" s="20">
        <v>0.63848925695463732</v>
      </c>
      <c r="W1095" s="20">
        <v>0</v>
      </c>
      <c r="X1095" s="20">
        <v>2570</v>
      </c>
      <c r="Y1095" s="20">
        <v>0</v>
      </c>
      <c r="Z1095" s="20">
        <v>0</v>
      </c>
      <c r="AA1095" s="20">
        <v>0</v>
      </c>
      <c r="AB1095" s="20">
        <v>0</v>
      </c>
      <c r="AC1095" s="20">
        <v>0</v>
      </c>
    </row>
    <row r="1096" spans="1:29" x14ac:dyDescent="0.3">
      <c r="A1096" s="20">
        <v>2014</v>
      </c>
      <c r="B1096" s="10">
        <v>339</v>
      </c>
      <c r="C1096" s="10">
        <v>1095</v>
      </c>
      <c r="D1096" s="26">
        <v>1</v>
      </c>
      <c r="E1096" s="26">
        <v>0</v>
      </c>
      <c r="F1096" s="26">
        <v>0</v>
      </c>
      <c r="G1096" s="10">
        <v>0</v>
      </c>
      <c r="H1096" s="10">
        <v>1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20">
        <v>1</v>
      </c>
      <c r="R1096" s="15">
        <v>0</v>
      </c>
      <c r="S1096" s="20">
        <v>92.78</v>
      </c>
      <c r="T1096" s="20">
        <v>1.9674543681827408</v>
      </c>
      <c r="U1096" s="20">
        <v>4.12</v>
      </c>
      <c r="V1096" s="20">
        <v>0.61489721603313463</v>
      </c>
      <c r="W1096" s="20">
        <v>1</v>
      </c>
      <c r="X1096" s="20">
        <v>2570</v>
      </c>
      <c r="Y1096" s="20">
        <v>0</v>
      </c>
      <c r="Z1096" s="20">
        <v>0</v>
      </c>
      <c r="AA1096" s="20">
        <v>0</v>
      </c>
      <c r="AB1096" s="20">
        <v>0</v>
      </c>
      <c r="AC1096" s="20">
        <v>0</v>
      </c>
    </row>
    <row r="1097" spans="1:29" x14ac:dyDescent="0.3">
      <c r="A1097" s="20">
        <v>2014</v>
      </c>
      <c r="B1097" s="10">
        <v>340</v>
      </c>
      <c r="C1097" s="10">
        <v>1096</v>
      </c>
      <c r="D1097" s="26">
        <v>1</v>
      </c>
      <c r="E1097" s="26">
        <v>0</v>
      </c>
      <c r="F1097" s="26">
        <v>0</v>
      </c>
      <c r="G1097" s="10">
        <v>0</v>
      </c>
      <c r="H1097" s="10">
        <v>1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1</v>
      </c>
      <c r="O1097" s="10">
        <v>0</v>
      </c>
      <c r="P1097" s="10">
        <v>0</v>
      </c>
      <c r="Q1097" s="20">
        <v>1</v>
      </c>
      <c r="R1097" s="15">
        <v>0</v>
      </c>
      <c r="S1097" s="20">
        <v>84.85</v>
      </c>
      <c r="T1097" s="20">
        <v>1.9286518466536946</v>
      </c>
      <c r="U1097" s="20">
        <v>5.44</v>
      </c>
      <c r="V1097" s="20">
        <v>0.73559889969817993</v>
      </c>
      <c r="W1097" s="20">
        <v>0</v>
      </c>
      <c r="X1097" s="20">
        <v>2570</v>
      </c>
      <c r="Y1097" s="20">
        <v>0</v>
      </c>
      <c r="Z1097" s="20">
        <v>0</v>
      </c>
      <c r="AA1097" s="20">
        <v>0</v>
      </c>
      <c r="AB1097" s="20">
        <v>0</v>
      </c>
      <c r="AC1097" s="20">
        <v>0</v>
      </c>
    </row>
    <row r="1098" spans="1:29" x14ac:dyDescent="0.3">
      <c r="A1098" s="20">
        <v>2014</v>
      </c>
      <c r="B1098" s="10">
        <v>341</v>
      </c>
      <c r="C1098" s="10">
        <v>1097</v>
      </c>
      <c r="D1098" s="26">
        <v>1</v>
      </c>
      <c r="E1098" s="26">
        <v>0</v>
      </c>
      <c r="F1098" s="26">
        <v>0</v>
      </c>
      <c r="G1098" s="10">
        <v>0</v>
      </c>
      <c r="H1098" s="10">
        <v>1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20">
        <v>1</v>
      </c>
      <c r="R1098" s="15">
        <v>1.0000000000000009E-2</v>
      </c>
      <c r="S1098" s="20">
        <v>106.08</v>
      </c>
      <c r="T1098" s="20">
        <v>2.0256335110606978</v>
      </c>
      <c r="U1098" s="20">
        <v>4.96</v>
      </c>
      <c r="V1098" s="20">
        <v>0.69548167649019743</v>
      </c>
      <c r="W1098" s="20">
        <v>0</v>
      </c>
      <c r="X1098" s="20">
        <v>2570</v>
      </c>
      <c r="Y1098" s="20">
        <v>0</v>
      </c>
      <c r="Z1098" s="20">
        <v>0</v>
      </c>
      <c r="AA1098" s="20">
        <v>0</v>
      </c>
      <c r="AB1098" s="20">
        <v>0</v>
      </c>
      <c r="AC1098" s="20">
        <v>0</v>
      </c>
    </row>
    <row r="1099" spans="1:29" x14ac:dyDescent="0.3">
      <c r="A1099" s="20">
        <v>2014</v>
      </c>
      <c r="B1099" s="10">
        <v>342</v>
      </c>
      <c r="C1099" s="10">
        <v>1098</v>
      </c>
      <c r="D1099" s="26">
        <v>1</v>
      </c>
      <c r="E1099" s="26">
        <v>0</v>
      </c>
      <c r="F1099" s="26">
        <v>0</v>
      </c>
      <c r="G1099" s="10">
        <v>1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1</v>
      </c>
      <c r="O1099" s="10">
        <v>0</v>
      </c>
      <c r="P1099" s="10">
        <v>0</v>
      </c>
      <c r="Q1099" s="20">
        <v>1</v>
      </c>
      <c r="R1099" s="15">
        <v>2.0000000000000018E-2</v>
      </c>
      <c r="S1099" s="20">
        <v>30.21</v>
      </c>
      <c r="T1099" s="20">
        <v>1.4801507252732804</v>
      </c>
      <c r="U1099" s="20">
        <v>4.78</v>
      </c>
      <c r="V1099" s="20">
        <v>0.67942789661211889</v>
      </c>
      <c r="W1099" s="20">
        <v>2</v>
      </c>
      <c r="X1099" s="20">
        <v>2570</v>
      </c>
      <c r="Y1099" s="20">
        <v>0</v>
      </c>
      <c r="Z1099" s="20">
        <v>0</v>
      </c>
      <c r="AA1099" s="20">
        <v>0</v>
      </c>
      <c r="AB1099" s="20">
        <v>1</v>
      </c>
      <c r="AC1099" s="20">
        <v>1</v>
      </c>
    </row>
    <row r="1100" spans="1:29" x14ac:dyDescent="0.3">
      <c r="A1100" s="20">
        <v>2014</v>
      </c>
      <c r="B1100" s="10">
        <v>343</v>
      </c>
      <c r="C1100" s="10">
        <v>1099</v>
      </c>
      <c r="D1100" s="26">
        <v>1</v>
      </c>
      <c r="E1100" s="26">
        <v>0</v>
      </c>
      <c r="F1100" s="26">
        <v>0</v>
      </c>
      <c r="G1100" s="10">
        <v>0</v>
      </c>
      <c r="H1100" s="10">
        <v>1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1</v>
      </c>
      <c r="O1100" s="10">
        <v>0</v>
      </c>
      <c r="P1100" s="10">
        <v>0</v>
      </c>
      <c r="Q1100" s="20">
        <v>1</v>
      </c>
      <c r="R1100" s="15">
        <v>1.0000000000000009E-2</v>
      </c>
      <c r="S1100" s="20">
        <v>55.72</v>
      </c>
      <c r="T1100" s="20">
        <v>1.7460111077519258</v>
      </c>
      <c r="U1100" s="20">
        <v>3.99</v>
      </c>
      <c r="V1100" s="20">
        <v>0.60097289568674828</v>
      </c>
      <c r="W1100" s="20">
        <v>0</v>
      </c>
      <c r="X1100" s="20">
        <v>2570</v>
      </c>
      <c r="Y1100" s="20">
        <v>0</v>
      </c>
      <c r="Z1100" s="20">
        <v>0</v>
      </c>
      <c r="AA1100" s="20">
        <v>0</v>
      </c>
      <c r="AB1100" s="20">
        <v>0</v>
      </c>
      <c r="AC1100" s="20">
        <v>0</v>
      </c>
    </row>
    <row r="1101" spans="1:29" x14ac:dyDescent="0.3">
      <c r="A1101" s="20">
        <v>2014</v>
      </c>
      <c r="B1101" s="10">
        <v>344</v>
      </c>
      <c r="C1101" s="10">
        <v>1100</v>
      </c>
      <c r="D1101" s="26">
        <v>1</v>
      </c>
      <c r="E1101" s="26">
        <v>0</v>
      </c>
      <c r="F1101" s="26">
        <v>0</v>
      </c>
      <c r="G1101" s="10">
        <v>0</v>
      </c>
      <c r="H1101" s="10">
        <v>1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1</v>
      </c>
      <c r="O1101" s="10">
        <v>0</v>
      </c>
      <c r="P1101" s="10">
        <v>0</v>
      </c>
      <c r="Q1101" s="20">
        <v>1</v>
      </c>
      <c r="R1101" s="15">
        <v>0</v>
      </c>
      <c r="S1101" s="20">
        <v>61.91</v>
      </c>
      <c r="T1101" s="20">
        <v>1.7917608040129049</v>
      </c>
      <c r="U1101" s="20">
        <v>4.59</v>
      </c>
      <c r="V1101" s="20">
        <v>0.66181268553726125</v>
      </c>
      <c r="W1101" s="20">
        <v>3</v>
      </c>
      <c r="X1101" s="20">
        <v>2570</v>
      </c>
      <c r="Y1101" s="20">
        <v>0</v>
      </c>
      <c r="Z1101" s="20">
        <v>0</v>
      </c>
      <c r="AA1101" s="20">
        <v>1</v>
      </c>
      <c r="AB1101" s="20">
        <v>0</v>
      </c>
      <c r="AC1101" s="20">
        <v>1</v>
      </c>
    </row>
    <row r="1102" spans="1:29" x14ac:dyDescent="0.3">
      <c r="A1102" s="20">
        <v>2014</v>
      </c>
      <c r="B1102" s="10">
        <v>345</v>
      </c>
      <c r="C1102" s="10">
        <v>1101</v>
      </c>
      <c r="D1102" s="26">
        <v>1</v>
      </c>
      <c r="E1102" s="26">
        <v>0</v>
      </c>
      <c r="F1102" s="26">
        <v>0</v>
      </c>
      <c r="G1102" s="10">
        <v>1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1</v>
      </c>
      <c r="O1102" s="10">
        <v>0</v>
      </c>
      <c r="P1102" s="10">
        <v>0</v>
      </c>
      <c r="Q1102" s="20">
        <v>1</v>
      </c>
      <c r="R1102" s="15">
        <v>0</v>
      </c>
      <c r="S1102" s="20">
        <v>50.72</v>
      </c>
      <c r="T1102" s="20">
        <v>1.7051792448736762</v>
      </c>
      <c r="U1102" s="20">
        <v>3.84</v>
      </c>
      <c r="V1102" s="20">
        <v>0.58433122436753082</v>
      </c>
      <c r="W1102" s="20">
        <v>3</v>
      </c>
      <c r="X1102" s="20">
        <v>2570</v>
      </c>
      <c r="Y1102" s="20">
        <v>0</v>
      </c>
      <c r="Z1102" s="20">
        <v>0</v>
      </c>
      <c r="AA1102" s="20">
        <v>0</v>
      </c>
      <c r="AB1102" s="20">
        <v>1</v>
      </c>
      <c r="AC1102" s="20">
        <v>1</v>
      </c>
    </row>
    <row r="1103" spans="1:29" x14ac:dyDescent="0.3">
      <c r="A1103" s="20">
        <v>2014</v>
      </c>
      <c r="B1103" s="10">
        <v>346</v>
      </c>
      <c r="C1103" s="10">
        <v>1102</v>
      </c>
      <c r="D1103" s="26">
        <v>0</v>
      </c>
      <c r="E1103" s="26">
        <v>1</v>
      </c>
      <c r="F1103" s="26">
        <v>0</v>
      </c>
      <c r="G1103" s="10">
        <v>0</v>
      </c>
      <c r="H1103" s="10">
        <v>1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1</v>
      </c>
      <c r="O1103" s="10">
        <v>0</v>
      </c>
      <c r="P1103" s="10">
        <v>0</v>
      </c>
      <c r="Q1103" s="20">
        <v>1</v>
      </c>
      <c r="R1103" s="15">
        <v>7.999999999999996E-2</v>
      </c>
      <c r="S1103" s="20">
        <v>64.790000000000006</v>
      </c>
      <c r="T1103" s="20">
        <v>1.8115079799453266</v>
      </c>
      <c r="U1103" s="20">
        <v>3.99</v>
      </c>
      <c r="V1103" s="20">
        <v>0.60097289568674828</v>
      </c>
      <c r="W1103" s="20">
        <v>0</v>
      </c>
      <c r="X1103" s="20">
        <v>2570</v>
      </c>
      <c r="Y1103" s="20">
        <v>0</v>
      </c>
      <c r="Z1103" s="20">
        <v>0</v>
      </c>
      <c r="AA1103" s="20">
        <v>0</v>
      </c>
      <c r="AB1103" s="20">
        <v>0</v>
      </c>
      <c r="AC1103" s="20">
        <v>0</v>
      </c>
    </row>
    <row r="1104" spans="1:29" x14ac:dyDescent="0.3">
      <c r="A1104" s="20">
        <v>2014</v>
      </c>
      <c r="B1104" s="10">
        <v>347</v>
      </c>
      <c r="C1104" s="10">
        <v>1103</v>
      </c>
      <c r="D1104" s="26">
        <v>1</v>
      </c>
      <c r="E1104" s="26">
        <v>0</v>
      </c>
      <c r="F1104" s="26">
        <v>0</v>
      </c>
      <c r="G1104" s="10">
        <v>0</v>
      </c>
      <c r="H1104" s="10">
        <v>1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1</v>
      </c>
      <c r="O1104" s="10">
        <v>0</v>
      </c>
      <c r="P1104" s="10">
        <v>0</v>
      </c>
      <c r="Q1104" s="20">
        <v>1</v>
      </c>
      <c r="R1104" s="15">
        <v>5.0000000000000044E-2</v>
      </c>
      <c r="S1104" s="20">
        <v>51.24</v>
      </c>
      <c r="T1104" s="20">
        <v>1.7096091210726487</v>
      </c>
      <c r="U1104" s="20">
        <v>4.21</v>
      </c>
      <c r="V1104" s="20">
        <v>0.62428209583566829</v>
      </c>
      <c r="W1104" s="20">
        <v>0</v>
      </c>
      <c r="X1104" s="20">
        <v>2570</v>
      </c>
      <c r="Y1104" s="20">
        <v>0</v>
      </c>
      <c r="Z1104" s="20">
        <v>0</v>
      </c>
      <c r="AA1104" s="20">
        <v>0</v>
      </c>
      <c r="AB1104" s="20">
        <v>0</v>
      </c>
      <c r="AC1104" s="20">
        <v>0</v>
      </c>
    </row>
    <row r="1105" spans="1:29" x14ac:dyDescent="0.3">
      <c r="A1105" s="20">
        <v>2014</v>
      </c>
      <c r="B1105" s="10">
        <v>348</v>
      </c>
      <c r="C1105" s="10">
        <v>1104</v>
      </c>
      <c r="D1105" s="26">
        <v>1</v>
      </c>
      <c r="E1105" s="26">
        <v>0</v>
      </c>
      <c r="F1105" s="26">
        <v>0</v>
      </c>
      <c r="G1105" s="10">
        <v>0</v>
      </c>
      <c r="H1105" s="10">
        <v>1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1</v>
      </c>
      <c r="O1105" s="10">
        <v>0</v>
      </c>
      <c r="P1105" s="10">
        <v>0</v>
      </c>
      <c r="Q1105" s="20">
        <v>1</v>
      </c>
      <c r="R1105" s="15">
        <v>1.0000000000000009E-2</v>
      </c>
      <c r="S1105" s="20">
        <v>80.209999999999994</v>
      </c>
      <c r="T1105" s="20">
        <v>1.9042285163400785</v>
      </c>
      <c r="U1105" s="20">
        <v>4.68</v>
      </c>
      <c r="V1105" s="20">
        <v>0.67024585307412399</v>
      </c>
      <c r="W1105" s="20">
        <v>2</v>
      </c>
      <c r="X1105" s="20">
        <v>2570</v>
      </c>
      <c r="Y1105" s="20">
        <v>0</v>
      </c>
      <c r="Z1105" s="20">
        <v>0</v>
      </c>
      <c r="AA1105" s="20">
        <v>0</v>
      </c>
      <c r="AB1105" s="20">
        <v>0</v>
      </c>
      <c r="AC1105" s="20">
        <v>0</v>
      </c>
    </row>
    <row r="1106" spans="1:29" x14ac:dyDescent="0.3">
      <c r="A1106" s="20">
        <v>2014</v>
      </c>
      <c r="B1106" s="10">
        <v>349</v>
      </c>
      <c r="C1106" s="10">
        <v>1105</v>
      </c>
      <c r="D1106" s="26">
        <v>1</v>
      </c>
      <c r="E1106" s="26">
        <v>0</v>
      </c>
      <c r="F1106" s="26">
        <v>0</v>
      </c>
      <c r="G1106" s="10">
        <v>0</v>
      </c>
      <c r="H1106" s="10">
        <v>1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1</v>
      </c>
      <c r="O1106" s="10">
        <v>0</v>
      </c>
      <c r="P1106" s="10">
        <v>0</v>
      </c>
      <c r="Q1106" s="20">
        <v>0.69999999999998863</v>
      </c>
      <c r="R1106" s="15">
        <v>0</v>
      </c>
      <c r="S1106" s="20">
        <v>57.92</v>
      </c>
      <c r="T1106" s="20">
        <v>1.7628285531890906</v>
      </c>
      <c r="U1106" s="20">
        <v>3.21</v>
      </c>
      <c r="V1106" s="20">
        <v>0.5065050324048721</v>
      </c>
      <c r="W1106" s="20">
        <v>0</v>
      </c>
      <c r="X1106" s="20">
        <v>2570</v>
      </c>
      <c r="Y1106" s="20">
        <v>0</v>
      </c>
      <c r="Z1106" s="20">
        <v>0</v>
      </c>
      <c r="AA1106" s="20">
        <v>0</v>
      </c>
      <c r="AB1106" s="20">
        <v>0</v>
      </c>
      <c r="AC1106" s="20">
        <v>0</v>
      </c>
    </row>
    <row r="1107" spans="1:29" x14ac:dyDescent="0.3">
      <c r="A1107" s="20">
        <v>2014</v>
      </c>
      <c r="B1107" s="10">
        <v>350</v>
      </c>
      <c r="C1107" s="10">
        <v>1106</v>
      </c>
      <c r="D1107" s="26">
        <v>0</v>
      </c>
      <c r="E1107" s="26">
        <v>1</v>
      </c>
      <c r="F1107" s="26">
        <v>0</v>
      </c>
      <c r="G1107" s="10">
        <v>0</v>
      </c>
      <c r="H1107" s="10">
        <v>1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1</v>
      </c>
      <c r="O1107" s="10">
        <v>0</v>
      </c>
      <c r="P1107" s="10">
        <v>0</v>
      </c>
      <c r="Q1107" s="20">
        <v>1</v>
      </c>
      <c r="R1107" s="15">
        <v>0.12</v>
      </c>
      <c r="S1107" s="20">
        <v>58.11</v>
      </c>
      <c r="T1107" s="20">
        <v>1.7642508754387733</v>
      </c>
      <c r="U1107" s="20">
        <v>3.88</v>
      </c>
      <c r="V1107" s="20">
        <v>0.58883172559420727</v>
      </c>
      <c r="W1107" s="20">
        <v>1</v>
      </c>
      <c r="X1107" s="20">
        <v>2570</v>
      </c>
      <c r="Y1107" s="20">
        <v>0</v>
      </c>
      <c r="Z1107" s="20">
        <v>0</v>
      </c>
      <c r="AA1107" s="20">
        <v>0</v>
      </c>
      <c r="AB1107" s="20">
        <v>0</v>
      </c>
      <c r="AC1107" s="20">
        <v>0</v>
      </c>
    </row>
    <row r="1108" spans="1:29" x14ac:dyDescent="0.3">
      <c r="A1108" s="20">
        <v>2014</v>
      </c>
      <c r="B1108" s="10">
        <v>351</v>
      </c>
      <c r="C1108" s="10">
        <v>1107</v>
      </c>
      <c r="D1108" s="26">
        <v>1</v>
      </c>
      <c r="E1108" s="26">
        <v>0</v>
      </c>
      <c r="F1108" s="26">
        <v>0</v>
      </c>
      <c r="G1108" s="10">
        <v>0</v>
      </c>
      <c r="H1108" s="10">
        <v>1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1</v>
      </c>
      <c r="O1108" s="10">
        <v>0</v>
      </c>
      <c r="P1108" s="10">
        <v>0</v>
      </c>
      <c r="Q1108" s="20">
        <v>1.3000000000000114</v>
      </c>
      <c r="R1108" s="15">
        <v>2.0000000000000018E-2</v>
      </c>
      <c r="S1108" s="20">
        <v>90.86</v>
      </c>
      <c r="T1108" s="20">
        <v>1.9583727324786073</v>
      </c>
      <c r="U1108" s="20">
        <v>4.4800000000000004</v>
      </c>
      <c r="V1108" s="20">
        <v>0.651278013998144</v>
      </c>
      <c r="W1108" s="20">
        <v>1</v>
      </c>
      <c r="X1108" s="20">
        <v>2570</v>
      </c>
      <c r="Y1108" s="20">
        <v>0</v>
      </c>
      <c r="Z1108" s="20">
        <v>0</v>
      </c>
      <c r="AA1108" s="20">
        <v>0</v>
      </c>
      <c r="AB1108" s="20">
        <v>0</v>
      </c>
      <c r="AC1108" s="20">
        <v>0</v>
      </c>
    </row>
    <row r="1109" spans="1:29" x14ac:dyDescent="0.3">
      <c r="A1109" s="20">
        <v>2014</v>
      </c>
      <c r="B1109" s="10">
        <v>352</v>
      </c>
      <c r="C1109" s="10">
        <v>1108</v>
      </c>
      <c r="D1109" s="26">
        <v>1</v>
      </c>
      <c r="E1109" s="26">
        <v>0</v>
      </c>
      <c r="F1109" s="26">
        <v>0</v>
      </c>
      <c r="G1109" s="10">
        <v>0</v>
      </c>
      <c r="H1109" s="10">
        <v>1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1</v>
      </c>
      <c r="O1109" s="10">
        <v>0</v>
      </c>
      <c r="P1109" s="10">
        <v>0</v>
      </c>
      <c r="Q1109" s="20">
        <v>1</v>
      </c>
      <c r="R1109" s="15">
        <v>0</v>
      </c>
      <c r="S1109" s="20">
        <v>91.64</v>
      </c>
      <c r="T1109" s="20">
        <v>1.96208508051736</v>
      </c>
      <c r="U1109" s="20">
        <v>4.7</v>
      </c>
      <c r="V1109" s="20">
        <v>0.67209785793571752</v>
      </c>
      <c r="W1109" s="20">
        <v>0</v>
      </c>
      <c r="X1109" s="20">
        <v>2570</v>
      </c>
      <c r="Y1109" s="20">
        <v>0</v>
      </c>
      <c r="Z1109" s="20">
        <v>0</v>
      </c>
      <c r="AA1109" s="20">
        <v>0</v>
      </c>
      <c r="AB1109" s="20">
        <v>0</v>
      </c>
      <c r="AC1109" s="20">
        <v>0</v>
      </c>
    </row>
    <row r="1110" spans="1:29" x14ac:dyDescent="0.3">
      <c r="A1110" s="20">
        <v>2014</v>
      </c>
      <c r="B1110" s="10">
        <v>353</v>
      </c>
      <c r="C1110" s="10">
        <v>1109</v>
      </c>
      <c r="D1110" s="26">
        <v>0</v>
      </c>
      <c r="E1110" s="26">
        <v>1</v>
      </c>
      <c r="F1110" s="26">
        <v>0</v>
      </c>
      <c r="G1110" s="10">
        <v>0</v>
      </c>
      <c r="H1110" s="10">
        <v>1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1</v>
      </c>
      <c r="O1110" s="10">
        <v>0</v>
      </c>
      <c r="P1110" s="10">
        <v>0</v>
      </c>
      <c r="Q1110" s="20">
        <v>1</v>
      </c>
      <c r="R1110" s="15">
        <v>2.0000000000000018E-2</v>
      </c>
      <c r="S1110" s="20">
        <v>72.989999999999995</v>
      </c>
      <c r="T1110" s="20">
        <v>1.863263363650481</v>
      </c>
      <c r="U1110" s="20">
        <v>4.4800000000000004</v>
      </c>
      <c r="V1110" s="20">
        <v>0.651278013998144</v>
      </c>
      <c r="W1110" s="20">
        <v>0</v>
      </c>
      <c r="X1110" s="20">
        <v>2570</v>
      </c>
      <c r="Y1110" s="20">
        <v>0</v>
      </c>
      <c r="Z1110" s="20">
        <v>0</v>
      </c>
      <c r="AA1110" s="20">
        <v>0</v>
      </c>
      <c r="AB1110" s="20">
        <v>0</v>
      </c>
      <c r="AC1110" s="20">
        <v>0</v>
      </c>
    </row>
    <row r="1111" spans="1:29" x14ac:dyDescent="0.3">
      <c r="A1111" s="20">
        <v>2014</v>
      </c>
      <c r="B1111" s="10">
        <v>354</v>
      </c>
      <c r="C1111" s="10">
        <v>1110</v>
      </c>
      <c r="D1111" s="26">
        <v>1</v>
      </c>
      <c r="E1111" s="26">
        <v>0</v>
      </c>
      <c r="F1111" s="26">
        <v>0</v>
      </c>
      <c r="G1111" s="10">
        <v>1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20">
        <v>1</v>
      </c>
      <c r="R1111" s="15">
        <v>0</v>
      </c>
      <c r="S1111" s="20">
        <v>63.08</v>
      </c>
      <c r="T1111" s="20">
        <v>1.7998916846568653</v>
      </c>
      <c r="U1111" s="20">
        <v>5.12</v>
      </c>
      <c r="V1111" s="20">
        <v>0.70926996097583073</v>
      </c>
      <c r="W1111" s="20">
        <v>1</v>
      </c>
      <c r="X1111" s="20">
        <v>3374</v>
      </c>
      <c r="Y1111" s="20">
        <v>0</v>
      </c>
      <c r="Z1111" s="20">
        <v>0</v>
      </c>
      <c r="AA1111" s="20">
        <v>1</v>
      </c>
      <c r="AB1111" s="20">
        <v>0</v>
      </c>
      <c r="AC1111" s="20">
        <v>1</v>
      </c>
    </row>
    <row r="1112" spans="1:29" x14ac:dyDescent="0.3">
      <c r="A1112" s="20">
        <v>2014</v>
      </c>
      <c r="B1112" s="10">
        <v>355</v>
      </c>
      <c r="C1112" s="10">
        <v>1111</v>
      </c>
      <c r="D1112" s="26">
        <v>0</v>
      </c>
      <c r="E1112" s="26">
        <v>1</v>
      </c>
      <c r="F1112" s="26">
        <v>0</v>
      </c>
      <c r="G1112" s="10">
        <v>0</v>
      </c>
      <c r="H1112" s="10">
        <v>1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1</v>
      </c>
      <c r="O1112" s="10">
        <v>0</v>
      </c>
      <c r="P1112" s="10">
        <v>0</v>
      </c>
      <c r="Q1112" s="20">
        <v>1</v>
      </c>
      <c r="R1112" s="15">
        <v>0</v>
      </c>
      <c r="S1112" s="20">
        <v>112.57</v>
      </c>
      <c r="T1112" s="20">
        <v>2.0514226660890347</v>
      </c>
      <c r="U1112" s="20">
        <v>4.3</v>
      </c>
      <c r="V1112" s="20">
        <v>0.63346845557958653</v>
      </c>
      <c r="W1112" s="20">
        <v>4</v>
      </c>
      <c r="X1112" s="20">
        <v>3374</v>
      </c>
      <c r="Y1112" s="20">
        <v>0</v>
      </c>
      <c r="Z1112" s="20">
        <v>0</v>
      </c>
      <c r="AA1112" s="20">
        <v>0</v>
      </c>
      <c r="AB1112" s="20">
        <v>0</v>
      </c>
      <c r="AC1112" s="20">
        <v>0</v>
      </c>
    </row>
    <row r="1113" spans="1:29" x14ac:dyDescent="0.3">
      <c r="A1113" s="20">
        <v>2014</v>
      </c>
      <c r="B1113" s="10">
        <v>356</v>
      </c>
      <c r="C1113" s="10">
        <v>1112</v>
      </c>
      <c r="D1113" s="26">
        <v>0</v>
      </c>
      <c r="E1113" s="26">
        <v>1</v>
      </c>
      <c r="F1113" s="26">
        <v>0</v>
      </c>
      <c r="G1113" s="10">
        <v>1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1</v>
      </c>
      <c r="O1113" s="10">
        <v>0</v>
      </c>
      <c r="P1113" s="10">
        <v>0</v>
      </c>
      <c r="Q1113" s="20">
        <v>1</v>
      </c>
      <c r="R1113" s="15">
        <v>3.0000000000000027E-2</v>
      </c>
      <c r="S1113" s="20">
        <v>80.72</v>
      </c>
      <c r="T1113" s="20">
        <v>1.9069811532288541</v>
      </c>
      <c r="U1113" s="20">
        <v>4.5199999999999996</v>
      </c>
      <c r="V1113" s="20">
        <v>0.65513843481138212</v>
      </c>
      <c r="W1113" s="20">
        <v>8</v>
      </c>
      <c r="X1113" s="20">
        <v>3374</v>
      </c>
      <c r="Y1113" s="20">
        <v>0</v>
      </c>
      <c r="Z1113" s="20">
        <v>0</v>
      </c>
      <c r="AA1113" s="20">
        <v>1</v>
      </c>
      <c r="AB1113" s="20">
        <v>1</v>
      </c>
      <c r="AC1113" s="20">
        <v>2</v>
      </c>
    </row>
    <row r="1114" spans="1:29" x14ac:dyDescent="0.3">
      <c r="A1114" s="20">
        <v>2014</v>
      </c>
      <c r="B1114" s="10">
        <v>357</v>
      </c>
      <c r="C1114" s="10">
        <v>1113</v>
      </c>
      <c r="D1114" s="26">
        <v>0</v>
      </c>
      <c r="E1114" s="26">
        <v>1</v>
      </c>
      <c r="F1114" s="26">
        <v>0</v>
      </c>
      <c r="G1114" s="10">
        <v>1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1</v>
      </c>
      <c r="P1114" s="10">
        <v>0</v>
      </c>
      <c r="Q1114" s="20">
        <v>0.69999999999998863</v>
      </c>
      <c r="R1114" s="15">
        <v>0</v>
      </c>
      <c r="S1114" s="20">
        <v>34.75</v>
      </c>
      <c r="T1114" s="20">
        <v>1.5409548089261327</v>
      </c>
      <c r="U1114" s="20">
        <v>4.4400000000000004</v>
      </c>
      <c r="V1114" s="20">
        <v>0.64738297011461987</v>
      </c>
      <c r="W1114" s="20">
        <v>7</v>
      </c>
      <c r="X1114" s="20">
        <v>3374</v>
      </c>
      <c r="Y1114" s="20">
        <v>0</v>
      </c>
      <c r="Z1114" s="20">
        <v>1</v>
      </c>
      <c r="AA1114" s="20">
        <v>3</v>
      </c>
      <c r="AB1114" s="20">
        <v>5</v>
      </c>
      <c r="AC1114" s="20">
        <v>9</v>
      </c>
    </row>
    <row r="1115" spans="1:29" x14ac:dyDescent="0.3">
      <c r="A1115" s="20">
        <v>2014</v>
      </c>
      <c r="B1115" s="10">
        <v>358</v>
      </c>
      <c r="C1115" s="10">
        <v>1114</v>
      </c>
      <c r="D1115" s="26">
        <v>0</v>
      </c>
      <c r="E1115" s="26">
        <v>0</v>
      </c>
      <c r="F1115" s="26">
        <v>1</v>
      </c>
      <c r="G1115" s="10">
        <v>1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20">
        <v>0.80000000000001137</v>
      </c>
      <c r="R1115" s="15">
        <v>0.12</v>
      </c>
      <c r="S1115" s="20">
        <v>24.51</v>
      </c>
      <c r="T1115" s="20">
        <v>1.3893433112520779</v>
      </c>
      <c r="U1115" s="20">
        <v>3.37</v>
      </c>
      <c r="V1115" s="20">
        <v>0.52762990087133865</v>
      </c>
      <c r="W1115" s="20">
        <v>7</v>
      </c>
      <c r="X1115" s="20">
        <v>3374</v>
      </c>
      <c r="Y1115" s="20">
        <v>0</v>
      </c>
      <c r="Z1115" s="20">
        <v>0</v>
      </c>
      <c r="AA1115" s="20">
        <v>0</v>
      </c>
      <c r="AB1115" s="20">
        <v>1</v>
      </c>
      <c r="AC1115" s="20">
        <v>1</v>
      </c>
    </row>
    <row r="1116" spans="1:29" x14ac:dyDescent="0.3">
      <c r="A1116" s="20">
        <v>2014</v>
      </c>
      <c r="B1116" s="10">
        <v>359</v>
      </c>
      <c r="C1116" s="10">
        <v>1115</v>
      </c>
      <c r="D1116" s="26">
        <v>0</v>
      </c>
      <c r="E1116" s="26">
        <v>1</v>
      </c>
      <c r="F1116" s="26">
        <v>0</v>
      </c>
      <c r="G1116" s="10">
        <v>0</v>
      </c>
      <c r="H1116" s="10">
        <v>1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1</v>
      </c>
      <c r="P1116" s="10">
        <v>0</v>
      </c>
      <c r="Q1116" s="20">
        <v>1</v>
      </c>
      <c r="R1116" s="15">
        <v>7.999999999999996E-2</v>
      </c>
      <c r="S1116" s="20">
        <v>56.73</v>
      </c>
      <c r="T1116" s="20">
        <v>1.7538127835647022</v>
      </c>
      <c r="U1116" s="20">
        <v>3.04</v>
      </c>
      <c r="V1116" s="20">
        <v>0.48287358360875376</v>
      </c>
      <c r="W1116" s="20">
        <v>1</v>
      </c>
      <c r="X1116" s="20">
        <v>3374</v>
      </c>
      <c r="Y1116" s="20">
        <v>0</v>
      </c>
      <c r="Z1116" s="20">
        <v>0</v>
      </c>
      <c r="AA1116" s="20">
        <v>0</v>
      </c>
      <c r="AB1116" s="20">
        <v>0</v>
      </c>
      <c r="AC1116" s="20">
        <v>0</v>
      </c>
    </row>
    <row r="1117" spans="1:29" x14ac:dyDescent="0.3">
      <c r="A1117" s="20">
        <v>2014</v>
      </c>
      <c r="B1117" s="10">
        <v>360</v>
      </c>
      <c r="C1117" s="10">
        <v>1116</v>
      </c>
      <c r="D1117" s="26">
        <v>0</v>
      </c>
      <c r="E1117" s="26">
        <v>1</v>
      </c>
      <c r="F1117" s="26">
        <v>0</v>
      </c>
      <c r="G1117" s="10">
        <v>0</v>
      </c>
      <c r="H1117" s="10">
        <v>1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20">
        <v>1.5</v>
      </c>
      <c r="R1117" s="15">
        <v>6.0000000000000053E-2</v>
      </c>
      <c r="S1117" s="20">
        <v>15.46</v>
      </c>
      <c r="T1117" s="20">
        <v>1.1892094895823062</v>
      </c>
      <c r="U1117" s="20">
        <v>2.48</v>
      </c>
      <c r="V1117" s="20">
        <v>0.39445168082621629</v>
      </c>
      <c r="W1117" s="20">
        <v>0</v>
      </c>
      <c r="X1117" s="20">
        <v>3374</v>
      </c>
      <c r="Y1117" s="20">
        <v>0</v>
      </c>
      <c r="Z1117" s="20">
        <v>0</v>
      </c>
      <c r="AA1117" s="20">
        <v>0</v>
      </c>
      <c r="AB1117" s="20">
        <v>2</v>
      </c>
      <c r="AC1117" s="20">
        <v>2</v>
      </c>
    </row>
    <row r="1118" spans="1:29" x14ac:dyDescent="0.3">
      <c r="A1118" s="20">
        <v>2014</v>
      </c>
      <c r="B1118" s="10">
        <v>361</v>
      </c>
      <c r="C1118" s="10">
        <v>1117</v>
      </c>
      <c r="D1118" s="26">
        <v>0</v>
      </c>
      <c r="E1118" s="26">
        <v>1</v>
      </c>
      <c r="F1118" s="26">
        <v>0</v>
      </c>
      <c r="G1118" s="10">
        <v>0</v>
      </c>
      <c r="H1118" s="10">
        <v>1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20">
        <v>1.1499999999999773</v>
      </c>
      <c r="R1118" s="15">
        <v>0.16000000000000003</v>
      </c>
      <c r="S1118" s="20">
        <v>32.86</v>
      </c>
      <c r="T1118" s="20">
        <v>1.5166675590990428</v>
      </c>
      <c r="U1118" s="20">
        <v>3.24</v>
      </c>
      <c r="V1118" s="20">
        <v>0.51054501020661214</v>
      </c>
      <c r="W1118" s="20">
        <v>0</v>
      </c>
      <c r="X1118" s="20">
        <v>3374</v>
      </c>
      <c r="Y1118" s="20">
        <v>0</v>
      </c>
      <c r="Z1118" s="20">
        <v>0</v>
      </c>
      <c r="AA1118" s="20">
        <v>0</v>
      </c>
      <c r="AB1118" s="20">
        <v>0</v>
      </c>
      <c r="AC1118" s="20">
        <v>0</v>
      </c>
    </row>
    <row r="1119" spans="1:29" x14ac:dyDescent="0.3">
      <c r="A1119" s="20">
        <v>2014</v>
      </c>
      <c r="B1119" s="10">
        <v>362</v>
      </c>
      <c r="C1119" s="10">
        <v>1118</v>
      </c>
      <c r="D1119" s="26">
        <v>0</v>
      </c>
      <c r="E1119" s="26">
        <v>1</v>
      </c>
      <c r="F1119" s="26">
        <v>0</v>
      </c>
      <c r="G1119" s="10">
        <v>0</v>
      </c>
      <c r="H1119" s="10">
        <v>1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20">
        <v>0.55000000000001137</v>
      </c>
      <c r="R1119" s="15">
        <v>2.0000000000000018E-2</v>
      </c>
      <c r="S1119" s="20">
        <v>10.19</v>
      </c>
      <c r="T1119" s="20">
        <v>1.0081741840064264</v>
      </c>
      <c r="U1119" s="20">
        <v>3.74</v>
      </c>
      <c r="V1119" s="20">
        <v>0.57287160220048017</v>
      </c>
      <c r="W1119" s="20">
        <v>1</v>
      </c>
      <c r="X1119" s="20">
        <v>3374</v>
      </c>
      <c r="Y1119" s="20">
        <v>0</v>
      </c>
      <c r="Z1119" s="20">
        <v>0</v>
      </c>
      <c r="AA1119" s="20">
        <v>0</v>
      </c>
      <c r="AB1119" s="20">
        <v>1</v>
      </c>
      <c r="AC1119" s="20">
        <v>1</v>
      </c>
    </row>
    <row r="1120" spans="1:29" x14ac:dyDescent="0.3">
      <c r="A1120" s="20">
        <v>2014</v>
      </c>
      <c r="B1120" s="10">
        <v>363</v>
      </c>
      <c r="C1120" s="10">
        <v>1119</v>
      </c>
      <c r="D1120" s="26">
        <v>0</v>
      </c>
      <c r="E1120" s="26">
        <v>1</v>
      </c>
      <c r="F1120" s="26">
        <v>0</v>
      </c>
      <c r="G1120" s="10">
        <v>1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20">
        <v>0.69999999999998863</v>
      </c>
      <c r="R1120" s="15">
        <v>6.0000000000000053E-2</v>
      </c>
      <c r="S1120" s="20">
        <v>15.39</v>
      </c>
      <c r="T1120" s="20">
        <v>1.1872386198314788</v>
      </c>
      <c r="U1120" s="20">
        <v>3.66</v>
      </c>
      <c r="V1120" s="20">
        <v>0.56348108539441066</v>
      </c>
      <c r="W1120" s="20">
        <v>1</v>
      </c>
      <c r="X1120" s="20">
        <v>3374</v>
      </c>
      <c r="Y1120" s="20">
        <v>0</v>
      </c>
      <c r="Z1120" s="20">
        <v>1</v>
      </c>
      <c r="AA1120" s="20">
        <v>0</v>
      </c>
      <c r="AB1120" s="20">
        <v>0</v>
      </c>
      <c r="AC1120" s="20">
        <v>1</v>
      </c>
    </row>
    <row r="1121" spans="1:29" x14ac:dyDescent="0.3">
      <c r="A1121" s="20">
        <v>2014</v>
      </c>
      <c r="B1121" s="10">
        <v>364</v>
      </c>
      <c r="C1121" s="10">
        <v>1120</v>
      </c>
      <c r="D1121" s="26">
        <v>0</v>
      </c>
      <c r="E1121" s="26">
        <v>1</v>
      </c>
      <c r="F1121" s="26">
        <v>0</v>
      </c>
      <c r="G1121" s="10">
        <v>1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20">
        <v>0.60000000000002274</v>
      </c>
      <c r="R1121" s="15">
        <v>5.0000000000000044E-2</v>
      </c>
      <c r="S1121" s="20">
        <v>19.14</v>
      </c>
      <c r="T1121" s="20">
        <v>1.2819419334408249</v>
      </c>
      <c r="U1121" s="20">
        <v>3.36</v>
      </c>
      <c r="V1121" s="20">
        <v>0.52633927738984398</v>
      </c>
      <c r="W1121" s="20">
        <v>0</v>
      </c>
      <c r="X1121" s="20">
        <v>3374</v>
      </c>
      <c r="Y1121" s="20">
        <v>0</v>
      </c>
      <c r="Z1121" s="20">
        <v>0</v>
      </c>
      <c r="AA1121" s="20">
        <v>0</v>
      </c>
      <c r="AB1121" s="20">
        <v>0</v>
      </c>
      <c r="AC1121" s="20">
        <v>0</v>
      </c>
    </row>
    <row r="1122" spans="1:29" x14ac:dyDescent="0.3">
      <c r="A1122" s="20">
        <v>2014</v>
      </c>
      <c r="B1122" s="10">
        <v>365</v>
      </c>
      <c r="C1122" s="10">
        <v>1121</v>
      </c>
      <c r="D1122" s="26">
        <v>0</v>
      </c>
      <c r="E1122" s="26">
        <v>0</v>
      </c>
      <c r="F1122" s="26">
        <v>0</v>
      </c>
      <c r="G1122" s="10">
        <v>1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20">
        <v>1.1999999999999886</v>
      </c>
      <c r="R1122" s="15">
        <v>2.0000000000000018E-2</v>
      </c>
      <c r="S1122" s="20">
        <v>10.71</v>
      </c>
      <c r="T1122" s="20">
        <v>1.0297894708318556</v>
      </c>
      <c r="U1122" s="20">
        <v>3.25</v>
      </c>
      <c r="V1122" s="20">
        <v>0.51188336097887432</v>
      </c>
      <c r="W1122" s="20">
        <v>0</v>
      </c>
      <c r="X1122" s="20">
        <v>3374</v>
      </c>
      <c r="Y1122" s="20">
        <v>0</v>
      </c>
      <c r="Z1122" s="20">
        <v>0</v>
      </c>
      <c r="AA1122" s="20">
        <v>0</v>
      </c>
      <c r="AB1122" s="20">
        <v>0</v>
      </c>
      <c r="AC1122" s="20">
        <v>0</v>
      </c>
    </row>
    <row r="1123" spans="1:29" x14ac:dyDescent="0.3">
      <c r="A1123" s="20">
        <v>2014</v>
      </c>
      <c r="B1123" s="10">
        <v>366</v>
      </c>
      <c r="C1123" s="10">
        <v>1122</v>
      </c>
      <c r="D1123" s="26">
        <v>1</v>
      </c>
      <c r="E1123" s="26">
        <v>0</v>
      </c>
      <c r="F1123" s="26">
        <v>0</v>
      </c>
      <c r="G1123" s="10">
        <v>1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20">
        <v>1.1000000000000227</v>
      </c>
      <c r="R1123" s="15">
        <v>3.0000000000000027E-2</v>
      </c>
      <c r="S1123" s="20">
        <v>37.11</v>
      </c>
      <c r="T1123" s="20">
        <v>1.5694909543487832</v>
      </c>
      <c r="U1123" s="20">
        <v>3.92</v>
      </c>
      <c r="V1123" s="20">
        <v>0.59328606702045728</v>
      </c>
      <c r="W1123" s="20">
        <v>0</v>
      </c>
      <c r="X1123" s="20">
        <v>3374</v>
      </c>
      <c r="Y1123" s="20">
        <v>0</v>
      </c>
      <c r="Z1123" s="20">
        <v>0</v>
      </c>
      <c r="AA1123" s="20">
        <v>0</v>
      </c>
      <c r="AB1123" s="20">
        <v>0</v>
      </c>
      <c r="AC1123" s="20">
        <v>0</v>
      </c>
    </row>
    <row r="1124" spans="1:29" x14ac:dyDescent="0.3">
      <c r="A1124" s="20">
        <v>2014</v>
      </c>
      <c r="B1124" s="10">
        <v>367</v>
      </c>
      <c r="C1124" s="10">
        <v>1123</v>
      </c>
      <c r="D1124" s="26">
        <v>0</v>
      </c>
      <c r="E1124" s="26">
        <v>1</v>
      </c>
      <c r="F1124" s="26">
        <v>0</v>
      </c>
      <c r="G1124" s="10">
        <v>1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20">
        <v>0.69999999999998863</v>
      </c>
      <c r="R1124" s="15">
        <v>2.0000000000000018E-2</v>
      </c>
      <c r="S1124" s="20">
        <v>13.64</v>
      </c>
      <c r="T1124" s="20">
        <v>1.1348143703204601</v>
      </c>
      <c r="U1124" s="20">
        <v>3.76</v>
      </c>
      <c r="V1124" s="20">
        <v>0.57518784492766106</v>
      </c>
      <c r="W1124" s="20">
        <v>0</v>
      </c>
      <c r="X1124" s="20">
        <v>3374</v>
      </c>
      <c r="Y1124" s="20">
        <v>0</v>
      </c>
      <c r="Z1124" s="20">
        <v>0</v>
      </c>
      <c r="AA1124" s="20">
        <v>0</v>
      </c>
      <c r="AB1124" s="20">
        <v>0</v>
      </c>
      <c r="AC1124" s="20">
        <v>0</v>
      </c>
    </row>
    <row r="1125" spans="1:29" x14ac:dyDescent="0.3">
      <c r="A1125" s="20">
        <v>2014</v>
      </c>
      <c r="B1125" s="10">
        <v>368</v>
      </c>
      <c r="C1125" s="10">
        <v>1124</v>
      </c>
      <c r="D1125" s="26">
        <v>0</v>
      </c>
      <c r="E1125" s="26">
        <v>1</v>
      </c>
      <c r="F1125" s="26">
        <v>0</v>
      </c>
      <c r="G1125" s="10">
        <v>1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20">
        <v>1</v>
      </c>
      <c r="R1125" s="15">
        <v>3.0000000000000027E-2</v>
      </c>
      <c r="S1125" s="20">
        <v>17.2</v>
      </c>
      <c r="T1125" s="20">
        <v>1.2355284469075489</v>
      </c>
      <c r="U1125" s="20">
        <v>3.68</v>
      </c>
      <c r="V1125" s="20">
        <v>0.56584781867351763</v>
      </c>
      <c r="W1125" s="20">
        <v>0</v>
      </c>
      <c r="X1125" s="20">
        <v>2265</v>
      </c>
      <c r="Y1125" s="20">
        <v>0</v>
      </c>
      <c r="Z1125" s="20">
        <v>0</v>
      </c>
      <c r="AA1125" s="20">
        <v>1</v>
      </c>
      <c r="AB1125" s="20">
        <v>0</v>
      </c>
      <c r="AC1125" s="20">
        <v>1</v>
      </c>
    </row>
    <row r="1126" spans="1:29" x14ac:dyDescent="0.3">
      <c r="A1126" s="20">
        <v>2014</v>
      </c>
      <c r="B1126" s="10">
        <v>369</v>
      </c>
      <c r="C1126" s="10">
        <v>1125</v>
      </c>
      <c r="D1126" s="26">
        <v>1</v>
      </c>
      <c r="E1126" s="26">
        <v>0</v>
      </c>
      <c r="F1126" s="26">
        <v>0</v>
      </c>
      <c r="G1126" s="10">
        <v>0</v>
      </c>
      <c r="H1126" s="10">
        <v>1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20">
        <v>1.1000000000000227</v>
      </c>
      <c r="R1126" s="15">
        <v>5.0000000000000044E-2</v>
      </c>
      <c r="S1126" s="20">
        <v>15.25</v>
      </c>
      <c r="T1126" s="20">
        <v>1.1832698436828046</v>
      </c>
      <c r="U1126" s="20">
        <v>3.03</v>
      </c>
      <c r="V1126" s="20">
        <v>0.48144262850230496</v>
      </c>
      <c r="W1126" s="20">
        <v>1</v>
      </c>
      <c r="X1126" s="20">
        <v>2265</v>
      </c>
      <c r="Y1126" s="20">
        <v>0</v>
      </c>
      <c r="Z1126" s="20">
        <v>0</v>
      </c>
      <c r="AA1126" s="20">
        <v>0</v>
      </c>
      <c r="AB1126" s="20">
        <v>1</v>
      </c>
      <c r="AC1126" s="20">
        <v>1</v>
      </c>
    </row>
    <row r="1127" spans="1:29" x14ac:dyDescent="0.3">
      <c r="A1127" s="20">
        <v>2014</v>
      </c>
      <c r="B1127" s="10">
        <v>370</v>
      </c>
      <c r="C1127" s="10">
        <v>1126</v>
      </c>
      <c r="D1127" s="26">
        <v>0</v>
      </c>
      <c r="E1127" s="26">
        <v>1</v>
      </c>
      <c r="F1127" s="26">
        <v>0</v>
      </c>
      <c r="G1127" s="10">
        <v>0</v>
      </c>
      <c r="H1127" s="10">
        <v>1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20">
        <v>0.79999999999995453</v>
      </c>
      <c r="R1127" s="15">
        <v>0.16000000000000003</v>
      </c>
      <c r="S1127" s="20">
        <v>48.48</v>
      </c>
      <c r="T1127" s="20">
        <v>1.6855626111582298</v>
      </c>
      <c r="U1127" s="20">
        <v>3.62</v>
      </c>
      <c r="V1127" s="20">
        <v>0.55870857053316569</v>
      </c>
      <c r="W1127" s="20">
        <v>0</v>
      </c>
      <c r="X1127" s="20">
        <v>2265</v>
      </c>
      <c r="Y1127" s="20">
        <v>0</v>
      </c>
      <c r="Z1127" s="20">
        <v>0</v>
      </c>
      <c r="AA1127" s="20">
        <v>0</v>
      </c>
      <c r="AB1127" s="20">
        <v>0</v>
      </c>
      <c r="AC1127" s="20">
        <v>0</v>
      </c>
    </row>
    <row r="1128" spans="1:29" x14ac:dyDescent="0.3">
      <c r="A1128" s="20">
        <v>2014</v>
      </c>
      <c r="B1128" s="10">
        <v>371</v>
      </c>
      <c r="C1128" s="10">
        <v>1127</v>
      </c>
      <c r="D1128" s="26">
        <v>0</v>
      </c>
      <c r="E1128" s="26">
        <v>1</v>
      </c>
      <c r="F1128" s="26">
        <v>0</v>
      </c>
      <c r="G1128" s="10">
        <v>1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20">
        <v>0.55000000000001137</v>
      </c>
      <c r="R1128" s="15">
        <v>2.0000000000000018E-2</v>
      </c>
      <c r="S1128" s="20">
        <v>46.56</v>
      </c>
      <c r="T1128" s="20">
        <v>1.6680129716418322</v>
      </c>
      <c r="U1128" s="20">
        <v>3.83</v>
      </c>
      <c r="V1128" s="20">
        <v>0.58319877396862274</v>
      </c>
      <c r="W1128" s="20">
        <v>0</v>
      </c>
      <c r="X1128" s="20">
        <v>2265</v>
      </c>
      <c r="Y1128" s="20">
        <v>0</v>
      </c>
      <c r="Z1128" s="20">
        <v>0</v>
      </c>
      <c r="AA1128" s="20">
        <v>0</v>
      </c>
      <c r="AB1128" s="20">
        <v>0</v>
      </c>
      <c r="AC1128" s="20">
        <v>0</v>
      </c>
    </row>
    <row r="1129" spans="1:29" x14ac:dyDescent="0.3">
      <c r="A1129" s="20">
        <v>2014</v>
      </c>
      <c r="B1129" s="10">
        <v>372</v>
      </c>
      <c r="C1129" s="10">
        <v>1128</v>
      </c>
      <c r="D1129" s="26">
        <v>1</v>
      </c>
      <c r="E1129" s="26">
        <v>0</v>
      </c>
      <c r="F1129" s="26">
        <v>0</v>
      </c>
      <c r="G1129" s="10">
        <v>1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20">
        <v>0.55000000000001137</v>
      </c>
      <c r="R1129" s="15">
        <v>0</v>
      </c>
      <c r="S1129" s="20">
        <v>19.54</v>
      </c>
      <c r="T1129" s="20">
        <v>1.2909245593827543</v>
      </c>
      <c r="U1129" s="20">
        <v>3.53</v>
      </c>
      <c r="V1129" s="20">
        <v>0.54777470538782258</v>
      </c>
      <c r="W1129" s="20">
        <v>0</v>
      </c>
      <c r="X1129" s="20">
        <v>2265</v>
      </c>
      <c r="Y1129" s="20">
        <v>0</v>
      </c>
      <c r="Z1129" s="20">
        <v>1</v>
      </c>
      <c r="AA1129" s="20">
        <v>0</v>
      </c>
      <c r="AB1129" s="20">
        <v>0</v>
      </c>
      <c r="AC1129" s="20">
        <v>1</v>
      </c>
    </row>
    <row r="1130" spans="1:29" x14ac:dyDescent="0.3">
      <c r="A1130" s="20">
        <v>2014</v>
      </c>
      <c r="B1130" s="10">
        <v>373</v>
      </c>
      <c r="C1130" s="10">
        <v>1129</v>
      </c>
      <c r="D1130" s="26">
        <v>0</v>
      </c>
      <c r="E1130" s="26">
        <v>1</v>
      </c>
      <c r="F1130" s="26">
        <v>0</v>
      </c>
      <c r="G1130" s="10">
        <v>1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1</v>
      </c>
      <c r="P1130" s="10">
        <v>0</v>
      </c>
      <c r="Q1130" s="20">
        <v>0.37999999999999545</v>
      </c>
      <c r="R1130" s="15">
        <v>1.0000000000000009E-2</v>
      </c>
      <c r="S1130" s="20">
        <v>45.63</v>
      </c>
      <c r="T1130" s="20">
        <v>1.6592504687726608</v>
      </c>
      <c r="U1130" s="20">
        <v>4.16</v>
      </c>
      <c r="V1130" s="20">
        <v>0.61909333062674277</v>
      </c>
      <c r="W1130" s="20">
        <v>0</v>
      </c>
      <c r="X1130" s="20">
        <v>2265</v>
      </c>
      <c r="Y1130" s="20">
        <v>0</v>
      </c>
      <c r="Z1130" s="20">
        <v>0</v>
      </c>
      <c r="AA1130" s="20">
        <v>0</v>
      </c>
      <c r="AB1130" s="20">
        <v>1</v>
      </c>
      <c r="AC1130" s="20">
        <v>1</v>
      </c>
    </row>
    <row r="1131" spans="1:29" x14ac:dyDescent="0.3">
      <c r="A1131" s="20">
        <v>2014</v>
      </c>
      <c r="B1131" s="10">
        <v>374</v>
      </c>
      <c r="C1131" s="10">
        <v>1130</v>
      </c>
      <c r="D1131" s="26">
        <v>0</v>
      </c>
      <c r="E1131" s="26">
        <v>1</v>
      </c>
      <c r="F1131" s="26">
        <v>0</v>
      </c>
      <c r="G1131" s="10">
        <v>1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20">
        <v>0.44999999999998863</v>
      </c>
      <c r="R1131" s="15">
        <v>0</v>
      </c>
      <c r="S1131" s="20">
        <v>8.39</v>
      </c>
      <c r="T1131" s="20">
        <v>0.92376196082870032</v>
      </c>
      <c r="U1131" s="20">
        <v>4.2300000000000004</v>
      </c>
      <c r="V1131" s="20">
        <v>0.6263403673750424</v>
      </c>
      <c r="W1131" s="20">
        <v>0</v>
      </c>
      <c r="X1131" s="20">
        <v>2265</v>
      </c>
      <c r="Y1131" s="20">
        <v>0</v>
      </c>
      <c r="Z1131" s="20">
        <v>0</v>
      </c>
      <c r="AA1131" s="20">
        <v>0</v>
      </c>
      <c r="AB1131" s="20">
        <v>2</v>
      </c>
      <c r="AC1131" s="20">
        <v>2</v>
      </c>
    </row>
    <row r="1132" spans="1:29" x14ac:dyDescent="0.3">
      <c r="A1132" s="20">
        <v>2014</v>
      </c>
      <c r="B1132" s="10">
        <v>375</v>
      </c>
      <c r="C1132" s="10">
        <v>1131</v>
      </c>
      <c r="D1132" s="26">
        <v>0</v>
      </c>
      <c r="E1132" s="26">
        <v>1</v>
      </c>
      <c r="F1132" s="26">
        <v>0</v>
      </c>
      <c r="G1132" s="10">
        <v>0</v>
      </c>
      <c r="H1132" s="10">
        <v>1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1</v>
      </c>
      <c r="P1132" s="10">
        <v>0</v>
      </c>
      <c r="Q1132" s="20">
        <v>0.67000000000001592</v>
      </c>
      <c r="R1132" s="15">
        <v>0.10999999999999999</v>
      </c>
      <c r="S1132" s="20">
        <v>33.049999999999997</v>
      </c>
      <c r="T1132" s="20">
        <v>1.5191714638216589</v>
      </c>
      <c r="U1132" s="20">
        <v>4.8</v>
      </c>
      <c r="V1132" s="20">
        <v>0.68124123737558717</v>
      </c>
      <c r="W1132" s="20">
        <v>0</v>
      </c>
      <c r="X1132" s="20">
        <v>2265</v>
      </c>
      <c r="Y1132" s="20">
        <v>0</v>
      </c>
      <c r="Z1132" s="20">
        <v>0</v>
      </c>
      <c r="AA1132" s="20">
        <v>0</v>
      </c>
      <c r="AB1132" s="20">
        <v>0</v>
      </c>
      <c r="AC1132" s="20">
        <v>0</v>
      </c>
    </row>
    <row r="1133" spans="1:29" x14ac:dyDescent="0.3">
      <c r="A1133" s="20">
        <v>2014</v>
      </c>
      <c r="B1133" s="10">
        <v>376</v>
      </c>
      <c r="C1133" s="10">
        <v>1132</v>
      </c>
      <c r="D1133" s="26">
        <v>0</v>
      </c>
      <c r="E1133" s="26">
        <v>0</v>
      </c>
      <c r="F1133" s="26">
        <v>1</v>
      </c>
      <c r="G1133" s="10">
        <v>0</v>
      </c>
      <c r="H1133" s="10">
        <v>1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1</v>
      </c>
      <c r="P1133" s="10">
        <v>0</v>
      </c>
      <c r="Q1133" s="20">
        <v>0.25</v>
      </c>
      <c r="R1133" s="15">
        <v>0</v>
      </c>
      <c r="S1133" s="20">
        <v>36.78</v>
      </c>
      <c r="T1133" s="20">
        <v>1.5656117249020587</v>
      </c>
      <c r="U1133" s="20">
        <v>4.74</v>
      </c>
      <c r="V1133" s="20">
        <v>0.67577834167408513</v>
      </c>
      <c r="W1133" s="20">
        <v>1</v>
      </c>
      <c r="X1133" s="20">
        <v>2265</v>
      </c>
      <c r="Y1133" s="20">
        <v>0</v>
      </c>
      <c r="Z1133" s="20">
        <v>0</v>
      </c>
      <c r="AA1133" s="20">
        <v>0</v>
      </c>
      <c r="AB1133" s="20">
        <v>0</v>
      </c>
      <c r="AC1133" s="20">
        <v>0</v>
      </c>
    </row>
    <row r="1134" spans="1:29" x14ac:dyDescent="0.3">
      <c r="A1134" s="20">
        <v>2014</v>
      </c>
      <c r="B1134" s="10">
        <v>377</v>
      </c>
      <c r="C1134" s="10">
        <v>1133</v>
      </c>
      <c r="D1134" s="26">
        <v>0</v>
      </c>
      <c r="E1134" s="26">
        <v>0</v>
      </c>
      <c r="F1134" s="26">
        <v>1</v>
      </c>
      <c r="G1134" s="10">
        <v>0</v>
      </c>
      <c r="H1134" s="10">
        <v>1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20">
        <v>0.64999999999997726</v>
      </c>
      <c r="R1134" s="15">
        <v>6.0000000000000053E-2</v>
      </c>
      <c r="S1134" s="20">
        <v>40.51</v>
      </c>
      <c r="T1134" s="20">
        <v>1.6075622431835883</v>
      </c>
      <c r="U1134" s="20">
        <v>4.33</v>
      </c>
      <c r="V1134" s="20">
        <v>0.63648789635336545</v>
      </c>
      <c r="W1134" s="20">
        <v>0</v>
      </c>
      <c r="X1134" s="20">
        <v>2265</v>
      </c>
      <c r="Y1134" s="20">
        <v>0</v>
      </c>
      <c r="Z1134" s="20">
        <v>0</v>
      </c>
      <c r="AA1134" s="20">
        <v>0</v>
      </c>
      <c r="AB1134" s="20">
        <v>0</v>
      </c>
      <c r="AC1134" s="20">
        <v>0</v>
      </c>
    </row>
    <row r="1135" spans="1:29" x14ac:dyDescent="0.3">
      <c r="A1135" s="20">
        <v>2014</v>
      </c>
      <c r="B1135" s="10">
        <v>378</v>
      </c>
      <c r="C1135" s="10">
        <v>1134</v>
      </c>
      <c r="D1135" s="26">
        <v>0</v>
      </c>
      <c r="E1135" s="26">
        <v>0</v>
      </c>
      <c r="F1135" s="26">
        <v>1</v>
      </c>
      <c r="G1135" s="10">
        <v>0</v>
      </c>
      <c r="H1135" s="10">
        <v>1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20">
        <v>0.30000000000001137</v>
      </c>
      <c r="R1135" s="15">
        <v>0</v>
      </c>
      <c r="S1135" s="20">
        <v>40.51</v>
      </c>
      <c r="T1135" s="20">
        <v>1.6075622431835883</v>
      </c>
      <c r="U1135" s="20">
        <v>5.22</v>
      </c>
      <c r="V1135" s="20">
        <v>0.71767050300226209</v>
      </c>
      <c r="W1135" s="20">
        <v>0</v>
      </c>
      <c r="X1135" s="20">
        <v>2265</v>
      </c>
      <c r="Y1135" s="20">
        <v>0</v>
      </c>
      <c r="Z1135" s="20">
        <v>0</v>
      </c>
      <c r="AA1135" s="20">
        <v>0</v>
      </c>
      <c r="AB1135" s="20">
        <v>0</v>
      </c>
      <c r="AC1135" s="20">
        <v>0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0"/>
  <sheetViews>
    <sheetView topLeftCell="L1" workbookViewId="0">
      <selection activeCell="A25" sqref="A25:Z25"/>
    </sheetView>
  </sheetViews>
  <sheetFormatPr baseColWidth="10" defaultRowHeight="14.4" x14ac:dyDescent="0.3"/>
  <cols>
    <col min="15" max="15" width="14.6640625" bestFit="1" customWidth="1"/>
    <col min="23" max="23" width="15.88671875" bestFit="1" customWidth="1"/>
    <col min="24" max="24" width="15.6640625" bestFit="1" customWidth="1"/>
    <col min="25" max="25" width="15" customWidth="1"/>
    <col min="26" max="26" width="17" bestFit="1" customWidth="1"/>
  </cols>
  <sheetData>
    <row r="1" spans="1:26" x14ac:dyDescent="0.3">
      <c r="A1" s="25" t="s">
        <v>97</v>
      </c>
      <c r="B1" s="25" t="s">
        <v>0</v>
      </c>
      <c r="C1" s="25" t="s">
        <v>95</v>
      </c>
      <c r="D1" s="25" t="s">
        <v>78</v>
      </c>
      <c r="E1" s="25" t="s">
        <v>79</v>
      </c>
      <c r="F1" s="25" t="s">
        <v>80</v>
      </c>
      <c r="G1" s="25" t="s">
        <v>75</v>
      </c>
      <c r="H1" s="25" t="s">
        <v>76</v>
      </c>
      <c r="I1" s="25" t="s">
        <v>77</v>
      </c>
      <c r="J1" s="25" t="s">
        <v>71</v>
      </c>
      <c r="K1" s="25" t="s">
        <v>72</v>
      </c>
      <c r="L1" s="25" t="s">
        <v>73</v>
      </c>
      <c r="M1" s="25" t="s">
        <v>74</v>
      </c>
      <c r="N1" s="25" t="s">
        <v>81</v>
      </c>
      <c r="O1" s="25" t="s">
        <v>82</v>
      </c>
      <c r="P1" s="25" t="s">
        <v>83</v>
      </c>
      <c r="Q1" s="25" t="s">
        <v>84</v>
      </c>
      <c r="R1" s="25" t="s">
        <v>85</v>
      </c>
      <c r="S1" s="25" t="s">
        <v>86</v>
      </c>
      <c r="T1" s="25" t="s">
        <v>32</v>
      </c>
      <c r="U1" s="24" t="s">
        <v>96</v>
      </c>
      <c r="V1" s="25" t="s">
        <v>52</v>
      </c>
      <c r="W1" s="25" t="s">
        <v>98</v>
      </c>
      <c r="X1" s="25" t="s">
        <v>94</v>
      </c>
      <c r="Y1" s="25" t="s">
        <v>55</v>
      </c>
      <c r="Z1" s="25" t="s">
        <v>56</v>
      </c>
    </row>
    <row r="2" spans="1:26" x14ac:dyDescent="0.3">
      <c r="A2" s="25">
        <v>2012</v>
      </c>
      <c r="B2" s="10">
        <v>1</v>
      </c>
      <c r="C2" s="10">
        <v>1</v>
      </c>
      <c r="D2" s="10">
        <v>0</v>
      </c>
      <c r="E2" s="10">
        <v>0</v>
      </c>
      <c r="F2" s="10">
        <v>0</v>
      </c>
      <c r="G2" s="10">
        <v>0</v>
      </c>
      <c r="H2" s="10">
        <v>0</v>
      </c>
      <c r="I2" s="10">
        <v>1</v>
      </c>
      <c r="J2" s="10">
        <v>0</v>
      </c>
      <c r="K2" s="10">
        <v>1</v>
      </c>
      <c r="L2" s="10">
        <v>0</v>
      </c>
      <c r="M2" s="10">
        <v>0</v>
      </c>
      <c r="N2" s="25">
        <v>0.23400000000000001</v>
      </c>
      <c r="O2" s="15">
        <v>0</v>
      </c>
      <c r="P2" s="25">
        <v>23.57</v>
      </c>
      <c r="Q2" s="25">
        <v>1.3723595825243238</v>
      </c>
      <c r="R2" s="25">
        <v>2.83</v>
      </c>
      <c r="S2" s="25">
        <v>0.45178643552429026</v>
      </c>
      <c r="T2" s="25">
        <v>2</v>
      </c>
      <c r="U2" s="25">
        <v>69321</v>
      </c>
      <c r="V2" s="25">
        <v>0</v>
      </c>
      <c r="W2" s="25">
        <v>0</v>
      </c>
      <c r="X2" s="25">
        <v>3</v>
      </c>
      <c r="Y2" s="10">
        <v>8</v>
      </c>
      <c r="Z2" s="25">
        <f t="shared" ref="Z2:Z24" si="0">SUM(V2:Y2)</f>
        <v>11</v>
      </c>
    </row>
    <row r="3" spans="1:26" x14ac:dyDescent="0.3">
      <c r="A3" s="25">
        <v>2012</v>
      </c>
      <c r="B3" s="10">
        <v>2</v>
      </c>
      <c r="C3" s="10">
        <v>2</v>
      </c>
      <c r="D3" s="10">
        <v>1</v>
      </c>
      <c r="E3" s="10">
        <v>0</v>
      </c>
      <c r="F3" s="10">
        <v>0</v>
      </c>
      <c r="G3" s="10">
        <v>0</v>
      </c>
      <c r="H3" s="10">
        <v>0</v>
      </c>
      <c r="I3" s="10">
        <v>1</v>
      </c>
      <c r="J3" s="10">
        <v>0</v>
      </c>
      <c r="K3" s="10">
        <v>0</v>
      </c>
      <c r="L3" s="10">
        <v>0</v>
      </c>
      <c r="M3" s="10">
        <v>0</v>
      </c>
      <c r="N3" s="25">
        <v>0.41600000000000004</v>
      </c>
      <c r="O3" s="15">
        <v>1.0000000000000009E-2</v>
      </c>
      <c r="P3" s="25">
        <v>21.43</v>
      </c>
      <c r="Q3" s="25">
        <v>1.3310221710418286</v>
      </c>
      <c r="R3" s="25">
        <v>1.68</v>
      </c>
      <c r="S3" s="25">
        <v>0.22530928172586284</v>
      </c>
      <c r="T3" s="25">
        <v>2</v>
      </c>
      <c r="U3" s="25">
        <v>69321</v>
      </c>
      <c r="V3" s="25">
        <v>0</v>
      </c>
      <c r="W3" s="25">
        <v>1</v>
      </c>
      <c r="X3" s="25">
        <v>2</v>
      </c>
      <c r="Y3" s="10">
        <v>13</v>
      </c>
      <c r="Z3" s="25">
        <f t="shared" si="0"/>
        <v>16</v>
      </c>
    </row>
    <row r="4" spans="1:26" x14ac:dyDescent="0.3">
      <c r="A4" s="25">
        <v>2012</v>
      </c>
      <c r="B4" s="10">
        <v>3</v>
      </c>
      <c r="C4" s="10">
        <v>3</v>
      </c>
      <c r="D4" s="10">
        <v>1</v>
      </c>
      <c r="E4" s="10">
        <v>0</v>
      </c>
      <c r="F4" s="10">
        <v>0</v>
      </c>
      <c r="G4" s="10">
        <v>0</v>
      </c>
      <c r="H4" s="10">
        <v>1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25">
        <v>0.29999999999999993</v>
      </c>
      <c r="O4" s="15">
        <v>5.0000000000000044E-2</v>
      </c>
      <c r="P4" s="25">
        <v>16.440000000000001</v>
      </c>
      <c r="Q4" s="25">
        <v>1.2159018132040316</v>
      </c>
      <c r="R4" s="25">
        <v>1.68</v>
      </c>
      <c r="S4" s="25">
        <v>0.22530928172586284</v>
      </c>
      <c r="T4" s="25">
        <v>1</v>
      </c>
      <c r="U4" s="25">
        <v>69321</v>
      </c>
      <c r="V4" s="25">
        <v>0</v>
      </c>
      <c r="W4" s="25">
        <v>0</v>
      </c>
      <c r="X4" s="25">
        <v>0</v>
      </c>
      <c r="Y4" s="10">
        <v>1</v>
      </c>
      <c r="Z4" s="25">
        <f t="shared" si="0"/>
        <v>1</v>
      </c>
    </row>
    <row r="5" spans="1:26" x14ac:dyDescent="0.3">
      <c r="A5" s="25">
        <v>2012</v>
      </c>
      <c r="B5" s="10">
        <v>4</v>
      </c>
      <c r="C5" s="10">
        <v>4</v>
      </c>
      <c r="D5" s="10">
        <v>1</v>
      </c>
      <c r="E5" s="10">
        <v>0</v>
      </c>
      <c r="F5" s="10">
        <v>0</v>
      </c>
      <c r="G5" s="10">
        <v>0</v>
      </c>
      <c r="H5" s="10">
        <v>1</v>
      </c>
      <c r="I5" s="10">
        <v>0</v>
      </c>
      <c r="J5" s="10">
        <v>0</v>
      </c>
      <c r="K5" s="10">
        <v>0</v>
      </c>
      <c r="L5" s="10">
        <v>1</v>
      </c>
      <c r="M5" s="10">
        <v>0</v>
      </c>
      <c r="N5" s="25">
        <v>0.55000000000000004</v>
      </c>
      <c r="O5" s="15">
        <v>2.0000000000000018E-2</v>
      </c>
      <c r="P5" s="25">
        <v>18.41</v>
      </c>
      <c r="Q5" s="25">
        <v>1.2650537885040147</v>
      </c>
      <c r="R5" s="25">
        <v>1.45</v>
      </c>
      <c r="S5" s="25">
        <v>0.16136800223497488</v>
      </c>
      <c r="T5" s="25">
        <v>0</v>
      </c>
      <c r="U5" s="25">
        <v>69321</v>
      </c>
      <c r="V5" s="25">
        <v>0</v>
      </c>
      <c r="W5" s="25">
        <v>0</v>
      </c>
      <c r="X5" s="25">
        <v>0</v>
      </c>
      <c r="Y5" s="10">
        <v>10</v>
      </c>
      <c r="Z5" s="25">
        <f t="shared" si="0"/>
        <v>10</v>
      </c>
    </row>
    <row r="6" spans="1:26" x14ac:dyDescent="0.3">
      <c r="A6" s="25">
        <v>2012</v>
      </c>
      <c r="B6" s="10">
        <v>5</v>
      </c>
      <c r="C6" s="10">
        <v>5</v>
      </c>
      <c r="D6" s="10">
        <v>1</v>
      </c>
      <c r="E6" s="10">
        <v>0</v>
      </c>
      <c r="F6" s="10">
        <v>0</v>
      </c>
      <c r="G6" s="10">
        <v>0</v>
      </c>
      <c r="H6" s="10">
        <v>1</v>
      </c>
      <c r="I6" s="10">
        <v>0</v>
      </c>
      <c r="J6" s="10">
        <v>0</v>
      </c>
      <c r="K6" s="10">
        <v>1</v>
      </c>
      <c r="L6" s="10">
        <v>0</v>
      </c>
      <c r="M6" s="10">
        <v>0</v>
      </c>
      <c r="N6" s="25">
        <v>0.62999999999999989</v>
      </c>
      <c r="O6" s="15">
        <v>2.0000000000000018E-2</v>
      </c>
      <c r="P6" s="25">
        <v>38.380000000000003</v>
      </c>
      <c r="Q6" s="25">
        <v>1.5841049703994527</v>
      </c>
      <c r="R6" s="25">
        <v>1.43</v>
      </c>
      <c r="S6" s="25">
        <v>0.1553360374650618</v>
      </c>
      <c r="T6" s="25">
        <v>1</v>
      </c>
      <c r="U6" s="25">
        <v>69321</v>
      </c>
      <c r="V6" s="25">
        <v>0</v>
      </c>
      <c r="W6" s="25">
        <v>1</v>
      </c>
      <c r="X6" s="25">
        <v>8</v>
      </c>
      <c r="Y6" s="10">
        <v>35</v>
      </c>
      <c r="Z6" s="25">
        <f t="shared" si="0"/>
        <v>44</v>
      </c>
    </row>
    <row r="7" spans="1:26" x14ac:dyDescent="0.3">
      <c r="A7" s="25">
        <v>2012</v>
      </c>
      <c r="B7" s="10">
        <v>6</v>
      </c>
      <c r="C7" s="10">
        <v>6</v>
      </c>
      <c r="D7" s="10">
        <v>1</v>
      </c>
      <c r="E7" s="10">
        <v>0</v>
      </c>
      <c r="F7" s="10">
        <v>0</v>
      </c>
      <c r="G7" s="10">
        <v>0</v>
      </c>
      <c r="H7" s="10">
        <v>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25">
        <v>0.66999999999999993</v>
      </c>
      <c r="O7" s="15">
        <v>0</v>
      </c>
      <c r="P7" s="25">
        <v>15.75</v>
      </c>
      <c r="Q7" s="25">
        <v>1.1972805581256194</v>
      </c>
      <c r="R7" s="25">
        <v>3.66</v>
      </c>
      <c r="S7" s="25">
        <v>0.56348108539441066</v>
      </c>
      <c r="T7" s="25">
        <v>3</v>
      </c>
      <c r="U7" s="25">
        <v>69321</v>
      </c>
      <c r="V7" s="25">
        <v>0</v>
      </c>
      <c r="W7" s="25">
        <v>0</v>
      </c>
      <c r="X7" s="25">
        <v>12</v>
      </c>
      <c r="Y7" s="10">
        <v>46</v>
      </c>
      <c r="Z7" s="25">
        <f t="shared" si="0"/>
        <v>58</v>
      </c>
    </row>
    <row r="8" spans="1:26" x14ac:dyDescent="0.3">
      <c r="A8" s="25">
        <v>2012</v>
      </c>
      <c r="B8" s="10">
        <v>7</v>
      </c>
      <c r="C8" s="10">
        <v>7</v>
      </c>
      <c r="D8" s="10">
        <v>1</v>
      </c>
      <c r="E8" s="10">
        <v>0</v>
      </c>
      <c r="F8" s="10">
        <v>0</v>
      </c>
      <c r="G8" s="10">
        <v>0</v>
      </c>
      <c r="H8" s="10">
        <v>0</v>
      </c>
      <c r="I8" s="10">
        <v>1</v>
      </c>
      <c r="J8" s="10">
        <v>0</v>
      </c>
      <c r="K8" s="10">
        <v>1</v>
      </c>
      <c r="L8" s="10">
        <v>0</v>
      </c>
      <c r="M8" s="10">
        <v>0</v>
      </c>
      <c r="N8" s="25">
        <v>0.31000000000000005</v>
      </c>
      <c r="O8" s="15">
        <v>0</v>
      </c>
      <c r="P8" s="25">
        <v>18.93</v>
      </c>
      <c r="Q8" s="25">
        <v>1.2771506139637967</v>
      </c>
      <c r="R8" s="25">
        <v>2.09</v>
      </c>
      <c r="S8" s="25">
        <v>0.32014628611105395</v>
      </c>
      <c r="T8" s="25">
        <v>0</v>
      </c>
      <c r="U8" s="25">
        <v>69321</v>
      </c>
      <c r="V8" s="25">
        <v>0</v>
      </c>
      <c r="W8" s="25">
        <v>0</v>
      </c>
      <c r="X8" s="25">
        <v>4</v>
      </c>
      <c r="Y8" s="10">
        <v>19</v>
      </c>
      <c r="Z8" s="25">
        <f t="shared" si="0"/>
        <v>23</v>
      </c>
    </row>
    <row r="9" spans="1:26" x14ac:dyDescent="0.3">
      <c r="A9" s="25">
        <v>2012</v>
      </c>
      <c r="B9" s="10">
        <v>8</v>
      </c>
      <c r="C9" s="10">
        <v>8</v>
      </c>
      <c r="D9" s="10">
        <v>0</v>
      </c>
      <c r="E9" s="10">
        <v>1</v>
      </c>
      <c r="F9" s="10">
        <v>0</v>
      </c>
      <c r="G9" s="10">
        <v>0</v>
      </c>
      <c r="H9" s="10">
        <v>0</v>
      </c>
      <c r="I9" s="10">
        <v>1</v>
      </c>
      <c r="J9" s="10">
        <v>0</v>
      </c>
      <c r="K9" s="10">
        <v>1</v>
      </c>
      <c r="L9" s="10">
        <v>0</v>
      </c>
      <c r="M9" s="10">
        <v>0</v>
      </c>
      <c r="N9" s="25">
        <v>0.89000000000000012</v>
      </c>
      <c r="O9" s="15">
        <v>2.0000000000000018E-2</v>
      </c>
      <c r="P9" s="25">
        <v>18.72</v>
      </c>
      <c r="Q9" s="25">
        <v>1.2723058444020865</v>
      </c>
      <c r="R9" s="25">
        <v>1.94</v>
      </c>
      <c r="S9" s="25">
        <v>0.28780172993022601</v>
      </c>
      <c r="T9" s="25">
        <v>1</v>
      </c>
      <c r="U9" s="25">
        <v>97279</v>
      </c>
      <c r="V9" s="25">
        <v>1</v>
      </c>
      <c r="W9" s="25">
        <v>1</v>
      </c>
      <c r="X9" s="25">
        <v>4</v>
      </c>
      <c r="Y9" s="10">
        <v>24</v>
      </c>
      <c r="Z9" s="25">
        <f t="shared" si="0"/>
        <v>30</v>
      </c>
    </row>
    <row r="10" spans="1:26" x14ac:dyDescent="0.3">
      <c r="A10" s="25">
        <v>2012</v>
      </c>
      <c r="B10" s="10">
        <v>9</v>
      </c>
      <c r="C10" s="10">
        <v>9</v>
      </c>
      <c r="D10" s="10">
        <v>0</v>
      </c>
      <c r="E10" s="10">
        <v>1</v>
      </c>
      <c r="F10" s="10">
        <v>0</v>
      </c>
      <c r="G10" s="10">
        <v>0</v>
      </c>
      <c r="H10" s="10">
        <v>0</v>
      </c>
      <c r="I10" s="10">
        <v>1</v>
      </c>
      <c r="J10" s="10">
        <v>0</v>
      </c>
      <c r="K10" s="10">
        <v>1</v>
      </c>
      <c r="L10" s="10">
        <v>0</v>
      </c>
      <c r="M10" s="10">
        <v>0</v>
      </c>
      <c r="N10" s="25">
        <v>1.4569999999999999</v>
      </c>
      <c r="O10" s="15">
        <v>0</v>
      </c>
      <c r="P10" s="25">
        <v>16.2</v>
      </c>
      <c r="Q10" s="25">
        <v>1.209515014542631</v>
      </c>
      <c r="R10" s="25">
        <v>1.66</v>
      </c>
      <c r="S10" s="25">
        <v>0.22010808804005508</v>
      </c>
      <c r="T10" s="25">
        <v>0</v>
      </c>
      <c r="U10" s="25">
        <v>97279</v>
      </c>
      <c r="V10" s="25">
        <v>0</v>
      </c>
      <c r="W10" s="25">
        <v>3</v>
      </c>
      <c r="X10" s="25">
        <v>12</v>
      </c>
      <c r="Y10" s="10">
        <v>23</v>
      </c>
      <c r="Z10" s="25">
        <f t="shared" si="0"/>
        <v>38</v>
      </c>
    </row>
    <row r="11" spans="1:26" x14ac:dyDescent="0.3">
      <c r="A11" s="25">
        <v>2012</v>
      </c>
      <c r="B11" s="10">
        <v>10</v>
      </c>
      <c r="C11" s="10">
        <v>10</v>
      </c>
      <c r="D11" s="10">
        <v>0</v>
      </c>
      <c r="E11" s="10">
        <v>1</v>
      </c>
      <c r="F11" s="10">
        <v>0</v>
      </c>
      <c r="G11" s="10">
        <v>0</v>
      </c>
      <c r="H11" s="10">
        <v>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25">
        <v>0.24300000000000035</v>
      </c>
      <c r="O11" s="15">
        <v>0</v>
      </c>
      <c r="P11" s="25">
        <v>10.73</v>
      </c>
      <c r="Q11" s="25">
        <v>1.0305997219659511</v>
      </c>
      <c r="R11" s="25">
        <v>3.01</v>
      </c>
      <c r="S11" s="25">
        <v>0.47856649559384334</v>
      </c>
      <c r="T11" s="25">
        <v>0</v>
      </c>
      <c r="U11" s="25">
        <v>97279</v>
      </c>
      <c r="V11" s="25">
        <v>0</v>
      </c>
      <c r="W11" s="25">
        <v>1</v>
      </c>
      <c r="X11" s="25">
        <v>5</v>
      </c>
      <c r="Y11" s="10">
        <v>23</v>
      </c>
      <c r="Z11" s="25">
        <f t="shared" si="0"/>
        <v>29</v>
      </c>
    </row>
    <row r="12" spans="1:26" x14ac:dyDescent="0.3">
      <c r="A12" s="25">
        <v>2012</v>
      </c>
      <c r="B12" s="10">
        <v>11</v>
      </c>
      <c r="C12" s="10">
        <v>11</v>
      </c>
      <c r="D12" s="10">
        <v>0</v>
      </c>
      <c r="E12" s="10">
        <v>1</v>
      </c>
      <c r="F12" s="10">
        <v>0</v>
      </c>
      <c r="G12" s="10">
        <v>0</v>
      </c>
      <c r="H12" s="10">
        <v>0</v>
      </c>
      <c r="I12" s="10">
        <v>1</v>
      </c>
      <c r="J12" s="10">
        <v>0</v>
      </c>
      <c r="K12" s="10">
        <v>1</v>
      </c>
      <c r="L12" s="10">
        <v>0</v>
      </c>
      <c r="M12" s="10">
        <v>0</v>
      </c>
      <c r="N12" s="25">
        <v>0.55999999999999961</v>
      </c>
      <c r="O12" s="15">
        <v>0</v>
      </c>
      <c r="P12" s="25">
        <v>26.9</v>
      </c>
      <c r="Q12" s="25">
        <v>1.4297522800024081</v>
      </c>
      <c r="R12" s="25">
        <v>2.61</v>
      </c>
      <c r="S12" s="25">
        <v>0.41664050733828095</v>
      </c>
      <c r="T12" s="25">
        <v>1</v>
      </c>
      <c r="U12" s="25">
        <v>97279</v>
      </c>
      <c r="V12" s="25">
        <v>0</v>
      </c>
      <c r="W12" s="25">
        <v>1</v>
      </c>
      <c r="X12" s="25">
        <v>16</v>
      </c>
      <c r="Y12" s="10">
        <v>66</v>
      </c>
      <c r="Z12" s="25">
        <f t="shared" si="0"/>
        <v>83</v>
      </c>
    </row>
    <row r="13" spans="1:26" x14ac:dyDescent="0.3">
      <c r="A13" s="25">
        <v>2012</v>
      </c>
      <c r="B13" s="10">
        <v>12</v>
      </c>
      <c r="C13" s="10">
        <v>12</v>
      </c>
      <c r="D13" s="10">
        <v>0</v>
      </c>
      <c r="E13" s="10">
        <v>0</v>
      </c>
      <c r="F13" s="10">
        <v>1</v>
      </c>
      <c r="G13" s="10">
        <v>0</v>
      </c>
      <c r="H13" s="10">
        <v>0</v>
      </c>
      <c r="I13" s="10">
        <v>1</v>
      </c>
      <c r="J13" s="10">
        <v>0</v>
      </c>
      <c r="K13" s="10">
        <v>0</v>
      </c>
      <c r="L13" s="10">
        <v>0</v>
      </c>
      <c r="M13" s="10">
        <v>0</v>
      </c>
      <c r="N13" s="25">
        <v>1.3399999999999999</v>
      </c>
      <c r="O13" s="15">
        <v>0</v>
      </c>
      <c r="P13" s="25">
        <v>29.84</v>
      </c>
      <c r="Q13" s="25">
        <v>1.4747988188006311</v>
      </c>
      <c r="R13" s="25">
        <v>1.68</v>
      </c>
      <c r="S13" s="25">
        <v>0.22530928172586284</v>
      </c>
      <c r="T13" s="25">
        <v>0</v>
      </c>
      <c r="U13" s="25">
        <v>92778</v>
      </c>
      <c r="V13" s="25">
        <v>2</v>
      </c>
      <c r="W13" s="25">
        <v>0</v>
      </c>
      <c r="X13" s="25">
        <v>11</v>
      </c>
      <c r="Y13" s="10">
        <v>22</v>
      </c>
      <c r="Z13" s="25">
        <f t="shared" si="0"/>
        <v>35</v>
      </c>
    </row>
    <row r="14" spans="1:26" x14ac:dyDescent="0.3">
      <c r="A14" s="25">
        <v>2012</v>
      </c>
      <c r="B14" s="10">
        <v>13</v>
      </c>
      <c r="C14" s="10">
        <v>13</v>
      </c>
      <c r="D14" s="10">
        <v>0</v>
      </c>
      <c r="E14" s="10">
        <v>0</v>
      </c>
      <c r="F14" s="10">
        <v>1</v>
      </c>
      <c r="G14" s="10">
        <v>0</v>
      </c>
      <c r="H14" s="10">
        <v>0</v>
      </c>
      <c r="I14" s="10">
        <v>1</v>
      </c>
      <c r="J14" s="10">
        <v>0</v>
      </c>
      <c r="K14" s="10">
        <v>0</v>
      </c>
      <c r="L14" s="10">
        <v>0</v>
      </c>
      <c r="M14" s="10">
        <v>0</v>
      </c>
      <c r="N14" s="25">
        <v>0.80000000000000071</v>
      </c>
      <c r="O14" s="15">
        <v>0</v>
      </c>
      <c r="P14" s="25">
        <v>16.05</v>
      </c>
      <c r="Q14" s="25">
        <v>1.2054750367408908</v>
      </c>
      <c r="R14" s="25">
        <v>2.1</v>
      </c>
      <c r="S14" s="25">
        <v>0.3222192947339193</v>
      </c>
      <c r="T14" s="25">
        <v>3</v>
      </c>
      <c r="U14" s="25">
        <v>92778</v>
      </c>
      <c r="V14" s="25">
        <v>0</v>
      </c>
      <c r="W14" s="25">
        <v>1</v>
      </c>
      <c r="X14" s="25">
        <v>6</v>
      </c>
      <c r="Y14" s="10">
        <v>22</v>
      </c>
      <c r="Z14" s="25">
        <f t="shared" si="0"/>
        <v>29</v>
      </c>
    </row>
    <row r="15" spans="1:26" x14ac:dyDescent="0.3">
      <c r="A15" s="25">
        <v>2012</v>
      </c>
      <c r="B15" s="10">
        <v>14</v>
      </c>
      <c r="C15" s="10">
        <v>14</v>
      </c>
      <c r="D15" s="10">
        <v>0</v>
      </c>
      <c r="E15" s="10">
        <v>0</v>
      </c>
      <c r="F15" s="10">
        <v>1</v>
      </c>
      <c r="G15" s="10">
        <v>0</v>
      </c>
      <c r="H15" s="10">
        <v>0</v>
      </c>
      <c r="I15" s="10">
        <v>1</v>
      </c>
      <c r="J15" s="10">
        <v>0</v>
      </c>
      <c r="K15" s="10">
        <v>1</v>
      </c>
      <c r="L15" s="10">
        <v>0</v>
      </c>
      <c r="M15" s="10">
        <v>0</v>
      </c>
      <c r="N15" s="25">
        <v>1.1150000000000002</v>
      </c>
      <c r="O15" s="15">
        <v>4.0000000000000036E-2</v>
      </c>
      <c r="P15" s="25">
        <v>26.85</v>
      </c>
      <c r="Q15" s="25">
        <v>1.4289442900355744</v>
      </c>
      <c r="R15" s="25">
        <v>2.2999999999999998</v>
      </c>
      <c r="S15" s="25">
        <v>0.36172783601759284</v>
      </c>
      <c r="T15" s="25">
        <v>3</v>
      </c>
      <c r="U15" s="25">
        <v>92778</v>
      </c>
      <c r="V15" s="25">
        <v>0</v>
      </c>
      <c r="W15" s="25">
        <v>1</v>
      </c>
      <c r="X15" s="25">
        <v>9</v>
      </c>
      <c r="Y15" s="10">
        <v>28</v>
      </c>
      <c r="Z15" s="25">
        <f t="shared" si="0"/>
        <v>38</v>
      </c>
    </row>
    <row r="16" spans="1:26" x14ac:dyDescent="0.3">
      <c r="A16" s="25">
        <v>2012</v>
      </c>
      <c r="B16" s="10">
        <v>15</v>
      </c>
      <c r="C16" s="10">
        <v>15</v>
      </c>
      <c r="D16" s="10">
        <v>0</v>
      </c>
      <c r="E16" s="10">
        <v>0</v>
      </c>
      <c r="F16" s="10">
        <v>1</v>
      </c>
      <c r="G16" s="10">
        <v>0</v>
      </c>
      <c r="H16" s="10">
        <v>0</v>
      </c>
      <c r="I16" s="10">
        <v>1</v>
      </c>
      <c r="J16" s="10">
        <v>0</v>
      </c>
      <c r="K16" s="10">
        <v>1</v>
      </c>
      <c r="L16" s="10">
        <v>0</v>
      </c>
      <c r="M16" s="10">
        <v>0</v>
      </c>
      <c r="N16" s="25">
        <v>0.82499999999999929</v>
      </c>
      <c r="O16" s="15">
        <v>0</v>
      </c>
      <c r="P16" s="25">
        <v>53.37</v>
      </c>
      <c r="Q16" s="25">
        <v>1.7272972028035876</v>
      </c>
      <c r="R16" s="25">
        <v>1.5</v>
      </c>
      <c r="S16" s="25">
        <v>0.17609125905568124</v>
      </c>
      <c r="T16" s="25">
        <v>1</v>
      </c>
      <c r="U16" s="25">
        <v>76249</v>
      </c>
      <c r="V16" s="25">
        <v>0</v>
      </c>
      <c r="W16" s="25">
        <v>0</v>
      </c>
      <c r="X16" s="25">
        <v>1</v>
      </c>
      <c r="Y16" s="10">
        <v>11</v>
      </c>
      <c r="Z16" s="25">
        <f t="shared" si="0"/>
        <v>12</v>
      </c>
    </row>
    <row r="17" spans="1:26" x14ac:dyDescent="0.3">
      <c r="A17" s="25">
        <v>2012</v>
      </c>
      <c r="B17" s="10">
        <v>16</v>
      </c>
      <c r="C17" s="10">
        <v>16</v>
      </c>
      <c r="D17" s="10">
        <v>0</v>
      </c>
      <c r="E17" s="10">
        <v>0</v>
      </c>
      <c r="F17" s="10">
        <v>1</v>
      </c>
      <c r="G17" s="10">
        <v>0</v>
      </c>
      <c r="H17" s="10">
        <v>0</v>
      </c>
      <c r="I17" s="10">
        <v>1</v>
      </c>
      <c r="J17" s="10">
        <v>0</v>
      </c>
      <c r="K17" s="10">
        <v>1</v>
      </c>
      <c r="L17" s="10">
        <v>0</v>
      </c>
      <c r="M17" s="10">
        <v>0</v>
      </c>
      <c r="N17" s="25">
        <v>1.0950000000000006</v>
      </c>
      <c r="O17" s="15">
        <v>3.0000000000000027E-2</v>
      </c>
      <c r="P17" s="25">
        <v>37.07</v>
      </c>
      <c r="Q17" s="25">
        <v>1.5690225860295637</v>
      </c>
      <c r="R17" s="25">
        <v>1.67</v>
      </c>
      <c r="S17" s="25">
        <v>0.22271647114758325</v>
      </c>
      <c r="T17" s="25">
        <v>4</v>
      </c>
      <c r="U17" s="25">
        <v>67552</v>
      </c>
      <c r="V17" s="25">
        <v>0</v>
      </c>
      <c r="W17" s="25">
        <v>0</v>
      </c>
      <c r="X17" s="25">
        <v>7</v>
      </c>
      <c r="Y17" s="10">
        <v>16</v>
      </c>
      <c r="Z17" s="25">
        <f t="shared" si="0"/>
        <v>23</v>
      </c>
    </row>
    <row r="18" spans="1:26" x14ac:dyDescent="0.3">
      <c r="A18" s="25">
        <v>2012</v>
      </c>
      <c r="B18" s="10">
        <v>17</v>
      </c>
      <c r="C18" s="10">
        <v>17</v>
      </c>
      <c r="D18" s="10">
        <v>0</v>
      </c>
      <c r="E18" s="10">
        <v>0</v>
      </c>
      <c r="F18" s="10">
        <v>1</v>
      </c>
      <c r="G18" s="10">
        <v>0</v>
      </c>
      <c r="H18" s="10">
        <v>0</v>
      </c>
      <c r="I18" s="10">
        <v>1</v>
      </c>
      <c r="J18" s="10">
        <v>0</v>
      </c>
      <c r="K18" s="10">
        <v>1</v>
      </c>
      <c r="L18" s="10">
        <v>0</v>
      </c>
      <c r="M18" s="10">
        <v>0</v>
      </c>
      <c r="N18" s="25">
        <v>0.47499999999999964</v>
      </c>
      <c r="O18" s="15">
        <v>0</v>
      </c>
      <c r="P18" s="25">
        <v>21.47</v>
      </c>
      <c r="Q18" s="25">
        <v>1.3318320444362486</v>
      </c>
      <c r="R18" s="25">
        <v>1.79</v>
      </c>
      <c r="S18" s="25">
        <v>0.2528530309798932</v>
      </c>
      <c r="T18" s="25">
        <v>3</v>
      </c>
      <c r="U18" s="25">
        <v>67552</v>
      </c>
      <c r="V18" s="25">
        <v>0</v>
      </c>
      <c r="W18" s="25">
        <v>1</v>
      </c>
      <c r="X18" s="25">
        <v>1</v>
      </c>
      <c r="Y18" s="10">
        <v>15</v>
      </c>
      <c r="Z18" s="25">
        <f t="shared" si="0"/>
        <v>17</v>
      </c>
    </row>
    <row r="19" spans="1:26" x14ac:dyDescent="0.3">
      <c r="A19" s="25">
        <v>2012</v>
      </c>
      <c r="B19" s="10">
        <v>18</v>
      </c>
      <c r="C19" s="10">
        <v>18</v>
      </c>
      <c r="D19" s="10">
        <v>0</v>
      </c>
      <c r="E19" s="10">
        <v>0</v>
      </c>
      <c r="F19" s="10">
        <v>1</v>
      </c>
      <c r="G19" s="10">
        <v>0</v>
      </c>
      <c r="H19" s="10">
        <v>0</v>
      </c>
      <c r="I19" s="10">
        <v>1</v>
      </c>
      <c r="J19" s="10">
        <v>0</v>
      </c>
      <c r="K19" s="10">
        <v>1</v>
      </c>
      <c r="L19" s="10">
        <v>0</v>
      </c>
      <c r="M19" s="10">
        <v>0</v>
      </c>
      <c r="N19" s="25">
        <v>0.69999999999999929</v>
      </c>
      <c r="O19" s="15">
        <v>3.0000000000000027E-2</v>
      </c>
      <c r="P19" s="25">
        <v>29.86</v>
      </c>
      <c r="Q19" s="25">
        <v>1.4750898033890065</v>
      </c>
      <c r="R19" s="25">
        <v>2.34</v>
      </c>
      <c r="S19" s="25">
        <v>0.36921585741014279</v>
      </c>
      <c r="T19" s="25">
        <v>1</v>
      </c>
      <c r="U19" s="25">
        <v>67552</v>
      </c>
      <c r="V19" s="25">
        <v>0</v>
      </c>
      <c r="W19" s="25">
        <v>0</v>
      </c>
      <c r="X19" s="25">
        <v>5</v>
      </c>
      <c r="Y19" s="10">
        <v>10</v>
      </c>
      <c r="Z19" s="25">
        <f t="shared" si="0"/>
        <v>15</v>
      </c>
    </row>
    <row r="20" spans="1:26" x14ac:dyDescent="0.3">
      <c r="A20" s="25">
        <v>2012</v>
      </c>
      <c r="B20" s="10">
        <v>19</v>
      </c>
      <c r="C20" s="10">
        <v>19</v>
      </c>
      <c r="D20" s="10">
        <v>1</v>
      </c>
      <c r="E20" s="10">
        <v>0</v>
      </c>
      <c r="F20" s="10">
        <v>0</v>
      </c>
      <c r="G20" s="10">
        <v>0</v>
      </c>
      <c r="H20" s="10">
        <v>0</v>
      </c>
      <c r="I20" s="10">
        <v>1</v>
      </c>
      <c r="J20" s="10">
        <v>0</v>
      </c>
      <c r="K20" s="10">
        <v>1</v>
      </c>
      <c r="L20" s="10">
        <v>0</v>
      </c>
      <c r="M20" s="10">
        <v>0</v>
      </c>
      <c r="N20" s="25">
        <v>0.77200000000000024</v>
      </c>
      <c r="O20" s="15">
        <v>0</v>
      </c>
      <c r="P20" s="25">
        <v>17.75</v>
      </c>
      <c r="Q20" s="25">
        <v>1.249198357391113</v>
      </c>
      <c r="R20" s="25">
        <v>2.38</v>
      </c>
      <c r="S20" s="25">
        <v>0.37657695705651195</v>
      </c>
      <c r="T20" s="25">
        <v>2</v>
      </c>
      <c r="U20" s="25">
        <v>67552</v>
      </c>
      <c r="V20" s="25">
        <v>0</v>
      </c>
      <c r="W20" s="25">
        <v>2</v>
      </c>
      <c r="X20" s="25">
        <v>6</v>
      </c>
      <c r="Y20" s="10">
        <v>45</v>
      </c>
      <c r="Z20" s="25">
        <f t="shared" si="0"/>
        <v>53</v>
      </c>
    </row>
    <row r="21" spans="1:26" x14ac:dyDescent="0.3">
      <c r="A21" s="25">
        <v>2012</v>
      </c>
      <c r="B21" s="10">
        <v>20</v>
      </c>
      <c r="C21" s="10">
        <v>20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1</v>
      </c>
      <c r="J21" s="10">
        <v>0</v>
      </c>
      <c r="K21" s="10">
        <v>1</v>
      </c>
      <c r="L21" s="10">
        <v>0</v>
      </c>
      <c r="M21" s="10">
        <v>0</v>
      </c>
      <c r="N21" s="25">
        <v>0.61800000000000033</v>
      </c>
      <c r="O21" s="15">
        <v>0</v>
      </c>
      <c r="P21" s="25">
        <v>13.51</v>
      </c>
      <c r="Q21" s="25">
        <v>1.1306553490220306</v>
      </c>
      <c r="R21" s="25">
        <v>1.57</v>
      </c>
      <c r="S21" s="25">
        <v>0.19589965240923377</v>
      </c>
      <c r="T21" s="25">
        <v>2</v>
      </c>
      <c r="U21" s="25">
        <v>67552</v>
      </c>
      <c r="V21" s="25">
        <v>0</v>
      </c>
      <c r="W21" s="25">
        <v>0</v>
      </c>
      <c r="X21" s="25">
        <v>3</v>
      </c>
      <c r="Y21" s="10">
        <v>5</v>
      </c>
      <c r="Z21" s="25">
        <f t="shared" si="0"/>
        <v>8</v>
      </c>
    </row>
    <row r="22" spans="1:26" x14ac:dyDescent="0.3">
      <c r="A22" s="25">
        <v>2012</v>
      </c>
      <c r="B22" s="10">
        <v>21</v>
      </c>
      <c r="C22" s="10">
        <v>21</v>
      </c>
      <c r="D22" s="10">
        <v>0</v>
      </c>
      <c r="E22" s="10">
        <v>0</v>
      </c>
      <c r="F22" s="10">
        <v>1</v>
      </c>
      <c r="G22" s="10">
        <v>0</v>
      </c>
      <c r="H22" s="10">
        <v>0</v>
      </c>
      <c r="I22" s="10">
        <v>1</v>
      </c>
      <c r="J22" s="10">
        <v>0</v>
      </c>
      <c r="K22" s="10">
        <v>1</v>
      </c>
      <c r="L22" s="10">
        <v>0</v>
      </c>
      <c r="M22" s="10">
        <v>0</v>
      </c>
      <c r="N22" s="25">
        <v>0.36999999999999922</v>
      </c>
      <c r="O22" s="15">
        <v>3.0000000000000027E-2</v>
      </c>
      <c r="P22" s="25">
        <v>35.770000000000003</v>
      </c>
      <c r="Q22" s="25">
        <v>1.5535189401489695</v>
      </c>
      <c r="R22" s="25">
        <v>2.61</v>
      </c>
      <c r="S22" s="25">
        <v>0.41664050733828095</v>
      </c>
      <c r="T22" s="25">
        <v>3</v>
      </c>
      <c r="U22" s="25">
        <v>76160</v>
      </c>
      <c r="V22" s="25">
        <v>0</v>
      </c>
      <c r="W22" s="25">
        <v>0</v>
      </c>
      <c r="X22" s="25">
        <v>4</v>
      </c>
      <c r="Y22" s="10">
        <v>15</v>
      </c>
      <c r="Z22" s="25">
        <f t="shared" si="0"/>
        <v>19</v>
      </c>
    </row>
    <row r="23" spans="1:26" x14ac:dyDescent="0.3">
      <c r="A23" s="25">
        <v>2012</v>
      </c>
      <c r="B23" s="10">
        <v>22</v>
      </c>
      <c r="C23" s="10">
        <v>22</v>
      </c>
      <c r="D23" s="10">
        <v>0</v>
      </c>
      <c r="E23" s="10">
        <v>0</v>
      </c>
      <c r="F23" s="10">
        <v>1</v>
      </c>
      <c r="G23" s="10">
        <v>0</v>
      </c>
      <c r="H23" s="10">
        <v>0</v>
      </c>
      <c r="I23" s="10">
        <v>1</v>
      </c>
      <c r="J23" s="10">
        <v>0</v>
      </c>
      <c r="K23" s="10">
        <v>0</v>
      </c>
      <c r="L23" s="10">
        <v>0</v>
      </c>
      <c r="M23" s="10">
        <v>0</v>
      </c>
      <c r="N23" s="25">
        <v>0.51000000000000156</v>
      </c>
      <c r="O23" s="15">
        <v>3.0000000000000027E-2</v>
      </c>
      <c r="P23" s="25">
        <v>75.28</v>
      </c>
      <c r="Q23" s="25">
        <v>1.8766796104192005</v>
      </c>
      <c r="R23" s="25">
        <v>2.4700000000000002</v>
      </c>
      <c r="S23" s="25">
        <v>0.39269695325966575</v>
      </c>
      <c r="T23" s="25">
        <v>1</v>
      </c>
      <c r="U23" s="25">
        <v>28782</v>
      </c>
      <c r="V23" s="25">
        <v>0</v>
      </c>
      <c r="W23" s="25">
        <v>1</v>
      </c>
      <c r="X23" s="25">
        <v>5</v>
      </c>
      <c r="Y23" s="10">
        <v>10</v>
      </c>
      <c r="Z23" s="25">
        <f t="shared" si="0"/>
        <v>16</v>
      </c>
    </row>
    <row r="24" spans="1:26" x14ac:dyDescent="0.3">
      <c r="A24" s="25">
        <v>2012</v>
      </c>
      <c r="B24" s="10">
        <v>23</v>
      </c>
      <c r="C24" s="10">
        <v>23</v>
      </c>
      <c r="D24" s="10">
        <v>0</v>
      </c>
      <c r="E24" s="10">
        <v>0</v>
      </c>
      <c r="F24" s="10">
        <v>1</v>
      </c>
      <c r="G24" s="10">
        <v>0</v>
      </c>
      <c r="H24" s="10">
        <v>1</v>
      </c>
      <c r="I24" s="10">
        <v>0</v>
      </c>
      <c r="J24" s="10">
        <v>0</v>
      </c>
      <c r="K24" s="10">
        <v>1</v>
      </c>
      <c r="L24" s="10">
        <v>0</v>
      </c>
      <c r="M24" s="10">
        <v>0</v>
      </c>
      <c r="N24" s="25">
        <v>0.39999999999999858</v>
      </c>
      <c r="O24" s="15">
        <v>1.0000000000000009E-2</v>
      </c>
      <c r="P24" s="25">
        <v>66.599999999999994</v>
      </c>
      <c r="Q24" s="25">
        <v>1.823474229170301</v>
      </c>
      <c r="R24" s="25">
        <v>3</v>
      </c>
      <c r="S24" s="25">
        <v>0.47712125471966244</v>
      </c>
      <c r="T24" s="25">
        <v>3</v>
      </c>
      <c r="U24" s="25">
        <v>28782</v>
      </c>
      <c r="V24" s="25">
        <v>0</v>
      </c>
      <c r="W24" s="25">
        <v>1</v>
      </c>
      <c r="X24" s="25">
        <v>3</v>
      </c>
      <c r="Y24" s="10">
        <v>4</v>
      </c>
      <c r="Z24" s="25">
        <f t="shared" si="0"/>
        <v>8</v>
      </c>
    </row>
    <row r="25" spans="1:26" x14ac:dyDescent="0.3">
      <c r="A25" s="25">
        <v>2013</v>
      </c>
      <c r="B25" s="10">
        <v>1</v>
      </c>
      <c r="C25" s="10">
        <v>24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1</v>
      </c>
      <c r="J25" s="10">
        <v>0</v>
      </c>
      <c r="K25" s="10">
        <v>1</v>
      </c>
      <c r="L25" s="10">
        <v>0</v>
      </c>
      <c r="M25" s="10">
        <v>0</v>
      </c>
      <c r="N25" s="25">
        <v>0.23400000000000001</v>
      </c>
      <c r="O25" s="15">
        <v>0</v>
      </c>
      <c r="P25" s="25">
        <v>23.57</v>
      </c>
      <c r="Q25" s="25">
        <v>1.3723595825243238</v>
      </c>
      <c r="R25" s="25">
        <v>2.83</v>
      </c>
      <c r="S25" s="25">
        <v>0.45178643552429026</v>
      </c>
      <c r="T25" s="25">
        <v>2</v>
      </c>
      <c r="U25" s="25">
        <v>69410</v>
      </c>
      <c r="V25" s="25">
        <v>0</v>
      </c>
      <c r="W25" s="25">
        <v>0</v>
      </c>
      <c r="X25" s="25">
        <v>1</v>
      </c>
      <c r="Y25" s="25">
        <v>8</v>
      </c>
      <c r="Z25" s="25">
        <f t="shared" ref="Z25:Z70" si="1">SUM(V25:Y25)</f>
        <v>9</v>
      </c>
    </row>
    <row r="26" spans="1:26" x14ac:dyDescent="0.3">
      <c r="A26" s="25">
        <v>2013</v>
      </c>
      <c r="B26" s="10">
        <v>2</v>
      </c>
      <c r="C26" s="10">
        <v>25</v>
      </c>
      <c r="D26" s="10">
        <v>1</v>
      </c>
      <c r="E26" s="10">
        <v>0</v>
      </c>
      <c r="F26" s="10">
        <v>0</v>
      </c>
      <c r="G26" s="10">
        <v>0</v>
      </c>
      <c r="H26" s="10">
        <v>0</v>
      </c>
      <c r="I26" s="10">
        <v>1</v>
      </c>
      <c r="J26" s="10">
        <v>0</v>
      </c>
      <c r="K26" s="10">
        <v>0</v>
      </c>
      <c r="L26" s="10">
        <v>0</v>
      </c>
      <c r="M26" s="10">
        <v>0</v>
      </c>
      <c r="N26" s="25">
        <v>0.41600000000000004</v>
      </c>
      <c r="O26" s="15">
        <v>1.0000000000000009E-2</v>
      </c>
      <c r="P26" s="25">
        <v>21.43</v>
      </c>
      <c r="Q26" s="25">
        <v>1.3310221710418286</v>
      </c>
      <c r="R26" s="25">
        <v>1.68</v>
      </c>
      <c r="S26" s="25">
        <v>0.22530928172586284</v>
      </c>
      <c r="T26" s="25">
        <v>2</v>
      </c>
      <c r="U26" s="25">
        <v>69410</v>
      </c>
      <c r="V26" s="25">
        <v>0</v>
      </c>
      <c r="W26" s="25">
        <v>0</v>
      </c>
      <c r="X26" s="25">
        <v>4</v>
      </c>
      <c r="Y26" s="25">
        <v>29</v>
      </c>
      <c r="Z26" s="25">
        <f t="shared" si="1"/>
        <v>33</v>
      </c>
    </row>
    <row r="27" spans="1:26" x14ac:dyDescent="0.3">
      <c r="A27" s="25">
        <v>2013</v>
      </c>
      <c r="B27" s="10">
        <v>3</v>
      </c>
      <c r="C27" s="10">
        <v>26</v>
      </c>
      <c r="D27" s="10">
        <v>1</v>
      </c>
      <c r="E27" s="10">
        <v>0</v>
      </c>
      <c r="F27" s="10">
        <v>0</v>
      </c>
      <c r="G27" s="10">
        <v>0</v>
      </c>
      <c r="H27" s="10">
        <v>1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25">
        <v>0.29999999999999993</v>
      </c>
      <c r="O27" s="15">
        <v>5.0000000000000044E-2</v>
      </c>
      <c r="P27" s="25">
        <v>16.440000000000001</v>
      </c>
      <c r="Q27" s="25">
        <v>1.2159018132040316</v>
      </c>
      <c r="R27" s="25">
        <v>1.68</v>
      </c>
      <c r="S27" s="25">
        <v>0.22530928172586284</v>
      </c>
      <c r="T27" s="25">
        <v>1</v>
      </c>
      <c r="U27" s="25">
        <v>69410</v>
      </c>
      <c r="V27" s="25">
        <v>0</v>
      </c>
      <c r="W27" s="25">
        <v>0</v>
      </c>
      <c r="X27" s="25">
        <v>2</v>
      </c>
      <c r="Y27" s="25">
        <v>3</v>
      </c>
      <c r="Z27" s="25">
        <f t="shared" si="1"/>
        <v>5</v>
      </c>
    </row>
    <row r="28" spans="1:26" x14ac:dyDescent="0.3">
      <c r="A28" s="25">
        <v>2013</v>
      </c>
      <c r="B28" s="10">
        <v>4</v>
      </c>
      <c r="C28" s="10">
        <v>27</v>
      </c>
      <c r="D28" s="10">
        <v>1</v>
      </c>
      <c r="E28" s="10">
        <v>0</v>
      </c>
      <c r="F28" s="10">
        <v>0</v>
      </c>
      <c r="G28" s="10">
        <v>0</v>
      </c>
      <c r="H28" s="10">
        <v>1</v>
      </c>
      <c r="I28" s="10">
        <v>0</v>
      </c>
      <c r="J28" s="10">
        <v>0</v>
      </c>
      <c r="K28" s="10">
        <v>0</v>
      </c>
      <c r="L28" s="10">
        <v>1</v>
      </c>
      <c r="M28" s="10">
        <v>0</v>
      </c>
      <c r="N28" s="25">
        <v>0.55000000000000004</v>
      </c>
      <c r="O28" s="15">
        <v>2.0000000000000018E-2</v>
      </c>
      <c r="P28" s="25">
        <v>18.41</v>
      </c>
      <c r="Q28" s="25">
        <v>1.2650537885040147</v>
      </c>
      <c r="R28" s="25">
        <v>1.45</v>
      </c>
      <c r="S28" s="25">
        <v>0.16136800223497488</v>
      </c>
      <c r="T28" s="25">
        <v>0</v>
      </c>
      <c r="U28" s="25">
        <v>69410</v>
      </c>
      <c r="V28" s="25">
        <v>0</v>
      </c>
      <c r="W28" s="25">
        <v>0</v>
      </c>
      <c r="X28" s="25">
        <v>2</v>
      </c>
      <c r="Y28" s="25">
        <v>6</v>
      </c>
      <c r="Z28" s="25">
        <f t="shared" si="1"/>
        <v>8</v>
      </c>
    </row>
    <row r="29" spans="1:26" x14ac:dyDescent="0.3">
      <c r="A29" s="25">
        <v>2013</v>
      </c>
      <c r="B29" s="10">
        <v>5</v>
      </c>
      <c r="C29" s="10">
        <v>28</v>
      </c>
      <c r="D29" s="10">
        <v>1</v>
      </c>
      <c r="E29" s="10">
        <v>0</v>
      </c>
      <c r="F29" s="10">
        <v>0</v>
      </c>
      <c r="G29" s="10">
        <v>0</v>
      </c>
      <c r="H29" s="10">
        <v>1</v>
      </c>
      <c r="I29" s="10">
        <v>0</v>
      </c>
      <c r="J29" s="10">
        <v>0</v>
      </c>
      <c r="K29" s="10">
        <v>1</v>
      </c>
      <c r="L29" s="10">
        <v>0</v>
      </c>
      <c r="M29" s="10">
        <v>0</v>
      </c>
      <c r="N29" s="25">
        <v>0.62999999999999989</v>
      </c>
      <c r="O29" s="15">
        <v>2.0000000000000018E-2</v>
      </c>
      <c r="P29" s="25">
        <v>38.380000000000003</v>
      </c>
      <c r="Q29" s="25">
        <v>1.5841049703994527</v>
      </c>
      <c r="R29" s="25">
        <v>1.43</v>
      </c>
      <c r="S29" s="25">
        <v>0.1553360374650618</v>
      </c>
      <c r="T29" s="25">
        <v>1</v>
      </c>
      <c r="U29" s="25">
        <v>69410</v>
      </c>
      <c r="V29" s="25">
        <v>0</v>
      </c>
      <c r="W29" s="25">
        <v>2</v>
      </c>
      <c r="X29" s="25">
        <v>7</v>
      </c>
      <c r="Y29" s="25">
        <v>32</v>
      </c>
      <c r="Z29" s="25">
        <f t="shared" si="1"/>
        <v>41</v>
      </c>
    </row>
    <row r="30" spans="1:26" x14ac:dyDescent="0.3">
      <c r="A30" s="25">
        <v>2013</v>
      </c>
      <c r="B30" s="10">
        <v>6</v>
      </c>
      <c r="C30" s="10">
        <v>29</v>
      </c>
      <c r="D30" s="10">
        <v>1</v>
      </c>
      <c r="E30" s="10">
        <v>0</v>
      </c>
      <c r="F30" s="10">
        <v>0</v>
      </c>
      <c r="G30" s="10">
        <v>0</v>
      </c>
      <c r="H30" s="10">
        <v>1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25">
        <v>0.66999999999999993</v>
      </c>
      <c r="O30" s="15">
        <v>0</v>
      </c>
      <c r="P30" s="25">
        <v>15.75</v>
      </c>
      <c r="Q30" s="25">
        <v>1.1972805581256194</v>
      </c>
      <c r="R30" s="25">
        <v>3.66</v>
      </c>
      <c r="S30" s="25">
        <v>0.56348108539441066</v>
      </c>
      <c r="T30" s="25">
        <v>3</v>
      </c>
      <c r="U30" s="25">
        <v>69410</v>
      </c>
      <c r="V30" s="25">
        <v>0</v>
      </c>
      <c r="W30" s="25">
        <v>2</v>
      </c>
      <c r="X30" s="25">
        <v>10</v>
      </c>
      <c r="Y30" s="25">
        <v>22</v>
      </c>
      <c r="Z30" s="25">
        <f t="shared" si="1"/>
        <v>34</v>
      </c>
    </row>
    <row r="31" spans="1:26" x14ac:dyDescent="0.3">
      <c r="A31" s="25">
        <v>2013</v>
      </c>
      <c r="B31" s="10">
        <v>7</v>
      </c>
      <c r="C31" s="10">
        <v>30</v>
      </c>
      <c r="D31" s="10">
        <v>1</v>
      </c>
      <c r="E31" s="10">
        <v>0</v>
      </c>
      <c r="F31" s="10">
        <v>0</v>
      </c>
      <c r="G31" s="10">
        <v>0</v>
      </c>
      <c r="H31" s="10">
        <v>0</v>
      </c>
      <c r="I31" s="10">
        <v>1</v>
      </c>
      <c r="J31" s="10">
        <v>0</v>
      </c>
      <c r="K31" s="10">
        <v>1</v>
      </c>
      <c r="L31" s="10">
        <v>0</v>
      </c>
      <c r="M31" s="10">
        <v>0</v>
      </c>
      <c r="N31" s="25">
        <v>0.31000000000000005</v>
      </c>
      <c r="O31" s="15">
        <v>0</v>
      </c>
      <c r="P31" s="25">
        <v>18.93</v>
      </c>
      <c r="Q31" s="25">
        <v>1.2771506139637967</v>
      </c>
      <c r="R31" s="25">
        <v>2.09</v>
      </c>
      <c r="S31" s="25">
        <v>0.32014628611105395</v>
      </c>
      <c r="T31" s="25">
        <v>0</v>
      </c>
      <c r="U31" s="25">
        <v>69410</v>
      </c>
      <c r="V31" s="25">
        <v>1</v>
      </c>
      <c r="W31" s="25">
        <v>1</v>
      </c>
      <c r="X31" s="25">
        <v>6</v>
      </c>
      <c r="Y31" s="25">
        <v>15</v>
      </c>
      <c r="Z31" s="25">
        <f t="shared" si="1"/>
        <v>23</v>
      </c>
    </row>
    <row r="32" spans="1:26" x14ac:dyDescent="0.3">
      <c r="A32" s="25">
        <v>2013</v>
      </c>
      <c r="B32" s="10">
        <v>8</v>
      </c>
      <c r="C32" s="10">
        <v>31</v>
      </c>
      <c r="D32" s="10">
        <v>0</v>
      </c>
      <c r="E32" s="10">
        <v>1</v>
      </c>
      <c r="F32" s="10">
        <v>0</v>
      </c>
      <c r="G32" s="10">
        <v>0</v>
      </c>
      <c r="H32" s="10">
        <v>0</v>
      </c>
      <c r="I32" s="10">
        <v>1</v>
      </c>
      <c r="J32" s="10">
        <v>0</v>
      </c>
      <c r="K32" s="10">
        <v>1</v>
      </c>
      <c r="L32" s="10">
        <v>0</v>
      </c>
      <c r="M32" s="10">
        <v>0</v>
      </c>
      <c r="N32" s="25">
        <v>0.89000000000000012</v>
      </c>
      <c r="O32" s="15">
        <v>2.0000000000000018E-2</v>
      </c>
      <c r="P32" s="25">
        <v>18.72</v>
      </c>
      <c r="Q32" s="25">
        <v>1.2723058444020865</v>
      </c>
      <c r="R32" s="25">
        <v>1.94</v>
      </c>
      <c r="S32" s="25">
        <v>0.28780172993022601</v>
      </c>
      <c r="T32" s="25">
        <v>1</v>
      </c>
      <c r="U32" s="25">
        <v>96764</v>
      </c>
      <c r="V32" s="25">
        <v>0</v>
      </c>
      <c r="W32" s="25">
        <v>1</v>
      </c>
      <c r="X32" s="25">
        <v>5</v>
      </c>
      <c r="Y32" s="25">
        <v>17</v>
      </c>
      <c r="Z32" s="25">
        <f t="shared" si="1"/>
        <v>23</v>
      </c>
    </row>
    <row r="33" spans="1:26" x14ac:dyDescent="0.3">
      <c r="A33" s="25">
        <v>2013</v>
      </c>
      <c r="B33" s="10">
        <v>9</v>
      </c>
      <c r="C33" s="10">
        <v>32</v>
      </c>
      <c r="D33" s="10">
        <v>0</v>
      </c>
      <c r="E33" s="10">
        <v>1</v>
      </c>
      <c r="F33" s="10">
        <v>0</v>
      </c>
      <c r="G33" s="10">
        <v>0</v>
      </c>
      <c r="H33" s="10">
        <v>0</v>
      </c>
      <c r="I33" s="10">
        <v>1</v>
      </c>
      <c r="J33" s="10">
        <v>0</v>
      </c>
      <c r="K33" s="10">
        <v>1</v>
      </c>
      <c r="L33" s="10">
        <v>0</v>
      </c>
      <c r="M33" s="10">
        <v>0</v>
      </c>
      <c r="N33" s="25">
        <v>1.4569999999999999</v>
      </c>
      <c r="O33" s="15">
        <v>0</v>
      </c>
      <c r="P33" s="25">
        <v>16.2</v>
      </c>
      <c r="Q33" s="25">
        <v>1.209515014542631</v>
      </c>
      <c r="R33" s="25">
        <v>1.66</v>
      </c>
      <c r="S33" s="25">
        <v>0.22010808804005508</v>
      </c>
      <c r="T33" s="25">
        <v>0</v>
      </c>
      <c r="U33" s="25">
        <v>96764</v>
      </c>
      <c r="V33" s="25">
        <v>0</v>
      </c>
      <c r="W33" s="25">
        <v>1</v>
      </c>
      <c r="X33" s="25">
        <v>22</v>
      </c>
      <c r="Y33" s="25">
        <v>23</v>
      </c>
      <c r="Z33" s="25">
        <f t="shared" si="1"/>
        <v>46</v>
      </c>
    </row>
    <row r="34" spans="1:26" x14ac:dyDescent="0.3">
      <c r="A34" s="25">
        <v>2013</v>
      </c>
      <c r="B34" s="10">
        <v>10</v>
      </c>
      <c r="C34" s="10">
        <v>33</v>
      </c>
      <c r="D34" s="10">
        <v>0</v>
      </c>
      <c r="E34" s="10">
        <v>1</v>
      </c>
      <c r="F34" s="10">
        <v>0</v>
      </c>
      <c r="G34" s="10">
        <v>0</v>
      </c>
      <c r="H34" s="10">
        <v>1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25">
        <v>0.24300000000000035</v>
      </c>
      <c r="O34" s="15">
        <v>0</v>
      </c>
      <c r="P34" s="25">
        <v>10.73</v>
      </c>
      <c r="Q34" s="25">
        <v>1.0305997219659511</v>
      </c>
      <c r="R34" s="25">
        <v>3.01</v>
      </c>
      <c r="S34" s="25">
        <v>0.47856649559384334</v>
      </c>
      <c r="T34" s="25">
        <v>0</v>
      </c>
      <c r="U34" s="25">
        <v>96764</v>
      </c>
      <c r="V34" s="25">
        <v>0</v>
      </c>
      <c r="W34" s="25">
        <v>1</v>
      </c>
      <c r="X34" s="25">
        <v>5</v>
      </c>
      <c r="Y34" s="25">
        <v>12</v>
      </c>
      <c r="Z34" s="25">
        <f t="shared" si="1"/>
        <v>18</v>
      </c>
    </row>
    <row r="35" spans="1:26" x14ac:dyDescent="0.3">
      <c r="A35" s="25">
        <v>2013</v>
      </c>
      <c r="B35" s="10">
        <v>11</v>
      </c>
      <c r="C35" s="10">
        <v>34</v>
      </c>
      <c r="D35" s="10">
        <v>0</v>
      </c>
      <c r="E35" s="10">
        <v>1</v>
      </c>
      <c r="F35" s="10">
        <v>0</v>
      </c>
      <c r="G35" s="10">
        <v>0</v>
      </c>
      <c r="H35" s="10">
        <v>0</v>
      </c>
      <c r="I35" s="10">
        <v>1</v>
      </c>
      <c r="J35" s="10">
        <v>0</v>
      </c>
      <c r="K35" s="10">
        <v>1</v>
      </c>
      <c r="L35" s="10">
        <v>0</v>
      </c>
      <c r="M35" s="10">
        <v>0</v>
      </c>
      <c r="N35" s="25">
        <v>0.55999999999999961</v>
      </c>
      <c r="O35" s="15">
        <v>0</v>
      </c>
      <c r="P35" s="25">
        <v>26.9</v>
      </c>
      <c r="Q35" s="25">
        <v>1.4297522800024081</v>
      </c>
      <c r="R35" s="25">
        <v>2.61</v>
      </c>
      <c r="S35" s="25">
        <v>0.41664050733828095</v>
      </c>
      <c r="T35" s="25">
        <v>1</v>
      </c>
      <c r="U35" s="25">
        <v>96764</v>
      </c>
      <c r="V35" s="25">
        <v>0</v>
      </c>
      <c r="W35" s="25">
        <v>0</v>
      </c>
      <c r="X35" s="25">
        <v>10</v>
      </c>
      <c r="Y35" s="25">
        <v>49</v>
      </c>
      <c r="Z35" s="25">
        <f t="shared" si="1"/>
        <v>59</v>
      </c>
    </row>
    <row r="36" spans="1:26" x14ac:dyDescent="0.3">
      <c r="A36" s="25">
        <v>2013</v>
      </c>
      <c r="B36" s="10">
        <v>12</v>
      </c>
      <c r="C36" s="10">
        <v>35</v>
      </c>
      <c r="D36" s="10">
        <v>0</v>
      </c>
      <c r="E36" s="10">
        <v>0</v>
      </c>
      <c r="F36" s="10">
        <v>1</v>
      </c>
      <c r="G36" s="10">
        <v>0</v>
      </c>
      <c r="H36" s="10">
        <v>0</v>
      </c>
      <c r="I36" s="10">
        <v>1</v>
      </c>
      <c r="J36" s="10">
        <v>0</v>
      </c>
      <c r="K36" s="10">
        <v>0</v>
      </c>
      <c r="L36" s="10">
        <v>0</v>
      </c>
      <c r="M36" s="10">
        <v>0</v>
      </c>
      <c r="N36" s="25">
        <v>1.3399999999999999</v>
      </c>
      <c r="O36" s="15">
        <v>0</v>
      </c>
      <c r="P36" s="25">
        <v>29.84</v>
      </c>
      <c r="Q36" s="25">
        <v>1.4747988188006311</v>
      </c>
      <c r="R36" s="25">
        <v>1.68</v>
      </c>
      <c r="S36" s="25">
        <v>0.22530928172586284</v>
      </c>
      <c r="T36" s="25">
        <v>0</v>
      </c>
      <c r="U36" s="25">
        <v>87407</v>
      </c>
      <c r="V36" s="25">
        <v>0</v>
      </c>
      <c r="W36" s="25">
        <v>0</v>
      </c>
      <c r="X36" s="25">
        <v>11</v>
      </c>
      <c r="Y36" s="25">
        <v>16</v>
      </c>
      <c r="Z36" s="25">
        <f t="shared" si="1"/>
        <v>27</v>
      </c>
    </row>
    <row r="37" spans="1:26" x14ac:dyDescent="0.3">
      <c r="A37" s="25">
        <v>2013</v>
      </c>
      <c r="B37" s="10">
        <v>13</v>
      </c>
      <c r="C37" s="10">
        <v>36</v>
      </c>
      <c r="D37" s="10">
        <v>0</v>
      </c>
      <c r="E37" s="10">
        <v>0</v>
      </c>
      <c r="F37" s="10">
        <v>1</v>
      </c>
      <c r="G37" s="10">
        <v>0</v>
      </c>
      <c r="H37" s="10">
        <v>0</v>
      </c>
      <c r="I37" s="10">
        <v>1</v>
      </c>
      <c r="J37" s="10">
        <v>0</v>
      </c>
      <c r="K37" s="10">
        <v>0</v>
      </c>
      <c r="L37" s="10">
        <v>0</v>
      </c>
      <c r="M37" s="10">
        <v>0</v>
      </c>
      <c r="N37" s="25">
        <v>0.80000000000000071</v>
      </c>
      <c r="O37" s="15">
        <v>0</v>
      </c>
      <c r="P37" s="25">
        <v>16.05</v>
      </c>
      <c r="Q37" s="25">
        <v>1.2054750367408908</v>
      </c>
      <c r="R37" s="25">
        <v>2.1</v>
      </c>
      <c r="S37" s="25">
        <v>0.3222192947339193</v>
      </c>
      <c r="T37" s="25">
        <v>3</v>
      </c>
      <c r="U37" s="25">
        <v>87407</v>
      </c>
      <c r="V37" s="25">
        <v>0</v>
      </c>
      <c r="W37" s="25">
        <v>0</v>
      </c>
      <c r="X37" s="25">
        <v>7</v>
      </c>
      <c r="Y37" s="25">
        <v>21</v>
      </c>
      <c r="Z37" s="25">
        <f t="shared" si="1"/>
        <v>28</v>
      </c>
    </row>
    <row r="38" spans="1:26" x14ac:dyDescent="0.3">
      <c r="A38" s="25">
        <v>2013</v>
      </c>
      <c r="B38" s="10">
        <v>14</v>
      </c>
      <c r="C38" s="10">
        <v>37</v>
      </c>
      <c r="D38" s="10">
        <v>0</v>
      </c>
      <c r="E38" s="10">
        <v>0</v>
      </c>
      <c r="F38" s="10">
        <v>1</v>
      </c>
      <c r="G38" s="10">
        <v>0</v>
      </c>
      <c r="H38" s="10">
        <v>0</v>
      </c>
      <c r="I38" s="10">
        <v>1</v>
      </c>
      <c r="J38" s="10">
        <v>0</v>
      </c>
      <c r="K38" s="10">
        <v>1</v>
      </c>
      <c r="L38" s="10">
        <v>0</v>
      </c>
      <c r="M38" s="10">
        <v>0</v>
      </c>
      <c r="N38" s="25">
        <v>1.1150000000000002</v>
      </c>
      <c r="O38" s="15">
        <v>4.0000000000000036E-2</v>
      </c>
      <c r="P38" s="25">
        <v>26.85</v>
      </c>
      <c r="Q38" s="25">
        <v>1.4289442900355744</v>
      </c>
      <c r="R38" s="25">
        <v>2.2999999999999998</v>
      </c>
      <c r="S38" s="25">
        <v>0.36172783601759284</v>
      </c>
      <c r="T38" s="25">
        <v>3</v>
      </c>
      <c r="U38" s="25">
        <v>87407</v>
      </c>
      <c r="V38" s="25">
        <v>0</v>
      </c>
      <c r="W38" s="25">
        <v>0</v>
      </c>
      <c r="X38" s="25">
        <v>11</v>
      </c>
      <c r="Y38" s="25">
        <v>24</v>
      </c>
      <c r="Z38" s="25">
        <f t="shared" si="1"/>
        <v>35</v>
      </c>
    </row>
    <row r="39" spans="1:26" x14ac:dyDescent="0.3">
      <c r="A39" s="25">
        <v>2013</v>
      </c>
      <c r="B39" s="10">
        <v>15</v>
      </c>
      <c r="C39" s="10">
        <v>38</v>
      </c>
      <c r="D39" s="10">
        <v>0</v>
      </c>
      <c r="E39" s="10">
        <v>0</v>
      </c>
      <c r="F39" s="10">
        <v>1</v>
      </c>
      <c r="G39" s="10">
        <v>0</v>
      </c>
      <c r="H39" s="10">
        <v>0</v>
      </c>
      <c r="I39" s="10">
        <v>1</v>
      </c>
      <c r="J39" s="10">
        <v>0</v>
      </c>
      <c r="K39" s="10">
        <v>1</v>
      </c>
      <c r="L39" s="10">
        <v>0</v>
      </c>
      <c r="M39" s="10">
        <v>0</v>
      </c>
      <c r="N39" s="25">
        <v>0.82499999999999929</v>
      </c>
      <c r="O39" s="15">
        <v>0</v>
      </c>
      <c r="P39" s="25">
        <v>53.37</v>
      </c>
      <c r="Q39" s="25">
        <v>1.7272972028035876</v>
      </c>
      <c r="R39" s="25">
        <v>1.5</v>
      </c>
      <c r="S39" s="25">
        <v>0.17609125905568124</v>
      </c>
      <c r="T39" s="25">
        <v>1</v>
      </c>
      <c r="U39" s="25">
        <v>79266</v>
      </c>
      <c r="V39" s="25">
        <v>1</v>
      </c>
      <c r="W39" s="25">
        <v>1</v>
      </c>
      <c r="X39" s="25">
        <v>3</v>
      </c>
      <c r="Y39" s="25">
        <v>8</v>
      </c>
      <c r="Z39" s="25">
        <f t="shared" si="1"/>
        <v>13</v>
      </c>
    </row>
    <row r="40" spans="1:26" x14ac:dyDescent="0.3">
      <c r="A40" s="25">
        <v>2013</v>
      </c>
      <c r="B40" s="10">
        <v>16</v>
      </c>
      <c r="C40" s="10">
        <v>39</v>
      </c>
      <c r="D40" s="10">
        <v>0</v>
      </c>
      <c r="E40" s="10">
        <v>0</v>
      </c>
      <c r="F40" s="10">
        <v>1</v>
      </c>
      <c r="G40" s="10">
        <v>0</v>
      </c>
      <c r="H40" s="10">
        <v>0</v>
      </c>
      <c r="I40" s="10">
        <v>1</v>
      </c>
      <c r="J40" s="10">
        <v>0</v>
      </c>
      <c r="K40" s="10">
        <v>1</v>
      </c>
      <c r="L40" s="10">
        <v>0</v>
      </c>
      <c r="M40" s="10">
        <v>0</v>
      </c>
      <c r="N40" s="25">
        <v>1.0950000000000006</v>
      </c>
      <c r="O40" s="15">
        <v>3.0000000000000027E-2</v>
      </c>
      <c r="P40" s="25">
        <v>37.07</v>
      </c>
      <c r="Q40" s="25">
        <v>1.5690225860295637</v>
      </c>
      <c r="R40" s="25">
        <v>1.67</v>
      </c>
      <c r="S40" s="25">
        <v>0.22271647114758325</v>
      </c>
      <c r="T40" s="25">
        <v>4</v>
      </c>
      <c r="U40" s="25">
        <v>70225</v>
      </c>
      <c r="V40" s="25">
        <v>0</v>
      </c>
      <c r="W40" s="25">
        <v>0</v>
      </c>
      <c r="X40" s="25">
        <v>5</v>
      </c>
      <c r="Y40" s="25">
        <v>13</v>
      </c>
      <c r="Z40" s="25">
        <f t="shared" si="1"/>
        <v>18</v>
      </c>
    </row>
    <row r="41" spans="1:26" x14ac:dyDescent="0.3">
      <c r="A41" s="25">
        <v>2013</v>
      </c>
      <c r="B41" s="10">
        <v>17</v>
      </c>
      <c r="C41" s="10">
        <v>40</v>
      </c>
      <c r="D41" s="10">
        <v>0</v>
      </c>
      <c r="E41" s="10">
        <v>0</v>
      </c>
      <c r="F41" s="10">
        <v>1</v>
      </c>
      <c r="G41" s="10">
        <v>0</v>
      </c>
      <c r="H41" s="10">
        <v>0</v>
      </c>
      <c r="I41" s="10">
        <v>1</v>
      </c>
      <c r="J41" s="10">
        <v>0</v>
      </c>
      <c r="K41" s="10">
        <v>1</v>
      </c>
      <c r="L41" s="10">
        <v>0</v>
      </c>
      <c r="M41" s="10">
        <v>0</v>
      </c>
      <c r="N41" s="25">
        <v>0.47499999999999964</v>
      </c>
      <c r="O41" s="15">
        <v>0</v>
      </c>
      <c r="P41" s="25">
        <v>21.47</v>
      </c>
      <c r="Q41" s="25">
        <v>1.3318320444362486</v>
      </c>
      <c r="R41" s="25">
        <v>1.79</v>
      </c>
      <c r="S41" s="25">
        <v>0.2528530309798932</v>
      </c>
      <c r="T41" s="25">
        <v>3</v>
      </c>
      <c r="U41" s="25">
        <v>70225</v>
      </c>
      <c r="V41" s="25">
        <v>0</v>
      </c>
      <c r="W41" s="25">
        <v>0</v>
      </c>
      <c r="X41" s="25">
        <v>1</v>
      </c>
      <c r="Y41" s="25">
        <v>6</v>
      </c>
      <c r="Z41" s="25">
        <f t="shared" si="1"/>
        <v>7</v>
      </c>
    </row>
    <row r="42" spans="1:26" x14ac:dyDescent="0.3">
      <c r="A42" s="25">
        <v>2013</v>
      </c>
      <c r="B42" s="10">
        <v>18</v>
      </c>
      <c r="C42" s="10">
        <v>41</v>
      </c>
      <c r="D42" s="10">
        <v>0</v>
      </c>
      <c r="E42" s="10">
        <v>0</v>
      </c>
      <c r="F42" s="10">
        <v>1</v>
      </c>
      <c r="G42" s="10">
        <v>0</v>
      </c>
      <c r="H42" s="10">
        <v>0</v>
      </c>
      <c r="I42" s="10">
        <v>1</v>
      </c>
      <c r="J42" s="10">
        <v>0</v>
      </c>
      <c r="K42" s="10">
        <v>1</v>
      </c>
      <c r="L42" s="10">
        <v>0</v>
      </c>
      <c r="M42" s="10">
        <v>0</v>
      </c>
      <c r="N42" s="25">
        <v>0.69999999999999929</v>
      </c>
      <c r="O42" s="15">
        <v>3.0000000000000027E-2</v>
      </c>
      <c r="P42" s="25">
        <v>29.86</v>
      </c>
      <c r="Q42" s="25">
        <v>1.4750898033890065</v>
      </c>
      <c r="R42" s="25">
        <v>2.34</v>
      </c>
      <c r="S42" s="25">
        <v>0.36921585741014279</v>
      </c>
      <c r="T42" s="25">
        <v>1</v>
      </c>
      <c r="U42" s="25">
        <v>70225</v>
      </c>
      <c r="V42" s="25">
        <v>0</v>
      </c>
      <c r="W42" s="25">
        <v>0</v>
      </c>
      <c r="X42" s="25">
        <v>2</v>
      </c>
      <c r="Y42" s="25">
        <v>4</v>
      </c>
      <c r="Z42" s="25">
        <f t="shared" si="1"/>
        <v>6</v>
      </c>
    </row>
    <row r="43" spans="1:26" x14ac:dyDescent="0.3">
      <c r="A43" s="25">
        <v>2013</v>
      </c>
      <c r="B43" s="10">
        <v>19</v>
      </c>
      <c r="C43" s="10">
        <v>42</v>
      </c>
      <c r="D43" s="10">
        <v>1</v>
      </c>
      <c r="E43" s="10">
        <v>0</v>
      </c>
      <c r="F43" s="10">
        <v>0</v>
      </c>
      <c r="G43" s="10">
        <v>0</v>
      </c>
      <c r="H43" s="10">
        <v>0</v>
      </c>
      <c r="I43" s="10">
        <v>1</v>
      </c>
      <c r="J43" s="10">
        <v>0</v>
      </c>
      <c r="K43" s="10">
        <v>1</v>
      </c>
      <c r="L43" s="10">
        <v>0</v>
      </c>
      <c r="M43" s="10">
        <v>0</v>
      </c>
      <c r="N43" s="25">
        <v>0.77200000000000024</v>
      </c>
      <c r="O43" s="15">
        <v>0</v>
      </c>
      <c r="P43" s="25">
        <v>17.75</v>
      </c>
      <c r="Q43" s="25">
        <v>1.249198357391113</v>
      </c>
      <c r="R43" s="25">
        <v>2.38</v>
      </c>
      <c r="S43" s="25">
        <v>0.37657695705651195</v>
      </c>
      <c r="T43" s="25">
        <v>2</v>
      </c>
      <c r="U43" s="25">
        <v>70225</v>
      </c>
      <c r="V43" s="25">
        <v>0</v>
      </c>
      <c r="W43" s="25">
        <v>2</v>
      </c>
      <c r="X43" s="25">
        <v>11</v>
      </c>
      <c r="Y43" s="25">
        <v>24</v>
      </c>
      <c r="Z43" s="25">
        <f t="shared" si="1"/>
        <v>37</v>
      </c>
    </row>
    <row r="44" spans="1:26" x14ac:dyDescent="0.3">
      <c r="A44" s="25">
        <v>2013</v>
      </c>
      <c r="B44" s="10">
        <v>20</v>
      </c>
      <c r="C44" s="10">
        <v>43</v>
      </c>
      <c r="D44" s="10">
        <v>0</v>
      </c>
      <c r="E44" s="10">
        <v>0</v>
      </c>
      <c r="F44" s="10">
        <v>1</v>
      </c>
      <c r="G44" s="10">
        <v>0</v>
      </c>
      <c r="H44" s="10">
        <v>0</v>
      </c>
      <c r="I44" s="10">
        <v>1</v>
      </c>
      <c r="J44" s="10">
        <v>0</v>
      </c>
      <c r="K44" s="10">
        <v>1</v>
      </c>
      <c r="L44" s="10">
        <v>0</v>
      </c>
      <c r="M44" s="10">
        <v>0</v>
      </c>
      <c r="N44" s="25">
        <v>0.61800000000000033</v>
      </c>
      <c r="O44" s="15">
        <v>0</v>
      </c>
      <c r="P44" s="25">
        <v>13.51</v>
      </c>
      <c r="Q44" s="25">
        <v>1.1306553490220306</v>
      </c>
      <c r="R44" s="25">
        <v>1.57</v>
      </c>
      <c r="S44" s="25">
        <v>0.19589965240923377</v>
      </c>
      <c r="T44" s="25">
        <v>2</v>
      </c>
      <c r="U44" s="25">
        <v>70225</v>
      </c>
      <c r="V44" s="25">
        <v>0</v>
      </c>
      <c r="W44" s="25">
        <v>0</v>
      </c>
      <c r="X44" s="25">
        <v>4</v>
      </c>
      <c r="Y44" s="25">
        <v>3</v>
      </c>
      <c r="Z44" s="25">
        <f t="shared" si="1"/>
        <v>7</v>
      </c>
    </row>
    <row r="45" spans="1:26" x14ac:dyDescent="0.3">
      <c r="A45" s="25">
        <v>2013</v>
      </c>
      <c r="B45" s="10">
        <v>21</v>
      </c>
      <c r="C45" s="10">
        <v>44</v>
      </c>
      <c r="D45" s="10">
        <v>0</v>
      </c>
      <c r="E45" s="10">
        <v>0</v>
      </c>
      <c r="F45" s="10">
        <v>1</v>
      </c>
      <c r="G45" s="10">
        <v>0</v>
      </c>
      <c r="H45" s="10">
        <v>0</v>
      </c>
      <c r="I45" s="10">
        <v>1</v>
      </c>
      <c r="J45" s="10">
        <v>0</v>
      </c>
      <c r="K45" s="10">
        <v>1</v>
      </c>
      <c r="L45" s="10">
        <v>0</v>
      </c>
      <c r="M45" s="10">
        <v>0</v>
      </c>
      <c r="N45" s="25">
        <v>0.36999999999999922</v>
      </c>
      <c r="O45" s="15">
        <v>3.0000000000000027E-2</v>
      </c>
      <c r="P45" s="25">
        <v>35.770000000000003</v>
      </c>
      <c r="Q45" s="25">
        <v>1.5535189401489695</v>
      </c>
      <c r="R45" s="25">
        <v>2.61</v>
      </c>
      <c r="S45" s="25">
        <v>0.41664050733828095</v>
      </c>
      <c r="T45" s="25">
        <v>3</v>
      </c>
      <c r="U45" s="25">
        <v>75544</v>
      </c>
      <c r="V45" s="25">
        <v>0</v>
      </c>
      <c r="W45" s="25">
        <v>0</v>
      </c>
      <c r="X45" s="25">
        <v>8</v>
      </c>
      <c r="Y45" s="25">
        <v>18</v>
      </c>
      <c r="Z45" s="25">
        <f t="shared" si="1"/>
        <v>26</v>
      </c>
    </row>
    <row r="46" spans="1:26" x14ac:dyDescent="0.3">
      <c r="A46" s="25">
        <v>2013</v>
      </c>
      <c r="B46" s="10">
        <v>22</v>
      </c>
      <c r="C46" s="10">
        <v>45</v>
      </c>
      <c r="D46" s="10">
        <v>0</v>
      </c>
      <c r="E46" s="10">
        <v>0</v>
      </c>
      <c r="F46" s="10">
        <v>1</v>
      </c>
      <c r="G46" s="10">
        <v>0</v>
      </c>
      <c r="H46" s="10">
        <v>0</v>
      </c>
      <c r="I46" s="10">
        <v>1</v>
      </c>
      <c r="J46" s="10">
        <v>0</v>
      </c>
      <c r="K46" s="10">
        <v>0</v>
      </c>
      <c r="L46" s="10">
        <v>0</v>
      </c>
      <c r="M46" s="10">
        <v>0</v>
      </c>
      <c r="N46" s="25">
        <v>0.51000000000000156</v>
      </c>
      <c r="O46" s="15">
        <v>3.0000000000000027E-2</v>
      </c>
      <c r="P46" s="25">
        <v>75.28</v>
      </c>
      <c r="Q46" s="25">
        <v>1.8766796104192005</v>
      </c>
      <c r="R46" s="25">
        <v>2.4700000000000002</v>
      </c>
      <c r="S46" s="25">
        <v>0.39269695325966575</v>
      </c>
      <c r="T46" s="25">
        <v>1</v>
      </c>
      <c r="U46" s="25">
        <v>28550</v>
      </c>
      <c r="V46" s="25">
        <v>0</v>
      </c>
      <c r="W46" s="25">
        <v>0</v>
      </c>
      <c r="X46" s="25">
        <v>3</v>
      </c>
      <c r="Y46" s="25">
        <v>4</v>
      </c>
      <c r="Z46" s="25">
        <f t="shared" si="1"/>
        <v>7</v>
      </c>
    </row>
    <row r="47" spans="1:26" x14ac:dyDescent="0.3">
      <c r="A47" s="25">
        <v>2013</v>
      </c>
      <c r="B47" s="10">
        <v>23</v>
      </c>
      <c r="C47" s="10">
        <v>46</v>
      </c>
      <c r="D47" s="10">
        <v>0</v>
      </c>
      <c r="E47" s="10">
        <v>0</v>
      </c>
      <c r="F47" s="10">
        <v>1</v>
      </c>
      <c r="G47" s="10">
        <v>0</v>
      </c>
      <c r="H47" s="10">
        <v>1</v>
      </c>
      <c r="I47" s="10">
        <v>0</v>
      </c>
      <c r="J47" s="10">
        <v>0</v>
      </c>
      <c r="K47" s="10">
        <v>1</v>
      </c>
      <c r="L47" s="10">
        <v>0</v>
      </c>
      <c r="M47" s="10">
        <v>0</v>
      </c>
      <c r="N47" s="25">
        <v>0.39999999999999858</v>
      </c>
      <c r="O47" s="15">
        <v>1.0000000000000009E-2</v>
      </c>
      <c r="P47" s="25">
        <v>66.599999999999994</v>
      </c>
      <c r="Q47" s="25">
        <v>1.823474229170301</v>
      </c>
      <c r="R47" s="25">
        <v>3</v>
      </c>
      <c r="S47" s="25">
        <v>0.47712125471966244</v>
      </c>
      <c r="T47" s="25">
        <v>3</v>
      </c>
      <c r="U47" s="25">
        <v>28550</v>
      </c>
      <c r="V47" s="25">
        <v>0</v>
      </c>
      <c r="W47" s="25">
        <v>1</v>
      </c>
      <c r="X47" s="25">
        <v>5</v>
      </c>
      <c r="Y47" s="25">
        <v>9</v>
      </c>
      <c r="Z47" s="25">
        <f t="shared" si="1"/>
        <v>15</v>
      </c>
    </row>
    <row r="48" spans="1:26" x14ac:dyDescent="0.3">
      <c r="A48" s="25">
        <v>2014</v>
      </c>
      <c r="B48" s="10">
        <v>1</v>
      </c>
      <c r="C48" s="10">
        <v>47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1</v>
      </c>
      <c r="J48" s="10">
        <v>0</v>
      </c>
      <c r="K48" s="10">
        <v>1</v>
      </c>
      <c r="L48" s="10">
        <v>0</v>
      </c>
      <c r="M48" s="10">
        <v>0</v>
      </c>
      <c r="N48" s="25">
        <v>0.23400000000000001</v>
      </c>
      <c r="O48" s="15">
        <v>0</v>
      </c>
      <c r="P48" s="25">
        <v>23.57</v>
      </c>
      <c r="Q48" s="25">
        <v>1.3723595825243238</v>
      </c>
      <c r="R48" s="25">
        <v>2.83</v>
      </c>
      <c r="S48" s="25">
        <v>0.45178643552429026</v>
      </c>
      <c r="T48" s="25">
        <v>2</v>
      </c>
      <c r="U48" s="25">
        <v>69498</v>
      </c>
      <c r="V48" s="25">
        <v>0</v>
      </c>
      <c r="W48" s="25">
        <v>0</v>
      </c>
      <c r="X48" s="25">
        <v>3</v>
      </c>
      <c r="Y48" s="25">
        <v>9</v>
      </c>
      <c r="Z48" s="25">
        <f t="shared" si="1"/>
        <v>12</v>
      </c>
    </row>
    <row r="49" spans="1:26" x14ac:dyDescent="0.3">
      <c r="A49" s="25">
        <v>2014</v>
      </c>
      <c r="B49" s="10">
        <v>2</v>
      </c>
      <c r="C49" s="10">
        <v>48</v>
      </c>
      <c r="D49" s="10">
        <v>1</v>
      </c>
      <c r="E49" s="10">
        <v>0</v>
      </c>
      <c r="F49" s="10">
        <v>0</v>
      </c>
      <c r="G49" s="10">
        <v>0</v>
      </c>
      <c r="H49" s="10">
        <v>0</v>
      </c>
      <c r="I49" s="10">
        <v>1</v>
      </c>
      <c r="J49" s="10">
        <v>0</v>
      </c>
      <c r="K49" s="10">
        <v>0</v>
      </c>
      <c r="L49" s="10">
        <v>0</v>
      </c>
      <c r="M49" s="10">
        <v>0</v>
      </c>
      <c r="N49" s="25">
        <v>0.41600000000000004</v>
      </c>
      <c r="O49" s="15">
        <v>1.0000000000000009E-2</v>
      </c>
      <c r="P49" s="25">
        <v>21.43</v>
      </c>
      <c r="Q49" s="25">
        <v>1.3310221710418286</v>
      </c>
      <c r="R49" s="25">
        <v>1.68</v>
      </c>
      <c r="S49" s="25">
        <v>0.22530928172586284</v>
      </c>
      <c r="T49" s="25">
        <v>2</v>
      </c>
      <c r="U49" s="25">
        <v>69498</v>
      </c>
      <c r="V49" s="25">
        <v>0</v>
      </c>
      <c r="W49" s="25">
        <v>0</v>
      </c>
      <c r="X49" s="25">
        <v>4</v>
      </c>
      <c r="Y49" s="25">
        <v>13</v>
      </c>
      <c r="Z49" s="25">
        <f t="shared" si="1"/>
        <v>17</v>
      </c>
    </row>
    <row r="50" spans="1:26" x14ac:dyDescent="0.3">
      <c r="A50" s="25">
        <v>2014</v>
      </c>
      <c r="B50" s="10">
        <v>3</v>
      </c>
      <c r="C50" s="10">
        <v>49</v>
      </c>
      <c r="D50" s="10">
        <v>1</v>
      </c>
      <c r="E50" s="10">
        <v>0</v>
      </c>
      <c r="F50" s="10">
        <v>0</v>
      </c>
      <c r="G50" s="10">
        <v>0</v>
      </c>
      <c r="H50" s="10">
        <v>1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25">
        <v>0.29999999999999993</v>
      </c>
      <c r="O50" s="15">
        <v>5.0000000000000044E-2</v>
      </c>
      <c r="P50" s="25">
        <v>16.440000000000001</v>
      </c>
      <c r="Q50" s="25">
        <v>1.2159018132040316</v>
      </c>
      <c r="R50" s="25">
        <v>1.68</v>
      </c>
      <c r="S50" s="25">
        <v>0.22530928172586284</v>
      </c>
      <c r="T50" s="25">
        <v>1</v>
      </c>
      <c r="U50" s="25">
        <v>69498</v>
      </c>
      <c r="V50" s="25">
        <v>0</v>
      </c>
      <c r="W50" s="25">
        <v>0</v>
      </c>
      <c r="X50" s="25">
        <v>0</v>
      </c>
      <c r="Y50" s="25">
        <v>4</v>
      </c>
      <c r="Z50" s="25">
        <f t="shared" si="1"/>
        <v>4</v>
      </c>
    </row>
    <row r="51" spans="1:26" x14ac:dyDescent="0.3">
      <c r="A51" s="25">
        <v>2014</v>
      </c>
      <c r="B51" s="10">
        <v>4</v>
      </c>
      <c r="C51" s="10">
        <v>50</v>
      </c>
      <c r="D51" s="10">
        <v>1</v>
      </c>
      <c r="E51" s="10">
        <v>0</v>
      </c>
      <c r="F51" s="10">
        <v>0</v>
      </c>
      <c r="G51" s="10">
        <v>0</v>
      </c>
      <c r="H51" s="10">
        <v>1</v>
      </c>
      <c r="I51" s="10">
        <v>0</v>
      </c>
      <c r="J51" s="10">
        <v>0</v>
      </c>
      <c r="K51" s="10">
        <v>0</v>
      </c>
      <c r="L51" s="10">
        <v>1</v>
      </c>
      <c r="M51" s="10">
        <v>0</v>
      </c>
      <c r="N51" s="25">
        <v>0.55000000000000004</v>
      </c>
      <c r="O51" s="15">
        <v>2.0000000000000018E-2</v>
      </c>
      <c r="P51" s="25">
        <v>18.41</v>
      </c>
      <c r="Q51" s="25">
        <v>1.2650537885040147</v>
      </c>
      <c r="R51" s="25">
        <v>1.45</v>
      </c>
      <c r="S51" s="25">
        <v>0.16136800223497488</v>
      </c>
      <c r="T51" s="25">
        <v>0</v>
      </c>
      <c r="U51" s="25">
        <v>69498</v>
      </c>
      <c r="V51" s="25">
        <v>0</v>
      </c>
      <c r="W51" s="25">
        <v>1</v>
      </c>
      <c r="X51" s="25">
        <v>2</v>
      </c>
      <c r="Y51" s="25">
        <v>9</v>
      </c>
      <c r="Z51" s="25">
        <f t="shared" si="1"/>
        <v>12</v>
      </c>
    </row>
    <row r="52" spans="1:26" x14ac:dyDescent="0.3">
      <c r="A52" s="25">
        <v>2014</v>
      </c>
      <c r="B52" s="10">
        <v>5</v>
      </c>
      <c r="C52" s="10">
        <v>51</v>
      </c>
      <c r="D52" s="10">
        <v>1</v>
      </c>
      <c r="E52" s="10">
        <v>0</v>
      </c>
      <c r="F52" s="10">
        <v>0</v>
      </c>
      <c r="G52" s="10">
        <v>0</v>
      </c>
      <c r="H52" s="10">
        <v>1</v>
      </c>
      <c r="I52" s="10">
        <v>0</v>
      </c>
      <c r="J52" s="10">
        <v>0</v>
      </c>
      <c r="K52" s="10">
        <v>1</v>
      </c>
      <c r="L52" s="10">
        <v>0</v>
      </c>
      <c r="M52" s="10">
        <v>0</v>
      </c>
      <c r="N52" s="25">
        <v>0.62999999999999989</v>
      </c>
      <c r="O52" s="15">
        <v>2.0000000000000018E-2</v>
      </c>
      <c r="P52" s="25">
        <v>38.380000000000003</v>
      </c>
      <c r="Q52" s="25">
        <v>1.5841049703994527</v>
      </c>
      <c r="R52" s="25">
        <v>1.43</v>
      </c>
      <c r="S52" s="25">
        <v>0.1553360374650618</v>
      </c>
      <c r="T52" s="25">
        <v>1</v>
      </c>
      <c r="U52" s="25">
        <v>69498</v>
      </c>
      <c r="V52" s="25">
        <v>0</v>
      </c>
      <c r="W52" s="25">
        <v>0</v>
      </c>
      <c r="X52" s="25">
        <v>14</v>
      </c>
      <c r="Y52" s="25">
        <v>40</v>
      </c>
      <c r="Z52" s="25">
        <f t="shared" si="1"/>
        <v>54</v>
      </c>
    </row>
    <row r="53" spans="1:26" x14ac:dyDescent="0.3">
      <c r="A53" s="25">
        <v>2014</v>
      </c>
      <c r="B53" s="10">
        <v>6</v>
      </c>
      <c r="C53" s="10">
        <v>52</v>
      </c>
      <c r="D53" s="10">
        <v>1</v>
      </c>
      <c r="E53" s="10">
        <v>0</v>
      </c>
      <c r="F53" s="10">
        <v>0</v>
      </c>
      <c r="G53" s="10">
        <v>0</v>
      </c>
      <c r="H53" s="10">
        <v>1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25">
        <v>0.66999999999999993</v>
      </c>
      <c r="O53" s="15">
        <v>0</v>
      </c>
      <c r="P53" s="25">
        <v>15.75</v>
      </c>
      <c r="Q53" s="25">
        <v>1.1972805581256194</v>
      </c>
      <c r="R53" s="25">
        <v>3.66</v>
      </c>
      <c r="S53" s="25">
        <v>0.56348108539441066</v>
      </c>
      <c r="T53" s="25">
        <v>3</v>
      </c>
      <c r="U53" s="25">
        <v>69498</v>
      </c>
      <c r="V53" s="25">
        <v>0</v>
      </c>
      <c r="W53" s="25">
        <v>0</v>
      </c>
      <c r="X53" s="25">
        <v>8</v>
      </c>
      <c r="Y53" s="25">
        <v>50</v>
      </c>
      <c r="Z53" s="25">
        <f t="shared" si="1"/>
        <v>58</v>
      </c>
    </row>
    <row r="54" spans="1:26" x14ac:dyDescent="0.3">
      <c r="A54" s="25">
        <v>2014</v>
      </c>
      <c r="B54" s="10">
        <v>7</v>
      </c>
      <c r="C54" s="10">
        <v>53</v>
      </c>
      <c r="D54" s="10">
        <v>1</v>
      </c>
      <c r="E54" s="10">
        <v>0</v>
      </c>
      <c r="F54" s="10">
        <v>0</v>
      </c>
      <c r="G54" s="10">
        <v>0</v>
      </c>
      <c r="H54" s="10">
        <v>0</v>
      </c>
      <c r="I54" s="10">
        <v>1</v>
      </c>
      <c r="J54" s="10">
        <v>0</v>
      </c>
      <c r="K54" s="10">
        <v>1</v>
      </c>
      <c r="L54" s="10">
        <v>0</v>
      </c>
      <c r="M54" s="10">
        <v>0</v>
      </c>
      <c r="N54" s="25">
        <v>0.31000000000000005</v>
      </c>
      <c r="O54" s="15">
        <v>0</v>
      </c>
      <c r="P54" s="25">
        <v>18.93</v>
      </c>
      <c r="Q54" s="25">
        <v>1.2771506139637967</v>
      </c>
      <c r="R54" s="25">
        <v>2.09</v>
      </c>
      <c r="S54" s="25">
        <v>0.32014628611105395</v>
      </c>
      <c r="T54" s="25">
        <v>0</v>
      </c>
      <c r="U54" s="25">
        <v>69498</v>
      </c>
      <c r="V54" s="25">
        <v>1</v>
      </c>
      <c r="W54" s="25">
        <v>0</v>
      </c>
      <c r="X54" s="25">
        <v>14</v>
      </c>
      <c r="Y54" s="25">
        <v>19</v>
      </c>
      <c r="Z54" s="25">
        <f t="shared" si="1"/>
        <v>34</v>
      </c>
    </row>
    <row r="55" spans="1:26" x14ac:dyDescent="0.3">
      <c r="A55" s="25">
        <v>2014</v>
      </c>
      <c r="B55" s="10">
        <v>8</v>
      </c>
      <c r="C55" s="10">
        <v>54</v>
      </c>
      <c r="D55" s="10">
        <v>0</v>
      </c>
      <c r="E55" s="10">
        <v>1</v>
      </c>
      <c r="F55" s="10">
        <v>0</v>
      </c>
      <c r="G55" s="10">
        <v>0</v>
      </c>
      <c r="H55" s="10">
        <v>0</v>
      </c>
      <c r="I55" s="10">
        <v>1</v>
      </c>
      <c r="J55" s="10">
        <v>0</v>
      </c>
      <c r="K55" s="10">
        <v>1</v>
      </c>
      <c r="L55" s="10">
        <v>0</v>
      </c>
      <c r="M55" s="10">
        <v>0</v>
      </c>
      <c r="N55" s="25">
        <v>0.89000000000000012</v>
      </c>
      <c r="O55" s="15">
        <v>2.0000000000000018E-2</v>
      </c>
      <c r="P55" s="25">
        <v>18.72</v>
      </c>
      <c r="Q55" s="25">
        <v>1.2723058444020865</v>
      </c>
      <c r="R55" s="25">
        <v>1.94</v>
      </c>
      <c r="S55" s="25">
        <v>0.28780172993022601</v>
      </c>
      <c r="T55" s="25">
        <v>1</v>
      </c>
      <c r="U55" s="25">
        <v>96251</v>
      </c>
      <c r="V55" s="25">
        <v>0</v>
      </c>
      <c r="W55" s="25">
        <v>1</v>
      </c>
      <c r="X55" s="25">
        <v>3</v>
      </c>
      <c r="Y55" s="25">
        <v>13</v>
      </c>
      <c r="Z55" s="25">
        <f t="shared" si="1"/>
        <v>17</v>
      </c>
    </row>
    <row r="56" spans="1:26" x14ac:dyDescent="0.3">
      <c r="A56" s="25">
        <v>2014</v>
      </c>
      <c r="B56" s="10">
        <v>9</v>
      </c>
      <c r="C56" s="10">
        <v>55</v>
      </c>
      <c r="D56" s="10">
        <v>0</v>
      </c>
      <c r="E56" s="10">
        <v>1</v>
      </c>
      <c r="F56" s="10">
        <v>0</v>
      </c>
      <c r="G56" s="10">
        <v>0</v>
      </c>
      <c r="H56" s="10">
        <v>0</v>
      </c>
      <c r="I56" s="10">
        <v>1</v>
      </c>
      <c r="J56" s="10">
        <v>0</v>
      </c>
      <c r="K56" s="10">
        <v>1</v>
      </c>
      <c r="L56" s="10">
        <v>0</v>
      </c>
      <c r="M56" s="10">
        <v>0</v>
      </c>
      <c r="N56" s="25">
        <v>1.4569999999999999</v>
      </c>
      <c r="O56" s="15">
        <v>0</v>
      </c>
      <c r="P56" s="25">
        <v>16.2</v>
      </c>
      <c r="Q56" s="25">
        <v>1.209515014542631</v>
      </c>
      <c r="R56" s="25">
        <v>1.66</v>
      </c>
      <c r="S56" s="25">
        <v>0.22010808804005508</v>
      </c>
      <c r="T56" s="25">
        <v>0</v>
      </c>
      <c r="U56" s="25">
        <v>96251</v>
      </c>
      <c r="V56" s="25">
        <v>0</v>
      </c>
      <c r="W56" s="25">
        <v>2</v>
      </c>
      <c r="X56" s="25">
        <v>21</v>
      </c>
      <c r="Y56" s="25">
        <v>23</v>
      </c>
      <c r="Z56" s="25">
        <f t="shared" si="1"/>
        <v>46</v>
      </c>
    </row>
    <row r="57" spans="1:26" x14ac:dyDescent="0.3">
      <c r="A57" s="25">
        <v>2014</v>
      </c>
      <c r="B57" s="10">
        <v>10</v>
      </c>
      <c r="C57" s="10">
        <v>56</v>
      </c>
      <c r="D57" s="10">
        <v>0</v>
      </c>
      <c r="E57" s="10">
        <v>1</v>
      </c>
      <c r="F57" s="10">
        <v>0</v>
      </c>
      <c r="G57" s="10">
        <v>0</v>
      </c>
      <c r="H57" s="10">
        <v>1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25">
        <v>0.24300000000000035</v>
      </c>
      <c r="O57" s="15">
        <v>0</v>
      </c>
      <c r="P57" s="25">
        <v>10.73</v>
      </c>
      <c r="Q57" s="25">
        <v>1.0305997219659511</v>
      </c>
      <c r="R57" s="25">
        <v>3.01</v>
      </c>
      <c r="S57" s="25">
        <v>0.47856649559384334</v>
      </c>
      <c r="T57" s="25">
        <v>0</v>
      </c>
      <c r="U57" s="25">
        <v>96251</v>
      </c>
      <c r="V57" s="25">
        <v>0</v>
      </c>
      <c r="W57" s="25">
        <v>0</v>
      </c>
      <c r="X57" s="25">
        <v>6</v>
      </c>
      <c r="Y57" s="25">
        <v>17</v>
      </c>
      <c r="Z57" s="25">
        <f t="shared" si="1"/>
        <v>23</v>
      </c>
    </row>
    <row r="58" spans="1:26" x14ac:dyDescent="0.3">
      <c r="A58" s="25">
        <v>2014</v>
      </c>
      <c r="B58" s="10">
        <v>11</v>
      </c>
      <c r="C58" s="10">
        <v>57</v>
      </c>
      <c r="D58" s="10">
        <v>0</v>
      </c>
      <c r="E58" s="10">
        <v>1</v>
      </c>
      <c r="F58" s="10">
        <v>0</v>
      </c>
      <c r="G58" s="10">
        <v>0</v>
      </c>
      <c r="H58" s="10">
        <v>0</v>
      </c>
      <c r="I58" s="10">
        <v>1</v>
      </c>
      <c r="J58" s="10">
        <v>0</v>
      </c>
      <c r="K58" s="10">
        <v>1</v>
      </c>
      <c r="L58" s="10">
        <v>0</v>
      </c>
      <c r="M58" s="10">
        <v>0</v>
      </c>
      <c r="N58" s="25">
        <v>0.55999999999999961</v>
      </c>
      <c r="O58" s="15">
        <v>0</v>
      </c>
      <c r="P58" s="25">
        <v>26.9</v>
      </c>
      <c r="Q58" s="25">
        <v>1.4297522800024081</v>
      </c>
      <c r="R58" s="25">
        <v>2.61</v>
      </c>
      <c r="S58" s="25">
        <v>0.41664050733828095</v>
      </c>
      <c r="T58" s="25">
        <v>1</v>
      </c>
      <c r="U58" s="25">
        <v>96251</v>
      </c>
      <c r="V58" s="25">
        <v>0</v>
      </c>
      <c r="W58" s="25">
        <v>0</v>
      </c>
      <c r="X58" s="25">
        <v>15</v>
      </c>
      <c r="Y58" s="25">
        <v>54</v>
      </c>
      <c r="Z58" s="25">
        <f t="shared" si="1"/>
        <v>69</v>
      </c>
    </row>
    <row r="59" spans="1:26" x14ac:dyDescent="0.3">
      <c r="A59" s="25">
        <v>2014</v>
      </c>
      <c r="B59" s="10">
        <v>12</v>
      </c>
      <c r="C59" s="10">
        <v>58</v>
      </c>
      <c r="D59" s="10">
        <v>0</v>
      </c>
      <c r="E59" s="10">
        <v>0</v>
      </c>
      <c r="F59" s="10">
        <v>1</v>
      </c>
      <c r="G59" s="10">
        <v>0</v>
      </c>
      <c r="H59" s="10">
        <v>0</v>
      </c>
      <c r="I59" s="10">
        <v>1</v>
      </c>
      <c r="J59" s="10">
        <v>0</v>
      </c>
      <c r="K59" s="10">
        <v>0</v>
      </c>
      <c r="L59" s="10">
        <v>0</v>
      </c>
      <c r="M59" s="10">
        <v>0</v>
      </c>
      <c r="N59" s="25">
        <v>1.3399999999999999</v>
      </c>
      <c r="O59" s="15">
        <v>0</v>
      </c>
      <c r="P59" s="25">
        <v>29.84</v>
      </c>
      <c r="Q59" s="25">
        <v>1.4747988188006311</v>
      </c>
      <c r="R59" s="25">
        <v>1.68</v>
      </c>
      <c r="S59" s="25">
        <v>0.22530928172586284</v>
      </c>
      <c r="T59" s="25">
        <v>0</v>
      </c>
      <c r="U59" s="25">
        <v>87407</v>
      </c>
      <c r="V59" s="25">
        <v>0</v>
      </c>
      <c r="W59" s="25">
        <v>2</v>
      </c>
      <c r="X59" s="25">
        <v>9</v>
      </c>
      <c r="Y59" s="25">
        <v>7</v>
      </c>
      <c r="Z59" s="25">
        <f t="shared" si="1"/>
        <v>18</v>
      </c>
    </row>
    <row r="60" spans="1:26" x14ac:dyDescent="0.3">
      <c r="A60" s="25">
        <v>2014</v>
      </c>
      <c r="B60" s="10">
        <v>13</v>
      </c>
      <c r="C60" s="10">
        <v>59</v>
      </c>
      <c r="D60" s="10">
        <v>0</v>
      </c>
      <c r="E60" s="10">
        <v>0</v>
      </c>
      <c r="F60" s="10">
        <v>1</v>
      </c>
      <c r="G60" s="10">
        <v>0</v>
      </c>
      <c r="H60" s="10">
        <v>0</v>
      </c>
      <c r="I60" s="10">
        <v>1</v>
      </c>
      <c r="J60" s="10">
        <v>0</v>
      </c>
      <c r="K60" s="10">
        <v>0</v>
      </c>
      <c r="L60" s="10">
        <v>0</v>
      </c>
      <c r="M60" s="10">
        <v>0</v>
      </c>
      <c r="N60" s="25">
        <v>0.80000000000000071</v>
      </c>
      <c r="O60" s="15">
        <v>0</v>
      </c>
      <c r="P60" s="25">
        <v>16.05</v>
      </c>
      <c r="Q60" s="25">
        <v>1.2054750367408908</v>
      </c>
      <c r="R60" s="25">
        <v>2.1</v>
      </c>
      <c r="S60" s="25">
        <v>0.3222192947339193</v>
      </c>
      <c r="T60" s="25">
        <v>3</v>
      </c>
      <c r="U60" s="25">
        <v>87407</v>
      </c>
      <c r="V60" s="25">
        <v>0</v>
      </c>
      <c r="W60" s="25">
        <v>0</v>
      </c>
      <c r="X60" s="25">
        <v>8</v>
      </c>
      <c r="Y60" s="25">
        <v>14</v>
      </c>
      <c r="Z60" s="25">
        <f t="shared" si="1"/>
        <v>22</v>
      </c>
    </row>
    <row r="61" spans="1:26" x14ac:dyDescent="0.3">
      <c r="A61" s="25">
        <v>2014</v>
      </c>
      <c r="B61" s="10">
        <v>14</v>
      </c>
      <c r="C61" s="10">
        <v>60</v>
      </c>
      <c r="D61" s="10">
        <v>0</v>
      </c>
      <c r="E61" s="10">
        <v>0</v>
      </c>
      <c r="F61" s="10">
        <v>1</v>
      </c>
      <c r="G61" s="10">
        <v>0</v>
      </c>
      <c r="H61" s="10">
        <v>0</v>
      </c>
      <c r="I61" s="10">
        <v>1</v>
      </c>
      <c r="J61" s="10">
        <v>0</v>
      </c>
      <c r="K61" s="10">
        <v>1</v>
      </c>
      <c r="L61" s="10">
        <v>0</v>
      </c>
      <c r="M61" s="10">
        <v>0</v>
      </c>
      <c r="N61" s="25">
        <v>1.1150000000000002</v>
      </c>
      <c r="O61" s="15">
        <v>4.0000000000000036E-2</v>
      </c>
      <c r="P61" s="25">
        <v>26.85</v>
      </c>
      <c r="Q61" s="25">
        <v>1.4289442900355744</v>
      </c>
      <c r="R61" s="25">
        <v>2.2999999999999998</v>
      </c>
      <c r="S61" s="25">
        <v>0.36172783601759284</v>
      </c>
      <c r="T61" s="25">
        <v>3</v>
      </c>
      <c r="U61" s="25">
        <v>87407</v>
      </c>
      <c r="V61" s="25">
        <v>0</v>
      </c>
      <c r="W61" s="25">
        <v>1</v>
      </c>
      <c r="X61" s="25">
        <v>13</v>
      </c>
      <c r="Y61" s="25">
        <v>29</v>
      </c>
      <c r="Z61" s="25">
        <f t="shared" si="1"/>
        <v>43</v>
      </c>
    </row>
    <row r="62" spans="1:26" x14ac:dyDescent="0.3">
      <c r="A62" s="25">
        <v>2014</v>
      </c>
      <c r="B62" s="10">
        <v>15</v>
      </c>
      <c r="C62" s="10">
        <v>61</v>
      </c>
      <c r="D62" s="10">
        <v>0</v>
      </c>
      <c r="E62" s="10">
        <v>0</v>
      </c>
      <c r="F62" s="10">
        <v>1</v>
      </c>
      <c r="G62" s="10">
        <v>0</v>
      </c>
      <c r="H62" s="10">
        <v>0</v>
      </c>
      <c r="I62" s="10">
        <v>1</v>
      </c>
      <c r="J62" s="10">
        <v>0</v>
      </c>
      <c r="K62" s="10">
        <v>1</v>
      </c>
      <c r="L62" s="10">
        <v>0</v>
      </c>
      <c r="M62" s="10">
        <v>0</v>
      </c>
      <c r="N62" s="25">
        <v>0.82499999999999929</v>
      </c>
      <c r="O62" s="15">
        <v>0</v>
      </c>
      <c r="P62" s="25">
        <v>53.37</v>
      </c>
      <c r="Q62" s="25">
        <v>1.7272972028035876</v>
      </c>
      <c r="R62" s="25">
        <v>1.5</v>
      </c>
      <c r="S62" s="25">
        <v>0.17609125905568124</v>
      </c>
      <c r="T62" s="25">
        <v>1</v>
      </c>
      <c r="U62" s="25">
        <v>82402</v>
      </c>
      <c r="V62" s="25">
        <v>1</v>
      </c>
      <c r="W62" s="25">
        <v>3</v>
      </c>
      <c r="X62" s="25">
        <v>5</v>
      </c>
      <c r="Y62" s="25">
        <v>5</v>
      </c>
      <c r="Z62" s="25">
        <f t="shared" si="1"/>
        <v>14</v>
      </c>
    </row>
    <row r="63" spans="1:26" x14ac:dyDescent="0.3">
      <c r="A63" s="25">
        <v>2014</v>
      </c>
      <c r="B63" s="10">
        <v>16</v>
      </c>
      <c r="C63" s="10">
        <v>62</v>
      </c>
      <c r="D63" s="10">
        <v>0</v>
      </c>
      <c r="E63" s="10">
        <v>0</v>
      </c>
      <c r="F63" s="10">
        <v>1</v>
      </c>
      <c r="G63" s="10">
        <v>0</v>
      </c>
      <c r="H63" s="10">
        <v>0</v>
      </c>
      <c r="I63" s="10">
        <v>1</v>
      </c>
      <c r="J63" s="10">
        <v>0</v>
      </c>
      <c r="K63" s="10">
        <v>1</v>
      </c>
      <c r="L63" s="10">
        <v>0</v>
      </c>
      <c r="M63" s="10">
        <v>0</v>
      </c>
      <c r="N63" s="25">
        <v>1.0950000000000006</v>
      </c>
      <c r="O63" s="15">
        <v>3.0000000000000027E-2</v>
      </c>
      <c r="P63" s="25">
        <v>37.07</v>
      </c>
      <c r="Q63" s="25">
        <v>1.5690225860295637</v>
      </c>
      <c r="R63" s="25">
        <v>1.67</v>
      </c>
      <c r="S63" s="25">
        <v>0.22271647114758325</v>
      </c>
      <c r="T63" s="25">
        <v>4</v>
      </c>
      <c r="U63" s="25">
        <v>73004</v>
      </c>
      <c r="V63" s="25">
        <v>0</v>
      </c>
      <c r="W63" s="25">
        <v>1</v>
      </c>
      <c r="X63" s="25">
        <v>6</v>
      </c>
      <c r="Y63" s="25">
        <v>17</v>
      </c>
      <c r="Z63" s="25">
        <f t="shared" si="1"/>
        <v>24</v>
      </c>
    </row>
    <row r="64" spans="1:26" x14ac:dyDescent="0.3">
      <c r="A64" s="25">
        <v>2014</v>
      </c>
      <c r="B64" s="10">
        <v>17</v>
      </c>
      <c r="C64" s="10">
        <v>63</v>
      </c>
      <c r="D64" s="10">
        <v>0</v>
      </c>
      <c r="E64" s="10">
        <v>0</v>
      </c>
      <c r="F64" s="10">
        <v>1</v>
      </c>
      <c r="G64" s="10">
        <v>0</v>
      </c>
      <c r="H64" s="10">
        <v>0</v>
      </c>
      <c r="I64" s="10">
        <v>1</v>
      </c>
      <c r="J64" s="10">
        <v>0</v>
      </c>
      <c r="K64" s="10">
        <v>1</v>
      </c>
      <c r="L64" s="10">
        <v>0</v>
      </c>
      <c r="M64" s="10">
        <v>0</v>
      </c>
      <c r="N64" s="25">
        <v>0.47499999999999964</v>
      </c>
      <c r="O64" s="15">
        <v>0</v>
      </c>
      <c r="P64" s="25">
        <v>21.47</v>
      </c>
      <c r="Q64" s="25">
        <v>1.3318320444362486</v>
      </c>
      <c r="R64" s="25">
        <v>1.79</v>
      </c>
      <c r="S64" s="25">
        <v>0.2528530309798932</v>
      </c>
      <c r="T64" s="25">
        <v>3</v>
      </c>
      <c r="U64" s="25">
        <v>73004</v>
      </c>
      <c r="V64" s="25">
        <v>0</v>
      </c>
      <c r="W64" s="25">
        <v>0</v>
      </c>
      <c r="X64" s="25">
        <v>4</v>
      </c>
      <c r="Y64" s="25">
        <v>6</v>
      </c>
      <c r="Z64" s="25">
        <f t="shared" si="1"/>
        <v>10</v>
      </c>
    </row>
    <row r="65" spans="1:26" x14ac:dyDescent="0.3">
      <c r="A65" s="25">
        <v>2014</v>
      </c>
      <c r="B65" s="10">
        <v>18</v>
      </c>
      <c r="C65" s="10">
        <v>64</v>
      </c>
      <c r="D65" s="10">
        <v>0</v>
      </c>
      <c r="E65" s="10">
        <v>0</v>
      </c>
      <c r="F65" s="10">
        <v>1</v>
      </c>
      <c r="G65" s="10">
        <v>0</v>
      </c>
      <c r="H65" s="10">
        <v>0</v>
      </c>
      <c r="I65" s="10">
        <v>1</v>
      </c>
      <c r="J65" s="10">
        <v>0</v>
      </c>
      <c r="K65" s="10">
        <v>1</v>
      </c>
      <c r="L65" s="10">
        <v>0</v>
      </c>
      <c r="M65" s="10">
        <v>0</v>
      </c>
      <c r="N65" s="25">
        <v>0.69999999999999929</v>
      </c>
      <c r="O65" s="15">
        <v>3.0000000000000027E-2</v>
      </c>
      <c r="P65" s="25">
        <v>29.86</v>
      </c>
      <c r="Q65" s="25">
        <v>1.4750898033890065</v>
      </c>
      <c r="R65" s="25">
        <v>2.34</v>
      </c>
      <c r="S65" s="25">
        <v>0.36921585741014279</v>
      </c>
      <c r="T65" s="25">
        <v>1</v>
      </c>
      <c r="U65" s="25">
        <v>73004</v>
      </c>
      <c r="V65" s="25">
        <v>1</v>
      </c>
      <c r="W65" s="25">
        <v>1</v>
      </c>
      <c r="X65" s="25">
        <v>6</v>
      </c>
      <c r="Y65" s="25">
        <v>6</v>
      </c>
      <c r="Z65" s="25">
        <f t="shared" si="1"/>
        <v>14</v>
      </c>
    </row>
    <row r="66" spans="1:26" x14ac:dyDescent="0.3">
      <c r="A66" s="25">
        <v>2014</v>
      </c>
      <c r="B66" s="10">
        <v>19</v>
      </c>
      <c r="C66" s="10">
        <v>65</v>
      </c>
      <c r="D66" s="10">
        <v>1</v>
      </c>
      <c r="E66" s="10">
        <v>0</v>
      </c>
      <c r="F66" s="10">
        <v>0</v>
      </c>
      <c r="G66" s="10">
        <v>0</v>
      </c>
      <c r="H66" s="10">
        <v>0</v>
      </c>
      <c r="I66" s="10">
        <v>1</v>
      </c>
      <c r="J66" s="10">
        <v>0</v>
      </c>
      <c r="K66" s="10">
        <v>1</v>
      </c>
      <c r="L66" s="10">
        <v>0</v>
      </c>
      <c r="M66" s="10">
        <v>0</v>
      </c>
      <c r="N66" s="25">
        <v>0.77200000000000024</v>
      </c>
      <c r="O66" s="15">
        <v>0</v>
      </c>
      <c r="P66" s="25">
        <v>17.75</v>
      </c>
      <c r="Q66" s="25">
        <v>1.249198357391113</v>
      </c>
      <c r="R66" s="25">
        <v>2.38</v>
      </c>
      <c r="S66" s="25">
        <v>0.37657695705651195</v>
      </c>
      <c r="T66" s="25">
        <v>2</v>
      </c>
      <c r="U66" s="25">
        <v>73004</v>
      </c>
      <c r="V66" s="25">
        <v>0</v>
      </c>
      <c r="W66" s="25">
        <v>1</v>
      </c>
      <c r="X66" s="25">
        <v>6</v>
      </c>
      <c r="Y66" s="25">
        <v>45</v>
      </c>
      <c r="Z66" s="25">
        <f t="shared" si="1"/>
        <v>52</v>
      </c>
    </row>
    <row r="67" spans="1:26" x14ac:dyDescent="0.3">
      <c r="A67" s="25">
        <v>2014</v>
      </c>
      <c r="B67" s="10">
        <v>20</v>
      </c>
      <c r="C67" s="10">
        <v>66</v>
      </c>
      <c r="D67" s="10">
        <v>0</v>
      </c>
      <c r="E67" s="10">
        <v>0</v>
      </c>
      <c r="F67" s="10">
        <v>1</v>
      </c>
      <c r="G67" s="10">
        <v>0</v>
      </c>
      <c r="H67" s="10">
        <v>0</v>
      </c>
      <c r="I67" s="10">
        <v>1</v>
      </c>
      <c r="J67" s="10">
        <v>0</v>
      </c>
      <c r="K67" s="10">
        <v>1</v>
      </c>
      <c r="L67" s="10">
        <v>0</v>
      </c>
      <c r="M67" s="10">
        <v>0</v>
      </c>
      <c r="N67" s="25">
        <v>0.61800000000000033</v>
      </c>
      <c r="O67" s="15">
        <v>0</v>
      </c>
      <c r="P67" s="25">
        <v>13.51</v>
      </c>
      <c r="Q67" s="25">
        <v>1.1306553490220306</v>
      </c>
      <c r="R67" s="25">
        <v>1.57</v>
      </c>
      <c r="S67" s="25">
        <v>0.19589965240923377</v>
      </c>
      <c r="T67" s="25">
        <v>2</v>
      </c>
      <c r="U67" s="25">
        <v>73004</v>
      </c>
      <c r="V67" s="25">
        <v>0</v>
      </c>
      <c r="W67" s="25">
        <v>0</v>
      </c>
      <c r="X67" s="25">
        <v>3</v>
      </c>
      <c r="Y67" s="25">
        <v>6</v>
      </c>
      <c r="Z67" s="25">
        <f t="shared" si="1"/>
        <v>9</v>
      </c>
    </row>
    <row r="68" spans="1:26" x14ac:dyDescent="0.3">
      <c r="A68" s="25">
        <v>2014</v>
      </c>
      <c r="B68" s="10">
        <v>21</v>
      </c>
      <c r="C68" s="10">
        <v>67</v>
      </c>
      <c r="D68" s="10">
        <v>0</v>
      </c>
      <c r="E68" s="10">
        <v>0</v>
      </c>
      <c r="F68" s="10">
        <v>1</v>
      </c>
      <c r="G68" s="10">
        <v>0</v>
      </c>
      <c r="H68" s="10">
        <v>0</v>
      </c>
      <c r="I68" s="10">
        <v>1</v>
      </c>
      <c r="J68" s="10">
        <v>0</v>
      </c>
      <c r="K68" s="10">
        <v>1</v>
      </c>
      <c r="L68" s="10">
        <v>0</v>
      </c>
      <c r="M68" s="10">
        <v>0</v>
      </c>
      <c r="N68" s="25">
        <v>0.36999999999999922</v>
      </c>
      <c r="O68" s="15">
        <v>3.0000000000000027E-2</v>
      </c>
      <c r="P68" s="25">
        <v>35.770000000000003</v>
      </c>
      <c r="Q68" s="25">
        <v>1.5535189401489695</v>
      </c>
      <c r="R68" s="25">
        <v>2.61</v>
      </c>
      <c r="S68" s="25">
        <v>0.41664050733828095</v>
      </c>
      <c r="T68" s="25">
        <v>3</v>
      </c>
      <c r="U68" s="25">
        <v>74933</v>
      </c>
      <c r="V68" s="25">
        <v>0</v>
      </c>
      <c r="W68" s="25">
        <v>0</v>
      </c>
      <c r="X68" s="25">
        <v>6</v>
      </c>
      <c r="Y68" s="25">
        <v>22</v>
      </c>
      <c r="Z68" s="25">
        <f t="shared" si="1"/>
        <v>28</v>
      </c>
    </row>
    <row r="69" spans="1:26" x14ac:dyDescent="0.3">
      <c r="A69" s="25">
        <v>2014</v>
      </c>
      <c r="B69" s="10">
        <v>22</v>
      </c>
      <c r="C69" s="10">
        <v>68</v>
      </c>
      <c r="D69" s="10">
        <v>0</v>
      </c>
      <c r="E69" s="10">
        <v>0</v>
      </c>
      <c r="F69" s="10">
        <v>1</v>
      </c>
      <c r="G69" s="10">
        <v>0</v>
      </c>
      <c r="H69" s="10">
        <v>0</v>
      </c>
      <c r="I69" s="10">
        <v>1</v>
      </c>
      <c r="J69" s="10">
        <v>0</v>
      </c>
      <c r="K69" s="10">
        <v>0</v>
      </c>
      <c r="L69" s="10">
        <v>0</v>
      </c>
      <c r="M69" s="10">
        <v>0</v>
      </c>
      <c r="N69" s="25">
        <v>0.51000000000000156</v>
      </c>
      <c r="O69" s="15">
        <v>3.0000000000000027E-2</v>
      </c>
      <c r="P69" s="25">
        <v>75.28</v>
      </c>
      <c r="Q69" s="25">
        <v>1.8766796104192005</v>
      </c>
      <c r="R69" s="25">
        <v>2.4700000000000002</v>
      </c>
      <c r="S69" s="25">
        <v>0.39269695325966575</v>
      </c>
      <c r="T69" s="25">
        <v>1</v>
      </c>
      <c r="U69" s="25">
        <v>28319</v>
      </c>
      <c r="V69" s="25">
        <v>0</v>
      </c>
      <c r="W69" s="25">
        <v>1</v>
      </c>
      <c r="X69" s="25">
        <v>6</v>
      </c>
      <c r="Y69" s="25">
        <v>13</v>
      </c>
      <c r="Z69" s="25">
        <f t="shared" si="1"/>
        <v>20</v>
      </c>
    </row>
    <row r="70" spans="1:26" x14ac:dyDescent="0.3">
      <c r="A70" s="25">
        <v>2014</v>
      </c>
      <c r="B70" s="10">
        <v>23</v>
      </c>
      <c r="C70" s="10">
        <v>69</v>
      </c>
      <c r="D70" s="10">
        <v>0</v>
      </c>
      <c r="E70" s="10">
        <v>0</v>
      </c>
      <c r="F70" s="10">
        <v>1</v>
      </c>
      <c r="G70" s="10">
        <v>0</v>
      </c>
      <c r="H70" s="10">
        <v>1</v>
      </c>
      <c r="I70" s="10">
        <v>0</v>
      </c>
      <c r="J70" s="10">
        <v>0</v>
      </c>
      <c r="K70" s="10">
        <v>1</v>
      </c>
      <c r="L70" s="10">
        <v>0</v>
      </c>
      <c r="M70" s="10">
        <v>0</v>
      </c>
      <c r="N70" s="25">
        <v>0.39999999999999858</v>
      </c>
      <c r="O70" s="15">
        <v>1.0000000000000009E-2</v>
      </c>
      <c r="P70" s="25">
        <v>66.599999999999994</v>
      </c>
      <c r="Q70" s="25">
        <v>1.823474229170301</v>
      </c>
      <c r="R70" s="25">
        <v>3</v>
      </c>
      <c r="S70" s="25">
        <v>0.47712125471966244</v>
      </c>
      <c r="T70" s="25">
        <v>3</v>
      </c>
      <c r="U70" s="25">
        <v>28319</v>
      </c>
      <c r="V70" s="25">
        <v>0</v>
      </c>
      <c r="W70" s="25">
        <v>0</v>
      </c>
      <c r="X70" s="25">
        <v>0</v>
      </c>
      <c r="Y70" s="25">
        <v>7</v>
      </c>
      <c r="Z70" s="25">
        <f t="shared" si="1"/>
        <v>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7"/>
  <sheetViews>
    <sheetView topLeftCell="N1" workbookViewId="0">
      <selection activeCell="V146" sqref="V146:Z217"/>
    </sheetView>
  </sheetViews>
  <sheetFormatPr baseColWidth="10" defaultRowHeight="14.4" x14ac:dyDescent="0.3"/>
  <cols>
    <col min="15" max="15" width="14.6640625" bestFit="1" customWidth="1"/>
    <col min="23" max="23" width="15.88671875" bestFit="1" customWidth="1"/>
    <col min="24" max="24" width="15.6640625" bestFit="1" customWidth="1"/>
    <col min="25" max="25" width="15" customWidth="1"/>
    <col min="26" max="26" width="17" bestFit="1" customWidth="1"/>
  </cols>
  <sheetData>
    <row r="1" spans="1:26" x14ac:dyDescent="0.3">
      <c r="A1" s="25" t="s">
        <v>97</v>
      </c>
      <c r="B1" s="25" t="s">
        <v>0</v>
      </c>
      <c r="C1" s="25" t="s">
        <v>95</v>
      </c>
      <c r="D1" s="25" t="s">
        <v>78</v>
      </c>
      <c r="E1" s="25" t="s">
        <v>79</v>
      </c>
      <c r="F1" s="25" t="s">
        <v>80</v>
      </c>
      <c r="G1" s="25" t="s">
        <v>75</v>
      </c>
      <c r="H1" s="25" t="s">
        <v>76</v>
      </c>
      <c r="I1" s="25" t="s">
        <v>77</v>
      </c>
      <c r="J1" s="25" t="s">
        <v>71</v>
      </c>
      <c r="K1" s="25" t="s">
        <v>72</v>
      </c>
      <c r="L1" s="25" t="s">
        <v>73</v>
      </c>
      <c r="M1" s="25" t="s">
        <v>74</v>
      </c>
      <c r="N1" s="25" t="s">
        <v>81</v>
      </c>
      <c r="O1" s="25" t="s">
        <v>82</v>
      </c>
      <c r="P1" s="25" t="s">
        <v>83</v>
      </c>
      <c r="Q1" s="25" t="s">
        <v>84</v>
      </c>
      <c r="R1" s="25" t="s">
        <v>85</v>
      </c>
      <c r="S1" s="25" t="s">
        <v>86</v>
      </c>
      <c r="T1" s="25" t="s">
        <v>32</v>
      </c>
      <c r="U1" s="24" t="s">
        <v>96</v>
      </c>
      <c r="V1" s="25" t="s">
        <v>52</v>
      </c>
      <c r="W1" s="25" t="s">
        <v>98</v>
      </c>
      <c r="X1" s="25" t="s">
        <v>94</v>
      </c>
      <c r="Y1" s="25" t="s">
        <v>55</v>
      </c>
      <c r="Z1" s="25" t="s">
        <v>56</v>
      </c>
    </row>
    <row r="2" spans="1:26" x14ac:dyDescent="0.3">
      <c r="A2" s="25">
        <v>2012</v>
      </c>
      <c r="B2" s="10">
        <v>24</v>
      </c>
      <c r="C2" s="10">
        <v>1</v>
      </c>
      <c r="D2" s="10">
        <v>0</v>
      </c>
      <c r="E2" s="10">
        <v>0</v>
      </c>
      <c r="F2" s="10">
        <v>1</v>
      </c>
      <c r="G2" s="10">
        <v>0</v>
      </c>
      <c r="H2" s="10">
        <v>0</v>
      </c>
      <c r="I2" s="10">
        <v>0</v>
      </c>
      <c r="J2" s="10">
        <v>0</v>
      </c>
      <c r="K2" s="10">
        <v>0</v>
      </c>
      <c r="L2" s="10">
        <v>0</v>
      </c>
      <c r="M2" s="10">
        <v>0</v>
      </c>
      <c r="N2" s="25">
        <v>0.22000000000000061</v>
      </c>
      <c r="O2" s="15">
        <v>0</v>
      </c>
      <c r="P2" s="25">
        <v>65.87</v>
      </c>
      <c r="Q2" s="25">
        <v>1.8186876634415137</v>
      </c>
      <c r="R2" s="25">
        <v>2.27</v>
      </c>
      <c r="S2" s="25">
        <v>0.35602585719312274</v>
      </c>
      <c r="T2" s="25">
        <v>2</v>
      </c>
      <c r="U2" s="25">
        <v>28782</v>
      </c>
      <c r="V2" s="25">
        <v>0</v>
      </c>
      <c r="W2" s="25">
        <v>0</v>
      </c>
      <c r="X2" s="25">
        <v>1</v>
      </c>
      <c r="Y2">
        <v>0</v>
      </c>
      <c r="Z2" s="25">
        <f t="shared" ref="Z2:Z42" si="0">SUM(V2:Y2)</f>
        <v>1</v>
      </c>
    </row>
    <row r="3" spans="1:26" x14ac:dyDescent="0.3">
      <c r="A3" s="25">
        <v>2012</v>
      </c>
      <c r="B3" s="10">
        <v>25</v>
      </c>
      <c r="C3" s="10">
        <v>2</v>
      </c>
      <c r="D3" s="10">
        <v>0</v>
      </c>
      <c r="E3" s="10">
        <v>0</v>
      </c>
      <c r="F3" s="10">
        <v>1</v>
      </c>
      <c r="G3" s="10">
        <v>0</v>
      </c>
      <c r="H3" s="10">
        <v>1</v>
      </c>
      <c r="I3" s="10">
        <v>0</v>
      </c>
      <c r="J3" s="10">
        <v>0</v>
      </c>
      <c r="K3" s="10">
        <v>0</v>
      </c>
      <c r="L3" s="10">
        <v>1</v>
      </c>
      <c r="M3" s="10">
        <v>0</v>
      </c>
      <c r="N3" s="25">
        <v>0.32000000000000028</v>
      </c>
      <c r="O3" s="15">
        <v>0</v>
      </c>
      <c r="P3" s="25">
        <v>78.239999999999995</v>
      </c>
      <c r="Q3" s="25">
        <v>1.8934288417795451</v>
      </c>
      <c r="R3" s="25">
        <v>5.93</v>
      </c>
      <c r="S3" s="25">
        <v>0.77305469336426258</v>
      </c>
      <c r="T3" s="25">
        <v>0</v>
      </c>
      <c r="U3" s="25">
        <v>39090</v>
      </c>
      <c r="V3" s="25">
        <v>0</v>
      </c>
      <c r="W3" s="25">
        <v>0</v>
      </c>
      <c r="X3" s="25">
        <v>0</v>
      </c>
      <c r="Y3">
        <v>1</v>
      </c>
      <c r="Z3" s="25">
        <f t="shared" si="0"/>
        <v>1</v>
      </c>
    </row>
    <row r="4" spans="1:26" x14ac:dyDescent="0.3">
      <c r="A4" s="25">
        <v>2012</v>
      </c>
      <c r="B4" s="10">
        <v>26</v>
      </c>
      <c r="C4" s="10">
        <v>3</v>
      </c>
      <c r="D4" s="10">
        <v>0</v>
      </c>
      <c r="E4" s="10">
        <v>0</v>
      </c>
      <c r="F4" s="10">
        <v>1</v>
      </c>
      <c r="G4" s="10">
        <v>0</v>
      </c>
      <c r="H4" s="10">
        <v>1</v>
      </c>
      <c r="I4" s="10">
        <v>0</v>
      </c>
      <c r="J4" s="10">
        <v>0</v>
      </c>
      <c r="K4" s="10">
        <v>0</v>
      </c>
      <c r="L4" s="10">
        <v>1</v>
      </c>
      <c r="M4" s="10">
        <v>0</v>
      </c>
      <c r="N4" s="25">
        <v>0.60999999999999943</v>
      </c>
      <c r="O4" s="15">
        <v>1.0000000000000009E-2</v>
      </c>
      <c r="P4" s="25">
        <v>52.84</v>
      </c>
      <c r="Q4" s="25">
        <v>1.7229628089424895</v>
      </c>
      <c r="R4" s="25">
        <v>1.69</v>
      </c>
      <c r="S4" s="25">
        <v>0.22788670461367352</v>
      </c>
      <c r="T4" s="25">
        <v>0</v>
      </c>
      <c r="U4" s="25">
        <v>39090</v>
      </c>
      <c r="V4" s="25">
        <v>0</v>
      </c>
      <c r="W4" s="25">
        <v>0</v>
      </c>
      <c r="X4" s="25">
        <v>2</v>
      </c>
      <c r="Y4">
        <v>3</v>
      </c>
      <c r="Z4" s="25">
        <f t="shared" si="0"/>
        <v>5</v>
      </c>
    </row>
    <row r="5" spans="1:26" x14ac:dyDescent="0.3">
      <c r="A5" s="25">
        <v>2012</v>
      </c>
      <c r="B5" s="10">
        <v>27</v>
      </c>
      <c r="C5" s="10">
        <v>4</v>
      </c>
      <c r="D5" s="10">
        <v>0</v>
      </c>
      <c r="E5" s="10">
        <v>0</v>
      </c>
      <c r="F5" s="10">
        <v>1</v>
      </c>
      <c r="G5" s="10">
        <v>0</v>
      </c>
      <c r="H5" s="10">
        <v>1</v>
      </c>
      <c r="I5" s="10">
        <v>0</v>
      </c>
      <c r="J5" s="10">
        <v>0</v>
      </c>
      <c r="K5" s="10">
        <v>0</v>
      </c>
      <c r="L5" s="10">
        <v>1</v>
      </c>
      <c r="M5" s="10">
        <v>0</v>
      </c>
      <c r="N5" s="25">
        <v>0.71999999999999886</v>
      </c>
      <c r="O5" s="15">
        <v>2.0000000000000018E-2</v>
      </c>
      <c r="P5" s="25">
        <v>54.03</v>
      </c>
      <c r="Q5" s="25">
        <v>1.7326349675391959</v>
      </c>
      <c r="R5" s="25">
        <v>3.3</v>
      </c>
      <c r="S5" s="25">
        <v>0.51851393987788741</v>
      </c>
      <c r="T5" s="25">
        <v>1</v>
      </c>
      <c r="U5" s="25">
        <v>39090</v>
      </c>
      <c r="V5" s="25">
        <v>0</v>
      </c>
      <c r="W5" s="25">
        <v>2</v>
      </c>
      <c r="X5" s="25">
        <v>3</v>
      </c>
      <c r="Y5">
        <v>2</v>
      </c>
      <c r="Z5" s="25">
        <f t="shared" si="0"/>
        <v>7</v>
      </c>
    </row>
    <row r="6" spans="1:26" x14ac:dyDescent="0.3">
      <c r="A6" s="25">
        <v>2012</v>
      </c>
      <c r="B6" s="10">
        <v>28</v>
      </c>
      <c r="C6" s="10">
        <v>5</v>
      </c>
      <c r="D6" s="10">
        <v>0</v>
      </c>
      <c r="E6" s="10">
        <v>0</v>
      </c>
      <c r="F6" s="10">
        <v>1</v>
      </c>
      <c r="G6" s="10">
        <v>0</v>
      </c>
      <c r="H6" s="10">
        <v>1</v>
      </c>
      <c r="I6" s="10">
        <v>0</v>
      </c>
      <c r="J6" s="10">
        <v>0</v>
      </c>
      <c r="K6" s="10">
        <v>0</v>
      </c>
      <c r="L6" s="10">
        <v>1</v>
      </c>
      <c r="M6" s="10">
        <v>0</v>
      </c>
      <c r="N6" s="25">
        <v>0.78000000000000114</v>
      </c>
      <c r="O6" s="15">
        <v>0</v>
      </c>
      <c r="P6" s="25">
        <v>33.68</v>
      </c>
      <c r="Q6" s="25">
        <v>1.5273720828276118</v>
      </c>
      <c r="R6" s="25">
        <v>4.07</v>
      </c>
      <c r="S6" s="25">
        <v>0.60959440922522001</v>
      </c>
      <c r="T6" s="25">
        <v>0</v>
      </c>
      <c r="U6" s="25">
        <v>39090</v>
      </c>
      <c r="V6" s="25">
        <v>0</v>
      </c>
      <c r="W6" s="25">
        <v>0</v>
      </c>
      <c r="X6" s="25">
        <v>1</v>
      </c>
      <c r="Y6">
        <v>3</v>
      </c>
      <c r="Z6" s="25">
        <f t="shared" si="0"/>
        <v>4</v>
      </c>
    </row>
    <row r="7" spans="1:26" x14ac:dyDescent="0.3">
      <c r="A7" s="25">
        <v>2012</v>
      </c>
      <c r="B7" s="10">
        <v>29</v>
      </c>
      <c r="C7" s="10">
        <v>6</v>
      </c>
      <c r="D7" s="10">
        <v>0</v>
      </c>
      <c r="E7" s="10">
        <v>0</v>
      </c>
      <c r="F7" s="10">
        <v>1</v>
      </c>
      <c r="G7" s="10">
        <v>0</v>
      </c>
      <c r="H7" s="10">
        <v>1</v>
      </c>
      <c r="I7" s="10">
        <v>0</v>
      </c>
      <c r="J7" s="10">
        <v>0</v>
      </c>
      <c r="K7" s="10">
        <v>0</v>
      </c>
      <c r="L7" s="10">
        <v>1</v>
      </c>
      <c r="M7" s="10">
        <v>0</v>
      </c>
      <c r="N7" s="25">
        <v>0.64000000000000057</v>
      </c>
      <c r="O7" s="15">
        <v>0</v>
      </c>
      <c r="P7" s="25">
        <v>33.68</v>
      </c>
      <c r="Q7" s="25">
        <v>1.5273720828276118</v>
      </c>
      <c r="R7" s="25">
        <v>4.97</v>
      </c>
      <c r="S7" s="25">
        <v>0.69635638873333205</v>
      </c>
      <c r="T7" s="25">
        <v>0</v>
      </c>
      <c r="U7" s="25">
        <v>39090</v>
      </c>
      <c r="V7" s="25">
        <v>0</v>
      </c>
      <c r="W7" s="25">
        <v>0</v>
      </c>
      <c r="X7" s="25">
        <v>0</v>
      </c>
      <c r="Y7">
        <v>2</v>
      </c>
      <c r="Z7" s="25">
        <f t="shared" si="0"/>
        <v>2</v>
      </c>
    </row>
    <row r="8" spans="1:26" x14ac:dyDescent="0.3">
      <c r="A8" s="25">
        <v>2012</v>
      </c>
      <c r="B8" s="10">
        <v>30</v>
      </c>
      <c r="C8" s="10">
        <v>7</v>
      </c>
      <c r="D8" s="10">
        <v>0</v>
      </c>
      <c r="E8" s="10">
        <v>0</v>
      </c>
      <c r="F8" s="10">
        <v>1</v>
      </c>
      <c r="G8" s="10">
        <v>0</v>
      </c>
      <c r="H8" s="10">
        <v>1</v>
      </c>
      <c r="I8" s="10">
        <v>0</v>
      </c>
      <c r="J8" s="10">
        <v>0</v>
      </c>
      <c r="K8" s="10">
        <v>0</v>
      </c>
      <c r="L8" s="10">
        <v>1</v>
      </c>
      <c r="M8" s="10">
        <v>0</v>
      </c>
      <c r="N8" s="25">
        <v>0.80300000000000082</v>
      </c>
      <c r="O8" s="15">
        <v>0</v>
      </c>
      <c r="P8" s="25">
        <v>13.34</v>
      </c>
      <c r="Q8" s="25">
        <v>1.1251558295805302</v>
      </c>
      <c r="R8" s="25">
        <v>3.12</v>
      </c>
      <c r="S8" s="25">
        <v>0.49415459401844281</v>
      </c>
      <c r="T8" s="25">
        <v>0</v>
      </c>
      <c r="U8" s="25">
        <v>39090</v>
      </c>
      <c r="V8" s="25">
        <v>0</v>
      </c>
      <c r="W8" s="25">
        <v>1</v>
      </c>
      <c r="X8" s="25">
        <v>3</v>
      </c>
      <c r="Y8">
        <v>3</v>
      </c>
      <c r="Z8" s="25">
        <f t="shared" si="0"/>
        <v>7</v>
      </c>
    </row>
    <row r="9" spans="1:26" x14ac:dyDescent="0.3">
      <c r="A9" s="25">
        <v>2012</v>
      </c>
      <c r="B9" s="10">
        <v>31</v>
      </c>
      <c r="C9" s="10">
        <v>8</v>
      </c>
      <c r="D9" s="10">
        <v>0</v>
      </c>
      <c r="E9" s="10">
        <v>0</v>
      </c>
      <c r="F9" s="10">
        <v>1</v>
      </c>
      <c r="G9" s="10">
        <v>0</v>
      </c>
      <c r="H9" s="10">
        <v>1</v>
      </c>
      <c r="I9" s="10">
        <v>0</v>
      </c>
      <c r="J9" s="10">
        <v>0</v>
      </c>
      <c r="K9" s="10">
        <v>0</v>
      </c>
      <c r="L9" s="10">
        <v>1</v>
      </c>
      <c r="M9" s="10">
        <v>0</v>
      </c>
      <c r="N9" s="25">
        <v>0.76699999999999946</v>
      </c>
      <c r="O9" s="15">
        <v>1.0000000000000009E-2</v>
      </c>
      <c r="P9" s="25">
        <v>40.33</v>
      </c>
      <c r="Q9" s="25">
        <v>1.6056282220076186</v>
      </c>
      <c r="R9" s="25">
        <v>2.48</v>
      </c>
      <c r="S9" s="25">
        <v>0.39445168082621629</v>
      </c>
      <c r="T9" s="25">
        <v>0</v>
      </c>
      <c r="U9" s="25">
        <v>39090</v>
      </c>
      <c r="V9" s="25">
        <v>0</v>
      </c>
      <c r="W9" s="25">
        <v>0</v>
      </c>
      <c r="X9" s="25">
        <v>1</v>
      </c>
      <c r="Y9">
        <v>0</v>
      </c>
      <c r="Z9" s="25">
        <f t="shared" si="0"/>
        <v>1</v>
      </c>
    </row>
    <row r="10" spans="1:26" x14ac:dyDescent="0.3">
      <c r="A10" s="25">
        <v>2012</v>
      </c>
      <c r="B10" s="10">
        <v>32</v>
      </c>
      <c r="C10" s="10">
        <v>9</v>
      </c>
      <c r="D10" s="10">
        <v>0</v>
      </c>
      <c r="E10" s="10">
        <v>1</v>
      </c>
      <c r="F10" s="10">
        <v>0</v>
      </c>
      <c r="G10" s="10">
        <v>0</v>
      </c>
      <c r="H10" s="10">
        <v>1</v>
      </c>
      <c r="I10" s="10">
        <v>0</v>
      </c>
      <c r="J10" s="10">
        <v>0</v>
      </c>
      <c r="K10" s="10">
        <v>0</v>
      </c>
      <c r="L10" s="10">
        <v>1</v>
      </c>
      <c r="M10" s="10">
        <v>0</v>
      </c>
      <c r="N10" s="25">
        <v>1.8599999999999997</v>
      </c>
      <c r="O10" s="15">
        <v>0</v>
      </c>
      <c r="P10" s="25">
        <v>40.33</v>
      </c>
      <c r="Q10" s="25">
        <v>1.6056282220076186</v>
      </c>
      <c r="R10" s="25">
        <v>2.89</v>
      </c>
      <c r="S10" s="25">
        <v>0.46089784275654788</v>
      </c>
      <c r="T10" s="25">
        <v>1</v>
      </c>
      <c r="U10" s="25">
        <v>39090</v>
      </c>
      <c r="V10" s="25">
        <v>0</v>
      </c>
      <c r="W10" s="25">
        <v>4</v>
      </c>
      <c r="X10" s="25">
        <v>10</v>
      </c>
      <c r="Y10">
        <v>3</v>
      </c>
      <c r="Z10" s="25">
        <f t="shared" si="0"/>
        <v>17</v>
      </c>
    </row>
    <row r="11" spans="1:26" x14ac:dyDescent="0.3">
      <c r="A11" s="25">
        <v>2012</v>
      </c>
      <c r="B11" s="10">
        <v>33</v>
      </c>
      <c r="C11" s="10">
        <v>10</v>
      </c>
      <c r="D11" s="10">
        <v>0</v>
      </c>
      <c r="E11" s="10">
        <v>1</v>
      </c>
      <c r="F11" s="10">
        <v>0</v>
      </c>
      <c r="G11" s="10">
        <v>0</v>
      </c>
      <c r="H11" s="10">
        <v>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25">
        <v>0.73000000000000043</v>
      </c>
      <c r="O11" s="15">
        <v>0</v>
      </c>
      <c r="P11" s="25">
        <v>40.33</v>
      </c>
      <c r="Q11" s="25">
        <v>1.6056282220076186</v>
      </c>
      <c r="R11" s="25">
        <v>2.27</v>
      </c>
      <c r="S11" s="25">
        <v>0.35602585719312274</v>
      </c>
      <c r="T11" s="25">
        <v>6</v>
      </c>
      <c r="U11" s="25">
        <v>38900</v>
      </c>
      <c r="V11" s="25">
        <v>0</v>
      </c>
      <c r="W11" s="25">
        <v>0</v>
      </c>
      <c r="X11" s="25">
        <v>4</v>
      </c>
      <c r="Y11">
        <v>1</v>
      </c>
      <c r="Z11" s="25">
        <f t="shared" si="0"/>
        <v>5</v>
      </c>
    </row>
    <row r="12" spans="1:26" x14ac:dyDescent="0.3">
      <c r="A12" s="25">
        <v>2012</v>
      </c>
      <c r="B12" s="10">
        <v>34</v>
      </c>
      <c r="C12" s="10">
        <v>11</v>
      </c>
      <c r="D12" s="10">
        <v>0</v>
      </c>
      <c r="E12" s="10">
        <v>1</v>
      </c>
      <c r="F12" s="10">
        <v>0</v>
      </c>
      <c r="G12" s="10">
        <v>0</v>
      </c>
      <c r="H12" s="10">
        <v>1</v>
      </c>
      <c r="I12" s="10">
        <v>0</v>
      </c>
      <c r="J12" s="10">
        <v>0</v>
      </c>
      <c r="K12" s="10">
        <v>0</v>
      </c>
      <c r="L12" s="10">
        <v>1</v>
      </c>
      <c r="M12" s="10">
        <v>0</v>
      </c>
      <c r="N12" s="25">
        <v>0.46999999999999886</v>
      </c>
      <c r="O12" s="15">
        <v>0</v>
      </c>
      <c r="P12" s="25">
        <v>40.33</v>
      </c>
      <c r="Q12" s="25">
        <v>1.6056282220076186</v>
      </c>
      <c r="R12" s="25">
        <v>2.72</v>
      </c>
      <c r="S12" s="25">
        <v>0.43456890403419873</v>
      </c>
      <c r="T12" s="25">
        <v>0</v>
      </c>
      <c r="U12" s="25">
        <v>38900</v>
      </c>
      <c r="V12" s="25">
        <v>0</v>
      </c>
      <c r="W12" s="25">
        <v>0</v>
      </c>
      <c r="X12" s="25">
        <v>0</v>
      </c>
      <c r="Y12">
        <v>1</v>
      </c>
      <c r="Z12" s="25">
        <f t="shared" si="0"/>
        <v>1</v>
      </c>
    </row>
    <row r="13" spans="1:26" x14ac:dyDescent="0.3">
      <c r="A13" s="25">
        <v>2012</v>
      </c>
      <c r="B13" s="10">
        <v>35</v>
      </c>
      <c r="C13" s="10">
        <v>12</v>
      </c>
      <c r="D13" s="10">
        <v>0</v>
      </c>
      <c r="E13" s="10">
        <v>1</v>
      </c>
      <c r="F13" s="10">
        <v>0</v>
      </c>
      <c r="G13" s="10">
        <v>0</v>
      </c>
      <c r="H13" s="10">
        <v>1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25">
        <v>1.3420000000000023</v>
      </c>
      <c r="O13" s="15">
        <v>0</v>
      </c>
      <c r="P13" s="25">
        <v>40.33</v>
      </c>
      <c r="Q13" s="25">
        <v>1.6056282220076186</v>
      </c>
      <c r="R13" s="25">
        <v>2.5499999999999998</v>
      </c>
      <c r="S13" s="25">
        <v>0.40654018043395512</v>
      </c>
      <c r="T13" s="25">
        <v>0</v>
      </c>
      <c r="U13" s="25">
        <v>38900</v>
      </c>
      <c r="V13" s="25">
        <v>0</v>
      </c>
      <c r="W13" s="25">
        <v>1</v>
      </c>
      <c r="X13" s="25">
        <v>2</v>
      </c>
      <c r="Y13">
        <v>1</v>
      </c>
      <c r="Z13" s="25">
        <f t="shared" si="0"/>
        <v>4</v>
      </c>
    </row>
    <row r="14" spans="1:26" x14ac:dyDescent="0.3">
      <c r="A14" s="25">
        <v>2012</v>
      </c>
      <c r="B14" s="10">
        <v>36</v>
      </c>
      <c r="C14" s="10">
        <v>13</v>
      </c>
      <c r="D14" s="10">
        <v>1</v>
      </c>
      <c r="E14" s="10">
        <v>0</v>
      </c>
      <c r="F14" s="10">
        <v>0</v>
      </c>
      <c r="G14" s="10">
        <v>0</v>
      </c>
      <c r="H14" s="10">
        <v>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25">
        <v>0.6079999999999971</v>
      </c>
      <c r="O14" s="15">
        <v>0</v>
      </c>
      <c r="P14" s="25">
        <v>40.33</v>
      </c>
      <c r="Q14" s="25">
        <v>1.6056282220076186</v>
      </c>
      <c r="R14" s="25">
        <v>4.1500000000000004</v>
      </c>
      <c r="S14" s="25">
        <v>0.61804809671209271</v>
      </c>
      <c r="T14" s="25">
        <v>0</v>
      </c>
      <c r="U14" s="25">
        <v>38900</v>
      </c>
      <c r="V14" s="25">
        <v>0</v>
      </c>
      <c r="W14" s="25">
        <v>0</v>
      </c>
      <c r="X14" s="25">
        <v>0</v>
      </c>
      <c r="Y14">
        <v>2</v>
      </c>
      <c r="Z14" s="25">
        <f t="shared" si="0"/>
        <v>2</v>
      </c>
    </row>
    <row r="15" spans="1:26" x14ac:dyDescent="0.3">
      <c r="A15" s="25">
        <v>2012</v>
      </c>
      <c r="B15" s="10">
        <v>37</v>
      </c>
      <c r="C15" s="10">
        <v>14</v>
      </c>
      <c r="D15" s="10">
        <v>0</v>
      </c>
      <c r="E15" s="10">
        <v>1</v>
      </c>
      <c r="F15" s="10">
        <v>0</v>
      </c>
      <c r="G15" s="10">
        <v>1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1</v>
      </c>
      <c r="N15" s="25">
        <v>1.4500000000000026</v>
      </c>
      <c r="O15" s="15">
        <v>7.999999999999996E-2</v>
      </c>
      <c r="P15" s="25">
        <v>67.31</v>
      </c>
      <c r="Q15" s="25">
        <v>1.828079590556746</v>
      </c>
      <c r="R15" s="25">
        <v>4.2300000000000004</v>
      </c>
      <c r="S15" s="25">
        <v>0.6263403673750424</v>
      </c>
      <c r="T15" s="25">
        <v>3</v>
      </c>
      <c r="U15" s="25">
        <v>38900</v>
      </c>
      <c r="V15" s="25">
        <v>0</v>
      </c>
      <c r="W15" s="25">
        <v>0</v>
      </c>
      <c r="X15" s="25">
        <v>2</v>
      </c>
      <c r="Y15">
        <v>1</v>
      </c>
      <c r="Z15" s="25">
        <f t="shared" si="0"/>
        <v>3</v>
      </c>
    </row>
    <row r="16" spans="1:26" x14ac:dyDescent="0.3">
      <c r="A16" s="25">
        <v>2012</v>
      </c>
      <c r="B16" s="10">
        <v>38</v>
      </c>
      <c r="C16" s="10">
        <v>15</v>
      </c>
      <c r="D16" s="10">
        <v>0</v>
      </c>
      <c r="E16" s="10">
        <v>1</v>
      </c>
      <c r="F16" s="10">
        <v>0</v>
      </c>
      <c r="G16" s="10">
        <v>1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1</v>
      </c>
      <c r="N16" s="25">
        <v>1.0599999999999987</v>
      </c>
      <c r="O16" s="15">
        <v>3.0000000000000027E-2</v>
      </c>
      <c r="P16" s="25">
        <v>58.16</v>
      </c>
      <c r="Q16" s="25">
        <v>1.7646243978509815</v>
      </c>
      <c r="R16" s="25">
        <v>4.3099999999999996</v>
      </c>
      <c r="S16" s="25">
        <v>0.63447727016073152</v>
      </c>
      <c r="T16" s="25">
        <v>0</v>
      </c>
      <c r="U16" s="25">
        <v>26946</v>
      </c>
      <c r="V16" s="25">
        <v>0</v>
      </c>
      <c r="W16" s="25">
        <v>1</v>
      </c>
      <c r="X16" s="25">
        <v>0</v>
      </c>
      <c r="Y16">
        <v>0</v>
      </c>
      <c r="Z16" s="25">
        <f t="shared" si="0"/>
        <v>1</v>
      </c>
    </row>
    <row r="17" spans="1:26" x14ac:dyDescent="0.3">
      <c r="A17" s="25">
        <v>2012</v>
      </c>
      <c r="B17" s="10">
        <v>39</v>
      </c>
      <c r="C17" s="10">
        <v>16</v>
      </c>
      <c r="D17" s="10">
        <v>0</v>
      </c>
      <c r="E17" s="10">
        <v>1</v>
      </c>
      <c r="F17" s="10">
        <v>0</v>
      </c>
      <c r="G17" s="10">
        <v>1</v>
      </c>
      <c r="H17" s="10">
        <v>0</v>
      </c>
      <c r="I17" s="10">
        <v>0</v>
      </c>
      <c r="J17" s="10">
        <v>0</v>
      </c>
      <c r="K17" s="10">
        <v>0</v>
      </c>
      <c r="L17" s="10">
        <v>1</v>
      </c>
      <c r="M17" s="10">
        <v>0</v>
      </c>
      <c r="N17" s="25">
        <v>0.71699999999999875</v>
      </c>
      <c r="O17" s="15">
        <v>0.27</v>
      </c>
      <c r="P17" s="25">
        <v>81.61</v>
      </c>
      <c r="Q17" s="25">
        <v>1.9117433778559316</v>
      </c>
      <c r="R17" s="25">
        <v>2.88</v>
      </c>
      <c r="S17" s="25">
        <v>0.45939248775923086</v>
      </c>
      <c r="T17" s="25">
        <v>0</v>
      </c>
      <c r="U17" s="25">
        <v>26946</v>
      </c>
      <c r="V17" s="25">
        <v>0</v>
      </c>
      <c r="W17" s="25">
        <v>0</v>
      </c>
      <c r="X17" s="25">
        <v>0</v>
      </c>
      <c r="Y17">
        <v>0</v>
      </c>
      <c r="Z17" s="25">
        <f t="shared" si="0"/>
        <v>0</v>
      </c>
    </row>
    <row r="18" spans="1:26" x14ac:dyDescent="0.3">
      <c r="A18" s="25">
        <v>2012</v>
      </c>
      <c r="B18" s="10">
        <v>40</v>
      </c>
      <c r="C18" s="10">
        <v>17</v>
      </c>
      <c r="D18" s="10">
        <v>0</v>
      </c>
      <c r="E18" s="10">
        <v>1</v>
      </c>
      <c r="F18" s="10">
        <v>0</v>
      </c>
      <c r="G18" s="10">
        <v>1</v>
      </c>
      <c r="H18" s="10">
        <v>0</v>
      </c>
      <c r="I18" s="10">
        <v>0</v>
      </c>
      <c r="J18" s="10">
        <v>0</v>
      </c>
      <c r="K18" s="10">
        <v>0</v>
      </c>
      <c r="L18" s="10">
        <v>1</v>
      </c>
      <c r="M18" s="10">
        <v>0</v>
      </c>
      <c r="N18" s="25">
        <v>0.42300000000000182</v>
      </c>
      <c r="O18" s="15">
        <v>4.0000000000000036E-2</v>
      </c>
      <c r="P18" s="25">
        <v>94.56</v>
      </c>
      <c r="Q18" s="25">
        <v>1.9757074635371801</v>
      </c>
      <c r="R18" s="25">
        <v>6.66</v>
      </c>
      <c r="S18" s="25">
        <v>0.82347422917030111</v>
      </c>
      <c r="T18" s="25">
        <v>0</v>
      </c>
      <c r="U18" s="25">
        <v>26946</v>
      </c>
      <c r="V18" s="25">
        <v>0</v>
      </c>
      <c r="W18" s="25">
        <v>0</v>
      </c>
      <c r="X18" s="25">
        <v>2</v>
      </c>
      <c r="Y18">
        <v>0</v>
      </c>
      <c r="Z18" s="25">
        <f t="shared" si="0"/>
        <v>2</v>
      </c>
    </row>
    <row r="19" spans="1:26" x14ac:dyDescent="0.3">
      <c r="A19" s="25">
        <v>2012</v>
      </c>
      <c r="B19" s="10">
        <v>41</v>
      </c>
      <c r="C19" s="10">
        <v>18</v>
      </c>
      <c r="D19" s="10">
        <v>0</v>
      </c>
      <c r="E19" s="10">
        <v>1</v>
      </c>
      <c r="F19" s="10">
        <v>0</v>
      </c>
      <c r="G19" s="10">
        <v>1</v>
      </c>
      <c r="H19" s="10">
        <v>0</v>
      </c>
      <c r="I19" s="10">
        <v>0</v>
      </c>
      <c r="J19" s="10">
        <v>0</v>
      </c>
      <c r="K19" s="10">
        <v>0</v>
      </c>
      <c r="L19" s="10">
        <v>1</v>
      </c>
      <c r="M19" s="10">
        <v>0</v>
      </c>
      <c r="N19" s="25">
        <v>0.55300000000000082</v>
      </c>
      <c r="O19" s="15">
        <v>0</v>
      </c>
      <c r="P19" s="25">
        <v>83.29</v>
      </c>
      <c r="Q19" s="25">
        <v>1.9205928620848085</v>
      </c>
      <c r="R19" s="25">
        <v>3.56</v>
      </c>
      <c r="S19" s="25">
        <v>0.55144999797287519</v>
      </c>
      <c r="T19" s="25">
        <v>0</v>
      </c>
      <c r="U19" s="25">
        <v>26946</v>
      </c>
      <c r="V19" s="25">
        <v>1</v>
      </c>
      <c r="W19" s="25">
        <v>0</v>
      </c>
      <c r="X19" s="25">
        <v>0</v>
      </c>
      <c r="Y19">
        <v>1</v>
      </c>
      <c r="Z19" s="25">
        <f t="shared" si="0"/>
        <v>2</v>
      </c>
    </row>
    <row r="20" spans="1:26" x14ac:dyDescent="0.3">
      <c r="A20" s="25">
        <v>2012</v>
      </c>
      <c r="B20" s="10">
        <v>42</v>
      </c>
      <c r="C20" s="10">
        <v>19</v>
      </c>
      <c r="D20" s="10">
        <v>0</v>
      </c>
      <c r="E20" s="10">
        <v>1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1</v>
      </c>
      <c r="N20" s="25">
        <v>0.3369999999999998</v>
      </c>
      <c r="O20" s="15">
        <v>3.0000000000000027E-2</v>
      </c>
      <c r="P20" s="25">
        <v>68.25</v>
      </c>
      <c r="Q20" s="25">
        <v>1.8341026557127937</v>
      </c>
      <c r="R20" s="25">
        <v>2.85</v>
      </c>
      <c r="S20" s="25">
        <v>0.45484486000851021</v>
      </c>
      <c r="T20" s="25">
        <v>0</v>
      </c>
      <c r="U20" s="25">
        <v>26946</v>
      </c>
      <c r="V20" s="25">
        <v>0</v>
      </c>
      <c r="W20" s="25">
        <v>0</v>
      </c>
      <c r="X20" s="25">
        <v>0</v>
      </c>
      <c r="Y20">
        <v>0</v>
      </c>
      <c r="Z20" s="25">
        <f t="shared" si="0"/>
        <v>0</v>
      </c>
    </row>
    <row r="21" spans="1:26" x14ac:dyDescent="0.3">
      <c r="A21" s="25">
        <v>2012</v>
      </c>
      <c r="B21" s="10">
        <v>43</v>
      </c>
      <c r="C21" s="10">
        <v>20</v>
      </c>
      <c r="D21" s="10">
        <v>0</v>
      </c>
      <c r="E21" s="10">
        <v>1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1</v>
      </c>
      <c r="N21" s="25">
        <v>0.53599999999999781</v>
      </c>
      <c r="O21" s="15">
        <v>4.0000000000000036E-2</v>
      </c>
      <c r="P21" s="25">
        <v>66.180000000000007</v>
      </c>
      <c r="Q21" s="25">
        <v>1.8207267628238342</v>
      </c>
      <c r="R21" s="25">
        <v>4.05</v>
      </c>
      <c r="S21" s="25">
        <v>0.60745502321466849</v>
      </c>
      <c r="T21" s="25">
        <v>0</v>
      </c>
      <c r="U21" s="25">
        <v>26946</v>
      </c>
      <c r="V21" s="25">
        <v>0</v>
      </c>
      <c r="W21" s="25">
        <v>0</v>
      </c>
      <c r="X21" s="25">
        <v>0</v>
      </c>
      <c r="Y21">
        <v>1</v>
      </c>
      <c r="Z21" s="25">
        <f t="shared" si="0"/>
        <v>1</v>
      </c>
    </row>
    <row r="22" spans="1:26" x14ac:dyDescent="0.3">
      <c r="A22" s="25">
        <v>2012</v>
      </c>
      <c r="B22" s="10">
        <v>44</v>
      </c>
      <c r="C22" s="10">
        <v>21</v>
      </c>
      <c r="D22" s="10">
        <v>0</v>
      </c>
      <c r="E22" s="10">
        <v>1</v>
      </c>
      <c r="F22" s="10">
        <v>0</v>
      </c>
      <c r="G22" s="10">
        <v>1</v>
      </c>
      <c r="H22" s="10">
        <v>0</v>
      </c>
      <c r="I22" s="10">
        <v>0</v>
      </c>
      <c r="J22" s="10">
        <v>0</v>
      </c>
      <c r="K22" s="10">
        <v>0</v>
      </c>
      <c r="L22" s="10">
        <v>1</v>
      </c>
      <c r="M22" s="10">
        <v>0</v>
      </c>
      <c r="N22" s="25">
        <v>0.32400000000000156</v>
      </c>
      <c r="O22" s="15">
        <v>0</v>
      </c>
      <c r="P22" s="25">
        <v>73.849999999999994</v>
      </c>
      <c r="Q22" s="25">
        <v>1.8683504996479683</v>
      </c>
      <c r="R22" s="25">
        <v>4.12</v>
      </c>
      <c r="S22" s="25">
        <v>0.61489721603313463</v>
      </c>
      <c r="T22" s="25">
        <v>0</v>
      </c>
      <c r="U22" s="25">
        <v>26946</v>
      </c>
      <c r="V22" s="25">
        <v>0</v>
      </c>
      <c r="W22" s="25">
        <v>0</v>
      </c>
      <c r="X22" s="25">
        <v>2</v>
      </c>
      <c r="Y22">
        <v>2</v>
      </c>
      <c r="Z22" s="25">
        <f t="shared" si="0"/>
        <v>4</v>
      </c>
    </row>
    <row r="23" spans="1:26" x14ac:dyDescent="0.3">
      <c r="A23" s="25">
        <v>2012</v>
      </c>
      <c r="B23" s="10">
        <v>45</v>
      </c>
      <c r="C23" s="10">
        <v>22</v>
      </c>
      <c r="D23" s="10">
        <v>0</v>
      </c>
      <c r="E23" s="10">
        <v>1</v>
      </c>
      <c r="F23" s="10">
        <v>0</v>
      </c>
      <c r="G23" s="10">
        <v>1</v>
      </c>
      <c r="H23" s="10">
        <v>0</v>
      </c>
      <c r="I23" s="10">
        <v>0</v>
      </c>
      <c r="J23" s="10">
        <v>0</v>
      </c>
      <c r="K23" s="10">
        <v>0</v>
      </c>
      <c r="L23" s="10">
        <v>1</v>
      </c>
      <c r="M23" s="10">
        <v>0</v>
      </c>
      <c r="N23" s="25">
        <v>0.35999999999999943</v>
      </c>
      <c r="O23" s="15">
        <v>4.0000000000000036E-2</v>
      </c>
      <c r="P23" s="25">
        <v>63.25</v>
      </c>
      <c r="Q23" s="25">
        <v>1.8010605298478555</v>
      </c>
      <c r="R23" s="25">
        <v>3.62</v>
      </c>
      <c r="S23" s="25">
        <v>0.55870857053316569</v>
      </c>
      <c r="T23" s="25">
        <v>0</v>
      </c>
      <c r="U23" s="25">
        <v>26946</v>
      </c>
      <c r="V23" s="25">
        <v>0</v>
      </c>
      <c r="W23" s="25">
        <v>0</v>
      </c>
      <c r="X23" s="25">
        <v>0</v>
      </c>
      <c r="Y23">
        <v>0</v>
      </c>
      <c r="Z23" s="25">
        <f t="shared" si="0"/>
        <v>0</v>
      </c>
    </row>
    <row r="24" spans="1:26" x14ac:dyDescent="0.3">
      <c r="A24" s="25">
        <v>2012</v>
      </c>
      <c r="B24" s="10">
        <v>46</v>
      </c>
      <c r="C24" s="10">
        <v>23</v>
      </c>
      <c r="D24" s="10">
        <v>0</v>
      </c>
      <c r="E24" s="10">
        <v>1</v>
      </c>
      <c r="F24" s="10">
        <v>0</v>
      </c>
      <c r="G24" s="10">
        <v>1</v>
      </c>
      <c r="H24" s="10">
        <v>0</v>
      </c>
      <c r="I24" s="10">
        <v>0</v>
      </c>
      <c r="J24" s="10">
        <v>0</v>
      </c>
      <c r="K24" s="10">
        <v>0</v>
      </c>
      <c r="L24" s="10">
        <v>1</v>
      </c>
      <c r="M24" s="10">
        <v>0</v>
      </c>
      <c r="N24" s="25">
        <v>0.28999999999999915</v>
      </c>
      <c r="O24" s="15">
        <v>2.0000000000000018E-2</v>
      </c>
      <c r="P24" s="25">
        <v>66.98</v>
      </c>
      <c r="Q24" s="25">
        <v>1.825945143203848</v>
      </c>
      <c r="R24" s="25">
        <v>3.03</v>
      </c>
      <c r="S24" s="25">
        <v>0.48144262850230496</v>
      </c>
      <c r="T24" s="25">
        <v>0</v>
      </c>
      <c r="U24" s="25">
        <v>26946</v>
      </c>
      <c r="V24" s="25">
        <v>0</v>
      </c>
      <c r="W24" s="25">
        <v>0</v>
      </c>
      <c r="X24" s="25">
        <v>0</v>
      </c>
      <c r="Y24">
        <v>0</v>
      </c>
      <c r="Z24" s="25">
        <f t="shared" si="0"/>
        <v>0</v>
      </c>
    </row>
    <row r="25" spans="1:26" x14ac:dyDescent="0.3">
      <c r="A25" s="25">
        <v>2012</v>
      </c>
      <c r="B25" s="10">
        <v>47</v>
      </c>
      <c r="C25" s="10">
        <v>24</v>
      </c>
      <c r="D25" s="10">
        <v>0</v>
      </c>
      <c r="E25" s="10">
        <v>1</v>
      </c>
      <c r="F25" s="10">
        <v>0</v>
      </c>
      <c r="G25" s="10">
        <v>1</v>
      </c>
      <c r="H25" s="10">
        <v>0</v>
      </c>
      <c r="I25" s="10">
        <v>0</v>
      </c>
      <c r="J25" s="10">
        <v>0</v>
      </c>
      <c r="K25" s="10">
        <v>1</v>
      </c>
      <c r="L25" s="10">
        <v>0</v>
      </c>
      <c r="M25" s="10">
        <v>0</v>
      </c>
      <c r="N25" s="25">
        <v>0.35000000000000142</v>
      </c>
      <c r="O25" s="15">
        <v>3.0000000000000027E-2</v>
      </c>
      <c r="P25" s="25">
        <v>61.72</v>
      </c>
      <c r="Q25" s="25">
        <v>1.7904259173911106</v>
      </c>
      <c r="R25" s="25">
        <v>4.0599999999999996</v>
      </c>
      <c r="S25" s="25">
        <v>0.60852603357719404</v>
      </c>
      <c r="T25" s="25">
        <v>0</v>
      </c>
      <c r="U25" s="25">
        <v>26946</v>
      </c>
      <c r="V25" s="25">
        <v>0</v>
      </c>
      <c r="W25" s="25">
        <v>0</v>
      </c>
      <c r="X25" s="25">
        <v>0</v>
      </c>
      <c r="Y25">
        <v>0</v>
      </c>
      <c r="Z25" s="25">
        <f t="shared" si="0"/>
        <v>0</v>
      </c>
    </row>
    <row r="26" spans="1:26" x14ac:dyDescent="0.3">
      <c r="A26" s="25">
        <v>2012</v>
      </c>
      <c r="B26" s="10">
        <v>48</v>
      </c>
      <c r="C26" s="10">
        <v>25</v>
      </c>
      <c r="D26" s="10">
        <v>0</v>
      </c>
      <c r="E26" s="10">
        <v>1</v>
      </c>
      <c r="F26" s="10">
        <v>0</v>
      </c>
      <c r="G26" s="10">
        <v>1</v>
      </c>
      <c r="H26" s="10">
        <v>0</v>
      </c>
      <c r="I26" s="10">
        <v>0</v>
      </c>
      <c r="J26" s="10">
        <v>0</v>
      </c>
      <c r="K26" s="10">
        <v>1</v>
      </c>
      <c r="L26" s="10">
        <v>0</v>
      </c>
      <c r="M26" s="10">
        <v>0</v>
      </c>
      <c r="N26" s="25">
        <v>0.60999999999999588</v>
      </c>
      <c r="O26" s="15">
        <v>3.0000000000000027E-2</v>
      </c>
      <c r="P26" s="25">
        <v>66.72</v>
      </c>
      <c r="Q26" s="25">
        <v>1.8242560376296824</v>
      </c>
      <c r="R26" s="25">
        <v>2.87</v>
      </c>
      <c r="S26" s="25">
        <v>0.45788189673399232</v>
      </c>
      <c r="T26" s="25">
        <v>2</v>
      </c>
      <c r="U26" s="25">
        <v>26946</v>
      </c>
      <c r="V26" s="25">
        <v>0</v>
      </c>
      <c r="W26" s="25">
        <v>0</v>
      </c>
      <c r="X26" s="25">
        <v>0</v>
      </c>
      <c r="Y26">
        <v>0</v>
      </c>
      <c r="Z26" s="25">
        <f t="shared" si="0"/>
        <v>0</v>
      </c>
    </row>
    <row r="27" spans="1:26" x14ac:dyDescent="0.3">
      <c r="A27" s="25">
        <v>2012</v>
      </c>
      <c r="B27" s="10">
        <v>49</v>
      </c>
      <c r="C27" s="10">
        <v>26</v>
      </c>
      <c r="D27" s="10">
        <v>0</v>
      </c>
      <c r="E27" s="10">
        <v>1</v>
      </c>
      <c r="F27" s="10">
        <v>0</v>
      </c>
      <c r="G27" s="10">
        <v>0</v>
      </c>
      <c r="H27" s="10">
        <v>1</v>
      </c>
      <c r="I27" s="10">
        <v>0</v>
      </c>
      <c r="J27" s="10">
        <v>0</v>
      </c>
      <c r="K27" s="10">
        <v>1</v>
      </c>
      <c r="L27" s="10">
        <v>0</v>
      </c>
      <c r="M27" s="10">
        <v>0</v>
      </c>
      <c r="N27" s="25">
        <v>0.84000000000000341</v>
      </c>
      <c r="O27" s="15">
        <v>0</v>
      </c>
      <c r="P27" s="25">
        <v>79.42</v>
      </c>
      <c r="Q27" s="25">
        <v>1.8999298827278641</v>
      </c>
      <c r="R27" s="25">
        <v>2.46</v>
      </c>
      <c r="S27" s="25">
        <v>0.39093510710337914</v>
      </c>
      <c r="T27" s="25">
        <v>3</v>
      </c>
      <c r="U27" s="25">
        <v>24634</v>
      </c>
      <c r="V27" s="25">
        <v>0</v>
      </c>
      <c r="W27" s="25">
        <v>2</v>
      </c>
      <c r="X27" s="25">
        <v>1</v>
      </c>
      <c r="Y27">
        <v>0</v>
      </c>
      <c r="Z27" s="25">
        <f t="shared" si="0"/>
        <v>3</v>
      </c>
    </row>
    <row r="28" spans="1:26" x14ac:dyDescent="0.3">
      <c r="A28" s="25">
        <v>2012</v>
      </c>
      <c r="B28" s="10">
        <v>50</v>
      </c>
      <c r="C28" s="10">
        <v>27</v>
      </c>
      <c r="D28" s="10">
        <v>0</v>
      </c>
      <c r="E28" s="10">
        <v>1</v>
      </c>
      <c r="F28" s="10">
        <v>0</v>
      </c>
      <c r="G28" s="10">
        <v>1</v>
      </c>
      <c r="H28" s="10">
        <v>0</v>
      </c>
      <c r="I28" s="10">
        <v>0</v>
      </c>
      <c r="J28" s="10">
        <v>0</v>
      </c>
      <c r="K28" s="10">
        <v>1</v>
      </c>
      <c r="L28" s="10">
        <v>0</v>
      </c>
      <c r="M28" s="10">
        <v>0</v>
      </c>
      <c r="N28" s="25">
        <v>0.24000000000000199</v>
      </c>
      <c r="O28" s="15">
        <v>0</v>
      </c>
      <c r="P28" s="25">
        <v>63.22</v>
      </c>
      <c r="Q28" s="25">
        <v>1.8008544915035609</v>
      </c>
      <c r="R28" s="25">
        <v>2.33</v>
      </c>
      <c r="S28" s="25">
        <v>0.36735592102601899</v>
      </c>
      <c r="T28" s="25">
        <v>0</v>
      </c>
      <c r="U28" s="25">
        <v>24634</v>
      </c>
      <c r="V28" s="25">
        <v>0</v>
      </c>
      <c r="W28" s="25">
        <v>0</v>
      </c>
      <c r="X28" s="25">
        <v>1</v>
      </c>
      <c r="Y28">
        <v>0</v>
      </c>
      <c r="Z28" s="25">
        <f t="shared" si="0"/>
        <v>1</v>
      </c>
    </row>
    <row r="29" spans="1:26" x14ac:dyDescent="0.3">
      <c r="A29" s="25">
        <v>2012</v>
      </c>
      <c r="B29" s="10">
        <v>51</v>
      </c>
      <c r="C29" s="10">
        <v>28</v>
      </c>
      <c r="D29" s="10">
        <v>1</v>
      </c>
      <c r="E29" s="10">
        <v>0</v>
      </c>
      <c r="F29" s="10">
        <v>0</v>
      </c>
      <c r="G29" s="10">
        <v>1</v>
      </c>
      <c r="H29" s="10">
        <v>0</v>
      </c>
      <c r="I29" s="10">
        <v>0</v>
      </c>
      <c r="J29" s="10">
        <v>0</v>
      </c>
      <c r="K29" s="10">
        <v>1</v>
      </c>
      <c r="L29" s="10">
        <v>0</v>
      </c>
      <c r="M29" s="10">
        <v>0</v>
      </c>
      <c r="N29" s="25">
        <v>0.39000000000000057</v>
      </c>
      <c r="O29" s="15">
        <v>2.0000000000000018E-2</v>
      </c>
      <c r="P29" s="25">
        <v>52.08</v>
      </c>
      <c r="Q29" s="25">
        <v>1.7166709755601355</v>
      </c>
      <c r="R29" s="25">
        <v>1.96</v>
      </c>
      <c r="S29" s="25">
        <v>0.29225607135647602</v>
      </c>
      <c r="T29" s="25">
        <v>0</v>
      </c>
      <c r="U29" s="25">
        <v>24634</v>
      </c>
      <c r="V29" s="25">
        <v>0</v>
      </c>
      <c r="W29" s="25">
        <v>0</v>
      </c>
      <c r="X29" s="25">
        <v>0</v>
      </c>
      <c r="Y29">
        <v>1</v>
      </c>
      <c r="Z29" s="25">
        <f t="shared" si="0"/>
        <v>1</v>
      </c>
    </row>
    <row r="30" spans="1:26" x14ac:dyDescent="0.3">
      <c r="A30" s="25">
        <v>2012</v>
      </c>
      <c r="B30" s="10">
        <v>52</v>
      </c>
      <c r="C30" s="10">
        <v>29</v>
      </c>
      <c r="D30" s="10">
        <v>1</v>
      </c>
      <c r="E30" s="10">
        <v>0</v>
      </c>
      <c r="F30" s="10">
        <v>0</v>
      </c>
      <c r="G30" s="10">
        <v>1</v>
      </c>
      <c r="H30" s="10">
        <v>0</v>
      </c>
      <c r="I30" s="10">
        <v>0</v>
      </c>
      <c r="J30" s="10">
        <v>0</v>
      </c>
      <c r="K30" s="10">
        <v>1</v>
      </c>
      <c r="L30" s="10">
        <v>0</v>
      </c>
      <c r="M30" s="10">
        <v>0</v>
      </c>
      <c r="N30" s="25">
        <v>0.36999999999999744</v>
      </c>
      <c r="O30" s="15">
        <v>0</v>
      </c>
      <c r="P30" s="25">
        <v>65.19</v>
      </c>
      <c r="Q30" s="25">
        <v>1.814180981040187</v>
      </c>
      <c r="R30" s="25">
        <v>2.69</v>
      </c>
      <c r="S30" s="25">
        <v>0.42975228000240795</v>
      </c>
      <c r="T30" s="25">
        <v>3</v>
      </c>
      <c r="U30" s="25">
        <v>24634</v>
      </c>
      <c r="V30" s="25">
        <v>0</v>
      </c>
      <c r="W30" s="25">
        <v>0</v>
      </c>
      <c r="X30" s="25">
        <v>0</v>
      </c>
      <c r="Y30">
        <v>0</v>
      </c>
      <c r="Z30" s="25">
        <f t="shared" si="0"/>
        <v>0</v>
      </c>
    </row>
    <row r="31" spans="1:26" x14ac:dyDescent="0.3">
      <c r="A31" s="25">
        <v>2012</v>
      </c>
      <c r="B31" s="10">
        <v>53</v>
      </c>
      <c r="C31" s="10">
        <v>30</v>
      </c>
      <c r="D31" s="10">
        <v>1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25">
        <v>0.53999999999999904</v>
      </c>
      <c r="O31" s="15">
        <v>0</v>
      </c>
      <c r="P31" s="25">
        <v>56.64</v>
      </c>
      <c r="Q31" s="25">
        <v>1.7531232446817127</v>
      </c>
      <c r="R31" s="25">
        <v>2.98</v>
      </c>
      <c r="S31" s="25">
        <v>0.47421626407625522</v>
      </c>
      <c r="T31" s="25">
        <v>0</v>
      </c>
      <c r="U31" s="25">
        <v>24047</v>
      </c>
      <c r="V31" s="25">
        <v>0</v>
      </c>
      <c r="W31" s="25">
        <v>0</v>
      </c>
      <c r="X31" s="25">
        <v>0</v>
      </c>
      <c r="Y31">
        <v>0</v>
      </c>
      <c r="Z31" s="25">
        <f t="shared" si="0"/>
        <v>0</v>
      </c>
    </row>
    <row r="32" spans="1:26" x14ac:dyDescent="0.3">
      <c r="A32" s="25">
        <v>2012</v>
      </c>
      <c r="B32" s="10">
        <v>54</v>
      </c>
      <c r="C32" s="10">
        <v>31</v>
      </c>
      <c r="D32" s="10">
        <v>0</v>
      </c>
      <c r="E32" s="10">
        <v>1</v>
      </c>
      <c r="F32" s="10">
        <v>0</v>
      </c>
      <c r="G32" s="10">
        <v>1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25">
        <v>0.53500000000000358</v>
      </c>
      <c r="O32" s="15">
        <v>1.0000000000000009E-2</v>
      </c>
      <c r="P32" s="25">
        <v>83.25</v>
      </c>
      <c r="Q32" s="25">
        <v>1.9203842421783575</v>
      </c>
      <c r="R32" s="25">
        <v>2.88</v>
      </c>
      <c r="S32" s="25">
        <v>0.45939248775923086</v>
      </c>
      <c r="T32" s="25">
        <v>0</v>
      </c>
      <c r="U32" s="25">
        <v>24047</v>
      </c>
      <c r="V32" s="25">
        <v>0</v>
      </c>
      <c r="W32" s="25">
        <v>1</v>
      </c>
      <c r="X32" s="25">
        <v>0</v>
      </c>
      <c r="Y32">
        <v>0</v>
      </c>
      <c r="Z32" s="25">
        <f t="shared" si="0"/>
        <v>1</v>
      </c>
    </row>
    <row r="33" spans="1:26" x14ac:dyDescent="0.3">
      <c r="A33" s="25">
        <v>2012</v>
      </c>
      <c r="B33" s="10">
        <v>55</v>
      </c>
      <c r="C33" s="10">
        <v>32</v>
      </c>
      <c r="D33" s="10">
        <v>0</v>
      </c>
      <c r="E33" s="10">
        <v>1</v>
      </c>
      <c r="F33" s="10">
        <v>0</v>
      </c>
      <c r="G33" s="10">
        <v>1</v>
      </c>
      <c r="H33" s="10">
        <v>0</v>
      </c>
      <c r="I33" s="10">
        <v>0</v>
      </c>
      <c r="J33" s="10">
        <v>0</v>
      </c>
      <c r="K33" s="10">
        <v>0</v>
      </c>
      <c r="L33" s="10">
        <v>1</v>
      </c>
      <c r="M33" s="10">
        <v>0</v>
      </c>
      <c r="N33" s="25">
        <v>0.33199999999999363</v>
      </c>
      <c r="O33" s="15">
        <v>4.0000000000000036E-2</v>
      </c>
      <c r="P33" s="25">
        <v>86.32</v>
      </c>
      <c r="Q33" s="25">
        <v>1.9361114316748542</v>
      </c>
      <c r="R33" s="25">
        <v>2.21</v>
      </c>
      <c r="S33" s="25">
        <v>0.34439227368511072</v>
      </c>
      <c r="T33" s="25">
        <v>0</v>
      </c>
      <c r="U33" s="25">
        <v>24047</v>
      </c>
      <c r="V33" s="25">
        <v>0</v>
      </c>
      <c r="W33" s="25">
        <v>0</v>
      </c>
      <c r="X33" s="25">
        <v>0</v>
      </c>
      <c r="Y33">
        <v>0</v>
      </c>
      <c r="Z33" s="25">
        <f t="shared" si="0"/>
        <v>0</v>
      </c>
    </row>
    <row r="34" spans="1:26" x14ac:dyDescent="0.3">
      <c r="A34" s="25">
        <v>2012</v>
      </c>
      <c r="B34" s="10">
        <v>56</v>
      </c>
      <c r="C34" s="10">
        <v>33</v>
      </c>
      <c r="D34" s="10">
        <v>0</v>
      </c>
      <c r="E34" s="10">
        <v>1</v>
      </c>
      <c r="F34" s="10">
        <v>0</v>
      </c>
      <c r="G34" s="10">
        <v>1</v>
      </c>
      <c r="H34" s="10">
        <v>0</v>
      </c>
      <c r="I34" s="10">
        <v>0</v>
      </c>
      <c r="J34" s="10">
        <v>0</v>
      </c>
      <c r="K34" s="10">
        <v>0</v>
      </c>
      <c r="L34" s="10">
        <v>1</v>
      </c>
      <c r="M34" s="10">
        <v>0</v>
      </c>
      <c r="N34" s="25">
        <v>0.22000000000000597</v>
      </c>
      <c r="O34" s="15">
        <v>0</v>
      </c>
      <c r="P34" s="25">
        <v>78.34</v>
      </c>
      <c r="Q34" s="25">
        <v>1.893983567211847</v>
      </c>
      <c r="R34" s="25">
        <v>2.02</v>
      </c>
      <c r="S34" s="25">
        <v>0.30535136944662378</v>
      </c>
      <c r="T34" s="25">
        <v>1</v>
      </c>
      <c r="U34" s="25">
        <v>24047</v>
      </c>
      <c r="V34" s="25">
        <v>0</v>
      </c>
      <c r="W34" s="25">
        <v>0</v>
      </c>
      <c r="X34" s="25">
        <v>0</v>
      </c>
      <c r="Y34">
        <v>0</v>
      </c>
      <c r="Z34" s="25">
        <f t="shared" si="0"/>
        <v>0</v>
      </c>
    </row>
    <row r="35" spans="1:26" x14ac:dyDescent="0.3">
      <c r="A35" s="25">
        <v>2012</v>
      </c>
      <c r="B35" s="10">
        <v>57</v>
      </c>
      <c r="C35" s="10">
        <v>34</v>
      </c>
      <c r="D35" s="10">
        <v>0</v>
      </c>
      <c r="E35" s="10">
        <v>1</v>
      </c>
      <c r="F35" s="10">
        <v>0</v>
      </c>
      <c r="G35" s="10">
        <v>1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25">
        <v>0.45299999999999585</v>
      </c>
      <c r="O35" s="15">
        <v>3.0000000000000027E-2</v>
      </c>
      <c r="P35" s="25">
        <v>65.239999999999995</v>
      </c>
      <c r="Q35" s="25">
        <v>1.8145139523682381</v>
      </c>
      <c r="R35" s="25">
        <v>1.96</v>
      </c>
      <c r="S35" s="25">
        <v>0.29225607135647602</v>
      </c>
      <c r="T35" s="25">
        <v>0</v>
      </c>
      <c r="U35" s="25">
        <v>24047</v>
      </c>
      <c r="V35" s="25">
        <v>0</v>
      </c>
      <c r="W35" s="25">
        <v>0</v>
      </c>
      <c r="X35" s="25">
        <v>0</v>
      </c>
      <c r="Y35">
        <v>0</v>
      </c>
      <c r="Z35" s="25">
        <f t="shared" si="0"/>
        <v>0</v>
      </c>
    </row>
    <row r="36" spans="1:26" x14ac:dyDescent="0.3">
      <c r="A36" s="25">
        <v>2012</v>
      </c>
      <c r="B36" s="10">
        <v>58</v>
      </c>
      <c r="C36" s="10">
        <v>35</v>
      </c>
      <c r="D36" s="10">
        <v>0</v>
      </c>
      <c r="E36" s="10">
        <v>1</v>
      </c>
      <c r="F36" s="10">
        <v>0</v>
      </c>
      <c r="G36" s="10">
        <v>1</v>
      </c>
      <c r="H36" s="10">
        <v>0</v>
      </c>
      <c r="I36" s="10">
        <v>0</v>
      </c>
      <c r="J36" s="10">
        <v>0</v>
      </c>
      <c r="K36" s="10">
        <v>0</v>
      </c>
      <c r="L36" s="10">
        <v>1</v>
      </c>
      <c r="M36" s="10">
        <v>0</v>
      </c>
      <c r="N36" s="25">
        <v>0.71999999999999886</v>
      </c>
      <c r="O36" s="15">
        <v>2.0000000000000018E-2</v>
      </c>
      <c r="P36" s="25">
        <v>63.97</v>
      </c>
      <c r="Q36" s="25">
        <v>1.8059763507175626</v>
      </c>
      <c r="R36" s="25">
        <v>2.4900000000000002</v>
      </c>
      <c r="S36" s="25">
        <v>0.3961993470957364</v>
      </c>
      <c r="T36" s="25">
        <v>0</v>
      </c>
      <c r="U36" s="25">
        <v>24047</v>
      </c>
      <c r="V36" s="25">
        <v>0</v>
      </c>
      <c r="W36" s="25">
        <v>0</v>
      </c>
      <c r="X36" s="25">
        <v>1</v>
      </c>
      <c r="Y36">
        <v>0</v>
      </c>
      <c r="Z36" s="25">
        <f t="shared" si="0"/>
        <v>1</v>
      </c>
    </row>
    <row r="37" spans="1:26" x14ac:dyDescent="0.3">
      <c r="A37" s="25">
        <v>2012</v>
      </c>
      <c r="B37" s="10">
        <v>59</v>
      </c>
      <c r="C37" s="10">
        <v>36</v>
      </c>
      <c r="D37" s="10">
        <v>1</v>
      </c>
      <c r="E37" s="10">
        <v>0</v>
      </c>
      <c r="F37" s="10">
        <v>0</v>
      </c>
      <c r="G37" s="10">
        <v>1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25">
        <v>0.86599999999999966</v>
      </c>
      <c r="O37" s="15">
        <v>0</v>
      </c>
      <c r="P37" s="25">
        <v>56.79</v>
      </c>
      <c r="Q37" s="25">
        <v>1.7542718686834591</v>
      </c>
      <c r="R37" s="25">
        <v>2.69</v>
      </c>
      <c r="S37" s="25">
        <v>0.42975228000240795</v>
      </c>
      <c r="T37" s="25">
        <v>0</v>
      </c>
      <c r="U37" s="25">
        <v>24047</v>
      </c>
      <c r="V37" s="25">
        <v>0</v>
      </c>
      <c r="W37" s="25">
        <v>1</v>
      </c>
      <c r="X37" s="25">
        <v>2</v>
      </c>
      <c r="Y37">
        <v>2</v>
      </c>
      <c r="Z37" s="25">
        <f t="shared" si="0"/>
        <v>5</v>
      </c>
    </row>
    <row r="38" spans="1:26" x14ac:dyDescent="0.3">
      <c r="A38" s="25">
        <v>2012</v>
      </c>
      <c r="B38" s="10">
        <v>60</v>
      </c>
      <c r="C38" s="10">
        <v>37</v>
      </c>
      <c r="D38" s="10">
        <v>1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1</v>
      </c>
      <c r="N38" s="25">
        <v>0.58400000000000318</v>
      </c>
      <c r="O38" s="15">
        <v>0</v>
      </c>
      <c r="P38" s="25">
        <v>42.83</v>
      </c>
      <c r="Q38" s="25">
        <v>1.6317480743965693</v>
      </c>
      <c r="R38" s="25">
        <v>4.4800000000000004</v>
      </c>
      <c r="S38" s="25">
        <v>0.651278013998144</v>
      </c>
      <c r="T38" s="25">
        <v>0</v>
      </c>
      <c r="U38" s="25">
        <v>24047</v>
      </c>
      <c r="V38" s="25">
        <v>0</v>
      </c>
      <c r="W38" s="25">
        <v>0</v>
      </c>
      <c r="X38" s="25">
        <v>1</v>
      </c>
      <c r="Y38">
        <v>2</v>
      </c>
      <c r="Z38" s="25">
        <f t="shared" si="0"/>
        <v>3</v>
      </c>
    </row>
    <row r="39" spans="1:26" x14ac:dyDescent="0.3">
      <c r="A39" s="25">
        <v>2012</v>
      </c>
      <c r="B39" s="10">
        <v>61</v>
      </c>
      <c r="C39" s="10">
        <v>38</v>
      </c>
      <c r="D39" s="10">
        <v>0</v>
      </c>
      <c r="E39" s="10">
        <v>1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1</v>
      </c>
      <c r="N39" s="25">
        <v>0.45000000000000284</v>
      </c>
      <c r="O39" s="15">
        <v>0</v>
      </c>
      <c r="P39" s="25">
        <v>65.08</v>
      </c>
      <c r="Q39" s="25">
        <v>1.8134475442648212</v>
      </c>
      <c r="R39" s="25">
        <v>2.73</v>
      </c>
      <c r="S39" s="25">
        <v>0.43616264704075602</v>
      </c>
      <c r="T39" s="25">
        <v>0</v>
      </c>
      <c r="U39" s="25">
        <v>24047</v>
      </c>
      <c r="V39" s="25">
        <v>0</v>
      </c>
      <c r="W39" s="25">
        <v>0</v>
      </c>
      <c r="X39" s="25">
        <v>0</v>
      </c>
      <c r="Y39">
        <v>0</v>
      </c>
      <c r="Z39" s="25">
        <f t="shared" si="0"/>
        <v>0</v>
      </c>
    </row>
    <row r="40" spans="1:26" x14ac:dyDescent="0.3">
      <c r="A40" s="25">
        <v>2012</v>
      </c>
      <c r="B40" s="10">
        <v>62</v>
      </c>
      <c r="C40" s="10">
        <v>39</v>
      </c>
      <c r="D40" s="10">
        <v>0</v>
      </c>
      <c r="E40" s="10">
        <v>1</v>
      </c>
      <c r="F40" s="10">
        <v>0</v>
      </c>
      <c r="G40" s="10">
        <v>1</v>
      </c>
      <c r="H40" s="10">
        <v>0</v>
      </c>
      <c r="I40" s="10">
        <v>0</v>
      </c>
      <c r="J40" s="10">
        <v>0</v>
      </c>
      <c r="K40" s="10">
        <v>0</v>
      </c>
      <c r="L40" s="10">
        <v>1</v>
      </c>
      <c r="M40" s="10">
        <v>0</v>
      </c>
      <c r="N40" s="25">
        <v>0.70999999999999375</v>
      </c>
      <c r="O40" s="15">
        <v>0.13</v>
      </c>
      <c r="P40" s="25">
        <v>67.27</v>
      </c>
      <c r="Q40" s="25">
        <v>1.8278214276828022</v>
      </c>
      <c r="R40" s="25">
        <v>2.23</v>
      </c>
      <c r="S40" s="25">
        <v>0.34830486304816066</v>
      </c>
      <c r="T40" s="25">
        <v>0</v>
      </c>
      <c r="U40" s="25">
        <v>24047</v>
      </c>
      <c r="V40" s="25">
        <v>0</v>
      </c>
      <c r="W40" s="25">
        <v>0</v>
      </c>
      <c r="X40" s="25">
        <v>0</v>
      </c>
      <c r="Y40">
        <v>0</v>
      </c>
      <c r="Z40" s="25">
        <f t="shared" si="0"/>
        <v>0</v>
      </c>
    </row>
    <row r="41" spans="1:26" x14ac:dyDescent="0.3">
      <c r="A41" s="25">
        <v>2012</v>
      </c>
      <c r="B41" s="10">
        <v>63</v>
      </c>
      <c r="C41" s="10">
        <v>40</v>
      </c>
      <c r="D41" s="10">
        <v>0</v>
      </c>
      <c r="E41" s="10">
        <v>1</v>
      </c>
      <c r="F41" s="10">
        <v>0</v>
      </c>
      <c r="G41" s="10">
        <v>1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25">
        <v>0.75100000000000477</v>
      </c>
      <c r="O41" s="15">
        <v>2.0000000000000018E-2</v>
      </c>
      <c r="P41" s="25">
        <v>54.51</v>
      </c>
      <c r="Q41" s="25">
        <v>1.7364761820276968</v>
      </c>
      <c r="R41" s="25">
        <v>3.01</v>
      </c>
      <c r="S41" s="25">
        <v>0.47856649559384334</v>
      </c>
      <c r="T41" s="25">
        <v>1</v>
      </c>
      <c r="U41" s="25">
        <v>24047</v>
      </c>
      <c r="V41" s="25">
        <v>0</v>
      </c>
      <c r="W41" s="25">
        <v>0</v>
      </c>
      <c r="X41" s="25">
        <v>0</v>
      </c>
      <c r="Y41">
        <v>1</v>
      </c>
      <c r="Z41" s="25">
        <f t="shared" si="0"/>
        <v>1</v>
      </c>
    </row>
    <row r="42" spans="1:26" x14ac:dyDescent="0.3">
      <c r="A42" s="25">
        <v>2012</v>
      </c>
      <c r="B42" s="10">
        <v>64</v>
      </c>
      <c r="C42" s="10">
        <v>41</v>
      </c>
      <c r="D42" s="10">
        <v>0</v>
      </c>
      <c r="E42" s="10">
        <v>1</v>
      </c>
      <c r="F42" s="10">
        <v>0</v>
      </c>
      <c r="G42" s="10">
        <v>1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25">
        <v>0.43900000000000006</v>
      </c>
      <c r="O42" s="15">
        <v>5.0000000000000044E-2</v>
      </c>
      <c r="P42" s="25">
        <v>66.83</v>
      </c>
      <c r="Q42" s="25">
        <v>1.8249714611236934</v>
      </c>
      <c r="R42" s="25">
        <v>1.75</v>
      </c>
      <c r="S42" s="25">
        <v>0.24303804868629444</v>
      </c>
      <c r="T42" s="25">
        <v>1</v>
      </c>
      <c r="U42" s="25">
        <v>24047</v>
      </c>
      <c r="V42" s="25">
        <v>0</v>
      </c>
      <c r="W42" s="25">
        <v>0</v>
      </c>
      <c r="X42" s="25">
        <v>0</v>
      </c>
      <c r="Y42">
        <v>0</v>
      </c>
      <c r="Z42" s="25">
        <f t="shared" si="0"/>
        <v>0</v>
      </c>
    </row>
    <row r="43" spans="1:26" x14ac:dyDescent="0.3">
      <c r="A43" s="25">
        <v>2012</v>
      </c>
      <c r="B43" s="10">
        <v>65</v>
      </c>
      <c r="C43" s="10">
        <v>42</v>
      </c>
      <c r="D43" s="10">
        <v>0</v>
      </c>
      <c r="E43" s="10">
        <v>1</v>
      </c>
      <c r="F43" s="10">
        <v>0</v>
      </c>
      <c r="G43" s="10">
        <v>1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25">
        <v>0.39999999999999858</v>
      </c>
      <c r="O43" s="15">
        <v>0.14000000000000001</v>
      </c>
      <c r="P43" s="25">
        <v>67.349999999999994</v>
      </c>
      <c r="Q43" s="25">
        <v>1.8283376000590044</v>
      </c>
      <c r="R43" s="25">
        <v>1.89</v>
      </c>
      <c r="S43" s="25">
        <v>0.27646180417324412</v>
      </c>
      <c r="T43" s="25">
        <v>1</v>
      </c>
      <c r="U43" s="25">
        <v>24047</v>
      </c>
      <c r="V43" s="25">
        <v>0</v>
      </c>
      <c r="W43" s="25">
        <v>0</v>
      </c>
      <c r="X43" s="25">
        <v>1</v>
      </c>
      <c r="Y43">
        <v>0</v>
      </c>
      <c r="Z43" s="25">
        <f t="shared" ref="Z43:Z106" si="1">SUM(V43:Y43)</f>
        <v>1</v>
      </c>
    </row>
    <row r="44" spans="1:26" x14ac:dyDescent="0.3">
      <c r="A44" s="25">
        <v>2012</v>
      </c>
      <c r="B44" s="10">
        <v>66</v>
      </c>
      <c r="C44" s="10">
        <v>43</v>
      </c>
      <c r="D44" s="10">
        <v>0</v>
      </c>
      <c r="E44" s="10">
        <v>1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1</v>
      </c>
      <c r="L44" s="10">
        <v>0</v>
      </c>
      <c r="M44" s="10">
        <v>0</v>
      </c>
      <c r="N44" s="25">
        <v>0.46500000000000341</v>
      </c>
      <c r="O44" s="15">
        <v>7.999999999999996E-2</v>
      </c>
      <c r="P44" s="25">
        <v>52.61</v>
      </c>
      <c r="Q44" s="25">
        <v>1.7210683017971591</v>
      </c>
      <c r="R44" s="25">
        <v>1.85</v>
      </c>
      <c r="S44" s="25">
        <v>0.26717172840301384</v>
      </c>
      <c r="T44" s="25">
        <v>0</v>
      </c>
      <c r="U44" s="25">
        <v>24047</v>
      </c>
      <c r="V44" s="25">
        <v>0</v>
      </c>
      <c r="W44" s="25">
        <v>0</v>
      </c>
      <c r="X44" s="25">
        <v>0</v>
      </c>
      <c r="Y44">
        <v>1</v>
      </c>
      <c r="Z44" s="25">
        <f t="shared" si="1"/>
        <v>1</v>
      </c>
    </row>
    <row r="45" spans="1:26" x14ac:dyDescent="0.3">
      <c r="A45" s="25">
        <v>2012</v>
      </c>
      <c r="B45" s="10">
        <v>67</v>
      </c>
      <c r="C45" s="10">
        <v>44</v>
      </c>
      <c r="D45" s="10">
        <v>1</v>
      </c>
      <c r="E45" s="10">
        <v>0</v>
      </c>
      <c r="F45" s="10">
        <v>0</v>
      </c>
      <c r="G45" s="10">
        <v>1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1</v>
      </c>
      <c r="N45" s="25">
        <v>0.65999999999999659</v>
      </c>
      <c r="O45" s="15">
        <v>0</v>
      </c>
      <c r="P45" s="25">
        <v>82.77</v>
      </c>
      <c r="Q45" s="25">
        <v>1.9178729551988478</v>
      </c>
      <c r="R45" s="25">
        <v>2.84</v>
      </c>
      <c r="S45" s="25">
        <v>0.45331834004703764</v>
      </c>
      <c r="T45" s="25">
        <v>0</v>
      </c>
      <c r="U45" s="25">
        <v>21682</v>
      </c>
      <c r="V45" s="25">
        <v>0</v>
      </c>
      <c r="W45" s="25">
        <v>0</v>
      </c>
      <c r="X45" s="25">
        <v>0</v>
      </c>
      <c r="Y45">
        <v>0</v>
      </c>
      <c r="Z45" s="25">
        <f t="shared" si="1"/>
        <v>0</v>
      </c>
    </row>
    <row r="46" spans="1:26" x14ac:dyDescent="0.3">
      <c r="A46" s="25">
        <v>2012</v>
      </c>
      <c r="B46" s="10">
        <v>68</v>
      </c>
      <c r="C46" s="10">
        <v>45</v>
      </c>
      <c r="D46" s="10">
        <v>1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1</v>
      </c>
      <c r="N46" s="25">
        <v>0.43999999999999773</v>
      </c>
      <c r="O46" s="15">
        <v>6.9999999999999951E-2</v>
      </c>
      <c r="P46" s="25">
        <v>68.97</v>
      </c>
      <c r="Q46" s="25">
        <v>1.8386602259889415</v>
      </c>
      <c r="R46" s="25">
        <v>2.36</v>
      </c>
      <c r="S46" s="25">
        <v>0.37291200297010657</v>
      </c>
      <c r="T46" s="25">
        <v>3</v>
      </c>
      <c r="U46" s="25">
        <v>21682</v>
      </c>
      <c r="V46" s="25">
        <v>0</v>
      </c>
      <c r="W46" s="25">
        <v>0</v>
      </c>
      <c r="X46" s="25">
        <v>3</v>
      </c>
      <c r="Y46">
        <v>0</v>
      </c>
      <c r="Z46" s="25">
        <f t="shared" si="1"/>
        <v>3</v>
      </c>
    </row>
    <row r="47" spans="1:26" x14ac:dyDescent="0.3">
      <c r="A47" s="25">
        <v>2012</v>
      </c>
      <c r="B47" s="10">
        <v>69</v>
      </c>
      <c r="C47" s="10">
        <v>46</v>
      </c>
      <c r="D47" s="10">
        <v>0</v>
      </c>
      <c r="E47" s="10">
        <v>1</v>
      </c>
      <c r="F47" s="10">
        <v>0</v>
      </c>
      <c r="G47" s="10">
        <v>1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1</v>
      </c>
      <c r="N47" s="25">
        <v>0.43500000000000227</v>
      </c>
      <c r="O47" s="15">
        <v>1.0000000000000009E-2</v>
      </c>
      <c r="P47" s="25">
        <v>74.209999999999994</v>
      </c>
      <c r="Q47" s="25">
        <v>1.87046243158892</v>
      </c>
      <c r="R47" s="25">
        <v>3.41</v>
      </c>
      <c r="S47" s="25">
        <v>0.53275437899249778</v>
      </c>
      <c r="T47" s="25">
        <v>0</v>
      </c>
      <c r="U47" s="25">
        <v>21682</v>
      </c>
      <c r="V47" s="25">
        <v>0</v>
      </c>
      <c r="W47" s="25">
        <v>0</v>
      </c>
      <c r="X47" s="25">
        <v>1</v>
      </c>
      <c r="Y47">
        <v>1</v>
      </c>
      <c r="Z47" s="25">
        <f t="shared" si="1"/>
        <v>2</v>
      </c>
    </row>
    <row r="48" spans="1:26" x14ac:dyDescent="0.3">
      <c r="A48" s="25">
        <v>2012</v>
      </c>
      <c r="B48" s="10">
        <v>70</v>
      </c>
      <c r="C48" s="10">
        <v>47</v>
      </c>
      <c r="D48" s="10">
        <v>0</v>
      </c>
      <c r="E48" s="10">
        <v>1</v>
      </c>
      <c r="F48" s="10">
        <v>0</v>
      </c>
      <c r="G48" s="10">
        <v>1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25">
        <v>0.40299999999999869</v>
      </c>
      <c r="O48" s="15">
        <v>0</v>
      </c>
      <c r="P48" s="25">
        <v>58.17</v>
      </c>
      <c r="Q48" s="25">
        <v>1.7646990637983679</v>
      </c>
      <c r="R48" s="25">
        <v>4.43</v>
      </c>
      <c r="S48" s="25">
        <v>0.64640372622306952</v>
      </c>
      <c r="T48" s="25">
        <v>0</v>
      </c>
      <c r="U48" s="25">
        <v>21682</v>
      </c>
      <c r="V48" s="25">
        <v>0</v>
      </c>
      <c r="W48" s="25">
        <v>0</v>
      </c>
      <c r="X48" s="25">
        <v>0</v>
      </c>
      <c r="Y48">
        <v>0</v>
      </c>
      <c r="Z48" s="25">
        <f t="shared" si="1"/>
        <v>0</v>
      </c>
    </row>
    <row r="49" spans="1:26" x14ac:dyDescent="0.3">
      <c r="A49" s="25">
        <v>2012</v>
      </c>
      <c r="B49" s="10">
        <v>71</v>
      </c>
      <c r="C49" s="10">
        <v>48</v>
      </c>
      <c r="D49" s="10">
        <v>0</v>
      </c>
      <c r="E49" s="10">
        <v>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25">
        <v>0.59700000000000142</v>
      </c>
      <c r="O49" s="15">
        <v>6.0000000000000053E-2</v>
      </c>
      <c r="P49" s="25">
        <v>64.55</v>
      </c>
      <c r="Q49" s="25">
        <v>1.8098962466024391</v>
      </c>
      <c r="R49" s="25">
        <v>3.11</v>
      </c>
      <c r="S49" s="25">
        <v>0.4927603890268375</v>
      </c>
      <c r="T49" s="25">
        <v>0</v>
      </c>
      <c r="U49" s="25">
        <v>21682</v>
      </c>
      <c r="V49" s="25">
        <v>0</v>
      </c>
      <c r="W49" s="25">
        <v>0</v>
      </c>
      <c r="X49" s="25">
        <v>0</v>
      </c>
      <c r="Y49">
        <v>0</v>
      </c>
      <c r="Z49" s="25">
        <f t="shared" si="1"/>
        <v>0</v>
      </c>
    </row>
    <row r="50" spans="1:26" x14ac:dyDescent="0.3">
      <c r="A50" s="25">
        <v>2012</v>
      </c>
      <c r="B50" s="10">
        <v>72</v>
      </c>
      <c r="C50" s="10">
        <v>49</v>
      </c>
      <c r="D50" s="10">
        <v>1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1</v>
      </c>
      <c r="N50" s="25">
        <v>0.63000000000000245</v>
      </c>
      <c r="O50" s="15">
        <v>0</v>
      </c>
      <c r="P50" s="25">
        <v>72.83</v>
      </c>
      <c r="Q50" s="25">
        <v>1.8623103099542704</v>
      </c>
      <c r="R50" s="25">
        <v>5.1100000000000003</v>
      </c>
      <c r="S50" s="25">
        <v>0.70842090013471271</v>
      </c>
      <c r="T50" s="25">
        <v>2</v>
      </c>
      <c r="U50" s="25">
        <v>21682</v>
      </c>
      <c r="V50" s="25">
        <v>0</v>
      </c>
      <c r="W50" s="25">
        <v>1</v>
      </c>
      <c r="X50" s="25">
        <v>2</v>
      </c>
      <c r="Y50">
        <v>1</v>
      </c>
      <c r="Z50" s="25">
        <f t="shared" si="1"/>
        <v>4</v>
      </c>
    </row>
    <row r="51" spans="1:26" x14ac:dyDescent="0.3">
      <c r="A51" s="25">
        <v>2012</v>
      </c>
      <c r="B51" s="10">
        <v>73</v>
      </c>
      <c r="C51" s="10">
        <v>50</v>
      </c>
      <c r="D51" s="10">
        <v>0</v>
      </c>
      <c r="E51" s="10">
        <v>1</v>
      </c>
      <c r="F51" s="10">
        <v>0</v>
      </c>
      <c r="G51" s="10">
        <v>1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1</v>
      </c>
      <c r="N51" s="25">
        <v>0.66999999999999449</v>
      </c>
      <c r="O51" s="15">
        <v>0.13</v>
      </c>
      <c r="P51" s="25">
        <v>79.11</v>
      </c>
      <c r="Q51" s="25">
        <v>1.8982313845130967</v>
      </c>
      <c r="R51" s="25">
        <v>3.2</v>
      </c>
      <c r="S51" s="25">
        <v>0.50514997831990605</v>
      </c>
      <c r="T51" s="25">
        <v>0</v>
      </c>
      <c r="U51" s="25">
        <v>21682</v>
      </c>
      <c r="V51" s="25">
        <v>0</v>
      </c>
      <c r="W51" s="25">
        <v>0</v>
      </c>
      <c r="X51" s="25">
        <v>0</v>
      </c>
      <c r="Y51">
        <v>0</v>
      </c>
      <c r="Z51" s="25">
        <f t="shared" si="1"/>
        <v>0</v>
      </c>
    </row>
    <row r="52" spans="1:26" x14ac:dyDescent="0.3">
      <c r="A52" s="25">
        <v>2012</v>
      </c>
      <c r="B52" s="10">
        <v>74</v>
      </c>
      <c r="C52" s="10">
        <v>51</v>
      </c>
      <c r="D52" s="10">
        <v>1</v>
      </c>
      <c r="E52" s="10">
        <v>0</v>
      </c>
      <c r="F52" s="10">
        <v>0</v>
      </c>
      <c r="G52" s="10">
        <v>1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25">
        <v>0.81500000000000472</v>
      </c>
      <c r="O52" s="15">
        <v>2.0000000000000018E-2</v>
      </c>
      <c r="P52" s="25">
        <v>89.28</v>
      </c>
      <c r="Q52" s="25">
        <v>1.9507541815935034</v>
      </c>
      <c r="R52" s="25">
        <v>5.34</v>
      </c>
      <c r="S52" s="25">
        <v>0.72754125702855643</v>
      </c>
      <c r="T52" s="25">
        <v>1</v>
      </c>
      <c r="U52" s="25">
        <v>21682</v>
      </c>
      <c r="V52" s="25">
        <v>0</v>
      </c>
      <c r="W52" s="25">
        <v>0</v>
      </c>
      <c r="X52" s="25">
        <v>0</v>
      </c>
      <c r="Y52">
        <v>1</v>
      </c>
      <c r="Z52" s="25">
        <f t="shared" si="1"/>
        <v>1</v>
      </c>
    </row>
    <row r="53" spans="1:26" x14ac:dyDescent="0.3">
      <c r="A53" s="25">
        <v>2012</v>
      </c>
      <c r="B53" s="10">
        <v>75</v>
      </c>
      <c r="C53" s="10">
        <v>52</v>
      </c>
      <c r="D53" s="10">
        <v>1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1</v>
      </c>
      <c r="N53" s="25">
        <v>0.49699999999999989</v>
      </c>
      <c r="O53" s="15">
        <v>1.0000000000000009E-2</v>
      </c>
      <c r="P53" s="25">
        <v>92.01</v>
      </c>
      <c r="Q53" s="25">
        <v>1.9638350307021479</v>
      </c>
      <c r="R53" s="25">
        <v>5.93</v>
      </c>
      <c r="S53" s="25">
        <v>0.77305469336426258</v>
      </c>
      <c r="T53" s="25">
        <v>1</v>
      </c>
      <c r="U53" s="25">
        <v>21682</v>
      </c>
      <c r="V53" s="25">
        <v>1</v>
      </c>
      <c r="W53" s="25">
        <v>0</v>
      </c>
      <c r="X53" s="25">
        <v>0</v>
      </c>
      <c r="Y53">
        <v>0</v>
      </c>
      <c r="Z53" s="25">
        <f t="shared" si="1"/>
        <v>1</v>
      </c>
    </row>
    <row r="54" spans="1:26" x14ac:dyDescent="0.3">
      <c r="A54" s="25">
        <v>2012</v>
      </c>
      <c r="B54" s="10">
        <v>76</v>
      </c>
      <c r="C54" s="10">
        <v>53</v>
      </c>
      <c r="D54" s="10">
        <v>0</v>
      </c>
      <c r="E54" s="10">
        <v>1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1</v>
      </c>
      <c r="N54" s="25">
        <v>0.2879999999999967</v>
      </c>
      <c r="O54" s="15">
        <v>0</v>
      </c>
      <c r="P54" s="25">
        <v>68.290000000000006</v>
      </c>
      <c r="Q54" s="25">
        <v>1.8343571127184051</v>
      </c>
      <c r="R54" s="25">
        <v>5.87</v>
      </c>
      <c r="S54" s="25">
        <v>0.76863810124761445</v>
      </c>
      <c r="T54" s="25">
        <v>1</v>
      </c>
      <c r="U54" s="25">
        <v>21682</v>
      </c>
      <c r="V54" s="25">
        <v>0</v>
      </c>
      <c r="W54" s="25">
        <v>0</v>
      </c>
      <c r="X54" s="25">
        <v>0</v>
      </c>
      <c r="Y54">
        <v>2</v>
      </c>
      <c r="Z54" s="25">
        <f t="shared" si="1"/>
        <v>2</v>
      </c>
    </row>
    <row r="55" spans="1:26" x14ac:dyDescent="0.3">
      <c r="A55" s="25">
        <v>2012</v>
      </c>
      <c r="B55" s="10">
        <v>77</v>
      </c>
      <c r="C55" s="10">
        <v>54</v>
      </c>
      <c r="D55" s="10">
        <v>0</v>
      </c>
      <c r="E55" s="10">
        <v>1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1</v>
      </c>
      <c r="N55" s="25">
        <v>0.35000000000000142</v>
      </c>
      <c r="O55" s="15">
        <v>1.0000000000000009E-2</v>
      </c>
      <c r="P55" s="25">
        <v>100.57</v>
      </c>
      <c r="Q55" s="25">
        <v>2.0024684501283323</v>
      </c>
      <c r="R55" s="25">
        <v>6.48</v>
      </c>
      <c r="S55" s="25">
        <v>0.81157500587059339</v>
      </c>
      <c r="T55" s="25">
        <v>0</v>
      </c>
      <c r="U55" s="25">
        <v>21682</v>
      </c>
      <c r="V55" s="25">
        <v>0</v>
      </c>
      <c r="W55" s="25">
        <v>0</v>
      </c>
      <c r="X55" s="25">
        <v>0</v>
      </c>
      <c r="Y55">
        <v>0</v>
      </c>
      <c r="Z55" s="25">
        <f t="shared" si="1"/>
        <v>0</v>
      </c>
    </row>
    <row r="56" spans="1:26" x14ac:dyDescent="0.3">
      <c r="A56" s="25">
        <v>2012</v>
      </c>
      <c r="B56" s="10">
        <v>78</v>
      </c>
      <c r="C56" s="10">
        <v>55</v>
      </c>
      <c r="D56" s="10">
        <v>0</v>
      </c>
      <c r="E56" s="10">
        <v>1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1</v>
      </c>
      <c r="M56" s="10">
        <v>0</v>
      </c>
      <c r="N56" s="25">
        <v>0.34000000000000341</v>
      </c>
      <c r="O56" s="15">
        <v>0</v>
      </c>
      <c r="P56" s="25">
        <v>60.32</v>
      </c>
      <c r="Q56" s="25">
        <v>1.7804613328617176</v>
      </c>
      <c r="R56" s="25">
        <v>4.62</v>
      </c>
      <c r="S56" s="25">
        <v>0.66464197555612547</v>
      </c>
      <c r="T56" s="25">
        <v>1</v>
      </c>
      <c r="U56" s="25">
        <v>21682</v>
      </c>
      <c r="V56" s="25">
        <v>1</v>
      </c>
      <c r="W56" s="25">
        <v>1</v>
      </c>
      <c r="X56" s="25">
        <v>0</v>
      </c>
      <c r="Y56">
        <v>0</v>
      </c>
      <c r="Z56" s="25">
        <f t="shared" si="1"/>
        <v>2</v>
      </c>
    </row>
    <row r="57" spans="1:26" x14ac:dyDescent="0.3">
      <c r="A57" s="25">
        <v>2012</v>
      </c>
      <c r="B57" s="10">
        <v>79</v>
      </c>
      <c r="C57" s="10">
        <v>56</v>
      </c>
      <c r="D57" s="10">
        <v>0</v>
      </c>
      <c r="E57" s="10">
        <v>1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1</v>
      </c>
      <c r="N57" s="25">
        <v>0.40999999999999659</v>
      </c>
      <c r="O57" s="15">
        <v>6.0000000000000053E-2</v>
      </c>
      <c r="P57" s="25">
        <v>65.8</v>
      </c>
      <c r="Q57" s="25">
        <v>1.8182258936139555</v>
      </c>
      <c r="R57" s="25">
        <v>4.43</v>
      </c>
      <c r="S57" s="25">
        <v>0.64640372622306952</v>
      </c>
      <c r="T57" s="25">
        <v>0</v>
      </c>
      <c r="U57" s="25">
        <v>21682</v>
      </c>
      <c r="V57" s="25">
        <v>0</v>
      </c>
      <c r="W57" s="25">
        <v>0</v>
      </c>
      <c r="X57" s="25">
        <v>1</v>
      </c>
      <c r="Y57">
        <v>0</v>
      </c>
      <c r="Z57" s="25">
        <f t="shared" si="1"/>
        <v>1</v>
      </c>
    </row>
    <row r="58" spans="1:26" x14ac:dyDescent="0.3">
      <c r="A58" s="25">
        <v>2012</v>
      </c>
      <c r="B58" s="10">
        <v>80</v>
      </c>
      <c r="C58" s="10">
        <v>57</v>
      </c>
      <c r="D58" s="10">
        <v>0</v>
      </c>
      <c r="E58" s="10">
        <v>1</v>
      </c>
      <c r="F58" s="10">
        <v>0</v>
      </c>
      <c r="G58" s="10">
        <v>1</v>
      </c>
      <c r="H58" s="10">
        <v>0</v>
      </c>
      <c r="I58" s="10">
        <v>0</v>
      </c>
      <c r="J58" s="10">
        <v>0</v>
      </c>
      <c r="K58" s="10">
        <v>1</v>
      </c>
      <c r="L58" s="10">
        <v>0</v>
      </c>
      <c r="M58" s="10">
        <v>0</v>
      </c>
      <c r="N58" s="25">
        <v>0.20000000000000284</v>
      </c>
      <c r="O58" s="15">
        <v>0</v>
      </c>
      <c r="P58" s="25">
        <v>51.62</v>
      </c>
      <c r="Q58" s="25">
        <v>1.7128180002078501</v>
      </c>
      <c r="R58" s="25">
        <v>3.47</v>
      </c>
      <c r="S58" s="25">
        <v>0.54032947479087379</v>
      </c>
      <c r="T58" s="25">
        <v>0</v>
      </c>
      <c r="U58" s="25">
        <v>21682</v>
      </c>
      <c r="V58" s="25">
        <v>0</v>
      </c>
      <c r="W58" s="25">
        <v>0</v>
      </c>
      <c r="X58" s="25">
        <v>0</v>
      </c>
      <c r="Y58">
        <v>0</v>
      </c>
      <c r="Z58" s="25">
        <f t="shared" si="1"/>
        <v>0</v>
      </c>
    </row>
    <row r="59" spans="1:26" x14ac:dyDescent="0.3">
      <c r="A59" s="25">
        <v>2012</v>
      </c>
      <c r="B59" s="10">
        <v>81</v>
      </c>
      <c r="C59" s="10">
        <v>58</v>
      </c>
      <c r="D59" s="10">
        <v>0</v>
      </c>
      <c r="E59" s="10">
        <v>1</v>
      </c>
      <c r="F59" s="10">
        <v>0</v>
      </c>
      <c r="G59" s="10">
        <v>1</v>
      </c>
      <c r="H59" s="10">
        <v>0</v>
      </c>
      <c r="I59" s="10">
        <v>0</v>
      </c>
      <c r="J59" s="10">
        <v>0</v>
      </c>
      <c r="K59" s="10">
        <v>1</v>
      </c>
      <c r="L59" s="10">
        <v>0</v>
      </c>
      <c r="M59" s="10">
        <v>0</v>
      </c>
      <c r="N59" s="25">
        <v>0.23299999999999699</v>
      </c>
      <c r="O59" s="15">
        <v>0</v>
      </c>
      <c r="P59" s="25">
        <v>68.48</v>
      </c>
      <c r="Q59" s="25">
        <v>1.8355637516690968</v>
      </c>
      <c r="R59" s="25">
        <v>2.63</v>
      </c>
      <c r="S59" s="25">
        <v>0.41995574848975786</v>
      </c>
      <c r="T59" s="25">
        <v>0</v>
      </c>
      <c r="U59" s="25">
        <v>21682</v>
      </c>
      <c r="V59" s="25">
        <v>0</v>
      </c>
      <c r="W59" s="25">
        <v>0</v>
      </c>
      <c r="X59" s="25">
        <v>0</v>
      </c>
      <c r="Y59">
        <v>0</v>
      </c>
      <c r="Z59" s="25">
        <f t="shared" si="1"/>
        <v>0</v>
      </c>
    </row>
    <row r="60" spans="1:26" x14ac:dyDescent="0.3">
      <c r="A60" s="25">
        <v>2012</v>
      </c>
      <c r="B60" s="10">
        <v>82</v>
      </c>
      <c r="C60" s="10">
        <v>59</v>
      </c>
      <c r="D60" s="10">
        <v>0</v>
      </c>
      <c r="E60" s="10">
        <v>1</v>
      </c>
      <c r="F60" s="10">
        <v>0</v>
      </c>
      <c r="G60" s="10">
        <v>1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25">
        <v>0.4269999999999996</v>
      </c>
      <c r="O60" s="15">
        <v>0</v>
      </c>
      <c r="P60" s="25">
        <v>55.67</v>
      </c>
      <c r="Q60" s="25">
        <v>1.7456212213069384</v>
      </c>
      <c r="R60" s="25">
        <v>5.7</v>
      </c>
      <c r="S60" s="25">
        <v>0.75587485567249146</v>
      </c>
      <c r="T60" s="25">
        <v>0</v>
      </c>
      <c r="U60" s="25">
        <v>21682</v>
      </c>
      <c r="V60" s="25">
        <v>0</v>
      </c>
      <c r="W60" s="25">
        <v>2</v>
      </c>
      <c r="X60" s="25">
        <v>3</v>
      </c>
      <c r="Y60">
        <v>0</v>
      </c>
      <c r="Z60" s="25">
        <f t="shared" si="1"/>
        <v>5</v>
      </c>
    </row>
    <row r="61" spans="1:26" x14ac:dyDescent="0.3">
      <c r="A61" s="25">
        <v>2012</v>
      </c>
      <c r="B61" s="10">
        <v>83</v>
      </c>
      <c r="C61" s="10">
        <v>60</v>
      </c>
      <c r="D61" s="10">
        <v>0</v>
      </c>
      <c r="E61" s="10">
        <v>1</v>
      </c>
      <c r="F61" s="10">
        <v>0</v>
      </c>
      <c r="G61" s="10">
        <v>1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25">
        <v>0.34000000000000341</v>
      </c>
      <c r="O61" s="15">
        <v>1.0000000000000009E-2</v>
      </c>
      <c r="P61" s="25">
        <v>63.45</v>
      </c>
      <c r="Q61" s="25">
        <v>1.8024316264307236</v>
      </c>
      <c r="R61" s="25">
        <v>4</v>
      </c>
      <c r="S61" s="25">
        <v>0.6020599913279624</v>
      </c>
      <c r="T61" s="25">
        <v>0</v>
      </c>
      <c r="U61" s="25">
        <v>21682</v>
      </c>
      <c r="V61" s="25">
        <v>0</v>
      </c>
      <c r="W61" s="25">
        <v>1</v>
      </c>
      <c r="X61" s="25">
        <v>0</v>
      </c>
      <c r="Y61">
        <v>0</v>
      </c>
      <c r="Z61" s="25">
        <f t="shared" si="1"/>
        <v>1</v>
      </c>
    </row>
    <row r="62" spans="1:26" x14ac:dyDescent="0.3">
      <c r="A62" s="25">
        <v>2012</v>
      </c>
      <c r="B62" s="10">
        <v>84</v>
      </c>
      <c r="C62" s="10">
        <v>61</v>
      </c>
      <c r="D62" s="10">
        <v>0</v>
      </c>
      <c r="E62" s="10">
        <v>1</v>
      </c>
      <c r="F62" s="10">
        <v>0</v>
      </c>
      <c r="G62" s="10">
        <v>1</v>
      </c>
      <c r="H62" s="10">
        <v>0</v>
      </c>
      <c r="I62" s="10">
        <v>0</v>
      </c>
      <c r="J62" s="10">
        <v>0</v>
      </c>
      <c r="K62" s="10">
        <v>0</v>
      </c>
      <c r="L62" s="10">
        <v>1</v>
      </c>
      <c r="M62" s="10">
        <v>0</v>
      </c>
      <c r="N62" s="25">
        <v>0.44999999999999574</v>
      </c>
      <c r="O62" s="15">
        <v>1.0000000000000009E-2</v>
      </c>
      <c r="P62" s="25">
        <v>69.86</v>
      </c>
      <c r="Q62" s="25">
        <v>1.8442285813016279</v>
      </c>
      <c r="R62" s="25">
        <v>1.96</v>
      </c>
      <c r="S62" s="25">
        <v>0.29225607135647602</v>
      </c>
      <c r="T62" s="25">
        <v>3</v>
      </c>
      <c r="U62" s="25">
        <v>21682</v>
      </c>
      <c r="V62" s="25">
        <v>0</v>
      </c>
      <c r="W62" s="25">
        <v>0</v>
      </c>
      <c r="X62" s="25">
        <v>0</v>
      </c>
      <c r="Y62">
        <v>0</v>
      </c>
      <c r="Z62" s="25">
        <f t="shared" si="1"/>
        <v>0</v>
      </c>
    </row>
    <row r="63" spans="1:26" x14ac:dyDescent="0.3">
      <c r="A63" s="25">
        <v>2012</v>
      </c>
      <c r="B63" s="10">
        <v>85</v>
      </c>
      <c r="C63" s="10">
        <v>62</v>
      </c>
      <c r="D63" s="10">
        <v>1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1</v>
      </c>
      <c r="N63" s="25">
        <v>0.70000000000000284</v>
      </c>
      <c r="O63" s="15">
        <v>0</v>
      </c>
      <c r="P63" s="25">
        <v>75.69</v>
      </c>
      <c r="Q63" s="25">
        <v>1.8790385052372371</v>
      </c>
      <c r="R63" s="25">
        <v>2.63</v>
      </c>
      <c r="S63" s="25">
        <v>0.41995574848975786</v>
      </c>
      <c r="T63" s="25">
        <v>1</v>
      </c>
      <c r="U63" s="25">
        <v>21682</v>
      </c>
      <c r="V63" s="25">
        <v>0</v>
      </c>
      <c r="W63" s="25">
        <v>1</v>
      </c>
      <c r="X63" s="25">
        <v>3</v>
      </c>
      <c r="Y63">
        <v>0</v>
      </c>
      <c r="Z63" s="25">
        <f t="shared" si="1"/>
        <v>4</v>
      </c>
    </row>
    <row r="64" spans="1:26" x14ac:dyDescent="0.3">
      <c r="A64" s="25">
        <v>2012</v>
      </c>
      <c r="B64" s="10">
        <v>86</v>
      </c>
      <c r="C64" s="10">
        <v>63</v>
      </c>
      <c r="D64" s="10">
        <v>1</v>
      </c>
      <c r="E64" s="10">
        <v>0</v>
      </c>
      <c r="F64" s="10">
        <v>0</v>
      </c>
      <c r="G64" s="10">
        <v>1</v>
      </c>
      <c r="H64" s="10">
        <v>0</v>
      </c>
      <c r="I64" s="10">
        <v>0</v>
      </c>
      <c r="J64" s="10">
        <v>0</v>
      </c>
      <c r="K64" s="10">
        <v>0</v>
      </c>
      <c r="L64" s="10">
        <v>1</v>
      </c>
      <c r="M64" s="10">
        <v>0</v>
      </c>
      <c r="N64" s="25">
        <v>0.64999999999999869</v>
      </c>
      <c r="O64" s="15">
        <v>0.10999999999999999</v>
      </c>
      <c r="P64" s="25">
        <v>66.959999999999994</v>
      </c>
      <c r="Q64" s="25">
        <v>1.8258154449852035</v>
      </c>
      <c r="R64" s="25">
        <v>3.42</v>
      </c>
      <c r="S64" s="25">
        <v>0.53402610605613499</v>
      </c>
      <c r="T64" s="25">
        <v>0</v>
      </c>
      <c r="U64" s="25">
        <v>21682</v>
      </c>
      <c r="V64" s="25">
        <v>0</v>
      </c>
      <c r="W64" s="25">
        <v>1</v>
      </c>
      <c r="X64" s="25">
        <v>3</v>
      </c>
      <c r="Y64">
        <v>1</v>
      </c>
      <c r="Z64" s="25">
        <f t="shared" si="1"/>
        <v>5</v>
      </c>
    </row>
    <row r="65" spans="1:26" x14ac:dyDescent="0.3">
      <c r="A65" s="25">
        <v>2012</v>
      </c>
      <c r="B65" s="10">
        <v>87</v>
      </c>
      <c r="C65" s="10">
        <v>64</v>
      </c>
      <c r="D65" s="10">
        <v>1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25">
        <v>0.39000000000000057</v>
      </c>
      <c r="O65" s="15">
        <v>5.0000000000000044E-2</v>
      </c>
      <c r="P65" s="25">
        <v>59.68</v>
      </c>
      <c r="Q65" s="25">
        <v>1.7758288144646124</v>
      </c>
      <c r="R65" s="25">
        <v>3.21</v>
      </c>
      <c r="S65" s="25">
        <v>0.5065050324048721</v>
      </c>
      <c r="T65" s="25">
        <v>0</v>
      </c>
      <c r="U65" s="25">
        <v>21682</v>
      </c>
      <c r="V65" s="25">
        <v>0</v>
      </c>
      <c r="W65" s="25">
        <v>0</v>
      </c>
      <c r="X65" s="25">
        <v>1</v>
      </c>
      <c r="Y65">
        <v>0</v>
      </c>
      <c r="Z65" s="25">
        <f t="shared" si="1"/>
        <v>1</v>
      </c>
    </row>
    <row r="66" spans="1:26" x14ac:dyDescent="0.3">
      <c r="A66" s="25">
        <v>2012</v>
      </c>
      <c r="B66" s="10">
        <v>88</v>
      </c>
      <c r="C66" s="10">
        <v>65</v>
      </c>
      <c r="D66" s="10">
        <v>1</v>
      </c>
      <c r="E66" s="10">
        <v>0</v>
      </c>
      <c r="F66" s="10">
        <v>0</v>
      </c>
      <c r="G66" s="10">
        <v>1</v>
      </c>
      <c r="H66" s="10">
        <v>0</v>
      </c>
      <c r="I66" s="10">
        <v>0</v>
      </c>
      <c r="J66" s="10">
        <v>0</v>
      </c>
      <c r="K66" s="10">
        <v>0</v>
      </c>
      <c r="L66" s="10">
        <v>1</v>
      </c>
      <c r="M66" s="10">
        <v>0</v>
      </c>
      <c r="N66" s="25">
        <v>0.60999999999999943</v>
      </c>
      <c r="O66" s="15">
        <v>0.28000000000000003</v>
      </c>
      <c r="P66" s="25">
        <v>61.8</v>
      </c>
      <c r="Q66" s="25">
        <v>1.7909884750888159</v>
      </c>
      <c r="R66" s="25">
        <v>5.34</v>
      </c>
      <c r="S66" s="25">
        <v>0.72754125702855643</v>
      </c>
      <c r="T66" s="25">
        <v>0</v>
      </c>
      <c r="U66" s="25">
        <v>21682</v>
      </c>
      <c r="V66" s="25">
        <v>0</v>
      </c>
      <c r="W66" s="25">
        <v>1</v>
      </c>
      <c r="X66" s="25">
        <v>0</v>
      </c>
      <c r="Y66">
        <v>0</v>
      </c>
      <c r="Z66" s="25">
        <f t="shared" si="1"/>
        <v>1</v>
      </c>
    </row>
    <row r="67" spans="1:26" x14ac:dyDescent="0.3">
      <c r="A67" s="25">
        <v>2012</v>
      </c>
      <c r="B67" s="10">
        <v>89</v>
      </c>
      <c r="C67" s="10">
        <v>66</v>
      </c>
      <c r="D67" s="10">
        <v>1</v>
      </c>
      <c r="E67" s="10">
        <v>0</v>
      </c>
      <c r="F67" s="10">
        <v>0</v>
      </c>
      <c r="G67" s="10">
        <v>1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1</v>
      </c>
      <c r="N67" s="25">
        <v>0.45000000000000284</v>
      </c>
      <c r="O67" s="15">
        <v>6.0000000000000053E-2</v>
      </c>
      <c r="P67" s="25">
        <v>72.05</v>
      </c>
      <c r="Q67" s="25">
        <v>1.8576339851500081</v>
      </c>
      <c r="R67" s="25">
        <v>2.79</v>
      </c>
      <c r="S67" s="25">
        <v>0.44560420327359757</v>
      </c>
      <c r="T67" s="25">
        <v>0</v>
      </c>
      <c r="U67" s="25">
        <v>21682</v>
      </c>
      <c r="V67" s="25">
        <v>0</v>
      </c>
      <c r="W67" s="25">
        <v>0</v>
      </c>
      <c r="X67" s="25">
        <v>1</v>
      </c>
      <c r="Y67">
        <v>0</v>
      </c>
      <c r="Z67" s="25">
        <f t="shared" si="1"/>
        <v>1</v>
      </c>
    </row>
    <row r="68" spans="1:26" x14ac:dyDescent="0.3">
      <c r="A68" s="25">
        <v>2012</v>
      </c>
      <c r="B68" s="10">
        <v>90</v>
      </c>
      <c r="C68" s="10">
        <v>67</v>
      </c>
      <c r="D68" s="10">
        <v>0</v>
      </c>
      <c r="E68" s="10">
        <v>1</v>
      </c>
      <c r="F68" s="10">
        <v>0</v>
      </c>
      <c r="G68" s="10">
        <v>1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1</v>
      </c>
      <c r="N68" s="25">
        <v>0.61999999999999755</v>
      </c>
      <c r="O68" s="15">
        <v>0</v>
      </c>
      <c r="P68" s="25">
        <v>53.43</v>
      </c>
      <c r="Q68" s="25">
        <v>1.727785174182906</v>
      </c>
      <c r="R68" s="25">
        <v>2.78</v>
      </c>
      <c r="S68" s="25">
        <v>0.44404479591807622</v>
      </c>
      <c r="T68" s="25">
        <v>3</v>
      </c>
      <c r="U68" s="25">
        <v>21682</v>
      </c>
      <c r="V68" s="25">
        <v>0</v>
      </c>
      <c r="W68" s="25">
        <v>1</v>
      </c>
      <c r="X68" s="25">
        <v>0</v>
      </c>
      <c r="Y68">
        <v>0</v>
      </c>
      <c r="Z68" s="25">
        <f t="shared" si="1"/>
        <v>1</v>
      </c>
    </row>
    <row r="69" spans="1:26" x14ac:dyDescent="0.3">
      <c r="A69" s="25">
        <v>2012</v>
      </c>
      <c r="B69" s="10">
        <v>91</v>
      </c>
      <c r="C69" s="10">
        <v>68</v>
      </c>
      <c r="D69" s="10">
        <v>0</v>
      </c>
      <c r="E69" s="10">
        <v>1</v>
      </c>
      <c r="F69" s="10">
        <v>0</v>
      </c>
      <c r="G69" s="10">
        <v>1</v>
      </c>
      <c r="H69" s="10">
        <v>0</v>
      </c>
      <c r="I69" s="10">
        <v>0</v>
      </c>
      <c r="J69" s="10">
        <v>0</v>
      </c>
      <c r="K69" s="10">
        <v>0</v>
      </c>
      <c r="L69" s="10">
        <v>1</v>
      </c>
      <c r="M69" s="10">
        <v>0</v>
      </c>
      <c r="N69" s="25">
        <v>0.42999999999999972</v>
      </c>
      <c r="O69" s="15">
        <v>5.0000000000000044E-2</v>
      </c>
      <c r="P69" s="25">
        <v>50.54</v>
      </c>
      <c r="Q69" s="25">
        <v>1.7036352375838959</v>
      </c>
      <c r="R69" s="25">
        <v>3.08</v>
      </c>
      <c r="S69" s="25">
        <v>0.48855071650044429</v>
      </c>
      <c r="T69" s="25">
        <v>0</v>
      </c>
      <c r="U69" s="25">
        <v>21682</v>
      </c>
      <c r="V69" s="25">
        <v>0</v>
      </c>
      <c r="W69" s="25">
        <v>0</v>
      </c>
      <c r="X69" s="25">
        <v>0</v>
      </c>
      <c r="Y69">
        <v>0</v>
      </c>
      <c r="Z69" s="25">
        <f t="shared" si="1"/>
        <v>0</v>
      </c>
    </row>
    <row r="70" spans="1:26" x14ac:dyDescent="0.3">
      <c r="A70" s="25">
        <v>2012</v>
      </c>
      <c r="B70" s="10">
        <v>92</v>
      </c>
      <c r="C70" s="10">
        <v>69</v>
      </c>
      <c r="D70" s="10">
        <v>0</v>
      </c>
      <c r="E70" s="10">
        <v>1</v>
      </c>
      <c r="F70" s="10">
        <v>0</v>
      </c>
      <c r="G70" s="10">
        <v>1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1</v>
      </c>
      <c r="N70" s="25">
        <v>0.67000000000000171</v>
      </c>
      <c r="O70" s="15">
        <v>0.18999999999999995</v>
      </c>
      <c r="P70" s="25">
        <v>56.98</v>
      </c>
      <c r="Q70" s="25">
        <v>1.7557224449034581</v>
      </c>
      <c r="R70" s="25">
        <v>4.08</v>
      </c>
      <c r="S70" s="25">
        <v>0.61066016308987991</v>
      </c>
      <c r="T70" s="25">
        <v>0</v>
      </c>
      <c r="U70" s="25">
        <v>21682</v>
      </c>
      <c r="V70" s="25">
        <v>0</v>
      </c>
      <c r="W70" s="25">
        <v>0</v>
      </c>
      <c r="X70" s="25">
        <v>0</v>
      </c>
      <c r="Y70">
        <v>0</v>
      </c>
      <c r="Z70" s="25">
        <f t="shared" si="1"/>
        <v>0</v>
      </c>
    </row>
    <row r="71" spans="1:26" x14ac:dyDescent="0.3">
      <c r="A71" s="25">
        <v>2012</v>
      </c>
      <c r="B71" s="10">
        <v>93</v>
      </c>
      <c r="C71" s="10">
        <v>70</v>
      </c>
      <c r="D71" s="10">
        <v>0</v>
      </c>
      <c r="E71" s="10">
        <v>1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1</v>
      </c>
      <c r="N71" s="25">
        <v>0.67999999999999983</v>
      </c>
      <c r="O71" s="15">
        <v>5.0000000000000044E-2</v>
      </c>
      <c r="P71" s="25">
        <v>43.3</v>
      </c>
      <c r="Q71" s="25">
        <v>1.6364878963533653</v>
      </c>
      <c r="R71" s="25">
        <v>2.6</v>
      </c>
      <c r="S71" s="25">
        <v>0.41497334797081797</v>
      </c>
      <c r="T71" s="25">
        <v>0</v>
      </c>
      <c r="U71" s="25">
        <v>21682</v>
      </c>
      <c r="V71" s="25">
        <v>0</v>
      </c>
      <c r="W71" s="25">
        <v>0</v>
      </c>
      <c r="X71" s="25">
        <v>1</v>
      </c>
      <c r="Y71">
        <v>0</v>
      </c>
      <c r="Z71" s="25">
        <f t="shared" si="1"/>
        <v>1</v>
      </c>
    </row>
    <row r="72" spans="1:26" x14ac:dyDescent="0.3">
      <c r="A72" s="25">
        <v>2012</v>
      </c>
      <c r="B72" s="10">
        <v>94</v>
      </c>
      <c r="C72" s="10">
        <v>71</v>
      </c>
      <c r="D72" s="10">
        <v>1</v>
      </c>
      <c r="E72" s="10">
        <v>0</v>
      </c>
      <c r="F72" s="10">
        <v>0</v>
      </c>
      <c r="G72" s="10">
        <v>1</v>
      </c>
      <c r="H72" s="10">
        <v>0</v>
      </c>
      <c r="I72" s="10">
        <v>0</v>
      </c>
      <c r="J72" s="10">
        <v>0</v>
      </c>
      <c r="K72" s="10">
        <v>1</v>
      </c>
      <c r="L72" s="10">
        <v>0</v>
      </c>
      <c r="M72" s="10">
        <v>0</v>
      </c>
      <c r="N72" s="25">
        <v>0.26999999999999602</v>
      </c>
      <c r="O72" s="15">
        <v>2.0000000000000018E-2</v>
      </c>
      <c r="P72" s="25">
        <v>65.34</v>
      </c>
      <c r="Q72" s="25">
        <v>1.8151791301394187</v>
      </c>
      <c r="R72" s="25">
        <v>2.34</v>
      </c>
      <c r="S72" s="25">
        <v>0.36921585741014279</v>
      </c>
      <c r="T72" s="25">
        <v>0</v>
      </c>
      <c r="U72" s="25">
        <v>21682</v>
      </c>
      <c r="V72" s="25">
        <v>0</v>
      </c>
      <c r="W72" s="25">
        <v>0</v>
      </c>
      <c r="X72" s="25">
        <v>0</v>
      </c>
      <c r="Y72">
        <v>0</v>
      </c>
      <c r="Z72" s="25">
        <f t="shared" si="1"/>
        <v>0</v>
      </c>
    </row>
    <row r="73" spans="1:26" x14ac:dyDescent="0.3">
      <c r="A73" s="25">
        <v>2012</v>
      </c>
      <c r="B73" s="10">
        <v>95</v>
      </c>
      <c r="C73" s="10">
        <v>72</v>
      </c>
      <c r="D73" s="10">
        <v>1</v>
      </c>
      <c r="E73" s="10">
        <v>0</v>
      </c>
      <c r="F73" s="10">
        <v>0</v>
      </c>
      <c r="G73" s="10">
        <v>0</v>
      </c>
      <c r="H73" s="10">
        <v>1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25">
        <v>0.58000000000000551</v>
      </c>
      <c r="O73" s="15">
        <v>0</v>
      </c>
      <c r="P73" s="25">
        <v>64.47</v>
      </c>
      <c r="Q73" s="25">
        <v>1.8093576702111058</v>
      </c>
      <c r="R73" s="25">
        <v>2.09</v>
      </c>
      <c r="S73" s="25">
        <v>0.32014628611105395</v>
      </c>
      <c r="T73" s="25">
        <v>3</v>
      </c>
      <c r="U73" s="25">
        <v>24779</v>
      </c>
      <c r="V73" s="25">
        <v>0</v>
      </c>
      <c r="W73" s="25">
        <v>0</v>
      </c>
      <c r="X73" s="25">
        <v>1</v>
      </c>
      <c r="Y73">
        <v>1</v>
      </c>
      <c r="Z73" s="25">
        <f t="shared" si="1"/>
        <v>2</v>
      </c>
    </row>
    <row r="74" spans="1:26" x14ac:dyDescent="0.3">
      <c r="A74" s="25">
        <v>2013</v>
      </c>
      <c r="B74" s="10">
        <v>24</v>
      </c>
      <c r="C74" s="10">
        <v>73</v>
      </c>
      <c r="D74" s="10">
        <v>0</v>
      </c>
      <c r="E74" s="10">
        <v>0</v>
      </c>
      <c r="F74" s="10">
        <v>1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25">
        <v>0.22000000000000061</v>
      </c>
      <c r="O74" s="15">
        <v>0</v>
      </c>
      <c r="P74" s="25">
        <v>65.87</v>
      </c>
      <c r="Q74" s="25">
        <v>1.8186876634415137</v>
      </c>
      <c r="R74" s="25">
        <v>2.27</v>
      </c>
      <c r="S74" s="25">
        <v>0.35602585719312274</v>
      </c>
      <c r="T74" s="25">
        <v>2</v>
      </c>
      <c r="U74" s="25">
        <v>28550</v>
      </c>
      <c r="V74" s="25">
        <v>0</v>
      </c>
      <c r="W74" s="25">
        <v>0</v>
      </c>
      <c r="X74" s="25">
        <v>2</v>
      </c>
      <c r="Y74" s="25">
        <v>1</v>
      </c>
      <c r="Z74" s="25">
        <f t="shared" si="1"/>
        <v>3</v>
      </c>
    </row>
    <row r="75" spans="1:26" x14ac:dyDescent="0.3">
      <c r="A75" s="25">
        <v>2013</v>
      </c>
      <c r="B75" s="10">
        <v>25</v>
      </c>
      <c r="C75" s="10">
        <v>74</v>
      </c>
      <c r="D75" s="10">
        <v>0</v>
      </c>
      <c r="E75" s="10">
        <v>0</v>
      </c>
      <c r="F75" s="10">
        <v>1</v>
      </c>
      <c r="G75" s="10">
        <v>0</v>
      </c>
      <c r="H75" s="10">
        <v>1</v>
      </c>
      <c r="I75" s="10">
        <v>0</v>
      </c>
      <c r="J75" s="10">
        <v>0</v>
      </c>
      <c r="K75" s="10">
        <v>0</v>
      </c>
      <c r="L75" s="10">
        <v>1</v>
      </c>
      <c r="M75" s="10">
        <v>0</v>
      </c>
      <c r="N75" s="25">
        <v>0.32000000000000028</v>
      </c>
      <c r="O75" s="15">
        <v>0</v>
      </c>
      <c r="P75" s="25">
        <v>78.239999999999995</v>
      </c>
      <c r="Q75" s="25">
        <v>1.8934288417795451</v>
      </c>
      <c r="R75" s="25">
        <v>5.93</v>
      </c>
      <c r="S75" s="25">
        <v>0.77305469336426258</v>
      </c>
      <c r="T75" s="25">
        <v>0</v>
      </c>
      <c r="U75" s="25">
        <v>40799</v>
      </c>
      <c r="V75" s="25">
        <v>0</v>
      </c>
      <c r="W75" s="25">
        <v>0</v>
      </c>
      <c r="X75" s="25">
        <v>0</v>
      </c>
      <c r="Y75" s="25">
        <v>1</v>
      </c>
      <c r="Z75" s="25">
        <f t="shared" si="1"/>
        <v>1</v>
      </c>
    </row>
    <row r="76" spans="1:26" x14ac:dyDescent="0.3">
      <c r="A76" s="25">
        <v>2013</v>
      </c>
      <c r="B76" s="10">
        <v>26</v>
      </c>
      <c r="C76" s="10">
        <v>75</v>
      </c>
      <c r="D76" s="10">
        <v>0</v>
      </c>
      <c r="E76" s="10">
        <v>0</v>
      </c>
      <c r="F76" s="10">
        <v>1</v>
      </c>
      <c r="G76" s="10">
        <v>0</v>
      </c>
      <c r="H76" s="10">
        <v>1</v>
      </c>
      <c r="I76" s="10">
        <v>0</v>
      </c>
      <c r="J76" s="10">
        <v>0</v>
      </c>
      <c r="K76" s="10">
        <v>0</v>
      </c>
      <c r="L76" s="10">
        <v>1</v>
      </c>
      <c r="M76" s="10">
        <v>0</v>
      </c>
      <c r="N76" s="25">
        <v>0.60999999999999943</v>
      </c>
      <c r="O76" s="15">
        <v>1.0000000000000009E-2</v>
      </c>
      <c r="P76" s="25">
        <v>52.84</v>
      </c>
      <c r="Q76" s="25">
        <v>1.7229628089424895</v>
      </c>
      <c r="R76" s="25">
        <v>1.69</v>
      </c>
      <c r="S76" s="25">
        <v>0.22788670461367352</v>
      </c>
      <c r="T76" s="25">
        <v>0</v>
      </c>
      <c r="U76" s="25">
        <v>40799</v>
      </c>
      <c r="V76" s="25">
        <v>0</v>
      </c>
      <c r="W76" s="25">
        <v>0</v>
      </c>
      <c r="X76" s="25">
        <v>1</v>
      </c>
      <c r="Y76" s="25">
        <v>0</v>
      </c>
      <c r="Z76" s="25">
        <f t="shared" si="1"/>
        <v>1</v>
      </c>
    </row>
    <row r="77" spans="1:26" x14ac:dyDescent="0.3">
      <c r="A77" s="25">
        <v>2013</v>
      </c>
      <c r="B77" s="10">
        <v>27</v>
      </c>
      <c r="C77" s="10">
        <v>76</v>
      </c>
      <c r="D77" s="10">
        <v>0</v>
      </c>
      <c r="E77" s="10">
        <v>0</v>
      </c>
      <c r="F77" s="10">
        <v>1</v>
      </c>
      <c r="G77" s="10">
        <v>0</v>
      </c>
      <c r="H77" s="10">
        <v>1</v>
      </c>
      <c r="I77" s="10">
        <v>0</v>
      </c>
      <c r="J77" s="10">
        <v>0</v>
      </c>
      <c r="K77" s="10">
        <v>0</v>
      </c>
      <c r="L77" s="10">
        <v>1</v>
      </c>
      <c r="M77" s="10">
        <v>0</v>
      </c>
      <c r="N77" s="25">
        <v>0.71999999999999886</v>
      </c>
      <c r="O77" s="15">
        <v>2.0000000000000018E-2</v>
      </c>
      <c r="P77" s="25">
        <v>54.03</v>
      </c>
      <c r="Q77" s="25">
        <v>1.7326349675391959</v>
      </c>
      <c r="R77" s="25">
        <v>3.3</v>
      </c>
      <c r="S77" s="25">
        <v>0.51851393987788741</v>
      </c>
      <c r="T77" s="25">
        <v>1</v>
      </c>
      <c r="U77" s="25">
        <v>40799</v>
      </c>
      <c r="V77" s="25">
        <v>1</v>
      </c>
      <c r="W77" s="25">
        <v>1</v>
      </c>
      <c r="X77" s="25">
        <v>7</v>
      </c>
      <c r="Y77" s="25">
        <v>4</v>
      </c>
      <c r="Z77" s="25">
        <f t="shared" si="1"/>
        <v>13</v>
      </c>
    </row>
    <row r="78" spans="1:26" x14ac:dyDescent="0.3">
      <c r="A78" s="25">
        <v>2013</v>
      </c>
      <c r="B78" s="10">
        <v>28</v>
      </c>
      <c r="C78" s="10">
        <v>77</v>
      </c>
      <c r="D78" s="10">
        <v>0</v>
      </c>
      <c r="E78" s="10">
        <v>0</v>
      </c>
      <c r="F78" s="10">
        <v>1</v>
      </c>
      <c r="G78" s="10">
        <v>0</v>
      </c>
      <c r="H78" s="10">
        <v>1</v>
      </c>
      <c r="I78" s="10">
        <v>0</v>
      </c>
      <c r="J78" s="10">
        <v>0</v>
      </c>
      <c r="K78" s="10">
        <v>0</v>
      </c>
      <c r="L78" s="10">
        <v>1</v>
      </c>
      <c r="M78" s="10">
        <v>0</v>
      </c>
      <c r="N78" s="25">
        <v>0.78000000000000114</v>
      </c>
      <c r="O78" s="15">
        <v>0</v>
      </c>
      <c r="P78" s="25">
        <v>33.68</v>
      </c>
      <c r="Q78" s="25">
        <v>1.5273720828276118</v>
      </c>
      <c r="R78" s="25">
        <v>4.07</v>
      </c>
      <c r="S78" s="25">
        <v>0.60959440922522001</v>
      </c>
      <c r="T78" s="25">
        <v>0</v>
      </c>
      <c r="U78" s="25">
        <v>40799</v>
      </c>
      <c r="V78" s="25">
        <v>0</v>
      </c>
      <c r="W78" s="25">
        <v>2</v>
      </c>
      <c r="X78" s="25">
        <v>1</v>
      </c>
      <c r="Y78" s="25">
        <v>2</v>
      </c>
      <c r="Z78" s="25">
        <f t="shared" si="1"/>
        <v>5</v>
      </c>
    </row>
    <row r="79" spans="1:26" x14ac:dyDescent="0.3">
      <c r="A79" s="25">
        <v>2013</v>
      </c>
      <c r="B79" s="10">
        <v>29</v>
      </c>
      <c r="C79" s="10">
        <v>78</v>
      </c>
      <c r="D79" s="10">
        <v>0</v>
      </c>
      <c r="E79" s="10">
        <v>0</v>
      </c>
      <c r="F79" s="10">
        <v>1</v>
      </c>
      <c r="G79" s="10">
        <v>0</v>
      </c>
      <c r="H79" s="10">
        <v>1</v>
      </c>
      <c r="I79" s="10">
        <v>0</v>
      </c>
      <c r="J79" s="10">
        <v>0</v>
      </c>
      <c r="K79" s="10">
        <v>0</v>
      </c>
      <c r="L79" s="10">
        <v>1</v>
      </c>
      <c r="M79" s="10">
        <v>0</v>
      </c>
      <c r="N79" s="25">
        <v>0.64000000000000057</v>
      </c>
      <c r="O79" s="15">
        <v>0</v>
      </c>
      <c r="P79" s="25">
        <v>33.68</v>
      </c>
      <c r="Q79" s="25">
        <v>1.5273720828276118</v>
      </c>
      <c r="R79" s="25">
        <v>4.97</v>
      </c>
      <c r="S79" s="25">
        <v>0.69635638873333205</v>
      </c>
      <c r="T79" s="25">
        <v>0</v>
      </c>
      <c r="U79" s="25">
        <v>40799</v>
      </c>
      <c r="V79" s="25">
        <v>0</v>
      </c>
      <c r="W79" s="25">
        <v>0</v>
      </c>
      <c r="X79" s="25">
        <v>1</v>
      </c>
      <c r="Y79" s="25">
        <v>0</v>
      </c>
      <c r="Z79" s="25">
        <f t="shared" si="1"/>
        <v>1</v>
      </c>
    </row>
    <row r="80" spans="1:26" x14ac:dyDescent="0.3">
      <c r="A80" s="25">
        <v>2013</v>
      </c>
      <c r="B80" s="10">
        <v>30</v>
      </c>
      <c r="C80" s="10">
        <v>79</v>
      </c>
      <c r="D80" s="10">
        <v>0</v>
      </c>
      <c r="E80" s="10">
        <v>0</v>
      </c>
      <c r="F80" s="10">
        <v>1</v>
      </c>
      <c r="G80" s="10">
        <v>0</v>
      </c>
      <c r="H80" s="10">
        <v>1</v>
      </c>
      <c r="I80" s="10">
        <v>0</v>
      </c>
      <c r="J80" s="10">
        <v>0</v>
      </c>
      <c r="K80" s="10">
        <v>0</v>
      </c>
      <c r="L80" s="10">
        <v>1</v>
      </c>
      <c r="M80" s="10">
        <v>0</v>
      </c>
      <c r="N80" s="25">
        <v>0.80300000000000082</v>
      </c>
      <c r="O80" s="15">
        <v>0</v>
      </c>
      <c r="P80" s="25">
        <v>13.34</v>
      </c>
      <c r="Q80" s="25">
        <v>1.1251558295805302</v>
      </c>
      <c r="R80" s="25">
        <v>3.12</v>
      </c>
      <c r="S80" s="25">
        <v>0.49415459401844281</v>
      </c>
      <c r="T80" s="25">
        <v>0</v>
      </c>
      <c r="U80" s="25">
        <v>40799</v>
      </c>
      <c r="V80" s="25">
        <v>0</v>
      </c>
      <c r="W80" s="25">
        <v>2</v>
      </c>
      <c r="X80" s="25">
        <v>3</v>
      </c>
      <c r="Y80" s="25">
        <v>1</v>
      </c>
      <c r="Z80" s="25">
        <f t="shared" si="1"/>
        <v>6</v>
      </c>
    </row>
    <row r="81" spans="1:26" x14ac:dyDescent="0.3">
      <c r="A81" s="25">
        <v>2013</v>
      </c>
      <c r="B81" s="10">
        <v>31</v>
      </c>
      <c r="C81" s="10">
        <v>80</v>
      </c>
      <c r="D81" s="10">
        <v>0</v>
      </c>
      <c r="E81" s="10">
        <v>0</v>
      </c>
      <c r="F81" s="10">
        <v>1</v>
      </c>
      <c r="G81" s="10">
        <v>0</v>
      </c>
      <c r="H81" s="10">
        <v>1</v>
      </c>
      <c r="I81" s="10">
        <v>0</v>
      </c>
      <c r="J81" s="10">
        <v>0</v>
      </c>
      <c r="K81" s="10">
        <v>0</v>
      </c>
      <c r="L81" s="10">
        <v>1</v>
      </c>
      <c r="M81" s="10">
        <v>0</v>
      </c>
      <c r="N81" s="25">
        <v>0.76699999999999946</v>
      </c>
      <c r="O81" s="15">
        <v>1.0000000000000009E-2</v>
      </c>
      <c r="P81" s="25">
        <v>40.33</v>
      </c>
      <c r="Q81" s="25">
        <v>1.6056282220076186</v>
      </c>
      <c r="R81" s="25">
        <v>2.48</v>
      </c>
      <c r="S81" s="25">
        <v>0.39445168082621629</v>
      </c>
      <c r="T81" s="25">
        <v>0</v>
      </c>
      <c r="U81" s="25">
        <v>40799</v>
      </c>
      <c r="V81" s="25">
        <v>0</v>
      </c>
      <c r="W81" s="25">
        <v>1</v>
      </c>
      <c r="X81" s="25">
        <v>5</v>
      </c>
      <c r="Y81" s="25">
        <v>3</v>
      </c>
      <c r="Z81" s="25">
        <f t="shared" si="1"/>
        <v>9</v>
      </c>
    </row>
    <row r="82" spans="1:26" x14ac:dyDescent="0.3">
      <c r="A82" s="25">
        <v>2013</v>
      </c>
      <c r="B82" s="10">
        <v>32</v>
      </c>
      <c r="C82" s="10">
        <v>81</v>
      </c>
      <c r="D82" s="10">
        <v>0</v>
      </c>
      <c r="E82" s="10">
        <v>1</v>
      </c>
      <c r="F82" s="10">
        <v>0</v>
      </c>
      <c r="G82" s="10">
        <v>0</v>
      </c>
      <c r="H82" s="10">
        <v>1</v>
      </c>
      <c r="I82" s="10">
        <v>0</v>
      </c>
      <c r="J82" s="10">
        <v>0</v>
      </c>
      <c r="K82" s="10">
        <v>0</v>
      </c>
      <c r="L82" s="10">
        <v>1</v>
      </c>
      <c r="M82" s="10">
        <v>0</v>
      </c>
      <c r="N82" s="25">
        <v>1.8599999999999997</v>
      </c>
      <c r="O82" s="15">
        <v>0</v>
      </c>
      <c r="P82" s="25">
        <v>40.33</v>
      </c>
      <c r="Q82" s="25">
        <v>1.6056282220076186</v>
      </c>
      <c r="R82" s="25">
        <v>2.89</v>
      </c>
      <c r="S82" s="25">
        <v>0.46089784275654788</v>
      </c>
      <c r="T82" s="25">
        <v>1</v>
      </c>
      <c r="U82" s="25">
        <v>40799</v>
      </c>
      <c r="V82" s="25">
        <v>0</v>
      </c>
      <c r="W82" s="25">
        <v>1</v>
      </c>
      <c r="X82" s="25">
        <v>16</v>
      </c>
      <c r="Y82" s="25">
        <v>2</v>
      </c>
      <c r="Z82" s="25">
        <f t="shared" si="1"/>
        <v>19</v>
      </c>
    </row>
    <row r="83" spans="1:26" x14ac:dyDescent="0.3">
      <c r="A83" s="25">
        <v>2013</v>
      </c>
      <c r="B83" s="10">
        <v>33</v>
      </c>
      <c r="C83" s="10">
        <v>82</v>
      </c>
      <c r="D83" s="10">
        <v>0</v>
      </c>
      <c r="E83" s="10">
        <v>1</v>
      </c>
      <c r="F83" s="10">
        <v>0</v>
      </c>
      <c r="G83" s="10">
        <v>0</v>
      </c>
      <c r="H83" s="10">
        <v>1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25">
        <v>0.73000000000000043</v>
      </c>
      <c r="O83" s="15">
        <v>0</v>
      </c>
      <c r="P83" s="25">
        <v>40.33</v>
      </c>
      <c r="Q83" s="25">
        <v>1.6056282220076186</v>
      </c>
      <c r="R83" s="25">
        <v>2.27</v>
      </c>
      <c r="S83" s="25">
        <v>0.35602585719312274</v>
      </c>
      <c r="T83" s="25">
        <v>6</v>
      </c>
      <c r="U83" s="25">
        <v>38723</v>
      </c>
      <c r="V83" s="25">
        <v>1</v>
      </c>
      <c r="W83" s="25">
        <v>1</v>
      </c>
      <c r="X83" s="25">
        <v>3</v>
      </c>
      <c r="Y83" s="25">
        <v>5</v>
      </c>
      <c r="Z83" s="25">
        <f t="shared" si="1"/>
        <v>10</v>
      </c>
    </row>
    <row r="84" spans="1:26" x14ac:dyDescent="0.3">
      <c r="A84" s="25">
        <v>2013</v>
      </c>
      <c r="B84" s="10">
        <v>34</v>
      </c>
      <c r="C84" s="10">
        <v>83</v>
      </c>
      <c r="D84" s="10">
        <v>0</v>
      </c>
      <c r="E84" s="10">
        <v>1</v>
      </c>
      <c r="F84" s="10">
        <v>0</v>
      </c>
      <c r="G84" s="10">
        <v>0</v>
      </c>
      <c r="H84" s="10">
        <v>1</v>
      </c>
      <c r="I84" s="10">
        <v>0</v>
      </c>
      <c r="J84" s="10">
        <v>0</v>
      </c>
      <c r="K84" s="10">
        <v>0</v>
      </c>
      <c r="L84" s="10">
        <v>1</v>
      </c>
      <c r="M84" s="10">
        <v>0</v>
      </c>
      <c r="N84" s="25">
        <v>0.46999999999999886</v>
      </c>
      <c r="O84" s="15">
        <v>0</v>
      </c>
      <c r="P84" s="25">
        <v>40.33</v>
      </c>
      <c r="Q84" s="25">
        <v>1.6056282220076186</v>
      </c>
      <c r="R84" s="25">
        <v>2.72</v>
      </c>
      <c r="S84" s="25">
        <v>0.43456890403419873</v>
      </c>
      <c r="T84" s="25">
        <v>0</v>
      </c>
      <c r="U84" s="25">
        <v>38723</v>
      </c>
      <c r="V84" s="25">
        <v>0</v>
      </c>
      <c r="W84" s="25">
        <v>0</v>
      </c>
      <c r="X84" s="25">
        <v>2</v>
      </c>
      <c r="Y84" s="25">
        <v>0</v>
      </c>
      <c r="Z84" s="25">
        <f t="shared" si="1"/>
        <v>2</v>
      </c>
    </row>
    <row r="85" spans="1:26" x14ac:dyDescent="0.3">
      <c r="A85" s="25">
        <v>2013</v>
      </c>
      <c r="B85" s="10">
        <v>35</v>
      </c>
      <c r="C85" s="10">
        <v>84</v>
      </c>
      <c r="D85" s="10">
        <v>0</v>
      </c>
      <c r="E85" s="10">
        <v>1</v>
      </c>
      <c r="F85" s="10">
        <v>0</v>
      </c>
      <c r="G85" s="10">
        <v>0</v>
      </c>
      <c r="H85" s="10">
        <v>1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25">
        <v>1.3420000000000023</v>
      </c>
      <c r="O85" s="15">
        <v>0</v>
      </c>
      <c r="P85" s="25">
        <v>40.33</v>
      </c>
      <c r="Q85" s="25">
        <v>1.6056282220076186</v>
      </c>
      <c r="R85" s="25">
        <v>2.5499999999999998</v>
      </c>
      <c r="S85" s="25">
        <v>0.40654018043395512</v>
      </c>
      <c r="T85" s="25">
        <v>0</v>
      </c>
      <c r="U85" s="25">
        <v>38723</v>
      </c>
      <c r="V85" s="25">
        <v>0</v>
      </c>
      <c r="W85" s="25">
        <v>0</v>
      </c>
      <c r="X85" s="25">
        <v>3</v>
      </c>
      <c r="Y85" s="25">
        <v>3</v>
      </c>
      <c r="Z85" s="25">
        <f t="shared" si="1"/>
        <v>6</v>
      </c>
    </row>
    <row r="86" spans="1:26" x14ac:dyDescent="0.3">
      <c r="A86" s="25">
        <v>2013</v>
      </c>
      <c r="B86" s="10">
        <v>36</v>
      </c>
      <c r="C86" s="10">
        <v>85</v>
      </c>
      <c r="D86" s="10">
        <v>1</v>
      </c>
      <c r="E86" s="10">
        <v>0</v>
      </c>
      <c r="F86" s="10">
        <v>0</v>
      </c>
      <c r="G86" s="10">
        <v>0</v>
      </c>
      <c r="H86" s="10">
        <v>1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25">
        <v>0.6079999999999971</v>
      </c>
      <c r="O86" s="15">
        <v>0</v>
      </c>
      <c r="P86" s="25">
        <v>40.33</v>
      </c>
      <c r="Q86" s="25">
        <v>1.6056282220076186</v>
      </c>
      <c r="R86" s="25">
        <v>4.1500000000000004</v>
      </c>
      <c r="S86" s="25">
        <v>0.61804809671209271</v>
      </c>
      <c r="T86" s="25">
        <v>0</v>
      </c>
      <c r="U86" s="25">
        <v>38723</v>
      </c>
      <c r="V86" s="25">
        <v>0</v>
      </c>
      <c r="W86" s="25">
        <v>0</v>
      </c>
      <c r="X86" s="25">
        <v>2</v>
      </c>
      <c r="Y86" s="25">
        <v>3</v>
      </c>
      <c r="Z86" s="25">
        <f t="shared" si="1"/>
        <v>5</v>
      </c>
    </row>
    <row r="87" spans="1:26" x14ac:dyDescent="0.3">
      <c r="A87" s="25">
        <v>2013</v>
      </c>
      <c r="B87" s="10">
        <v>37</v>
      </c>
      <c r="C87" s="10">
        <v>86</v>
      </c>
      <c r="D87" s="10">
        <v>0</v>
      </c>
      <c r="E87" s="10">
        <v>1</v>
      </c>
      <c r="F87" s="10">
        <v>0</v>
      </c>
      <c r="G87" s="10">
        <v>1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1</v>
      </c>
      <c r="N87" s="25">
        <v>1.4500000000000026</v>
      </c>
      <c r="O87" s="15">
        <v>7.999999999999996E-2</v>
      </c>
      <c r="P87" s="25">
        <v>67.31</v>
      </c>
      <c r="Q87" s="25">
        <v>1.828079590556746</v>
      </c>
      <c r="R87" s="25">
        <v>4.2300000000000004</v>
      </c>
      <c r="S87" s="25">
        <v>0.6263403673750424</v>
      </c>
      <c r="T87" s="25">
        <v>3</v>
      </c>
      <c r="U87" s="25">
        <v>38723</v>
      </c>
      <c r="V87" s="25">
        <v>0</v>
      </c>
      <c r="W87" s="25">
        <v>1</v>
      </c>
      <c r="X87" s="25">
        <v>3</v>
      </c>
      <c r="Y87" s="25">
        <v>0</v>
      </c>
      <c r="Z87" s="25">
        <f t="shared" si="1"/>
        <v>4</v>
      </c>
    </row>
    <row r="88" spans="1:26" x14ac:dyDescent="0.3">
      <c r="A88" s="25">
        <v>2013</v>
      </c>
      <c r="B88" s="10">
        <v>38</v>
      </c>
      <c r="C88" s="10">
        <v>87</v>
      </c>
      <c r="D88" s="10">
        <v>0</v>
      </c>
      <c r="E88" s="10">
        <v>1</v>
      </c>
      <c r="F88" s="10">
        <v>0</v>
      </c>
      <c r="G88" s="10">
        <v>1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1</v>
      </c>
      <c r="N88" s="25">
        <v>1.0599999999999987</v>
      </c>
      <c r="O88" s="15">
        <v>3.0000000000000027E-2</v>
      </c>
      <c r="P88" s="25">
        <v>58.16</v>
      </c>
      <c r="Q88" s="25">
        <v>1.7646243978509815</v>
      </c>
      <c r="R88" s="25">
        <v>4.3099999999999996</v>
      </c>
      <c r="S88" s="25">
        <v>0.63447727016073152</v>
      </c>
      <c r="T88" s="25">
        <v>0</v>
      </c>
      <c r="U88" s="25">
        <v>27525</v>
      </c>
      <c r="V88" s="25">
        <v>0</v>
      </c>
      <c r="W88" s="25">
        <v>0</v>
      </c>
      <c r="X88" s="25">
        <v>2</v>
      </c>
      <c r="Y88" s="25">
        <v>0</v>
      </c>
      <c r="Z88" s="25">
        <f t="shared" si="1"/>
        <v>2</v>
      </c>
    </row>
    <row r="89" spans="1:26" x14ac:dyDescent="0.3">
      <c r="A89" s="25">
        <v>2013</v>
      </c>
      <c r="B89" s="10">
        <v>39</v>
      </c>
      <c r="C89" s="10">
        <v>88</v>
      </c>
      <c r="D89" s="10">
        <v>0</v>
      </c>
      <c r="E89" s="10">
        <v>1</v>
      </c>
      <c r="F89" s="10">
        <v>0</v>
      </c>
      <c r="G89" s="10">
        <v>1</v>
      </c>
      <c r="H89" s="10">
        <v>0</v>
      </c>
      <c r="I89" s="10">
        <v>0</v>
      </c>
      <c r="J89" s="10">
        <v>0</v>
      </c>
      <c r="K89" s="10">
        <v>0</v>
      </c>
      <c r="L89" s="10">
        <v>1</v>
      </c>
      <c r="M89" s="10">
        <v>0</v>
      </c>
      <c r="N89" s="25">
        <v>0.71699999999999875</v>
      </c>
      <c r="O89" s="15">
        <v>0.27</v>
      </c>
      <c r="P89" s="25">
        <v>81.61</v>
      </c>
      <c r="Q89" s="25">
        <v>1.9117433778559316</v>
      </c>
      <c r="R89" s="25">
        <v>2.88</v>
      </c>
      <c r="S89" s="25">
        <v>0.45939248775923086</v>
      </c>
      <c r="T89" s="25">
        <v>0</v>
      </c>
      <c r="U89" s="25">
        <v>27525</v>
      </c>
      <c r="V89" s="25">
        <v>0</v>
      </c>
      <c r="W89" s="25">
        <v>0</v>
      </c>
      <c r="X89" s="25">
        <v>2</v>
      </c>
      <c r="Y89" s="25">
        <v>1</v>
      </c>
      <c r="Z89" s="25">
        <f t="shared" si="1"/>
        <v>3</v>
      </c>
    </row>
    <row r="90" spans="1:26" x14ac:dyDescent="0.3">
      <c r="A90" s="25">
        <v>2013</v>
      </c>
      <c r="B90" s="10">
        <v>40</v>
      </c>
      <c r="C90" s="10">
        <v>89</v>
      </c>
      <c r="D90" s="10">
        <v>0</v>
      </c>
      <c r="E90" s="10">
        <v>1</v>
      </c>
      <c r="F90" s="10">
        <v>0</v>
      </c>
      <c r="G90" s="10">
        <v>1</v>
      </c>
      <c r="H90" s="10">
        <v>0</v>
      </c>
      <c r="I90" s="10">
        <v>0</v>
      </c>
      <c r="J90" s="10">
        <v>0</v>
      </c>
      <c r="K90" s="10">
        <v>0</v>
      </c>
      <c r="L90" s="10">
        <v>1</v>
      </c>
      <c r="M90" s="10">
        <v>0</v>
      </c>
      <c r="N90" s="25">
        <v>0.42300000000000182</v>
      </c>
      <c r="O90" s="15">
        <v>4.0000000000000036E-2</v>
      </c>
      <c r="P90" s="25">
        <v>94.56</v>
      </c>
      <c r="Q90" s="25">
        <v>1.9757074635371801</v>
      </c>
      <c r="R90" s="25">
        <v>6.66</v>
      </c>
      <c r="S90" s="25">
        <v>0.82347422917030111</v>
      </c>
      <c r="T90" s="25">
        <v>0</v>
      </c>
      <c r="U90" s="25">
        <v>27525</v>
      </c>
      <c r="V90" s="25">
        <v>0</v>
      </c>
      <c r="W90" s="25">
        <v>0</v>
      </c>
      <c r="X90" s="25">
        <v>0</v>
      </c>
      <c r="Y90" s="25">
        <v>0</v>
      </c>
      <c r="Z90" s="25">
        <f t="shared" si="1"/>
        <v>0</v>
      </c>
    </row>
    <row r="91" spans="1:26" x14ac:dyDescent="0.3">
      <c r="A91" s="25">
        <v>2013</v>
      </c>
      <c r="B91" s="10">
        <v>41</v>
      </c>
      <c r="C91" s="10">
        <v>90</v>
      </c>
      <c r="D91" s="10">
        <v>0</v>
      </c>
      <c r="E91" s="10">
        <v>1</v>
      </c>
      <c r="F91" s="10">
        <v>0</v>
      </c>
      <c r="G91" s="10">
        <v>1</v>
      </c>
      <c r="H91" s="10">
        <v>0</v>
      </c>
      <c r="I91" s="10">
        <v>0</v>
      </c>
      <c r="J91" s="10">
        <v>0</v>
      </c>
      <c r="K91" s="10">
        <v>0</v>
      </c>
      <c r="L91" s="10">
        <v>1</v>
      </c>
      <c r="M91" s="10">
        <v>0</v>
      </c>
      <c r="N91" s="25">
        <v>0.55300000000000082</v>
      </c>
      <c r="O91" s="15">
        <v>0</v>
      </c>
      <c r="P91" s="25">
        <v>83.29</v>
      </c>
      <c r="Q91" s="25">
        <v>1.9205928620848085</v>
      </c>
      <c r="R91" s="25">
        <v>3.56</v>
      </c>
      <c r="S91" s="25">
        <v>0.55144999797287519</v>
      </c>
      <c r="T91" s="25">
        <v>0</v>
      </c>
      <c r="U91" s="25">
        <v>27525</v>
      </c>
      <c r="V91" s="25">
        <v>0</v>
      </c>
      <c r="W91" s="25">
        <v>0</v>
      </c>
      <c r="X91" s="25">
        <v>2</v>
      </c>
      <c r="Y91" s="25">
        <v>0</v>
      </c>
      <c r="Z91" s="25">
        <f t="shared" si="1"/>
        <v>2</v>
      </c>
    </row>
    <row r="92" spans="1:26" x14ac:dyDescent="0.3">
      <c r="A92" s="25">
        <v>2013</v>
      </c>
      <c r="B92" s="10">
        <v>42</v>
      </c>
      <c r="C92" s="10">
        <v>91</v>
      </c>
      <c r="D92" s="10">
        <v>0</v>
      </c>
      <c r="E92" s="10">
        <v>1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1</v>
      </c>
      <c r="N92" s="25">
        <v>0.3369999999999998</v>
      </c>
      <c r="O92" s="15">
        <v>3.0000000000000027E-2</v>
      </c>
      <c r="P92" s="25">
        <v>68.25</v>
      </c>
      <c r="Q92" s="25">
        <v>1.8341026557127937</v>
      </c>
      <c r="R92" s="25">
        <v>2.85</v>
      </c>
      <c r="S92" s="25">
        <v>0.45484486000851021</v>
      </c>
      <c r="T92" s="25">
        <v>0</v>
      </c>
      <c r="U92" s="25">
        <v>27525</v>
      </c>
      <c r="V92" s="25">
        <v>0</v>
      </c>
      <c r="W92" s="25">
        <v>0</v>
      </c>
      <c r="X92" s="25">
        <v>0</v>
      </c>
      <c r="Y92" s="25">
        <v>1</v>
      </c>
      <c r="Z92" s="25">
        <f t="shared" si="1"/>
        <v>1</v>
      </c>
    </row>
    <row r="93" spans="1:26" x14ac:dyDescent="0.3">
      <c r="A93" s="25">
        <v>2013</v>
      </c>
      <c r="B93" s="10">
        <v>43</v>
      </c>
      <c r="C93" s="10">
        <v>92</v>
      </c>
      <c r="D93" s="10">
        <v>0</v>
      </c>
      <c r="E93" s="10">
        <v>1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1</v>
      </c>
      <c r="N93" s="25">
        <v>0.53599999999999781</v>
      </c>
      <c r="O93" s="15">
        <v>4.0000000000000036E-2</v>
      </c>
      <c r="P93" s="25">
        <v>66.180000000000007</v>
      </c>
      <c r="Q93" s="25">
        <v>1.8207267628238342</v>
      </c>
      <c r="R93" s="25">
        <v>4.05</v>
      </c>
      <c r="S93" s="25">
        <v>0.60745502321466849</v>
      </c>
      <c r="T93" s="25">
        <v>0</v>
      </c>
      <c r="U93" s="25">
        <v>27525</v>
      </c>
      <c r="V93" s="25">
        <v>0</v>
      </c>
      <c r="W93" s="25">
        <v>0</v>
      </c>
      <c r="X93" s="25">
        <v>0</v>
      </c>
      <c r="Y93" s="25">
        <v>4</v>
      </c>
      <c r="Z93" s="25">
        <f t="shared" si="1"/>
        <v>4</v>
      </c>
    </row>
    <row r="94" spans="1:26" x14ac:dyDescent="0.3">
      <c r="A94" s="25">
        <v>2013</v>
      </c>
      <c r="B94" s="10">
        <v>44</v>
      </c>
      <c r="C94" s="10">
        <v>93</v>
      </c>
      <c r="D94" s="10">
        <v>0</v>
      </c>
      <c r="E94" s="10">
        <v>1</v>
      </c>
      <c r="F94" s="10">
        <v>0</v>
      </c>
      <c r="G94" s="10">
        <v>1</v>
      </c>
      <c r="H94" s="10">
        <v>0</v>
      </c>
      <c r="I94" s="10">
        <v>0</v>
      </c>
      <c r="J94" s="10">
        <v>0</v>
      </c>
      <c r="K94" s="10">
        <v>0</v>
      </c>
      <c r="L94" s="10">
        <v>1</v>
      </c>
      <c r="M94" s="10">
        <v>0</v>
      </c>
      <c r="N94" s="25">
        <v>0.32400000000000156</v>
      </c>
      <c r="O94" s="15">
        <v>0</v>
      </c>
      <c r="P94" s="25">
        <v>73.849999999999994</v>
      </c>
      <c r="Q94" s="25">
        <v>1.8683504996479683</v>
      </c>
      <c r="R94" s="25">
        <v>4.12</v>
      </c>
      <c r="S94" s="25">
        <v>0.61489721603313463</v>
      </c>
      <c r="T94" s="25">
        <v>0</v>
      </c>
      <c r="U94" s="25">
        <v>27525</v>
      </c>
      <c r="V94" s="25">
        <v>0</v>
      </c>
      <c r="W94" s="25">
        <v>0</v>
      </c>
      <c r="X94" s="25">
        <v>2</v>
      </c>
      <c r="Y94" s="25">
        <v>4</v>
      </c>
      <c r="Z94" s="25">
        <f t="shared" si="1"/>
        <v>6</v>
      </c>
    </row>
    <row r="95" spans="1:26" x14ac:dyDescent="0.3">
      <c r="A95" s="25">
        <v>2013</v>
      </c>
      <c r="B95" s="10">
        <v>45</v>
      </c>
      <c r="C95" s="10">
        <v>94</v>
      </c>
      <c r="D95" s="10">
        <v>0</v>
      </c>
      <c r="E95" s="10">
        <v>1</v>
      </c>
      <c r="F95" s="10">
        <v>0</v>
      </c>
      <c r="G95" s="10">
        <v>1</v>
      </c>
      <c r="H95" s="10">
        <v>0</v>
      </c>
      <c r="I95" s="10">
        <v>0</v>
      </c>
      <c r="J95" s="10">
        <v>0</v>
      </c>
      <c r="K95" s="10">
        <v>0</v>
      </c>
      <c r="L95" s="10">
        <v>1</v>
      </c>
      <c r="M95" s="10">
        <v>0</v>
      </c>
      <c r="N95" s="25">
        <v>0.35999999999999943</v>
      </c>
      <c r="O95" s="15">
        <v>4.0000000000000036E-2</v>
      </c>
      <c r="P95" s="25">
        <v>63.25</v>
      </c>
      <c r="Q95" s="25">
        <v>1.8010605298478555</v>
      </c>
      <c r="R95" s="25">
        <v>3.62</v>
      </c>
      <c r="S95" s="25">
        <v>0.55870857053316569</v>
      </c>
      <c r="T95" s="25">
        <v>0</v>
      </c>
      <c r="U95" s="25">
        <v>27525</v>
      </c>
      <c r="V95" s="25">
        <v>0</v>
      </c>
      <c r="W95" s="25">
        <v>0</v>
      </c>
      <c r="X95" s="25">
        <v>0</v>
      </c>
      <c r="Y95" s="25">
        <v>0</v>
      </c>
      <c r="Z95" s="25">
        <f t="shared" si="1"/>
        <v>0</v>
      </c>
    </row>
    <row r="96" spans="1:26" x14ac:dyDescent="0.3">
      <c r="A96" s="25">
        <v>2013</v>
      </c>
      <c r="B96" s="10">
        <v>46</v>
      </c>
      <c r="C96" s="10">
        <v>95</v>
      </c>
      <c r="D96" s="10">
        <v>0</v>
      </c>
      <c r="E96" s="10">
        <v>1</v>
      </c>
      <c r="F96" s="10">
        <v>0</v>
      </c>
      <c r="G96" s="10">
        <v>1</v>
      </c>
      <c r="H96" s="10">
        <v>0</v>
      </c>
      <c r="I96" s="10">
        <v>0</v>
      </c>
      <c r="J96" s="10">
        <v>0</v>
      </c>
      <c r="K96" s="10">
        <v>0</v>
      </c>
      <c r="L96" s="10">
        <v>1</v>
      </c>
      <c r="M96" s="10">
        <v>0</v>
      </c>
      <c r="N96" s="25">
        <v>0.28999999999999915</v>
      </c>
      <c r="O96" s="15">
        <v>2.0000000000000018E-2</v>
      </c>
      <c r="P96" s="25">
        <v>66.98</v>
      </c>
      <c r="Q96" s="25">
        <v>1.825945143203848</v>
      </c>
      <c r="R96" s="25">
        <v>3.03</v>
      </c>
      <c r="S96" s="25">
        <v>0.48144262850230496</v>
      </c>
      <c r="T96" s="25">
        <v>0</v>
      </c>
      <c r="U96" s="25">
        <v>27525</v>
      </c>
      <c r="V96" s="25">
        <v>0</v>
      </c>
      <c r="W96" s="25">
        <v>0</v>
      </c>
      <c r="X96" s="25">
        <v>0</v>
      </c>
      <c r="Y96" s="25">
        <v>0</v>
      </c>
      <c r="Z96" s="25">
        <f t="shared" si="1"/>
        <v>0</v>
      </c>
    </row>
    <row r="97" spans="1:26" x14ac:dyDescent="0.3">
      <c r="A97" s="25">
        <v>2013</v>
      </c>
      <c r="B97" s="10">
        <v>47</v>
      </c>
      <c r="C97" s="10">
        <v>96</v>
      </c>
      <c r="D97" s="10">
        <v>0</v>
      </c>
      <c r="E97" s="10">
        <v>1</v>
      </c>
      <c r="F97" s="10">
        <v>0</v>
      </c>
      <c r="G97" s="10">
        <v>1</v>
      </c>
      <c r="H97" s="10">
        <v>0</v>
      </c>
      <c r="I97" s="10">
        <v>0</v>
      </c>
      <c r="J97" s="10">
        <v>0</v>
      </c>
      <c r="K97" s="10">
        <v>1</v>
      </c>
      <c r="L97" s="10">
        <v>0</v>
      </c>
      <c r="M97" s="10">
        <v>0</v>
      </c>
      <c r="N97" s="25">
        <v>0.35000000000000142</v>
      </c>
      <c r="O97" s="15">
        <v>3.0000000000000027E-2</v>
      </c>
      <c r="P97" s="25">
        <v>61.72</v>
      </c>
      <c r="Q97" s="25">
        <v>1.7904259173911106</v>
      </c>
      <c r="R97" s="25">
        <v>4.0599999999999996</v>
      </c>
      <c r="S97" s="25">
        <v>0.60852603357719404</v>
      </c>
      <c r="T97" s="25">
        <v>0</v>
      </c>
      <c r="U97" s="25">
        <v>27525</v>
      </c>
      <c r="V97" s="25">
        <v>0</v>
      </c>
      <c r="W97" s="25">
        <v>0</v>
      </c>
      <c r="X97" s="25">
        <v>3</v>
      </c>
      <c r="Y97" s="25">
        <v>0</v>
      </c>
      <c r="Z97" s="25">
        <f t="shared" si="1"/>
        <v>3</v>
      </c>
    </row>
    <row r="98" spans="1:26" x14ac:dyDescent="0.3">
      <c r="A98" s="25">
        <v>2013</v>
      </c>
      <c r="B98" s="10">
        <v>48</v>
      </c>
      <c r="C98" s="10">
        <v>97</v>
      </c>
      <c r="D98" s="10">
        <v>0</v>
      </c>
      <c r="E98" s="10">
        <v>1</v>
      </c>
      <c r="F98" s="10">
        <v>0</v>
      </c>
      <c r="G98" s="10">
        <v>1</v>
      </c>
      <c r="H98" s="10">
        <v>0</v>
      </c>
      <c r="I98" s="10">
        <v>0</v>
      </c>
      <c r="J98" s="10">
        <v>0</v>
      </c>
      <c r="K98" s="10">
        <v>1</v>
      </c>
      <c r="L98" s="10">
        <v>0</v>
      </c>
      <c r="M98" s="10">
        <v>0</v>
      </c>
      <c r="N98" s="25">
        <v>0.60999999999999588</v>
      </c>
      <c r="O98" s="15">
        <v>3.0000000000000027E-2</v>
      </c>
      <c r="P98" s="25">
        <v>66.72</v>
      </c>
      <c r="Q98" s="25">
        <v>1.8242560376296824</v>
      </c>
      <c r="R98" s="25">
        <v>2.87</v>
      </c>
      <c r="S98" s="25">
        <v>0.45788189673399232</v>
      </c>
      <c r="T98" s="25">
        <v>2</v>
      </c>
      <c r="U98" s="25">
        <v>27525</v>
      </c>
      <c r="V98" s="25">
        <v>0</v>
      </c>
      <c r="W98" s="25">
        <v>0</v>
      </c>
      <c r="X98" s="25">
        <v>1</v>
      </c>
      <c r="Y98" s="25">
        <v>1</v>
      </c>
      <c r="Z98" s="25">
        <f t="shared" si="1"/>
        <v>2</v>
      </c>
    </row>
    <row r="99" spans="1:26" x14ac:dyDescent="0.3">
      <c r="A99" s="25">
        <v>2013</v>
      </c>
      <c r="B99" s="10">
        <v>49</v>
      </c>
      <c r="C99" s="10">
        <v>98</v>
      </c>
      <c r="D99" s="10">
        <v>0</v>
      </c>
      <c r="E99" s="10">
        <v>1</v>
      </c>
      <c r="F99" s="10">
        <v>0</v>
      </c>
      <c r="G99" s="10">
        <v>0</v>
      </c>
      <c r="H99" s="10">
        <v>1</v>
      </c>
      <c r="I99" s="10">
        <v>0</v>
      </c>
      <c r="J99" s="10">
        <v>0</v>
      </c>
      <c r="K99" s="10">
        <v>1</v>
      </c>
      <c r="L99" s="10">
        <v>0</v>
      </c>
      <c r="M99" s="10">
        <v>0</v>
      </c>
      <c r="N99" s="25">
        <v>0.84000000000000341</v>
      </c>
      <c r="O99" s="15">
        <v>0</v>
      </c>
      <c r="P99" s="25">
        <v>79.42</v>
      </c>
      <c r="Q99" s="25">
        <v>1.8999298827278641</v>
      </c>
      <c r="R99" s="25">
        <v>2.46</v>
      </c>
      <c r="S99" s="25">
        <v>0.39093510710337914</v>
      </c>
      <c r="T99" s="25">
        <v>3</v>
      </c>
      <c r="U99" s="25">
        <v>25405</v>
      </c>
      <c r="V99" s="25">
        <v>0</v>
      </c>
      <c r="W99" s="25">
        <v>2</v>
      </c>
      <c r="X99" s="25">
        <v>0</v>
      </c>
      <c r="Y99" s="25">
        <v>1</v>
      </c>
      <c r="Z99" s="25">
        <f t="shared" si="1"/>
        <v>3</v>
      </c>
    </row>
    <row r="100" spans="1:26" x14ac:dyDescent="0.3">
      <c r="A100" s="25">
        <v>2013</v>
      </c>
      <c r="B100" s="10">
        <v>50</v>
      </c>
      <c r="C100" s="10">
        <v>99</v>
      </c>
      <c r="D100" s="10">
        <v>0</v>
      </c>
      <c r="E100" s="10">
        <v>1</v>
      </c>
      <c r="F100" s="10">
        <v>0</v>
      </c>
      <c r="G100" s="10">
        <v>1</v>
      </c>
      <c r="H100" s="10">
        <v>0</v>
      </c>
      <c r="I100" s="10">
        <v>0</v>
      </c>
      <c r="J100" s="10">
        <v>0</v>
      </c>
      <c r="K100" s="10">
        <v>1</v>
      </c>
      <c r="L100" s="10">
        <v>0</v>
      </c>
      <c r="M100" s="10">
        <v>0</v>
      </c>
      <c r="N100" s="25">
        <v>0.24000000000000199</v>
      </c>
      <c r="O100" s="15">
        <v>0</v>
      </c>
      <c r="P100" s="25">
        <v>63.22</v>
      </c>
      <c r="Q100" s="25">
        <v>1.8008544915035609</v>
      </c>
      <c r="R100" s="25">
        <v>2.33</v>
      </c>
      <c r="S100" s="25">
        <v>0.36735592102601899</v>
      </c>
      <c r="T100" s="25">
        <v>0</v>
      </c>
      <c r="U100" s="25">
        <v>25405</v>
      </c>
      <c r="V100" s="25">
        <v>0</v>
      </c>
      <c r="W100" s="25">
        <v>0</v>
      </c>
      <c r="X100" s="25">
        <v>0</v>
      </c>
      <c r="Y100" s="25">
        <v>0</v>
      </c>
      <c r="Z100" s="25">
        <f t="shared" si="1"/>
        <v>0</v>
      </c>
    </row>
    <row r="101" spans="1:26" x14ac:dyDescent="0.3">
      <c r="A101" s="25">
        <v>2013</v>
      </c>
      <c r="B101" s="10">
        <v>51</v>
      </c>
      <c r="C101" s="10">
        <v>100</v>
      </c>
      <c r="D101" s="10">
        <v>1</v>
      </c>
      <c r="E101" s="10">
        <v>0</v>
      </c>
      <c r="F101" s="10">
        <v>0</v>
      </c>
      <c r="G101" s="10">
        <v>1</v>
      </c>
      <c r="H101" s="10">
        <v>0</v>
      </c>
      <c r="I101" s="10">
        <v>0</v>
      </c>
      <c r="J101" s="10">
        <v>0</v>
      </c>
      <c r="K101" s="10">
        <v>1</v>
      </c>
      <c r="L101" s="10">
        <v>0</v>
      </c>
      <c r="M101" s="10">
        <v>0</v>
      </c>
      <c r="N101" s="25">
        <v>0.39000000000000057</v>
      </c>
      <c r="O101" s="15">
        <v>2.0000000000000018E-2</v>
      </c>
      <c r="P101" s="25">
        <v>52.08</v>
      </c>
      <c r="Q101" s="25">
        <v>1.7166709755601355</v>
      </c>
      <c r="R101" s="25">
        <v>1.96</v>
      </c>
      <c r="S101" s="25">
        <v>0.29225607135647602</v>
      </c>
      <c r="T101" s="25">
        <v>0</v>
      </c>
      <c r="U101" s="25">
        <v>25405</v>
      </c>
      <c r="V101" s="25">
        <v>0</v>
      </c>
      <c r="W101" s="25">
        <v>0</v>
      </c>
      <c r="X101" s="25">
        <v>0</v>
      </c>
      <c r="Y101" s="25">
        <v>0</v>
      </c>
      <c r="Z101" s="25">
        <f t="shared" si="1"/>
        <v>0</v>
      </c>
    </row>
    <row r="102" spans="1:26" x14ac:dyDescent="0.3">
      <c r="A102" s="25">
        <v>2013</v>
      </c>
      <c r="B102" s="10">
        <v>52</v>
      </c>
      <c r="C102" s="10">
        <v>101</v>
      </c>
      <c r="D102" s="10">
        <v>1</v>
      </c>
      <c r="E102" s="10">
        <v>0</v>
      </c>
      <c r="F102" s="10">
        <v>0</v>
      </c>
      <c r="G102" s="10">
        <v>1</v>
      </c>
      <c r="H102" s="10">
        <v>0</v>
      </c>
      <c r="I102" s="10">
        <v>0</v>
      </c>
      <c r="J102" s="10">
        <v>0</v>
      </c>
      <c r="K102" s="10">
        <v>1</v>
      </c>
      <c r="L102" s="10">
        <v>0</v>
      </c>
      <c r="M102" s="10">
        <v>0</v>
      </c>
      <c r="N102" s="25">
        <v>0.36999999999999744</v>
      </c>
      <c r="O102" s="15">
        <v>0</v>
      </c>
      <c r="P102" s="25">
        <v>65.19</v>
      </c>
      <c r="Q102" s="25">
        <v>1.814180981040187</v>
      </c>
      <c r="R102" s="25">
        <v>2.69</v>
      </c>
      <c r="S102" s="25">
        <v>0.42975228000240795</v>
      </c>
      <c r="T102" s="25">
        <v>3</v>
      </c>
      <c r="U102" s="25">
        <v>25405</v>
      </c>
      <c r="V102" s="25">
        <v>0</v>
      </c>
      <c r="W102" s="25">
        <v>0</v>
      </c>
      <c r="X102" s="25">
        <v>2</v>
      </c>
      <c r="Y102" s="25">
        <v>0</v>
      </c>
      <c r="Z102" s="25">
        <f t="shared" si="1"/>
        <v>2</v>
      </c>
    </row>
    <row r="103" spans="1:26" x14ac:dyDescent="0.3">
      <c r="A103" s="25">
        <v>2013</v>
      </c>
      <c r="B103" s="10">
        <v>53</v>
      </c>
      <c r="C103" s="10">
        <v>102</v>
      </c>
      <c r="D103" s="10">
        <v>1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25">
        <v>0.53999999999999904</v>
      </c>
      <c r="O103" s="15">
        <v>0</v>
      </c>
      <c r="P103" s="25">
        <v>56.64</v>
      </c>
      <c r="Q103" s="25">
        <v>1.7531232446817127</v>
      </c>
      <c r="R103" s="25">
        <v>2.98</v>
      </c>
      <c r="S103" s="25">
        <v>0.47421626407625522</v>
      </c>
      <c r="T103" s="25">
        <v>0</v>
      </c>
      <c r="U103" s="25">
        <v>24372</v>
      </c>
      <c r="V103" s="25">
        <v>0</v>
      </c>
      <c r="W103" s="25">
        <v>0</v>
      </c>
      <c r="X103" s="25">
        <v>2</v>
      </c>
      <c r="Y103" s="25">
        <v>0</v>
      </c>
      <c r="Z103" s="25">
        <f t="shared" si="1"/>
        <v>2</v>
      </c>
    </row>
    <row r="104" spans="1:26" x14ac:dyDescent="0.3">
      <c r="A104" s="25">
        <v>2013</v>
      </c>
      <c r="B104" s="10">
        <v>54</v>
      </c>
      <c r="C104" s="10">
        <v>103</v>
      </c>
      <c r="D104" s="10">
        <v>0</v>
      </c>
      <c r="E104" s="10">
        <v>1</v>
      </c>
      <c r="F104" s="10">
        <v>0</v>
      </c>
      <c r="G104" s="10">
        <v>1</v>
      </c>
      <c r="H104" s="10">
        <v>0</v>
      </c>
      <c r="I104" s="10">
        <v>0</v>
      </c>
      <c r="J104" s="10">
        <v>0</v>
      </c>
      <c r="K104" s="10">
        <v>0</v>
      </c>
      <c r="L104" s="10">
        <v>1</v>
      </c>
      <c r="M104" s="10">
        <v>0</v>
      </c>
      <c r="N104" s="25">
        <v>0.53500000000000358</v>
      </c>
      <c r="O104" s="15">
        <v>1.0000000000000009E-2</v>
      </c>
      <c r="P104" s="25">
        <v>83.25</v>
      </c>
      <c r="Q104" s="25">
        <v>1.9203842421783575</v>
      </c>
      <c r="R104" s="25">
        <v>2.88</v>
      </c>
      <c r="S104" s="25">
        <v>0.45939248775923086</v>
      </c>
      <c r="T104" s="25">
        <v>0</v>
      </c>
      <c r="U104" s="25">
        <v>24372</v>
      </c>
      <c r="V104" s="25">
        <v>0</v>
      </c>
      <c r="W104" s="25">
        <v>0</v>
      </c>
      <c r="X104" s="25">
        <v>0</v>
      </c>
      <c r="Y104" s="25">
        <v>1</v>
      </c>
      <c r="Z104" s="25">
        <f t="shared" si="1"/>
        <v>1</v>
      </c>
    </row>
    <row r="105" spans="1:26" x14ac:dyDescent="0.3">
      <c r="A105" s="25">
        <v>2013</v>
      </c>
      <c r="B105" s="10">
        <v>55</v>
      </c>
      <c r="C105" s="10">
        <v>104</v>
      </c>
      <c r="D105" s="10">
        <v>0</v>
      </c>
      <c r="E105" s="10">
        <v>1</v>
      </c>
      <c r="F105" s="10">
        <v>0</v>
      </c>
      <c r="G105" s="10">
        <v>1</v>
      </c>
      <c r="H105" s="10">
        <v>0</v>
      </c>
      <c r="I105" s="10">
        <v>0</v>
      </c>
      <c r="J105" s="10">
        <v>0</v>
      </c>
      <c r="K105" s="10">
        <v>0</v>
      </c>
      <c r="L105" s="10">
        <v>1</v>
      </c>
      <c r="M105" s="10">
        <v>0</v>
      </c>
      <c r="N105" s="25">
        <v>0.33199999999999363</v>
      </c>
      <c r="O105" s="15">
        <v>4.0000000000000036E-2</v>
      </c>
      <c r="P105" s="25">
        <v>86.32</v>
      </c>
      <c r="Q105" s="25">
        <v>1.9361114316748542</v>
      </c>
      <c r="R105" s="25">
        <v>2.21</v>
      </c>
      <c r="S105" s="25">
        <v>0.34439227368511072</v>
      </c>
      <c r="T105" s="25">
        <v>0</v>
      </c>
      <c r="U105" s="25">
        <v>24372</v>
      </c>
      <c r="V105" s="25">
        <v>0</v>
      </c>
      <c r="W105" s="25">
        <v>0</v>
      </c>
      <c r="X105" s="25">
        <v>0</v>
      </c>
      <c r="Y105" s="25">
        <v>0</v>
      </c>
      <c r="Z105" s="25">
        <f t="shared" si="1"/>
        <v>0</v>
      </c>
    </row>
    <row r="106" spans="1:26" x14ac:dyDescent="0.3">
      <c r="A106" s="25">
        <v>2013</v>
      </c>
      <c r="B106" s="10">
        <v>56</v>
      </c>
      <c r="C106" s="10">
        <v>105</v>
      </c>
      <c r="D106" s="10">
        <v>0</v>
      </c>
      <c r="E106" s="10">
        <v>1</v>
      </c>
      <c r="F106" s="10">
        <v>0</v>
      </c>
      <c r="G106" s="10">
        <v>1</v>
      </c>
      <c r="H106" s="10">
        <v>0</v>
      </c>
      <c r="I106" s="10">
        <v>0</v>
      </c>
      <c r="J106" s="10">
        <v>0</v>
      </c>
      <c r="K106" s="10">
        <v>0</v>
      </c>
      <c r="L106" s="10">
        <v>1</v>
      </c>
      <c r="M106" s="10">
        <v>0</v>
      </c>
      <c r="N106" s="25">
        <v>0.22000000000000597</v>
      </c>
      <c r="O106" s="15">
        <v>0</v>
      </c>
      <c r="P106" s="25">
        <v>78.34</v>
      </c>
      <c r="Q106" s="25">
        <v>1.893983567211847</v>
      </c>
      <c r="R106" s="25">
        <v>2.02</v>
      </c>
      <c r="S106" s="25">
        <v>0.30535136944662378</v>
      </c>
      <c r="T106" s="25">
        <v>1</v>
      </c>
      <c r="U106" s="25">
        <v>24372</v>
      </c>
      <c r="V106" s="25">
        <v>0</v>
      </c>
      <c r="W106" s="25">
        <v>0</v>
      </c>
      <c r="X106" s="25">
        <v>0</v>
      </c>
      <c r="Y106" s="25">
        <v>0</v>
      </c>
      <c r="Z106" s="25">
        <f t="shared" si="1"/>
        <v>0</v>
      </c>
    </row>
    <row r="107" spans="1:26" x14ac:dyDescent="0.3">
      <c r="A107" s="25">
        <v>2013</v>
      </c>
      <c r="B107" s="10">
        <v>57</v>
      </c>
      <c r="C107" s="10">
        <v>106</v>
      </c>
      <c r="D107" s="10">
        <v>0</v>
      </c>
      <c r="E107" s="10">
        <v>1</v>
      </c>
      <c r="F107" s="10">
        <v>0</v>
      </c>
      <c r="G107" s="10">
        <v>1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25">
        <v>0.45299999999999585</v>
      </c>
      <c r="O107" s="15">
        <v>3.0000000000000027E-2</v>
      </c>
      <c r="P107" s="25">
        <v>65.239999999999995</v>
      </c>
      <c r="Q107" s="25">
        <v>1.8145139523682381</v>
      </c>
      <c r="R107" s="25">
        <v>1.96</v>
      </c>
      <c r="S107" s="25">
        <v>0.29225607135647602</v>
      </c>
      <c r="T107" s="25">
        <v>0</v>
      </c>
      <c r="U107" s="25">
        <v>24372</v>
      </c>
      <c r="V107" s="25">
        <v>0</v>
      </c>
      <c r="W107" s="25">
        <v>0</v>
      </c>
      <c r="X107" s="25">
        <v>0</v>
      </c>
      <c r="Y107" s="25">
        <v>0</v>
      </c>
      <c r="Z107" s="25">
        <f t="shared" ref="Z107:Z170" si="2">SUM(V107:Y107)</f>
        <v>0</v>
      </c>
    </row>
    <row r="108" spans="1:26" x14ac:dyDescent="0.3">
      <c r="A108" s="25">
        <v>2013</v>
      </c>
      <c r="B108" s="10">
        <v>58</v>
      </c>
      <c r="C108" s="10">
        <v>107</v>
      </c>
      <c r="D108" s="10">
        <v>0</v>
      </c>
      <c r="E108" s="10">
        <v>1</v>
      </c>
      <c r="F108" s="10">
        <v>0</v>
      </c>
      <c r="G108" s="10">
        <v>1</v>
      </c>
      <c r="H108" s="10">
        <v>0</v>
      </c>
      <c r="I108" s="10">
        <v>0</v>
      </c>
      <c r="J108" s="10">
        <v>0</v>
      </c>
      <c r="K108" s="10">
        <v>0</v>
      </c>
      <c r="L108" s="10">
        <v>1</v>
      </c>
      <c r="M108" s="10">
        <v>0</v>
      </c>
      <c r="N108" s="25">
        <v>0.71999999999999886</v>
      </c>
      <c r="O108" s="15">
        <v>2.0000000000000018E-2</v>
      </c>
      <c r="P108" s="25">
        <v>63.97</v>
      </c>
      <c r="Q108" s="25">
        <v>1.8059763507175626</v>
      </c>
      <c r="R108" s="25">
        <v>2.4900000000000002</v>
      </c>
      <c r="S108" s="25">
        <v>0.3961993470957364</v>
      </c>
      <c r="T108" s="25">
        <v>0</v>
      </c>
      <c r="U108" s="25">
        <v>24372</v>
      </c>
      <c r="V108" s="25">
        <v>0</v>
      </c>
      <c r="W108" s="25">
        <v>0</v>
      </c>
      <c r="X108" s="25">
        <v>3</v>
      </c>
      <c r="Y108" s="25">
        <v>1</v>
      </c>
      <c r="Z108" s="25">
        <f t="shared" si="2"/>
        <v>4</v>
      </c>
    </row>
    <row r="109" spans="1:26" x14ac:dyDescent="0.3">
      <c r="A109" s="25">
        <v>2013</v>
      </c>
      <c r="B109" s="10">
        <v>59</v>
      </c>
      <c r="C109" s="10">
        <v>108</v>
      </c>
      <c r="D109" s="10">
        <v>1</v>
      </c>
      <c r="E109" s="10">
        <v>0</v>
      </c>
      <c r="F109" s="10">
        <v>0</v>
      </c>
      <c r="G109" s="10">
        <v>1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25">
        <v>0.86599999999999966</v>
      </c>
      <c r="O109" s="15">
        <v>0</v>
      </c>
      <c r="P109" s="25">
        <v>56.79</v>
      </c>
      <c r="Q109" s="25">
        <v>1.7542718686834591</v>
      </c>
      <c r="R109" s="25">
        <v>2.69</v>
      </c>
      <c r="S109" s="25">
        <v>0.42975228000240795</v>
      </c>
      <c r="T109" s="25">
        <v>0</v>
      </c>
      <c r="U109" s="25">
        <v>24372</v>
      </c>
      <c r="V109" s="25">
        <v>0</v>
      </c>
      <c r="W109" s="25">
        <v>0</v>
      </c>
      <c r="X109" s="25">
        <v>2</v>
      </c>
      <c r="Y109" s="25">
        <v>4</v>
      </c>
      <c r="Z109" s="25">
        <f t="shared" si="2"/>
        <v>6</v>
      </c>
    </row>
    <row r="110" spans="1:26" x14ac:dyDescent="0.3">
      <c r="A110" s="25">
        <v>2013</v>
      </c>
      <c r="B110" s="10">
        <v>60</v>
      </c>
      <c r="C110" s="10">
        <v>109</v>
      </c>
      <c r="D110" s="10">
        <v>1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1</v>
      </c>
      <c r="N110" s="25">
        <v>0.58400000000000318</v>
      </c>
      <c r="O110" s="15">
        <v>0</v>
      </c>
      <c r="P110" s="25">
        <v>42.83</v>
      </c>
      <c r="Q110" s="25">
        <v>1.6317480743965693</v>
      </c>
      <c r="R110" s="25">
        <v>4.4800000000000004</v>
      </c>
      <c r="S110" s="25">
        <v>0.651278013998144</v>
      </c>
      <c r="T110" s="25">
        <v>0</v>
      </c>
      <c r="U110" s="25">
        <v>24372</v>
      </c>
      <c r="V110" s="25">
        <v>0</v>
      </c>
      <c r="W110" s="25">
        <v>0</v>
      </c>
      <c r="X110" s="25">
        <v>3</v>
      </c>
      <c r="Y110" s="25">
        <v>2</v>
      </c>
      <c r="Z110" s="25">
        <f t="shared" si="2"/>
        <v>5</v>
      </c>
    </row>
    <row r="111" spans="1:26" x14ac:dyDescent="0.3">
      <c r="A111" s="25">
        <v>2013</v>
      </c>
      <c r="B111" s="10">
        <v>61</v>
      </c>
      <c r="C111" s="10">
        <v>110</v>
      </c>
      <c r="D111" s="10">
        <v>0</v>
      </c>
      <c r="E111" s="10">
        <v>1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1</v>
      </c>
      <c r="N111" s="25">
        <v>0.45000000000000284</v>
      </c>
      <c r="O111" s="15">
        <v>0</v>
      </c>
      <c r="P111" s="25">
        <v>65.08</v>
      </c>
      <c r="Q111" s="25">
        <v>1.8134475442648212</v>
      </c>
      <c r="R111" s="25">
        <v>2.73</v>
      </c>
      <c r="S111" s="25">
        <v>0.43616264704075602</v>
      </c>
      <c r="T111" s="25">
        <v>0</v>
      </c>
      <c r="U111" s="25">
        <v>24372</v>
      </c>
      <c r="V111" s="25">
        <v>0</v>
      </c>
      <c r="W111" s="25">
        <v>0</v>
      </c>
      <c r="X111" s="25">
        <v>0</v>
      </c>
      <c r="Y111" s="25">
        <v>0</v>
      </c>
      <c r="Z111" s="25">
        <f t="shared" si="2"/>
        <v>0</v>
      </c>
    </row>
    <row r="112" spans="1:26" x14ac:dyDescent="0.3">
      <c r="A112" s="25">
        <v>2013</v>
      </c>
      <c r="B112" s="10">
        <v>62</v>
      </c>
      <c r="C112" s="10">
        <v>111</v>
      </c>
      <c r="D112" s="10">
        <v>0</v>
      </c>
      <c r="E112" s="10">
        <v>1</v>
      </c>
      <c r="F112" s="10">
        <v>0</v>
      </c>
      <c r="G112" s="10">
        <v>1</v>
      </c>
      <c r="H112" s="10">
        <v>0</v>
      </c>
      <c r="I112" s="10">
        <v>0</v>
      </c>
      <c r="J112" s="10">
        <v>0</v>
      </c>
      <c r="K112" s="10">
        <v>0</v>
      </c>
      <c r="L112" s="10">
        <v>1</v>
      </c>
      <c r="M112" s="10">
        <v>0</v>
      </c>
      <c r="N112" s="25">
        <v>0.70999999999999375</v>
      </c>
      <c r="O112" s="15">
        <v>0.13</v>
      </c>
      <c r="P112" s="25">
        <v>67.27</v>
      </c>
      <c r="Q112" s="25">
        <v>1.8278214276828022</v>
      </c>
      <c r="R112" s="25">
        <v>2.23</v>
      </c>
      <c r="S112" s="25">
        <v>0.34830486304816066</v>
      </c>
      <c r="T112" s="25">
        <v>0</v>
      </c>
      <c r="U112" s="25">
        <v>24372</v>
      </c>
      <c r="V112" s="25">
        <v>0</v>
      </c>
      <c r="W112" s="25">
        <v>0</v>
      </c>
      <c r="X112" s="25">
        <v>1</v>
      </c>
      <c r="Y112" s="25">
        <v>0</v>
      </c>
      <c r="Z112" s="25">
        <f t="shared" si="2"/>
        <v>1</v>
      </c>
    </row>
    <row r="113" spans="1:26" x14ac:dyDescent="0.3">
      <c r="A113" s="25">
        <v>2013</v>
      </c>
      <c r="B113" s="10">
        <v>63</v>
      </c>
      <c r="C113" s="10">
        <v>112</v>
      </c>
      <c r="D113" s="10">
        <v>0</v>
      </c>
      <c r="E113" s="10">
        <v>1</v>
      </c>
      <c r="F113" s="10">
        <v>0</v>
      </c>
      <c r="G113" s="10">
        <v>1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25">
        <v>0.75100000000000477</v>
      </c>
      <c r="O113" s="15">
        <v>2.0000000000000018E-2</v>
      </c>
      <c r="P113" s="25">
        <v>54.51</v>
      </c>
      <c r="Q113" s="25">
        <v>1.7364761820276968</v>
      </c>
      <c r="R113" s="25">
        <v>3.01</v>
      </c>
      <c r="S113" s="25">
        <v>0.47856649559384334</v>
      </c>
      <c r="T113" s="25">
        <v>1</v>
      </c>
      <c r="U113" s="25">
        <v>24372</v>
      </c>
      <c r="V113" s="25">
        <v>0</v>
      </c>
      <c r="W113" s="25">
        <v>0</v>
      </c>
      <c r="X113" s="25">
        <v>1</v>
      </c>
      <c r="Y113" s="25">
        <v>0</v>
      </c>
      <c r="Z113" s="25">
        <f t="shared" si="2"/>
        <v>1</v>
      </c>
    </row>
    <row r="114" spans="1:26" x14ac:dyDescent="0.3">
      <c r="A114" s="25">
        <v>2013</v>
      </c>
      <c r="B114" s="10">
        <v>64</v>
      </c>
      <c r="C114" s="10">
        <v>113</v>
      </c>
      <c r="D114" s="10">
        <v>0</v>
      </c>
      <c r="E114" s="10">
        <v>1</v>
      </c>
      <c r="F114" s="10">
        <v>0</v>
      </c>
      <c r="G114" s="10">
        <v>1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25">
        <v>0.43900000000000006</v>
      </c>
      <c r="O114" s="15">
        <v>5.0000000000000044E-2</v>
      </c>
      <c r="P114" s="25">
        <v>66.83</v>
      </c>
      <c r="Q114" s="25">
        <v>1.8249714611236934</v>
      </c>
      <c r="R114" s="25">
        <v>1.75</v>
      </c>
      <c r="S114" s="25">
        <v>0.24303804868629444</v>
      </c>
      <c r="T114" s="25">
        <v>1</v>
      </c>
      <c r="U114" s="25">
        <v>24372</v>
      </c>
      <c r="V114" s="25">
        <v>0</v>
      </c>
      <c r="W114" s="25">
        <v>0</v>
      </c>
      <c r="X114" s="25">
        <v>0</v>
      </c>
      <c r="Y114" s="25">
        <v>0</v>
      </c>
      <c r="Z114" s="25">
        <f t="shared" si="2"/>
        <v>0</v>
      </c>
    </row>
    <row r="115" spans="1:26" x14ac:dyDescent="0.3">
      <c r="A115" s="25">
        <v>2013</v>
      </c>
      <c r="B115" s="10">
        <v>65</v>
      </c>
      <c r="C115" s="10">
        <v>114</v>
      </c>
      <c r="D115" s="10">
        <v>0</v>
      </c>
      <c r="E115" s="10">
        <v>1</v>
      </c>
      <c r="F115" s="10">
        <v>0</v>
      </c>
      <c r="G115" s="10">
        <v>1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25">
        <v>0.39999999999999858</v>
      </c>
      <c r="O115" s="15">
        <v>0.14000000000000001</v>
      </c>
      <c r="P115" s="25">
        <v>67.349999999999994</v>
      </c>
      <c r="Q115" s="25">
        <v>1.8283376000590044</v>
      </c>
      <c r="R115" s="25">
        <v>1.89</v>
      </c>
      <c r="S115" s="25">
        <v>0.27646180417324412</v>
      </c>
      <c r="T115" s="25">
        <v>1</v>
      </c>
      <c r="U115" s="25">
        <v>24372</v>
      </c>
      <c r="V115" s="25">
        <v>0</v>
      </c>
      <c r="W115" s="25">
        <v>1</v>
      </c>
      <c r="X115" s="25">
        <v>0</v>
      </c>
      <c r="Y115" s="25">
        <v>0</v>
      </c>
      <c r="Z115" s="25">
        <f t="shared" si="2"/>
        <v>1</v>
      </c>
    </row>
    <row r="116" spans="1:26" x14ac:dyDescent="0.3">
      <c r="A116" s="25">
        <v>2013</v>
      </c>
      <c r="B116" s="10">
        <v>66</v>
      </c>
      <c r="C116" s="10">
        <v>115</v>
      </c>
      <c r="D116" s="10">
        <v>0</v>
      </c>
      <c r="E116" s="10">
        <v>1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1</v>
      </c>
      <c r="L116" s="10">
        <v>0</v>
      </c>
      <c r="M116" s="10">
        <v>0</v>
      </c>
      <c r="N116" s="25">
        <v>0.46500000000000341</v>
      </c>
      <c r="O116" s="15">
        <v>7.999999999999996E-2</v>
      </c>
      <c r="P116" s="25">
        <v>52.61</v>
      </c>
      <c r="Q116" s="25">
        <v>1.7210683017971591</v>
      </c>
      <c r="R116" s="25">
        <v>1.85</v>
      </c>
      <c r="S116" s="25">
        <v>0.26717172840301384</v>
      </c>
      <c r="T116" s="25">
        <v>0</v>
      </c>
      <c r="U116" s="25">
        <v>24372</v>
      </c>
      <c r="V116" s="25">
        <v>0</v>
      </c>
      <c r="W116" s="25">
        <v>0</v>
      </c>
      <c r="X116" s="25">
        <v>0</v>
      </c>
      <c r="Y116" s="25">
        <v>0</v>
      </c>
      <c r="Z116" s="25">
        <f t="shared" si="2"/>
        <v>0</v>
      </c>
    </row>
    <row r="117" spans="1:26" x14ac:dyDescent="0.3">
      <c r="A117" s="25">
        <v>2013</v>
      </c>
      <c r="B117" s="10">
        <v>67</v>
      </c>
      <c r="C117" s="10">
        <v>116</v>
      </c>
      <c r="D117" s="10">
        <v>1</v>
      </c>
      <c r="E117" s="10">
        <v>0</v>
      </c>
      <c r="F117" s="10">
        <v>0</v>
      </c>
      <c r="G117" s="10">
        <v>1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1</v>
      </c>
      <c r="N117" s="25">
        <v>0.65999999999999659</v>
      </c>
      <c r="O117" s="15">
        <v>0</v>
      </c>
      <c r="P117" s="25">
        <v>82.77</v>
      </c>
      <c r="Q117" s="25">
        <v>1.9178729551988478</v>
      </c>
      <c r="R117" s="25">
        <v>2.84</v>
      </c>
      <c r="S117" s="25">
        <v>0.45331834004703764</v>
      </c>
      <c r="T117" s="25">
        <v>0</v>
      </c>
      <c r="U117" s="25">
        <v>22210</v>
      </c>
      <c r="V117" s="25">
        <v>0</v>
      </c>
      <c r="W117" s="25">
        <v>0</v>
      </c>
      <c r="X117" s="25">
        <v>2</v>
      </c>
      <c r="Y117" s="25">
        <v>0</v>
      </c>
      <c r="Z117" s="25">
        <f t="shared" si="2"/>
        <v>2</v>
      </c>
    </row>
    <row r="118" spans="1:26" x14ac:dyDescent="0.3">
      <c r="A118" s="25">
        <v>2013</v>
      </c>
      <c r="B118" s="10">
        <v>68</v>
      </c>
      <c r="C118" s="10">
        <v>117</v>
      </c>
      <c r="D118" s="10">
        <v>1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1</v>
      </c>
      <c r="N118" s="25">
        <v>0.43999999999999773</v>
      </c>
      <c r="O118" s="15">
        <v>6.9999999999999951E-2</v>
      </c>
      <c r="P118" s="25">
        <v>68.97</v>
      </c>
      <c r="Q118" s="25">
        <v>1.8386602259889415</v>
      </c>
      <c r="R118" s="25">
        <v>2.36</v>
      </c>
      <c r="S118" s="25">
        <v>0.37291200297010657</v>
      </c>
      <c r="T118" s="25">
        <v>3</v>
      </c>
      <c r="U118" s="25">
        <v>22210</v>
      </c>
      <c r="V118" s="25">
        <v>0</v>
      </c>
      <c r="W118" s="25">
        <v>0</v>
      </c>
      <c r="X118" s="25">
        <v>0</v>
      </c>
      <c r="Y118" s="25">
        <v>0</v>
      </c>
      <c r="Z118" s="25">
        <f t="shared" si="2"/>
        <v>0</v>
      </c>
    </row>
    <row r="119" spans="1:26" x14ac:dyDescent="0.3">
      <c r="A119" s="25">
        <v>2013</v>
      </c>
      <c r="B119" s="10">
        <v>69</v>
      </c>
      <c r="C119" s="10">
        <v>118</v>
      </c>
      <c r="D119" s="10">
        <v>0</v>
      </c>
      <c r="E119" s="10">
        <v>1</v>
      </c>
      <c r="F119" s="10">
        <v>0</v>
      </c>
      <c r="G119" s="10">
        <v>1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1</v>
      </c>
      <c r="N119" s="25">
        <v>0.43500000000000227</v>
      </c>
      <c r="O119" s="15">
        <v>1.0000000000000009E-2</v>
      </c>
      <c r="P119" s="25">
        <v>74.209999999999994</v>
      </c>
      <c r="Q119" s="25">
        <v>1.87046243158892</v>
      </c>
      <c r="R119" s="25">
        <v>3.41</v>
      </c>
      <c r="S119" s="25">
        <v>0.53275437899249778</v>
      </c>
      <c r="T119" s="25">
        <v>0</v>
      </c>
      <c r="U119" s="25">
        <v>22210</v>
      </c>
      <c r="V119" s="25">
        <v>0</v>
      </c>
      <c r="W119" s="25">
        <v>0</v>
      </c>
      <c r="X119" s="25">
        <v>0</v>
      </c>
      <c r="Y119" s="25">
        <v>0</v>
      </c>
      <c r="Z119" s="25">
        <f t="shared" si="2"/>
        <v>0</v>
      </c>
    </row>
    <row r="120" spans="1:26" x14ac:dyDescent="0.3">
      <c r="A120" s="25">
        <v>2013</v>
      </c>
      <c r="B120" s="10">
        <v>70</v>
      </c>
      <c r="C120" s="10">
        <v>119</v>
      </c>
      <c r="D120" s="10">
        <v>0</v>
      </c>
      <c r="E120" s="10">
        <v>1</v>
      </c>
      <c r="F120" s="10">
        <v>0</v>
      </c>
      <c r="G120" s="10">
        <v>1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25">
        <v>0.40299999999999869</v>
      </c>
      <c r="O120" s="15">
        <v>0</v>
      </c>
      <c r="P120" s="25">
        <v>58.17</v>
      </c>
      <c r="Q120" s="25">
        <v>1.7646990637983679</v>
      </c>
      <c r="R120" s="25">
        <v>4.43</v>
      </c>
      <c r="S120" s="25">
        <v>0.64640372622306952</v>
      </c>
      <c r="T120" s="25">
        <v>0</v>
      </c>
      <c r="U120" s="25">
        <v>22210</v>
      </c>
      <c r="V120" s="25">
        <v>0</v>
      </c>
      <c r="W120" s="25">
        <v>0</v>
      </c>
      <c r="X120" s="25">
        <v>0</v>
      </c>
      <c r="Y120" s="25">
        <v>0</v>
      </c>
      <c r="Z120" s="25">
        <f t="shared" si="2"/>
        <v>0</v>
      </c>
    </row>
    <row r="121" spans="1:26" x14ac:dyDescent="0.3">
      <c r="A121" s="25">
        <v>2013</v>
      </c>
      <c r="B121" s="10">
        <v>71</v>
      </c>
      <c r="C121" s="10">
        <v>120</v>
      </c>
      <c r="D121" s="10">
        <v>0</v>
      </c>
      <c r="E121" s="10">
        <v>1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25">
        <v>0.59700000000000142</v>
      </c>
      <c r="O121" s="15">
        <v>6.0000000000000053E-2</v>
      </c>
      <c r="P121" s="25">
        <v>64.55</v>
      </c>
      <c r="Q121" s="25">
        <v>1.8098962466024391</v>
      </c>
      <c r="R121" s="25">
        <v>3.11</v>
      </c>
      <c r="S121" s="25">
        <v>0.4927603890268375</v>
      </c>
      <c r="T121" s="25">
        <v>0</v>
      </c>
      <c r="U121" s="25">
        <v>22210</v>
      </c>
      <c r="V121" s="25">
        <v>0</v>
      </c>
      <c r="W121" s="25">
        <v>0</v>
      </c>
      <c r="X121" s="25">
        <v>0</v>
      </c>
      <c r="Y121" s="25">
        <v>0</v>
      </c>
      <c r="Z121" s="25">
        <f t="shared" si="2"/>
        <v>0</v>
      </c>
    </row>
    <row r="122" spans="1:26" x14ac:dyDescent="0.3">
      <c r="A122" s="25">
        <v>2013</v>
      </c>
      <c r="B122" s="10">
        <v>72</v>
      </c>
      <c r="C122" s="10">
        <v>121</v>
      </c>
      <c r="D122" s="10">
        <v>1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1</v>
      </c>
      <c r="N122" s="25">
        <v>0.63000000000000245</v>
      </c>
      <c r="O122" s="15">
        <v>0</v>
      </c>
      <c r="P122" s="25">
        <v>72.83</v>
      </c>
      <c r="Q122" s="25">
        <v>1.8623103099542704</v>
      </c>
      <c r="R122" s="25">
        <v>5.1100000000000003</v>
      </c>
      <c r="S122" s="25">
        <v>0.70842090013471271</v>
      </c>
      <c r="T122" s="25">
        <v>2</v>
      </c>
      <c r="U122" s="25">
        <v>22210</v>
      </c>
      <c r="V122" s="25">
        <v>0</v>
      </c>
      <c r="W122" s="25">
        <v>1</v>
      </c>
      <c r="X122" s="25">
        <v>1</v>
      </c>
      <c r="Y122" s="25">
        <v>0</v>
      </c>
      <c r="Z122" s="25">
        <f t="shared" si="2"/>
        <v>2</v>
      </c>
    </row>
    <row r="123" spans="1:26" x14ac:dyDescent="0.3">
      <c r="A123" s="25">
        <v>2013</v>
      </c>
      <c r="B123" s="10">
        <v>73</v>
      </c>
      <c r="C123" s="10">
        <v>122</v>
      </c>
      <c r="D123" s="10">
        <v>0</v>
      </c>
      <c r="E123" s="10">
        <v>1</v>
      </c>
      <c r="F123" s="10">
        <v>0</v>
      </c>
      <c r="G123" s="10">
        <v>1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1</v>
      </c>
      <c r="N123" s="25">
        <v>0.66999999999999449</v>
      </c>
      <c r="O123" s="15">
        <v>0.13</v>
      </c>
      <c r="P123" s="25">
        <v>79.11</v>
      </c>
      <c r="Q123" s="25">
        <v>1.8982313845130967</v>
      </c>
      <c r="R123" s="25">
        <v>3.2</v>
      </c>
      <c r="S123" s="25">
        <v>0.50514997831990605</v>
      </c>
      <c r="T123" s="25">
        <v>0</v>
      </c>
      <c r="U123" s="25">
        <v>22210</v>
      </c>
      <c r="V123" s="25">
        <v>0</v>
      </c>
      <c r="W123" s="25">
        <v>0</v>
      </c>
      <c r="X123" s="25">
        <v>1</v>
      </c>
      <c r="Y123" s="25">
        <v>0</v>
      </c>
      <c r="Z123" s="25">
        <f t="shared" si="2"/>
        <v>1</v>
      </c>
    </row>
    <row r="124" spans="1:26" x14ac:dyDescent="0.3">
      <c r="A124" s="25">
        <v>2013</v>
      </c>
      <c r="B124" s="10">
        <v>74</v>
      </c>
      <c r="C124" s="10">
        <v>123</v>
      </c>
      <c r="D124" s="10">
        <v>1</v>
      </c>
      <c r="E124" s="10">
        <v>0</v>
      </c>
      <c r="F124" s="10">
        <v>0</v>
      </c>
      <c r="G124" s="10">
        <v>1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25">
        <v>0.81500000000000472</v>
      </c>
      <c r="O124" s="15">
        <v>2.0000000000000018E-2</v>
      </c>
      <c r="P124" s="25">
        <v>89.28</v>
      </c>
      <c r="Q124" s="25">
        <v>1.9507541815935034</v>
      </c>
      <c r="R124" s="25">
        <v>5.34</v>
      </c>
      <c r="S124" s="25">
        <v>0.72754125702855643</v>
      </c>
      <c r="T124" s="25">
        <v>1</v>
      </c>
      <c r="U124" s="25">
        <v>22210</v>
      </c>
      <c r="V124" s="25">
        <v>0</v>
      </c>
      <c r="W124" s="25">
        <v>0</v>
      </c>
      <c r="X124" s="25">
        <v>2</v>
      </c>
      <c r="Y124" s="25">
        <v>0</v>
      </c>
      <c r="Z124" s="25">
        <f t="shared" si="2"/>
        <v>2</v>
      </c>
    </row>
    <row r="125" spans="1:26" x14ac:dyDescent="0.3">
      <c r="A125" s="25">
        <v>2013</v>
      </c>
      <c r="B125" s="10">
        <v>75</v>
      </c>
      <c r="C125" s="10">
        <v>124</v>
      </c>
      <c r="D125" s="10">
        <v>1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1</v>
      </c>
      <c r="N125" s="25">
        <v>0.49699999999999989</v>
      </c>
      <c r="O125" s="15">
        <v>1.0000000000000009E-2</v>
      </c>
      <c r="P125" s="25">
        <v>92.01</v>
      </c>
      <c r="Q125" s="25">
        <v>1.9638350307021479</v>
      </c>
      <c r="R125" s="25">
        <v>5.93</v>
      </c>
      <c r="S125" s="25">
        <v>0.77305469336426258</v>
      </c>
      <c r="T125" s="25">
        <v>1</v>
      </c>
      <c r="U125" s="25">
        <v>22210</v>
      </c>
      <c r="V125" s="25">
        <v>0</v>
      </c>
      <c r="W125" s="25">
        <v>0</v>
      </c>
      <c r="X125" s="25">
        <v>3</v>
      </c>
      <c r="Y125" s="25">
        <v>1</v>
      </c>
      <c r="Z125" s="25">
        <f t="shared" si="2"/>
        <v>4</v>
      </c>
    </row>
    <row r="126" spans="1:26" x14ac:dyDescent="0.3">
      <c r="A126" s="25">
        <v>2013</v>
      </c>
      <c r="B126" s="10">
        <v>76</v>
      </c>
      <c r="C126" s="10">
        <v>125</v>
      </c>
      <c r="D126" s="10">
        <v>0</v>
      </c>
      <c r="E126" s="10">
        <v>1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1</v>
      </c>
      <c r="N126" s="25">
        <v>0.2879999999999967</v>
      </c>
      <c r="O126" s="15">
        <v>0</v>
      </c>
      <c r="P126" s="25">
        <v>68.290000000000006</v>
      </c>
      <c r="Q126" s="25">
        <v>1.8343571127184051</v>
      </c>
      <c r="R126" s="25">
        <v>5.87</v>
      </c>
      <c r="S126" s="25">
        <v>0.76863810124761445</v>
      </c>
      <c r="T126" s="25">
        <v>1</v>
      </c>
      <c r="U126" s="25">
        <v>22210</v>
      </c>
      <c r="V126" s="25">
        <v>0</v>
      </c>
      <c r="W126" s="25">
        <v>0</v>
      </c>
      <c r="X126" s="25">
        <v>0</v>
      </c>
      <c r="Y126" s="25">
        <v>0</v>
      </c>
      <c r="Z126" s="25">
        <f t="shared" si="2"/>
        <v>0</v>
      </c>
    </row>
    <row r="127" spans="1:26" x14ac:dyDescent="0.3">
      <c r="A127" s="25">
        <v>2013</v>
      </c>
      <c r="B127" s="10">
        <v>77</v>
      </c>
      <c r="C127" s="10">
        <v>126</v>
      </c>
      <c r="D127" s="10">
        <v>0</v>
      </c>
      <c r="E127" s="10">
        <v>1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1</v>
      </c>
      <c r="N127" s="25">
        <v>0.35000000000000142</v>
      </c>
      <c r="O127" s="15">
        <v>1.0000000000000009E-2</v>
      </c>
      <c r="P127" s="25">
        <v>100.57</v>
      </c>
      <c r="Q127" s="25">
        <v>2.0024684501283323</v>
      </c>
      <c r="R127" s="25">
        <v>6.48</v>
      </c>
      <c r="S127" s="25">
        <v>0.81157500587059339</v>
      </c>
      <c r="T127" s="25">
        <v>0</v>
      </c>
      <c r="U127" s="25">
        <v>22210</v>
      </c>
      <c r="V127" s="25">
        <v>0</v>
      </c>
      <c r="W127" s="25">
        <v>0</v>
      </c>
      <c r="X127" s="25">
        <v>0</v>
      </c>
      <c r="Y127" s="25">
        <v>0</v>
      </c>
      <c r="Z127" s="25">
        <f t="shared" si="2"/>
        <v>0</v>
      </c>
    </row>
    <row r="128" spans="1:26" x14ac:dyDescent="0.3">
      <c r="A128" s="25">
        <v>2013</v>
      </c>
      <c r="B128" s="10">
        <v>78</v>
      </c>
      <c r="C128" s="10">
        <v>127</v>
      </c>
      <c r="D128" s="10">
        <v>0</v>
      </c>
      <c r="E128" s="10">
        <v>1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1</v>
      </c>
      <c r="M128" s="10">
        <v>0</v>
      </c>
      <c r="N128" s="25">
        <v>0.34000000000000341</v>
      </c>
      <c r="O128" s="15">
        <v>0</v>
      </c>
      <c r="P128" s="25">
        <v>60.32</v>
      </c>
      <c r="Q128" s="25">
        <v>1.7804613328617176</v>
      </c>
      <c r="R128" s="25">
        <v>4.62</v>
      </c>
      <c r="S128" s="25">
        <v>0.66464197555612547</v>
      </c>
      <c r="T128" s="25">
        <v>1</v>
      </c>
      <c r="U128" s="25">
        <v>22210</v>
      </c>
      <c r="V128" s="25">
        <v>0</v>
      </c>
      <c r="W128" s="25">
        <v>0</v>
      </c>
      <c r="X128" s="25">
        <v>0</v>
      </c>
      <c r="Y128" s="25">
        <v>0</v>
      </c>
      <c r="Z128" s="25">
        <f t="shared" si="2"/>
        <v>0</v>
      </c>
    </row>
    <row r="129" spans="1:26" x14ac:dyDescent="0.3">
      <c r="A129" s="25">
        <v>2013</v>
      </c>
      <c r="B129" s="10">
        <v>79</v>
      </c>
      <c r="C129" s="10">
        <v>128</v>
      </c>
      <c r="D129" s="10">
        <v>0</v>
      </c>
      <c r="E129" s="10">
        <v>1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1</v>
      </c>
      <c r="N129" s="25">
        <v>0.40999999999999659</v>
      </c>
      <c r="O129" s="15">
        <v>6.0000000000000053E-2</v>
      </c>
      <c r="P129" s="25">
        <v>65.8</v>
      </c>
      <c r="Q129" s="25">
        <v>1.8182258936139555</v>
      </c>
      <c r="R129" s="25">
        <v>4.43</v>
      </c>
      <c r="S129" s="25">
        <v>0.64640372622306952</v>
      </c>
      <c r="T129" s="25">
        <v>0</v>
      </c>
      <c r="U129" s="25">
        <v>22210</v>
      </c>
      <c r="V129" s="25">
        <v>0</v>
      </c>
      <c r="W129" s="25">
        <v>0</v>
      </c>
      <c r="X129" s="25">
        <v>2</v>
      </c>
      <c r="Y129" s="25">
        <v>0</v>
      </c>
      <c r="Z129" s="25">
        <f t="shared" si="2"/>
        <v>2</v>
      </c>
    </row>
    <row r="130" spans="1:26" x14ac:dyDescent="0.3">
      <c r="A130" s="25">
        <v>2013</v>
      </c>
      <c r="B130" s="10">
        <v>80</v>
      </c>
      <c r="C130" s="10">
        <v>129</v>
      </c>
      <c r="D130" s="10">
        <v>0</v>
      </c>
      <c r="E130" s="10">
        <v>1</v>
      </c>
      <c r="F130" s="10">
        <v>0</v>
      </c>
      <c r="G130" s="10">
        <v>1</v>
      </c>
      <c r="H130" s="10">
        <v>0</v>
      </c>
      <c r="I130" s="10">
        <v>0</v>
      </c>
      <c r="J130" s="10">
        <v>0</v>
      </c>
      <c r="K130" s="10">
        <v>1</v>
      </c>
      <c r="L130" s="10">
        <v>0</v>
      </c>
      <c r="M130" s="10">
        <v>0</v>
      </c>
      <c r="N130" s="25">
        <v>0.20000000000000284</v>
      </c>
      <c r="O130" s="15">
        <v>0</v>
      </c>
      <c r="P130" s="25">
        <v>51.62</v>
      </c>
      <c r="Q130" s="25">
        <v>1.7128180002078501</v>
      </c>
      <c r="R130" s="25">
        <v>3.47</v>
      </c>
      <c r="S130" s="25">
        <v>0.54032947479087379</v>
      </c>
      <c r="T130" s="25">
        <v>0</v>
      </c>
      <c r="U130" s="25">
        <v>22210</v>
      </c>
      <c r="V130" s="25">
        <v>0</v>
      </c>
      <c r="W130" s="25">
        <v>0</v>
      </c>
      <c r="X130" s="25">
        <v>1</v>
      </c>
      <c r="Y130" s="25">
        <v>0</v>
      </c>
      <c r="Z130" s="25">
        <f t="shared" si="2"/>
        <v>1</v>
      </c>
    </row>
    <row r="131" spans="1:26" x14ac:dyDescent="0.3">
      <c r="A131" s="25">
        <v>2013</v>
      </c>
      <c r="B131" s="10">
        <v>81</v>
      </c>
      <c r="C131" s="10">
        <v>130</v>
      </c>
      <c r="D131" s="10">
        <v>0</v>
      </c>
      <c r="E131" s="10">
        <v>1</v>
      </c>
      <c r="F131" s="10">
        <v>0</v>
      </c>
      <c r="G131" s="10">
        <v>1</v>
      </c>
      <c r="H131" s="10">
        <v>0</v>
      </c>
      <c r="I131" s="10">
        <v>0</v>
      </c>
      <c r="J131" s="10">
        <v>0</v>
      </c>
      <c r="K131" s="10">
        <v>1</v>
      </c>
      <c r="L131" s="10">
        <v>0</v>
      </c>
      <c r="M131" s="10">
        <v>0</v>
      </c>
      <c r="N131" s="25">
        <v>0.23299999999999699</v>
      </c>
      <c r="O131" s="15">
        <v>0</v>
      </c>
      <c r="P131" s="25">
        <v>68.48</v>
      </c>
      <c r="Q131" s="25">
        <v>1.8355637516690968</v>
      </c>
      <c r="R131" s="25">
        <v>2.63</v>
      </c>
      <c r="S131" s="25">
        <v>0.41995574848975786</v>
      </c>
      <c r="T131" s="25">
        <v>0</v>
      </c>
      <c r="U131" s="25">
        <v>22210</v>
      </c>
      <c r="V131" s="25">
        <v>0</v>
      </c>
      <c r="W131" s="25">
        <v>0</v>
      </c>
      <c r="X131" s="25">
        <v>0</v>
      </c>
      <c r="Y131" s="25">
        <v>0</v>
      </c>
      <c r="Z131" s="25">
        <f t="shared" si="2"/>
        <v>0</v>
      </c>
    </row>
    <row r="132" spans="1:26" x14ac:dyDescent="0.3">
      <c r="A132" s="25">
        <v>2013</v>
      </c>
      <c r="B132" s="10">
        <v>82</v>
      </c>
      <c r="C132" s="10">
        <v>131</v>
      </c>
      <c r="D132" s="10">
        <v>0</v>
      </c>
      <c r="E132" s="10">
        <v>1</v>
      </c>
      <c r="F132" s="10">
        <v>0</v>
      </c>
      <c r="G132" s="10">
        <v>1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25">
        <v>0.4269999999999996</v>
      </c>
      <c r="O132" s="15">
        <v>0</v>
      </c>
      <c r="P132" s="25">
        <v>55.67</v>
      </c>
      <c r="Q132" s="25">
        <v>1.7456212213069384</v>
      </c>
      <c r="R132" s="25">
        <v>5.7</v>
      </c>
      <c r="S132" s="25">
        <v>0.75587485567249146</v>
      </c>
      <c r="T132" s="25">
        <v>0</v>
      </c>
      <c r="U132" s="25">
        <v>22210</v>
      </c>
      <c r="V132" s="25">
        <v>0</v>
      </c>
      <c r="W132" s="25">
        <v>0</v>
      </c>
      <c r="X132" s="25">
        <v>0</v>
      </c>
      <c r="Y132" s="25">
        <v>1</v>
      </c>
      <c r="Z132" s="25">
        <f t="shared" si="2"/>
        <v>1</v>
      </c>
    </row>
    <row r="133" spans="1:26" x14ac:dyDescent="0.3">
      <c r="A133" s="25">
        <v>2013</v>
      </c>
      <c r="B133" s="10">
        <v>83</v>
      </c>
      <c r="C133" s="10">
        <v>132</v>
      </c>
      <c r="D133" s="10">
        <v>0</v>
      </c>
      <c r="E133" s="10">
        <v>1</v>
      </c>
      <c r="F133" s="10">
        <v>0</v>
      </c>
      <c r="G133" s="10">
        <v>1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25">
        <v>0.34000000000000341</v>
      </c>
      <c r="O133" s="15">
        <v>1.0000000000000009E-2</v>
      </c>
      <c r="P133" s="25">
        <v>63.45</v>
      </c>
      <c r="Q133" s="25">
        <v>1.8024316264307236</v>
      </c>
      <c r="R133" s="25">
        <v>4</v>
      </c>
      <c r="S133" s="25">
        <v>0.6020599913279624</v>
      </c>
      <c r="T133" s="25">
        <v>0</v>
      </c>
      <c r="U133" s="25">
        <v>22210</v>
      </c>
      <c r="V133" s="25">
        <v>0</v>
      </c>
      <c r="W133" s="25">
        <v>0</v>
      </c>
      <c r="X133" s="25">
        <v>0</v>
      </c>
      <c r="Y133" s="25">
        <v>0</v>
      </c>
      <c r="Z133" s="25">
        <f t="shared" si="2"/>
        <v>0</v>
      </c>
    </row>
    <row r="134" spans="1:26" x14ac:dyDescent="0.3">
      <c r="A134" s="25">
        <v>2013</v>
      </c>
      <c r="B134" s="10">
        <v>84</v>
      </c>
      <c r="C134" s="10">
        <v>133</v>
      </c>
      <c r="D134" s="10">
        <v>0</v>
      </c>
      <c r="E134" s="10">
        <v>1</v>
      </c>
      <c r="F134" s="10">
        <v>0</v>
      </c>
      <c r="G134" s="10">
        <v>1</v>
      </c>
      <c r="H134" s="10">
        <v>0</v>
      </c>
      <c r="I134" s="10">
        <v>0</v>
      </c>
      <c r="J134" s="10">
        <v>0</v>
      </c>
      <c r="K134" s="10">
        <v>0</v>
      </c>
      <c r="L134" s="10">
        <v>1</v>
      </c>
      <c r="M134" s="10">
        <v>0</v>
      </c>
      <c r="N134" s="25">
        <v>0.44999999999999574</v>
      </c>
      <c r="O134" s="15">
        <v>1.0000000000000009E-2</v>
      </c>
      <c r="P134" s="25">
        <v>69.86</v>
      </c>
      <c r="Q134" s="25">
        <v>1.8442285813016279</v>
      </c>
      <c r="R134" s="25">
        <v>1.96</v>
      </c>
      <c r="S134" s="25">
        <v>0.29225607135647602</v>
      </c>
      <c r="T134" s="25">
        <v>3</v>
      </c>
      <c r="U134" s="25">
        <v>22210</v>
      </c>
      <c r="V134" s="25">
        <v>0</v>
      </c>
      <c r="W134" s="25">
        <v>1</v>
      </c>
      <c r="X134" s="25">
        <v>0</v>
      </c>
      <c r="Y134" s="25">
        <v>0</v>
      </c>
      <c r="Z134" s="25">
        <f t="shared" si="2"/>
        <v>1</v>
      </c>
    </row>
    <row r="135" spans="1:26" x14ac:dyDescent="0.3">
      <c r="A135" s="25">
        <v>2013</v>
      </c>
      <c r="B135" s="10">
        <v>85</v>
      </c>
      <c r="C135" s="10">
        <v>134</v>
      </c>
      <c r="D135" s="10">
        <v>1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1</v>
      </c>
      <c r="N135" s="25">
        <v>0.70000000000000284</v>
      </c>
      <c r="O135" s="15">
        <v>0</v>
      </c>
      <c r="P135" s="25">
        <v>75.69</v>
      </c>
      <c r="Q135" s="25">
        <v>1.8790385052372371</v>
      </c>
      <c r="R135" s="25">
        <v>2.63</v>
      </c>
      <c r="S135" s="25">
        <v>0.41995574848975786</v>
      </c>
      <c r="T135" s="25">
        <v>1</v>
      </c>
      <c r="U135" s="25">
        <v>22210</v>
      </c>
      <c r="V135" s="25">
        <v>0</v>
      </c>
      <c r="W135" s="25">
        <v>0</v>
      </c>
      <c r="X135" s="25">
        <v>1</v>
      </c>
      <c r="Y135" s="25">
        <v>0</v>
      </c>
      <c r="Z135" s="25">
        <f t="shared" si="2"/>
        <v>1</v>
      </c>
    </row>
    <row r="136" spans="1:26" x14ac:dyDescent="0.3">
      <c r="A136" s="25">
        <v>2013</v>
      </c>
      <c r="B136" s="10">
        <v>86</v>
      </c>
      <c r="C136" s="10">
        <v>135</v>
      </c>
      <c r="D136" s="10">
        <v>1</v>
      </c>
      <c r="E136" s="10">
        <v>0</v>
      </c>
      <c r="F136" s="10">
        <v>0</v>
      </c>
      <c r="G136" s="10">
        <v>1</v>
      </c>
      <c r="H136" s="10">
        <v>0</v>
      </c>
      <c r="I136" s="10">
        <v>0</v>
      </c>
      <c r="J136" s="10">
        <v>0</v>
      </c>
      <c r="K136" s="10">
        <v>0</v>
      </c>
      <c r="L136" s="10">
        <v>1</v>
      </c>
      <c r="M136" s="10">
        <v>0</v>
      </c>
      <c r="N136" s="25">
        <v>0.64999999999999869</v>
      </c>
      <c r="O136" s="15">
        <v>0.10999999999999999</v>
      </c>
      <c r="P136" s="25">
        <v>66.959999999999994</v>
      </c>
      <c r="Q136" s="25">
        <v>1.8258154449852035</v>
      </c>
      <c r="R136" s="25">
        <v>3.42</v>
      </c>
      <c r="S136" s="25">
        <v>0.53402610605613499</v>
      </c>
      <c r="T136" s="25">
        <v>0</v>
      </c>
      <c r="U136" s="25">
        <v>22210</v>
      </c>
      <c r="V136" s="25">
        <v>0</v>
      </c>
      <c r="W136" s="25">
        <v>0</v>
      </c>
      <c r="X136" s="25">
        <v>1</v>
      </c>
      <c r="Y136" s="25">
        <v>1</v>
      </c>
      <c r="Z136" s="25">
        <f t="shared" si="2"/>
        <v>2</v>
      </c>
    </row>
    <row r="137" spans="1:26" x14ac:dyDescent="0.3">
      <c r="A137" s="25">
        <v>2013</v>
      </c>
      <c r="B137" s="10">
        <v>87</v>
      </c>
      <c r="C137" s="10">
        <v>136</v>
      </c>
      <c r="D137" s="10">
        <v>1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25">
        <v>0.39000000000000057</v>
      </c>
      <c r="O137" s="15">
        <v>5.0000000000000044E-2</v>
      </c>
      <c r="P137" s="25">
        <v>59.68</v>
      </c>
      <c r="Q137" s="25">
        <v>1.7758288144646124</v>
      </c>
      <c r="R137" s="25">
        <v>3.21</v>
      </c>
      <c r="S137" s="25">
        <v>0.5065050324048721</v>
      </c>
      <c r="T137" s="25">
        <v>0</v>
      </c>
      <c r="U137" s="25">
        <v>22210</v>
      </c>
      <c r="V137" s="25">
        <v>0</v>
      </c>
      <c r="W137" s="25">
        <v>1</v>
      </c>
      <c r="X137" s="25">
        <v>0</v>
      </c>
      <c r="Y137" s="25">
        <v>0</v>
      </c>
      <c r="Z137" s="25">
        <f t="shared" si="2"/>
        <v>1</v>
      </c>
    </row>
    <row r="138" spans="1:26" x14ac:dyDescent="0.3">
      <c r="A138" s="25">
        <v>2013</v>
      </c>
      <c r="B138" s="10">
        <v>88</v>
      </c>
      <c r="C138" s="10">
        <v>137</v>
      </c>
      <c r="D138" s="10">
        <v>1</v>
      </c>
      <c r="E138" s="10">
        <v>0</v>
      </c>
      <c r="F138" s="10">
        <v>0</v>
      </c>
      <c r="G138" s="10">
        <v>1</v>
      </c>
      <c r="H138" s="10">
        <v>0</v>
      </c>
      <c r="I138" s="10">
        <v>0</v>
      </c>
      <c r="J138" s="10">
        <v>0</v>
      </c>
      <c r="K138" s="10">
        <v>0</v>
      </c>
      <c r="L138" s="10">
        <v>1</v>
      </c>
      <c r="M138" s="10">
        <v>0</v>
      </c>
      <c r="N138" s="25">
        <v>0.60999999999999943</v>
      </c>
      <c r="O138" s="15">
        <v>0.28000000000000003</v>
      </c>
      <c r="P138" s="25">
        <v>61.8</v>
      </c>
      <c r="Q138" s="25">
        <v>1.7909884750888159</v>
      </c>
      <c r="R138" s="25">
        <v>5.34</v>
      </c>
      <c r="S138" s="25">
        <v>0.72754125702855643</v>
      </c>
      <c r="T138" s="25">
        <v>0</v>
      </c>
      <c r="U138" s="25">
        <v>22210</v>
      </c>
      <c r="V138" s="25">
        <v>0</v>
      </c>
      <c r="W138" s="25">
        <v>0</v>
      </c>
      <c r="X138" s="25">
        <v>2</v>
      </c>
      <c r="Y138" s="25">
        <v>0</v>
      </c>
      <c r="Z138" s="25">
        <f t="shared" si="2"/>
        <v>2</v>
      </c>
    </row>
    <row r="139" spans="1:26" x14ac:dyDescent="0.3">
      <c r="A139" s="25">
        <v>2013</v>
      </c>
      <c r="B139" s="10">
        <v>89</v>
      </c>
      <c r="C139" s="10">
        <v>138</v>
      </c>
      <c r="D139" s="10">
        <v>1</v>
      </c>
      <c r="E139" s="10">
        <v>0</v>
      </c>
      <c r="F139" s="10">
        <v>0</v>
      </c>
      <c r="G139" s="10">
        <v>1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1</v>
      </c>
      <c r="N139" s="25">
        <v>0.45000000000000284</v>
      </c>
      <c r="O139" s="15">
        <v>6.0000000000000053E-2</v>
      </c>
      <c r="P139" s="25">
        <v>72.05</v>
      </c>
      <c r="Q139" s="25">
        <v>1.8576339851500081</v>
      </c>
      <c r="R139" s="25">
        <v>2.79</v>
      </c>
      <c r="S139" s="25">
        <v>0.44560420327359757</v>
      </c>
      <c r="T139" s="25">
        <v>0</v>
      </c>
      <c r="U139" s="25">
        <v>22210</v>
      </c>
      <c r="V139" s="25">
        <v>0</v>
      </c>
      <c r="W139" s="25">
        <v>0</v>
      </c>
      <c r="X139" s="25">
        <v>0</v>
      </c>
      <c r="Y139" s="25">
        <v>1</v>
      </c>
      <c r="Z139" s="25">
        <f t="shared" si="2"/>
        <v>1</v>
      </c>
    </row>
    <row r="140" spans="1:26" x14ac:dyDescent="0.3">
      <c r="A140" s="25">
        <v>2013</v>
      </c>
      <c r="B140" s="10">
        <v>90</v>
      </c>
      <c r="C140" s="10">
        <v>139</v>
      </c>
      <c r="D140" s="10">
        <v>0</v>
      </c>
      <c r="E140" s="10">
        <v>1</v>
      </c>
      <c r="F140" s="10">
        <v>0</v>
      </c>
      <c r="G140" s="10">
        <v>1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1</v>
      </c>
      <c r="N140" s="25">
        <v>0.61999999999999755</v>
      </c>
      <c r="O140" s="15">
        <v>0</v>
      </c>
      <c r="P140" s="25">
        <v>53.43</v>
      </c>
      <c r="Q140" s="25">
        <v>1.727785174182906</v>
      </c>
      <c r="R140" s="25">
        <v>2.78</v>
      </c>
      <c r="S140" s="25">
        <v>0.44404479591807622</v>
      </c>
      <c r="T140" s="25">
        <v>3</v>
      </c>
      <c r="U140" s="25">
        <v>22210</v>
      </c>
      <c r="V140" s="25">
        <v>0</v>
      </c>
      <c r="W140" s="25">
        <v>0</v>
      </c>
      <c r="X140" s="25">
        <v>2</v>
      </c>
      <c r="Y140" s="25">
        <v>0</v>
      </c>
      <c r="Z140" s="25">
        <f t="shared" si="2"/>
        <v>2</v>
      </c>
    </row>
    <row r="141" spans="1:26" x14ac:dyDescent="0.3">
      <c r="A141" s="25">
        <v>2013</v>
      </c>
      <c r="B141" s="10">
        <v>91</v>
      </c>
      <c r="C141" s="10">
        <v>140</v>
      </c>
      <c r="D141" s="10">
        <v>0</v>
      </c>
      <c r="E141" s="10">
        <v>1</v>
      </c>
      <c r="F141" s="10">
        <v>0</v>
      </c>
      <c r="G141" s="10">
        <v>1</v>
      </c>
      <c r="H141" s="10">
        <v>0</v>
      </c>
      <c r="I141" s="10">
        <v>0</v>
      </c>
      <c r="J141" s="10">
        <v>0</v>
      </c>
      <c r="K141" s="10">
        <v>0</v>
      </c>
      <c r="L141" s="10">
        <v>1</v>
      </c>
      <c r="M141" s="10">
        <v>0</v>
      </c>
      <c r="N141" s="25">
        <v>0.42999999999999972</v>
      </c>
      <c r="O141" s="15">
        <v>5.0000000000000044E-2</v>
      </c>
      <c r="P141" s="25">
        <v>50.54</v>
      </c>
      <c r="Q141" s="25">
        <v>1.7036352375838959</v>
      </c>
      <c r="R141" s="25">
        <v>3.08</v>
      </c>
      <c r="S141" s="25">
        <v>0.48855071650044429</v>
      </c>
      <c r="T141" s="25">
        <v>0</v>
      </c>
      <c r="U141" s="25">
        <v>22210</v>
      </c>
      <c r="V141" s="25">
        <v>0</v>
      </c>
      <c r="W141" s="25">
        <v>1</v>
      </c>
      <c r="X141" s="25">
        <v>1</v>
      </c>
      <c r="Y141" s="25">
        <v>1</v>
      </c>
      <c r="Z141" s="25">
        <f t="shared" si="2"/>
        <v>3</v>
      </c>
    </row>
    <row r="142" spans="1:26" x14ac:dyDescent="0.3">
      <c r="A142" s="25">
        <v>2013</v>
      </c>
      <c r="B142" s="10">
        <v>92</v>
      </c>
      <c r="C142" s="10">
        <v>141</v>
      </c>
      <c r="D142" s="10">
        <v>0</v>
      </c>
      <c r="E142" s="10">
        <v>1</v>
      </c>
      <c r="F142" s="10">
        <v>0</v>
      </c>
      <c r="G142" s="10">
        <v>1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1</v>
      </c>
      <c r="N142" s="25">
        <v>0.67000000000000171</v>
      </c>
      <c r="O142" s="15">
        <v>0.18999999999999995</v>
      </c>
      <c r="P142" s="25">
        <v>56.98</v>
      </c>
      <c r="Q142" s="25">
        <v>1.7557224449034581</v>
      </c>
      <c r="R142" s="25">
        <v>4.08</v>
      </c>
      <c r="S142" s="25">
        <v>0.61066016308987991</v>
      </c>
      <c r="T142" s="25">
        <v>0</v>
      </c>
      <c r="U142" s="25">
        <v>22210</v>
      </c>
      <c r="V142" s="25">
        <v>0</v>
      </c>
      <c r="W142" s="25">
        <v>0</v>
      </c>
      <c r="X142" s="25">
        <v>0</v>
      </c>
      <c r="Y142" s="25">
        <v>0</v>
      </c>
      <c r="Z142" s="25">
        <f t="shared" si="2"/>
        <v>0</v>
      </c>
    </row>
    <row r="143" spans="1:26" x14ac:dyDescent="0.3">
      <c r="A143" s="25">
        <v>2013</v>
      </c>
      <c r="B143" s="10">
        <v>93</v>
      </c>
      <c r="C143" s="10">
        <v>142</v>
      </c>
      <c r="D143" s="10">
        <v>0</v>
      </c>
      <c r="E143" s="10">
        <v>1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1</v>
      </c>
      <c r="N143" s="25">
        <v>0.67999999999999983</v>
      </c>
      <c r="O143" s="15">
        <v>5.0000000000000044E-2</v>
      </c>
      <c r="P143" s="25">
        <v>43.3</v>
      </c>
      <c r="Q143" s="25">
        <v>1.6364878963533653</v>
      </c>
      <c r="R143" s="25">
        <v>2.6</v>
      </c>
      <c r="S143" s="25">
        <v>0.41497334797081797</v>
      </c>
      <c r="T143" s="25">
        <v>0</v>
      </c>
      <c r="U143" s="25">
        <v>22210</v>
      </c>
      <c r="V143" s="25">
        <v>0</v>
      </c>
      <c r="W143" s="25">
        <v>1</v>
      </c>
      <c r="X143" s="25">
        <v>1</v>
      </c>
      <c r="Y143" s="25">
        <v>0</v>
      </c>
      <c r="Z143" s="25">
        <f t="shared" si="2"/>
        <v>2</v>
      </c>
    </row>
    <row r="144" spans="1:26" x14ac:dyDescent="0.3">
      <c r="A144" s="25">
        <v>2013</v>
      </c>
      <c r="B144" s="10">
        <v>94</v>
      </c>
      <c r="C144" s="10">
        <v>143</v>
      </c>
      <c r="D144" s="10">
        <v>1</v>
      </c>
      <c r="E144" s="10">
        <v>0</v>
      </c>
      <c r="F144" s="10">
        <v>0</v>
      </c>
      <c r="G144" s="10">
        <v>1</v>
      </c>
      <c r="H144" s="10">
        <v>0</v>
      </c>
      <c r="I144" s="10">
        <v>0</v>
      </c>
      <c r="J144" s="10">
        <v>0</v>
      </c>
      <c r="K144" s="10">
        <v>1</v>
      </c>
      <c r="L144" s="10">
        <v>0</v>
      </c>
      <c r="M144" s="10">
        <v>0</v>
      </c>
      <c r="N144" s="25">
        <v>0.26999999999999602</v>
      </c>
      <c r="O144" s="15">
        <v>2.0000000000000018E-2</v>
      </c>
      <c r="P144" s="25">
        <v>65.34</v>
      </c>
      <c r="Q144" s="25">
        <v>1.8151791301394187</v>
      </c>
      <c r="R144" s="25">
        <v>2.34</v>
      </c>
      <c r="S144" s="25">
        <v>0.36921585741014279</v>
      </c>
      <c r="T144" s="25">
        <v>0</v>
      </c>
      <c r="U144" s="25">
        <v>22210</v>
      </c>
      <c r="V144" s="25">
        <v>0</v>
      </c>
      <c r="W144" s="25">
        <v>0</v>
      </c>
      <c r="X144" s="25">
        <v>1</v>
      </c>
      <c r="Y144" s="25">
        <v>0</v>
      </c>
      <c r="Z144" s="25">
        <f t="shared" si="2"/>
        <v>1</v>
      </c>
    </row>
    <row r="145" spans="1:26" x14ac:dyDescent="0.3">
      <c r="A145" s="25">
        <v>2013</v>
      </c>
      <c r="B145" s="10">
        <v>95</v>
      </c>
      <c r="C145" s="10">
        <v>144</v>
      </c>
      <c r="D145" s="10">
        <v>1</v>
      </c>
      <c r="E145" s="10">
        <v>0</v>
      </c>
      <c r="F145" s="10">
        <v>0</v>
      </c>
      <c r="G145" s="10">
        <v>0</v>
      </c>
      <c r="H145" s="10">
        <v>1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25">
        <v>0.58000000000000551</v>
      </c>
      <c r="O145" s="15">
        <v>0</v>
      </c>
      <c r="P145" s="25">
        <v>64.47</v>
      </c>
      <c r="Q145" s="25">
        <v>1.8093576702111058</v>
      </c>
      <c r="R145" s="25">
        <v>2.09</v>
      </c>
      <c r="S145" s="25">
        <v>0.32014628611105395</v>
      </c>
      <c r="T145" s="25">
        <v>3</v>
      </c>
      <c r="U145" s="25">
        <v>24574</v>
      </c>
      <c r="V145" s="25">
        <v>0</v>
      </c>
      <c r="W145" s="25">
        <v>0</v>
      </c>
      <c r="X145" s="25">
        <v>0</v>
      </c>
      <c r="Y145" s="25">
        <v>2</v>
      </c>
      <c r="Z145" s="25">
        <f t="shared" si="2"/>
        <v>2</v>
      </c>
    </row>
    <row r="146" spans="1:26" x14ac:dyDescent="0.3">
      <c r="A146" s="25">
        <v>2014</v>
      </c>
      <c r="B146" s="10">
        <v>24</v>
      </c>
      <c r="C146" s="10">
        <v>145</v>
      </c>
      <c r="D146" s="10">
        <v>0</v>
      </c>
      <c r="E146" s="10">
        <v>0</v>
      </c>
      <c r="F146" s="10">
        <v>1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25">
        <v>0.22000000000000061</v>
      </c>
      <c r="O146" s="15">
        <v>0</v>
      </c>
      <c r="P146" s="25">
        <v>65.87</v>
      </c>
      <c r="Q146" s="25">
        <v>1.8186876634415137</v>
      </c>
      <c r="R146" s="25">
        <v>2.27</v>
      </c>
      <c r="S146" s="25">
        <v>0.35602585719312274</v>
      </c>
      <c r="T146" s="25">
        <v>2</v>
      </c>
      <c r="U146" s="25">
        <v>28319</v>
      </c>
      <c r="V146" s="25">
        <v>0</v>
      </c>
      <c r="W146" s="25">
        <v>0</v>
      </c>
      <c r="X146" s="25">
        <v>1</v>
      </c>
      <c r="Y146" s="25">
        <v>3</v>
      </c>
      <c r="Z146" s="25">
        <f t="shared" si="2"/>
        <v>4</v>
      </c>
    </row>
    <row r="147" spans="1:26" x14ac:dyDescent="0.3">
      <c r="A147" s="25">
        <v>2014</v>
      </c>
      <c r="B147" s="10">
        <v>25</v>
      </c>
      <c r="C147" s="10">
        <v>146</v>
      </c>
      <c r="D147" s="10">
        <v>0</v>
      </c>
      <c r="E147" s="10">
        <v>0</v>
      </c>
      <c r="F147" s="10">
        <v>1</v>
      </c>
      <c r="G147" s="10">
        <v>0</v>
      </c>
      <c r="H147" s="10">
        <v>1</v>
      </c>
      <c r="I147" s="10">
        <v>0</v>
      </c>
      <c r="J147" s="10">
        <v>0</v>
      </c>
      <c r="K147" s="10">
        <v>0</v>
      </c>
      <c r="L147" s="10">
        <v>1</v>
      </c>
      <c r="M147" s="10">
        <v>0</v>
      </c>
      <c r="N147" s="25">
        <v>0.32000000000000028</v>
      </c>
      <c r="O147" s="15">
        <v>0</v>
      </c>
      <c r="P147" s="25">
        <v>78.239999999999995</v>
      </c>
      <c r="Q147" s="25">
        <v>1.8934288417795451</v>
      </c>
      <c r="R147" s="25">
        <v>5.93</v>
      </c>
      <c r="S147" s="25">
        <v>0.77305469336426258</v>
      </c>
      <c r="T147" s="25">
        <v>0</v>
      </c>
      <c r="U147" s="25">
        <v>42583</v>
      </c>
      <c r="V147" s="25">
        <v>0</v>
      </c>
      <c r="W147" s="25">
        <v>0</v>
      </c>
      <c r="X147" s="25">
        <v>2</v>
      </c>
      <c r="Y147" s="25">
        <v>4</v>
      </c>
      <c r="Z147" s="25">
        <f t="shared" si="2"/>
        <v>6</v>
      </c>
    </row>
    <row r="148" spans="1:26" x14ac:dyDescent="0.3">
      <c r="A148" s="25">
        <v>2014</v>
      </c>
      <c r="B148" s="10">
        <v>26</v>
      </c>
      <c r="C148" s="10">
        <v>147</v>
      </c>
      <c r="D148" s="10">
        <v>0</v>
      </c>
      <c r="E148" s="10">
        <v>0</v>
      </c>
      <c r="F148" s="10">
        <v>1</v>
      </c>
      <c r="G148" s="10">
        <v>0</v>
      </c>
      <c r="H148" s="10">
        <v>1</v>
      </c>
      <c r="I148" s="10">
        <v>0</v>
      </c>
      <c r="J148" s="10">
        <v>0</v>
      </c>
      <c r="K148" s="10">
        <v>0</v>
      </c>
      <c r="L148" s="10">
        <v>1</v>
      </c>
      <c r="M148" s="10">
        <v>0</v>
      </c>
      <c r="N148" s="25">
        <v>0.60999999999999943</v>
      </c>
      <c r="O148" s="15">
        <v>1.0000000000000009E-2</v>
      </c>
      <c r="P148" s="25">
        <v>52.84</v>
      </c>
      <c r="Q148" s="25">
        <v>1.7229628089424895</v>
      </c>
      <c r="R148" s="25">
        <v>1.69</v>
      </c>
      <c r="S148" s="25">
        <v>0.22788670461367352</v>
      </c>
      <c r="T148" s="25">
        <v>0</v>
      </c>
      <c r="U148" s="25">
        <v>42583</v>
      </c>
      <c r="V148" s="25">
        <v>0</v>
      </c>
      <c r="W148" s="25">
        <v>2</v>
      </c>
      <c r="X148" s="25">
        <v>3</v>
      </c>
      <c r="Y148" s="25">
        <v>6</v>
      </c>
      <c r="Z148" s="25">
        <f t="shared" si="2"/>
        <v>11</v>
      </c>
    </row>
    <row r="149" spans="1:26" x14ac:dyDescent="0.3">
      <c r="A149" s="25">
        <v>2014</v>
      </c>
      <c r="B149" s="10">
        <v>27</v>
      </c>
      <c r="C149" s="10">
        <v>148</v>
      </c>
      <c r="D149" s="10">
        <v>0</v>
      </c>
      <c r="E149" s="10">
        <v>0</v>
      </c>
      <c r="F149" s="10">
        <v>1</v>
      </c>
      <c r="G149" s="10">
        <v>0</v>
      </c>
      <c r="H149" s="10">
        <v>1</v>
      </c>
      <c r="I149" s="10">
        <v>0</v>
      </c>
      <c r="J149" s="10">
        <v>0</v>
      </c>
      <c r="K149" s="10">
        <v>0</v>
      </c>
      <c r="L149" s="10">
        <v>1</v>
      </c>
      <c r="M149" s="10">
        <v>0</v>
      </c>
      <c r="N149" s="25">
        <v>0.71999999999999886</v>
      </c>
      <c r="O149" s="15">
        <v>2.0000000000000018E-2</v>
      </c>
      <c r="P149" s="25">
        <v>54.03</v>
      </c>
      <c r="Q149" s="25">
        <v>1.7326349675391959</v>
      </c>
      <c r="R149" s="25">
        <v>3.3</v>
      </c>
      <c r="S149" s="25">
        <v>0.51851393987788741</v>
      </c>
      <c r="T149" s="25">
        <v>1</v>
      </c>
      <c r="U149" s="25">
        <v>42583</v>
      </c>
      <c r="V149" s="25">
        <v>0</v>
      </c>
      <c r="W149" s="25">
        <v>1</v>
      </c>
      <c r="X149" s="25">
        <v>8</v>
      </c>
      <c r="Y149" s="25">
        <v>7</v>
      </c>
      <c r="Z149" s="25">
        <f t="shared" si="2"/>
        <v>16</v>
      </c>
    </row>
    <row r="150" spans="1:26" x14ac:dyDescent="0.3">
      <c r="A150" s="25">
        <v>2014</v>
      </c>
      <c r="B150" s="10">
        <v>28</v>
      </c>
      <c r="C150" s="10">
        <v>149</v>
      </c>
      <c r="D150" s="10">
        <v>0</v>
      </c>
      <c r="E150" s="10">
        <v>0</v>
      </c>
      <c r="F150" s="10">
        <v>1</v>
      </c>
      <c r="G150" s="10">
        <v>0</v>
      </c>
      <c r="H150" s="10">
        <v>1</v>
      </c>
      <c r="I150" s="10">
        <v>0</v>
      </c>
      <c r="J150" s="10">
        <v>0</v>
      </c>
      <c r="K150" s="10">
        <v>0</v>
      </c>
      <c r="L150" s="10">
        <v>1</v>
      </c>
      <c r="M150" s="10">
        <v>0</v>
      </c>
      <c r="N150" s="25">
        <v>0.78000000000000114</v>
      </c>
      <c r="O150" s="15">
        <v>0</v>
      </c>
      <c r="P150" s="25">
        <v>33.68</v>
      </c>
      <c r="Q150" s="25">
        <v>1.5273720828276118</v>
      </c>
      <c r="R150" s="25">
        <v>4.07</v>
      </c>
      <c r="S150" s="25">
        <v>0.60959440922522001</v>
      </c>
      <c r="T150" s="25">
        <v>0</v>
      </c>
      <c r="U150" s="25">
        <v>42583</v>
      </c>
      <c r="V150" s="25">
        <v>0</v>
      </c>
      <c r="W150" s="25">
        <v>1</v>
      </c>
      <c r="X150" s="25">
        <v>1</v>
      </c>
      <c r="Y150" s="25">
        <v>1</v>
      </c>
      <c r="Z150" s="25">
        <f t="shared" si="2"/>
        <v>3</v>
      </c>
    </row>
    <row r="151" spans="1:26" x14ac:dyDescent="0.3">
      <c r="A151" s="25">
        <v>2014</v>
      </c>
      <c r="B151" s="10">
        <v>29</v>
      </c>
      <c r="C151" s="10">
        <v>150</v>
      </c>
      <c r="D151" s="10">
        <v>0</v>
      </c>
      <c r="E151" s="10">
        <v>0</v>
      </c>
      <c r="F151" s="10">
        <v>1</v>
      </c>
      <c r="G151" s="10">
        <v>0</v>
      </c>
      <c r="H151" s="10">
        <v>1</v>
      </c>
      <c r="I151" s="10">
        <v>0</v>
      </c>
      <c r="J151" s="10">
        <v>0</v>
      </c>
      <c r="K151" s="10">
        <v>0</v>
      </c>
      <c r="L151" s="10">
        <v>1</v>
      </c>
      <c r="M151" s="10">
        <v>0</v>
      </c>
      <c r="N151" s="25">
        <v>0.64000000000000057</v>
      </c>
      <c r="O151" s="15">
        <v>0</v>
      </c>
      <c r="P151" s="25">
        <v>33.68</v>
      </c>
      <c r="Q151" s="25">
        <v>1.5273720828276118</v>
      </c>
      <c r="R151" s="25">
        <v>4.97</v>
      </c>
      <c r="S151" s="25">
        <v>0.69635638873333205</v>
      </c>
      <c r="T151" s="25">
        <v>0</v>
      </c>
      <c r="U151" s="25">
        <v>42583</v>
      </c>
      <c r="V151" s="25">
        <v>0</v>
      </c>
      <c r="W151" s="25">
        <v>0</v>
      </c>
      <c r="X151" s="25">
        <v>5</v>
      </c>
      <c r="Y151" s="25">
        <v>3</v>
      </c>
      <c r="Z151" s="25">
        <f t="shared" si="2"/>
        <v>8</v>
      </c>
    </row>
    <row r="152" spans="1:26" x14ac:dyDescent="0.3">
      <c r="A152" s="25">
        <v>2014</v>
      </c>
      <c r="B152" s="10">
        <v>30</v>
      </c>
      <c r="C152" s="10">
        <v>151</v>
      </c>
      <c r="D152" s="10">
        <v>0</v>
      </c>
      <c r="E152" s="10">
        <v>0</v>
      </c>
      <c r="F152" s="10">
        <v>1</v>
      </c>
      <c r="G152" s="10">
        <v>0</v>
      </c>
      <c r="H152" s="10">
        <v>1</v>
      </c>
      <c r="I152" s="10">
        <v>0</v>
      </c>
      <c r="J152" s="10">
        <v>0</v>
      </c>
      <c r="K152" s="10">
        <v>0</v>
      </c>
      <c r="L152" s="10">
        <v>1</v>
      </c>
      <c r="M152" s="10">
        <v>0</v>
      </c>
      <c r="N152" s="25">
        <v>0.80300000000000082</v>
      </c>
      <c r="O152" s="15">
        <v>0</v>
      </c>
      <c r="P152" s="25">
        <v>13.34</v>
      </c>
      <c r="Q152" s="25">
        <v>1.1251558295805302</v>
      </c>
      <c r="R152" s="25">
        <v>3.12</v>
      </c>
      <c r="S152" s="25">
        <v>0.49415459401844281</v>
      </c>
      <c r="T152" s="25">
        <v>0</v>
      </c>
      <c r="U152" s="25">
        <v>42583</v>
      </c>
      <c r="V152" s="25">
        <v>0</v>
      </c>
      <c r="W152" s="25">
        <v>2</v>
      </c>
      <c r="X152" s="25">
        <v>0</v>
      </c>
      <c r="Y152" s="25">
        <v>4</v>
      </c>
      <c r="Z152" s="25">
        <f t="shared" si="2"/>
        <v>6</v>
      </c>
    </row>
    <row r="153" spans="1:26" x14ac:dyDescent="0.3">
      <c r="A153" s="25">
        <v>2014</v>
      </c>
      <c r="B153" s="10">
        <v>31</v>
      </c>
      <c r="C153" s="10">
        <v>152</v>
      </c>
      <c r="D153" s="10">
        <v>0</v>
      </c>
      <c r="E153" s="10">
        <v>0</v>
      </c>
      <c r="F153" s="10">
        <v>1</v>
      </c>
      <c r="G153" s="10">
        <v>0</v>
      </c>
      <c r="H153" s="10">
        <v>1</v>
      </c>
      <c r="I153" s="10">
        <v>0</v>
      </c>
      <c r="J153" s="10">
        <v>0</v>
      </c>
      <c r="K153" s="10">
        <v>0</v>
      </c>
      <c r="L153" s="10">
        <v>1</v>
      </c>
      <c r="M153" s="10">
        <v>0</v>
      </c>
      <c r="N153" s="25">
        <v>0.76699999999999946</v>
      </c>
      <c r="O153" s="15">
        <v>1.0000000000000009E-2</v>
      </c>
      <c r="P153" s="25">
        <v>40.33</v>
      </c>
      <c r="Q153" s="25">
        <v>1.6056282220076186</v>
      </c>
      <c r="R153" s="25">
        <v>2.48</v>
      </c>
      <c r="S153" s="25">
        <v>0.39445168082621629</v>
      </c>
      <c r="T153" s="25">
        <v>0</v>
      </c>
      <c r="U153" s="25">
        <v>42583</v>
      </c>
      <c r="V153" s="25">
        <v>0</v>
      </c>
      <c r="W153" s="25">
        <v>3</v>
      </c>
      <c r="X153" s="25">
        <v>6</v>
      </c>
      <c r="Y153" s="25">
        <v>5</v>
      </c>
      <c r="Z153" s="25">
        <f t="shared" si="2"/>
        <v>14</v>
      </c>
    </row>
    <row r="154" spans="1:26" x14ac:dyDescent="0.3">
      <c r="A154" s="25">
        <v>2014</v>
      </c>
      <c r="B154" s="10">
        <v>32</v>
      </c>
      <c r="C154" s="10">
        <v>153</v>
      </c>
      <c r="D154" s="10">
        <v>0</v>
      </c>
      <c r="E154" s="10">
        <v>1</v>
      </c>
      <c r="F154" s="10">
        <v>0</v>
      </c>
      <c r="G154" s="10">
        <v>0</v>
      </c>
      <c r="H154" s="10">
        <v>1</v>
      </c>
      <c r="I154" s="10">
        <v>0</v>
      </c>
      <c r="J154" s="10">
        <v>0</v>
      </c>
      <c r="K154" s="10">
        <v>0</v>
      </c>
      <c r="L154" s="10">
        <v>1</v>
      </c>
      <c r="M154" s="10">
        <v>0</v>
      </c>
      <c r="N154" s="25">
        <v>1.8599999999999997</v>
      </c>
      <c r="O154" s="15">
        <v>0</v>
      </c>
      <c r="P154" s="25">
        <v>40.33</v>
      </c>
      <c r="Q154" s="25">
        <v>1.6056282220076186</v>
      </c>
      <c r="R154" s="25">
        <v>2.89</v>
      </c>
      <c r="S154" s="25">
        <v>0.46089784275654788</v>
      </c>
      <c r="T154" s="25">
        <v>1</v>
      </c>
      <c r="U154" s="25">
        <v>42583</v>
      </c>
      <c r="V154" s="25">
        <v>0</v>
      </c>
      <c r="W154" s="25">
        <v>5</v>
      </c>
      <c r="X154" s="25">
        <v>12</v>
      </c>
      <c r="Y154" s="25">
        <v>15</v>
      </c>
      <c r="Z154" s="25">
        <f t="shared" si="2"/>
        <v>32</v>
      </c>
    </row>
    <row r="155" spans="1:26" x14ac:dyDescent="0.3">
      <c r="A155" s="25">
        <v>2014</v>
      </c>
      <c r="B155" s="10">
        <v>33</v>
      </c>
      <c r="C155" s="10">
        <v>154</v>
      </c>
      <c r="D155" s="10">
        <v>0</v>
      </c>
      <c r="E155" s="10">
        <v>1</v>
      </c>
      <c r="F155" s="10">
        <v>0</v>
      </c>
      <c r="G155" s="10">
        <v>0</v>
      </c>
      <c r="H155" s="10">
        <v>1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25">
        <v>0.73000000000000043</v>
      </c>
      <c r="O155" s="15">
        <v>0</v>
      </c>
      <c r="P155" s="25">
        <v>40.33</v>
      </c>
      <c r="Q155" s="25">
        <v>1.6056282220076186</v>
      </c>
      <c r="R155" s="25">
        <v>2.27</v>
      </c>
      <c r="S155" s="25">
        <v>0.35602585719312274</v>
      </c>
      <c r="T155" s="25">
        <v>6</v>
      </c>
      <c r="U155" s="25">
        <v>38547</v>
      </c>
      <c r="V155" s="25">
        <v>0</v>
      </c>
      <c r="W155" s="25">
        <v>1</v>
      </c>
      <c r="X155" s="25">
        <v>1</v>
      </c>
      <c r="Y155" s="25">
        <v>7</v>
      </c>
      <c r="Z155" s="25">
        <f t="shared" si="2"/>
        <v>9</v>
      </c>
    </row>
    <row r="156" spans="1:26" x14ac:dyDescent="0.3">
      <c r="A156" s="25">
        <v>2014</v>
      </c>
      <c r="B156" s="10">
        <v>34</v>
      </c>
      <c r="C156" s="10">
        <v>155</v>
      </c>
      <c r="D156" s="10">
        <v>0</v>
      </c>
      <c r="E156" s="10">
        <v>1</v>
      </c>
      <c r="F156" s="10">
        <v>0</v>
      </c>
      <c r="G156" s="10">
        <v>0</v>
      </c>
      <c r="H156" s="10">
        <v>1</v>
      </c>
      <c r="I156" s="10">
        <v>0</v>
      </c>
      <c r="J156" s="10">
        <v>0</v>
      </c>
      <c r="K156" s="10">
        <v>0</v>
      </c>
      <c r="L156" s="10">
        <v>1</v>
      </c>
      <c r="M156" s="10">
        <v>0</v>
      </c>
      <c r="N156" s="25">
        <v>0.46999999999999886</v>
      </c>
      <c r="O156" s="15">
        <v>0</v>
      </c>
      <c r="P156" s="25">
        <v>40.33</v>
      </c>
      <c r="Q156" s="25">
        <v>1.6056282220076186</v>
      </c>
      <c r="R156" s="25">
        <v>2.72</v>
      </c>
      <c r="S156" s="25">
        <v>0.43456890403419873</v>
      </c>
      <c r="T156" s="25">
        <v>0</v>
      </c>
      <c r="U156" s="25">
        <v>38547</v>
      </c>
      <c r="V156" s="25">
        <v>1</v>
      </c>
      <c r="W156" s="25">
        <v>0</v>
      </c>
      <c r="X156" s="25">
        <v>3</v>
      </c>
      <c r="Y156" s="25">
        <v>1</v>
      </c>
      <c r="Z156" s="25">
        <f t="shared" si="2"/>
        <v>5</v>
      </c>
    </row>
    <row r="157" spans="1:26" x14ac:dyDescent="0.3">
      <c r="A157" s="25">
        <v>2014</v>
      </c>
      <c r="B157" s="10">
        <v>35</v>
      </c>
      <c r="C157" s="10">
        <v>156</v>
      </c>
      <c r="D157" s="10">
        <v>0</v>
      </c>
      <c r="E157" s="10">
        <v>1</v>
      </c>
      <c r="F157" s="10">
        <v>0</v>
      </c>
      <c r="G157" s="10">
        <v>0</v>
      </c>
      <c r="H157" s="10">
        <v>1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25">
        <v>1.3420000000000023</v>
      </c>
      <c r="O157" s="15">
        <v>0</v>
      </c>
      <c r="P157" s="25">
        <v>40.33</v>
      </c>
      <c r="Q157" s="25">
        <v>1.6056282220076186</v>
      </c>
      <c r="R157" s="25">
        <v>2.5499999999999998</v>
      </c>
      <c r="S157" s="25">
        <v>0.40654018043395512</v>
      </c>
      <c r="T157" s="25">
        <v>0</v>
      </c>
      <c r="U157" s="25">
        <v>38547</v>
      </c>
      <c r="V157" s="25">
        <v>0</v>
      </c>
      <c r="W157" s="25">
        <v>0</v>
      </c>
      <c r="X157" s="25">
        <v>2</v>
      </c>
      <c r="Y157" s="25">
        <v>5</v>
      </c>
      <c r="Z157" s="25">
        <f t="shared" si="2"/>
        <v>7</v>
      </c>
    </row>
    <row r="158" spans="1:26" x14ac:dyDescent="0.3">
      <c r="A158" s="25">
        <v>2014</v>
      </c>
      <c r="B158" s="10">
        <v>36</v>
      </c>
      <c r="C158" s="10">
        <v>157</v>
      </c>
      <c r="D158" s="10">
        <v>1</v>
      </c>
      <c r="E158" s="10">
        <v>0</v>
      </c>
      <c r="F158" s="10">
        <v>0</v>
      </c>
      <c r="G158" s="10">
        <v>0</v>
      </c>
      <c r="H158" s="10">
        <v>1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25">
        <v>0.6079999999999971</v>
      </c>
      <c r="O158" s="15">
        <v>0</v>
      </c>
      <c r="P158" s="25">
        <v>40.33</v>
      </c>
      <c r="Q158" s="25">
        <v>1.6056282220076186</v>
      </c>
      <c r="R158" s="25">
        <v>4.1500000000000004</v>
      </c>
      <c r="S158" s="25">
        <v>0.61804809671209271</v>
      </c>
      <c r="T158" s="25">
        <v>0</v>
      </c>
      <c r="U158" s="25">
        <v>38547</v>
      </c>
      <c r="V158" s="25">
        <v>0</v>
      </c>
      <c r="W158" s="25">
        <v>0</v>
      </c>
      <c r="X158" s="25">
        <v>2</v>
      </c>
      <c r="Y158" s="25">
        <v>11</v>
      </c>
      <c r="Z158" s="25">
        <f t="shared" si="2"/>
        <v>13</v>
      </c>
    </row>
    <row r="159" spans="1:26" x14ac:dyDescent="0.3">
      <c r="A159" s="25">
        <v>2014</v>
      </c>
      <c r="B159" s="10">
        <v>37</v>
      </c>
      <c r="C159" s="10">
        <v>158</v>
      </c>
      <c r="D159" s="10">
        <v>0</v>
      </c>
      <c r="E159" s="10">
        <v>1</v>
      </c>
      <c r="F159" s="10">
        <v>0</v>
      </c>
      <c r="G159" s="10">
        <v>1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1</v>
      </c>
      <c r="N159" s="25">
        <v>1.4500000000000026</v>
      </c>
      <c r="O159" s="15">
        <v>7.999999999999996E-2</v>
      </c>
      <c r="P159" s="25">
        <v>67.31</v>
      </c>
      <c r="Q159" s="25">
        <v>1.828079590556746</v>
      </c>
      <c r="R159" s="25">
        <v>4.2300000000000004</v>
      </c>
      <c r="S159" s="25">
        <v>0.6263403673750424</v>
      </c>
      <c r="T159" s="25">
        <v>3</v>
      </c>
      <c r="U159" s="25">
        <v>38547</v>
      </c>
      <c r="V159" s="25">
        <v>1</v>
      </c>
      <c r="W159" s="25">
        <v>0</v>
      </c>
      <c r="X159" s="25">
        <v>8</v>
      </c>
      <c r="Y159" s="25">
        <v>8</v>
      </c>
      <c r="Z159" s="25">
        <f t="shared" si="2"/>
        <v>17</v>
      </c>
    </row>
    <row r="160" spans="1:26" x14ac:dyDescent="0.3">
      <c r="A160" s="25">
        <v>2014</v>
      </c>
      <c r="B160" s="10">
        <v>38</v>
      </c>
      <c r="C160" s="10">
        <v>159</v>
      </c>
      <c r="D160" s="10">
        <v>0</v>
      </c>
      <c r="E160" s="10">
        <v>1</v>
      </c>
      <c r="F160" s="10">
        <v>0</v>
      </c>
      <c r="G160" s="10">
        <v>1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1</v>
      </c>
      <c r="N160" s="25">
        <v>1.0599999999999987</v>
      </c>
      <c r="O160" s="15">
        <v>3.0000000000000027E-2</v>
      </c>
      <c r="P160" s="25">
        <v>58.16</v>
      </c>
      <c r="Q160" s="25">
        <v>1.7646243978509815</v>
      </c>
      <c r="R160" s="25">
        <v>4.3099999999999996</v>
      </c>
      <c r="S160" s="25">
        <v>0.63447727016073152</v>
      </c>
      <c r="T160" s="25">
        <v>0</v>
      </c>
      <c r="U160" s="25">
        <v>28116</v>
      </c>
      <c r="V160" s="25">
        <v>1</v>
      </c>
      <c r="W160" s="25">
        <v>0</v>
      </c>
      <c r="X160" s="25">
        <v>1</v>
      </c>
      <c r="Y160" s="25">
        <v>0</v>
      </c>
      <c r="Z160" s="25">
        <f t="shared" si="2"/>
        <v>2</v>
      </c>
    </row>
    <row r="161" spans="1:26" x14ac:dyDescent="0.3">
      <c r="A161" s="25">
        <v>2014</v>
      </c>
      <c r="B161" s="10">
        <v>39</v>
      </c>
      <c r="C161" s="10">
        <v>160</v>
      </c>
      <c r="D161" s="10">
        <v>0</v>
      </c>
      <c r="E161" s="10">
        <v>1</v>
      </c>
      <c r="F161" s="10">
        <v>0</v>
      </c>
      <c r="G161" s="10">
        <v>1</v>
      </c>
      <c r="H161" s="10">
        <v>0</v>
      </c>
      <c r="I161" s="10">
        <v>0</v>
      </c>
      <c r="J161" s="10">
        <v>0</v>
      </c>
      <c r="K161" s="10">
        <v>0</v>
      </c>
      <c r="L161" s="10">
        <v>1</v>
      </c>
      <c r="M161" s="10">
        <v>0</v>
      </c>
      <c r="N161" s="25">
        <v>0.71699999999999875</v>
      </c>
      <c r="O161" s="15">
        <v>0.27</v>
      </c>
      <c r="P161" s="25">
        <v>81.61</v>
      </c>
      <c r="Q161" s="25">
        <v>1.9117433778559316</v>
      </c>
      <c r="R161" s="25">
        <v>2.88</v>
      </c>
      <c r="S161" s="25">
        <v>0.45939248775923086</v>
      </c>
      <c r="T161" s="25">
        <v>0</v>
      </c>
      <c r="U161" s="25">
        <v>28116</v>
      </c>
      <c r="V161" s="25">
        <v>0</v>
      </c>
      <c r="W161" s="25">
        <v>0</v>
      </c>
      <c r="X161" s="25">
        <v>0</v>
      </c>
      <c r="Y161" s="25">
        <v>1</v>
      </c>
      <c r="Z161" s="25">
        <f t="shared" si="2"/>
        <v>1</v>
      </c>
    </row>
    <row r="162" spans="1:26" x14ac:dyDescent="0.3">
      <c r="A162" s="25">
        <v>2014</v>
      </c>
      <c r="B162" s="10">
        <v>40</v>
      </c>
      <c r="C162" s="10">
        <v>161</v>
      </c>
      <c r="D162" s="10">
        <v>0</v>
      </c>
      <c r="E162" s="10">
        <v>1</v>
      </c>
      <c r="F162" s="10">
        <v>0</v>
      </c>
      <c r="G162" s="10">
        <v>1</v>
      </c>
      <c r="H162" s="10">
        <v>0</v>
      </c>
      <c r="I162" s="10">
        <v>0</v>
      </c>
      <c r="J162" s="10">
        <v>0</v>
      </c>
      <c r="K162" s="10">
        <v>0</v>
      </c>
      <c r="L162" s="10">
        <v>1</v>
      </c>
      <c r="M162" s="10">
        <v>0</v>
      </c>
      <c r="N162" s="25">
        <v>0.42300000000000182</v>
      </c>
      <c r="O162" s="15">
        <v>4.0000000000000036E-2</v>
      </c>
      <c r="P162" s="25">
        <v>94.56</v>
      </c>
      <c r="Q162" s="25">
        <v>1.9757074635371801</v>
      </c>
      <c r="R162" s="25">
        <v>6.66</v>
      </c>
      <c r="S162" s="25">
        <v>0.82347422917030111</v>
      </c>
      <c r="T162" s="25">
        <v>0</v>
      </c>
      <c r="U162" s="25">
        <v>28116</v>
      </c>
      <c r="V162" s="25">
        <v>0</v>
      </c>
      <c r="W162" s="25">
        <v>0</v>
      </c>
      <c r="X162" s="25">
        <v>1</v>
      </c>
      <c r="Y162" s="25">
        <v>1</v>
      </c>
      <c r="Z162" s="25">
        <f t="shared" si="2"/>
        <v>2</v>
      </c>
    </row>
    <row r="163" spans="1:26" x14ac:dyDescent="0.3">
      <c r="A163" s="25">
        <v>2014</v>
      </c>
      <c r="B163" s="10">
        <v>41</v>
      </c>
      <c r="C163" s="10">
        <v>162</v>
      </c>
      <c r="D163" s="10">
        <v>0</v>
      </c>
      <c r="E163" s="10">
        <v>1</v>
      </c>
      <c r="F163" s="10">
        <v>0</v>
      </c>
      <c r="G163" s="10">
        <v>1</v>
      </c>
      <c r="H163" s="10">
        <v>0</v>
      </c>
      <c r="I163" s="10">
        <v>0</v>
      </c>
      <c r="J163" s="10">
        <v>0</v>
      </c>
      <c r="K163" s="10">
        <v>0</v>
      </c>
      <c r="L163" s="10">
        <v>1</v>
      </c>
      <c r="M163" s="10">
        <v>0</v>
      </c>
      <c r="N163" s="25">
        <v>0.55300000000000082</v>
      </c>
      <c r="O163" s="15">
        <v>0</v>
      </c>
      <c r="P163" s="25">
        <v>83.29</v>
      </c>
      <c r="Q163" s="25">
        <v>1.9205928620848085</v>
      </c>
      <c r="R163" s="25">
        <v>3.56</v>
      </c>
      <c r="S163" s="25">
        <v>0.55144999797287519</v>
      </c>
      <c r="T163" s="25">
        <v>0</v>
      </c>
      <c r="U163" s="25">
        <v>28116</v>
      </c>
      <c r="V163" s="25">
        <v>0</v>
      </c>
      <c r="W163" s="25">
        <v>0</v>
      </c>
      <c r="X163" s="25">
        <v>0</v>
      </c>
      <c r="Y163" s="25">
        <v>1</v>
      </c>
      <c r="Z163" s="25">
        <f t="shared" si="2"/>
        <v>1</v>
      </c>
    </row>
    <row r="164" spans="1:26" x14ac:dyDescent="0.3">
      <c r="A164" s="25">
        <v>2014</v>
      </c>
      <c r="B164" s="10">
        <v>42</v>
      </c>
      <c r="C164" s="10">
        <v>163</v>
      </c>
      <c r="D164" s="10">
        <v>0</v>
      </c>
      <c r="E164" s="10">
        <v>1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1</v>
      </c>
      <c r="N164" s="25">
        <v>0.3369999999999998</v>
      </c>
      <c r="O164" s="15">
        <v>3.0000000000000027E-2</v>
      </c>
      <c r="P164" s="25">
        <v>68.25</v>
      </c>
      <c r="Q164" s="25">
        <v>1.8341026557127937</v>
      </c>
      <c r="R164" s="25">
        <v>2.85</v>
      </c>
      <c r="S164" s="25">
        <v>0.45484486000851021</v>
      </c>
      <c r="T164" s="25">
        <v>0</v>
      </c>
      <c r="U164" s="25">
        <v>28116</v>
      </c>
      <c r="V164" s="25">
        <v>0</v>
      </c>
      <c r="W164" s="25">
        <v>0</v>
      </c>
      <c r="X164" s="25">
        <v>1</v>
      </c>
      <c r="Y164" s="25">
        <v>1</v>
      </c>
      <c r="Z164" s="25">
        <f t="shared" si="2"/>
        <v>2</v>
      </c>
    </row>
    <row r="165" spans="1:26" x14ac:dyDescent="0.3">
      <c r="A165" s="25">
        <v>2014</v>
      </c>
      <c r="B165" s="10">
        <v>43</v>
      </c>
      <c r="C165" s="10">
        <v>164</v>
      </c>
      <c r="D165" s="10">
        <v>0</v>
      </c>
      <c r="E165" s="10">
        <v>1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1</v>
      </c>
      <c r="N165" s="25">
        <v>0.53599999999999781</v>
      </c>
      <c r="O165" s="15">
        <v>4.0000000000000036E-2</v>
      </c>
      <c r="P165" s="25">
        <v>66.180000000000007</v>
      </c>
      <c r="Q165" s="25">
        <v>1.8207267628238342</v>
      </c>
      <c r="R165" s="25">
        <v>4.05</v>
      </c>
      <c r="S165" s="25">
        <v>0.60745502321466849</v>
      </c>
      <c r="T165" s="25">
        <v>0</v>
      </c>
      <c r="U165" s="25">
        <v>28116</v>
      </c>
      <c r="V165" s="25">
        <v>0</v>
      </c>
      <c r="W165" s="25">
        <v>0</v>
      </c>
      <c r="X165" s="25">
        <v>6</v>
      </c>
      <c r="Y165" s="25">
        <v>6</v>
      </c>
      <c r="Z165" s="25">
        <f t="shared" si="2"/>
        <v>12</v>
      </c>
    </row>
    <row r="166" spans="1:26" x14ac:dyDescent="0.3">
      <c r="A166" s="25">
        <v>2014</v>
      </c>
      <c r="B166" s="10">
        <v>44</v>
      </c>
      <c r="C166" s="10">
        <v>165</v>
      </c>
      <c r="D166" s="10">
        <v>0</v>
      </c>
      <c r="E166" s="10">
        <v>1</v>
      </c>
      <c r="F166" s="10">
        <v>0</v>
      </c>
      <c r="G166" s="10">
        <v>1</v>
      </c>
      <c r="H166" s="10">
        <v>0</v>
      </c>
      <c r="I166" s="10">
        <v>0</v>
      </c>
      <c r="J166" s="10">
        <v>0</v>
      </c>
      <c r="K166" s="10">
        <v>0</v>
      </c>
      <c r="L166" s="10">
        <v>1</v>
      </c>
      <c r="M166" s="10">
        <v>0</v>
      </c>
      <c r="N166" s="25">
        <v>0.32400000000000156</v>
      </c>
      <c r="O166" s="15">
        <v>0</v>
      </c>
      <c r="P166" s="25">
        <v>73.849999999999994</v>
      </c>
      <c r="Q166" s="25">
        <v>1.8683504996479683</v>
      </c>
      <c r="R166" s="25">
        <v>4.12</v>
      </c>
      <c r="S166" s="25">
        <v>0.61489721603313463</v>
      </c>
      <c r="T166" s="25">
        <v>0</v>
      </c>
      <c r="U166" s="25">
        <v>28116</v>
      </c>
      <c r="V166" s="25">
        <v>0</v>
      </c>
      <c r="W166" s="25">
        <v>1</v>
      </c>
      <c r="X166" s="25">
        <v>1</v>
      </c>
      <c r="Y166" s="25">
        <v>6</v>
      </c>
      <c r="Z166" s="25">
        <f t="shared" si="2"/>
        <v>8</v>
      </c>
    </row>
    <row r="167" spans="1:26" x14ac:dyDescent="0.3">
      <c r="A167" s="25">
        <v>2014</v>
      </c>
      <c r="B167" s="10">
        <v>45</v>
      </c>
      <c r="C167" s="10">
        <v>166</v>
      </c>
      <c r="D167" s="10">
        <v>0</v>
      </c>
      <c r="E167" s="10">
        <v>1</v>
      </c>
      <c r="F167" s="10">
        <v>0</v>
      </c>
      <c r="G167" s="10">
        <v>1</v>
      </c>
      <c r="H167" s="10">
        <v>0</v>
      </c>
      <c r="I167" s="10">
        <v>0</v>
      </c>
      <c r="J167" s="10">
        <v>0</v>
      </c>
      <c r="K167" s="10">
        <v>0</v>
      </c>
      <c r="L167" s="10">
        <v>1</v>
      </c>
      <c r="M167" s="10">
        <v>0</v>
      </c>
      <c r="N167" s="25">
        <v>0.35999999999999943</v>
      </c>
      <c r="O167" s="15">
        <v>4.0000000000000036E-2</v>
      </c>
      <c r="P167" s="25">
        <v>63.25</v>
      </c>
      <c r="Q167" s="25">
        <v>1.8010605298478555</v>
      </c>
      <c r="R167" s="25">
        <v>3.62</v>
      </c>
      <c r="S167" s="25">
        <v>0.55870857053316569</v>
      </c>
      <c r="T167" s="25">
        <v>0</v>
      </c>
      <c r="U167" s="25">
        <v>28116</v>
      </c>
      <c r="V167" s="25">
        <v>0</v>
      </c>
      <c r="W167" s="25">
        <v>0</v>
      </c>
      <c r="X167" s="25">
        <v>1</v>
      </c>
      <c r="Y167" s="25">
        <v>0</v>
      </c>
      <c r="Z167" s="25">
        <f t="shared" si="2"/>
        <v>1</v>
      </c>
    </row>
    <row r="168" spans="1:26" x14ac:dyDescent="0.3">
      <c r="A168" s="25">
        <v>2014</v>
      </c>
      <c r="B168" s="10">
        <v>46</v>
      </c>
      <c r="C168" s="10">
        <v>167</v>
      </c>
      <c r="D168" s="10">
        <v>0</v>
      </c>
      <c r="E168" s="10">
        <v>1</v>
      </c>
      <c r="F168" s="10">
        <v>0</v>
      </c>
      <c r="G168" s="10">
        <v>1</v>
      </c>
      <c r="H168" s="10">
        <v>0</v>
      </c>
      <c r="I168" s="10">
        <v>0</v>
      </c>
      <c r="J168" s="10">
        <v>0</v>
      </c>
      <c r="K168" s="10">
        <v>0</v>
      </c>
      <c r="L168" s="10">
        <v>1</v>
      </c>
      <c r="M168" s="10">
        <v>0</v>
      </c>
      <c r="N168" s="25">
        <v>0.28999999999999915</v>
      </c>
      <c r="O168" s="15">
        <v>2.0000000000000018E-2</v>
      </c>
      <c r="P168" s="25">
        <v>66.98</v>
      </c>
      <c r="Q168" s="25">
        <v>1.825945143203848</v>
      </c>
      <c r="R168" s="25">
        <v>3.03</v>
      </c>
      <c r="S168" s="25">
        <v>0.48144262850230496</v>
      </c>
      <c r="T168" s="25">
        <v>0</v>
      </c>
      <c r="U168" s="25">
        <v>28116</v>
      </c>
      <c r="V168" s="25">
        <v>0</v>
      </c>
      <c r="W168" s="25">
        <v>0</v>
      </c>
      <c r="X168" s="25">
        <v>2</v>
      </c>
      <c r="Y168" s="25">
        <v>1</v>
      </c>
      <c r="Z168" s="25">
        <f t="shared" si="2"/>
        <v>3</v>
      </c>
    </row>
    <row r="169" spans="1:26" x14ac:dyDescent="0.3">
      <c r="A169" s="25">
        <v>2014</v>
      </c>
      <c r="B169" s="10">
        <v>47</v>
      </c>
      <c r="C169" s="10">
        <v>168</v>
      </c>
      <c r="D169" s="10">
        <v>0</v>
      </c>
      <c r="E169" s="10">
        <v>1</v>
      </c>
      <c r="F169" s="10">
        <v>0</v>
      </c>
      <c r="G169" s="10">
        <v>1</v>
      </c>
      <c r="H169" s="10">
        <v>0</v>
      </c>
      <c r="I169" s="10">
        <v>0</v>
      </c>
      <c r="J169" s="10">
        <v>0</v>
      </c>
      <c r="K169" s="10">
        <v>1</v>
      </c>
      <c r="L169" s="10">
        <v>0</v>
      </c>
      <c r="M169" s="10">
        <v>0</v>
      </c>
      <c r="N169" s="25">
        <v>0.35000000000000142</v>
      </c>
      <c r="O169" s="15">
        <v>3.0000000000000027E-2</v>
      </c>
      <c r="P169" s="25">
        <v>61.72</v>
      </c>
      <c r="Q169" s="25">
        <v>1.7904259173911106</v>
      </c>
      <c r="R169" s="25">
        <v>4.0599999999999996</v>
      </c>
      <c r="S169" s="25">
        <v>0.60852603357719404</v>
      </c>
      <c r="T169" s="25">
        <v>0</v>
      </c>
      <c r="U169" s="25">
        <v>28116</v>
      </c>
      <c r="V169" s="25">
        <v>0</v>
      </c>
      <c r="W169" s="25">
        <v>0</v>
      </c>
      <c r="X169" s="25">
        <v>2</v>
      </c>
      <c r="Y169" s="25">
        <v>1</v>
      </c>
      <c r="Z169" s="25">
        <f t="shared" si="2"/>
        <v>3</v>
      </c>
    </row>
    <row r="170" spans="1:26" x14ac:dyDescent="0.3">
      <c r="A170" s="25">
        <v>2014</v>
      </c>
      <c r="B170" s="10">
        <v>48</v>
      </c>
      <c r="C170" s="10">
        <v>169</v>
      </c>
      <c r="D170" s="10">
        <v>0</v>
      </c>
      <c r="E170" s="10">
        <v>1</v>
      </c>
      <c r="F170" s="10">
        <v>0</v>
      </c>
      <c r="G170" s="10">
        <v>1</v>
      </c>
      <c r="H170" s="10">
        <v>0</v>
      </c>
      <c r="I170" s="10">
        <v>0</v>
      </c>
      <c r="J170" s="10">
        <v>0</v>
      </c>
      <c r="K170" s="10">
        <v>1</v>
      </c>
      <c r="L170" s="10">
        <v>0</v>
      </c>
      <c r="M170" s="10">
        <v>0</v>
      </c>
      <c r="N170" s="25">
        <v>0.60999999999999588</v>
      </c>
      <c r="O170" s="15">
        <v>3.0000000000000027E-2</v>
      </c>
      <c r="P170" s="25">
        <v>66.72</v>
      </c>
      <c r="Q170" s="25">
        <v>1.8242560376296824</v>
      </c>
      <c r="R170" s="25">
        <v>2.87</v>
      </c>
      <c r="S170" s="25">
        <v>0.45788189673399232</v>
      </c>
      <c r="T170" s="25">
        <v>2</v>
      </c>
      <c r="U170" s="25">
        <v>28116</v>
      </c>
      <c r="V170" s="25">
        <v>0</v>
      </c>
      <c r="W170" s="25">
        <v>0</v>
      </c>
      <c r="X170" s="25">
        <v>2</v>
      </c>
      <c r="Y170" s="25">
        <v>4</v>
      </c>
      <c r="Z170" s="25">
        <f t="shared" si="2"/>
        <v>6</v>
      </c>
    </row>
    <row r="171" spans="1:26" x14ac:dyDescent="0.3">
      <c r="A171" s="25">
        <v>2014</v>
      </c>
      <c r="B171" s="10">
        <v>49</v>
      </c>
      <c r="C171" s="10">
        <v>170</v>
      </c>
      <c r="D171" s="10">
        <v>0</v>
      </c>
      <c r="E171" s="10">
        <v>1</v>
      </c>
      <c r="F171" s="10">
        <v>0</v>
      </c>
      <c r="G171" s="10">
        <v>0</v>
      </c>
      <c r="H171" s="10">
        <v>1</v>
      </c>
      <c r="I171" s="10">
        <v>0</v>
      </c>
      <c r="J171" s="10">
        <v>0</v>
      </c>
      <c r="K171" s="10">
        <v>1</v>
      </c>
      <c r="L171" s="10">
        <v>0</v>
      </c>
      <c r="M171" s="10">
        <v>0</v>
      </c>
      <c r="N171" s="25">
        <v>0.84000000000000341</v>
      </c>
      <c r="O171" s="15">
        <v>0</v>
      </c>
      <c r="P171" s="25">
        <v>79.42</v>
      </c>
      <c r="Q171" s="25">
        <v>1.8999298827278641</v>
      </c>
      <c r="R171" s="25">
        <v>2.46</v>
      </c>
      <c r="S171" s="25">
        <v>0.39093510710337914</v>
      </c>
      <c r="T171" s="25">
        <v>3</v>
      </c>
      <c r="U171" s="25">
        <v>26201</v>
      </c>
      <c r="V171" s="25">
        <v>1</v>
      </c>
      <c r="W171" s="25">
        <v>0</v>
      </c>
      <c r="X171" s="25">
        <v>0</v>
      </c>
      <c r="Y171" s="25">
        <v>2</v>
      </c>
      <c r="Z171" s="25">
        <f t="shared" ref="Z171:Z217" si="3">SUM(V171:Y171)</f>
        <v>3</v>
      </c>
    </row>
    <row r="172" spans="1:26" x14ac:dyDescent="0.3">
      <c r="A172" s="25">
        <v>2014</v>
      </c>
      <c r="B172" s="10">
        <v>50</v>
      </c>
      <c r="C172" s="10">
        <v>171</v>
      </c>
      <c r="D172" s="10">
        <v>0</v>
      </c>
      <c r="E172" s="10">
        <v>1</v>
      </c>
      <c r="F172" s="10">
        <v>0</v>
      </c>
      <c r="G172" s="10">
        <v>1</v>
      </c>
      <c r="H172" s="10">
        <v>0</v>
      </c>
      <c r="I172" s="10">
        <v>0</v>
      </c>
      <c r="J172" s="10">
        <v>0</v>
      </c>
      <c r="K172" s="10">
        <v>1</v>
      </c>
      <c r="L172" s="10">
        <v>0</v>
      </c>
      <c r="M172" s="10">
        <v>0</v>
      </c>
      <c r="N172" s="25">
        <v>0.24000000000000199</v>
      </c>
      <c r="O172" s="15">
        <v>0</v>
      </c>
      <c r="P172" s="25">
        <v>63.22</v>
      </c>
      <c r="Q172" s="25">
        <v>1.8008544915035609</v>
      </c>
      <c r="R172" s="25">
        <v>2.33</v>
      </c>
      <c r="S172" s="25">
        <v>0.36735592102601899</v>
      </c>
      <c r="T172" s="25">
        <v>0</v>
      </c>
      <c r="U172" s="25">
        <v>26201</v>
      </c>
      <c r="V172" s="25">
        <v>0</v>
      </c>
      <c r="W172" s="25">
        <v>0</v>
      </c>
      <c r="X172" s="25">
        <v>2</v>
      </c>
      <c r="Y172" s="25">
        <v>0</v>
      </c>
      <c r="Z172" s="25">
        <f t="shared" si="3"/>
        <v>2</v>
      </c>
    </row>
    <row r="173" spans="1:26" x14ac:dyDescent="0.3">
      <c r="A173" s="25">
        <v>2014</v>
      </c>
      <c r="B173" s="10">
        <v>51</v>
      </c>
      <c r="C173" s="10">
        <v>172</v>
      </c>
      <c r="D173" s="10">
        <v>1</v>
      </c>
      <c r="E173" s="10">
        <v>0</v>
      </c>
      <c r="F173" s="10">
        <v>0</v>
      </c>
      <c r="G173" s="10">
        <v>1</v>
      </c>
      <c r="H173" s="10">
        <v>0</v>
      </c>
      <c r="I173" s="10">
        <v>0</v>
      </c>
      <c r="J173" s="10">
        <v>0</v>
      </c>
      <c r="K173" s="10">
        <v>1</v>
      </c>
      <c r="L173" s="10">
        <v>0</v>
      </c>
      <c r="M173" s="10">
        <v>0</v>
      </c>
      <c r="N173" s="25">
        <v>0.39000000000000057</v>
      </c>
      <c r="O173" s="15">
        <v>2.0000000000000018E-2</v>
      </c>
      <c r="P173" s="25">
        <v>52.08</v>
      </c>
      <c r="Q173" s="25">
        <v>1.7166709755601355</v>
      </c>
      <c r="R173" s="25">
        <v>1.96</v>
      </c>
      <c r="S173" s="25">
        <v>0.29225607135647602</v>
      </c>
      <c r="T173" s="25">
        <v>0</v>
      </c>
      <c r="U173" s="25">
        <v>26201</v>
      </c>
      <c r="V173" s="25">
        <v>0</v>
      </c>
      <c r="W173" s="25">
        <v>0</v>
      </c>
      <c r="X173" s="25">
        <v>1</v>
      </c>
      <c r="Y173" s="25">
        <v>0</v>
      </c>
      <c r="Z173" s="25">
        <f t="shared" si="3"/>
        <v>1</v>
      </c>
    </row>
    <row r="174" spans="1:26" x14ac:dyDescent="0.3">
      <c r="A174" s="25">
        <v>2014</v>
      </c>
      <c r="B174" s="10">
        <v>52</v>
      </c>
      <c r="C174" s="10">
        <v>173</v>
      </c>
      <c r="D174" s="10">
        <v>1</v>
      </c>
      <c r="E174" s="10">
        <v>0</v>
      </c>
      <c r="F174" s="10">
        <v>0</v>
      </c>
      <c r="G174" s="10">
        <v>1</v>
      </c>
      <c r="H174" s="10">
        <v>0</v>
      </c>
      <c r="I174" s="10">
        <v>0</v>
      </c>
      <c r="J174" s="10">
        <v>0</v>
      </c>
      <c r="K174" s="10">
        <v>1</v>
      </c>
      <c r="L174" s="10">
        <v>0</v>
      </c>
      <c r="M174" s="10">
        <v>0</v>
      </c>
      <c r="N174" s="25">
        <v>0.36999999999999744</v>
      </c>
      <c r="O174" s="15">
        <v>0</v>
      </c>
      <c r="P174" s="25">
        <v>65.19</v>
      </c>
      <c r="Q174" s="25">
        <v>1.814180981040187</v>
      </c>
      <c r="R174" s="25">
        <v>2.69</v>
      </c>
      <c r="S174" s="25">
        <v>0.42975228000240795</v>
      </c>
      <c r="T174" s="25">
        <v>3</v>
      </c>
      <c r="U174" s="25">
        <v>26201</v>
      </c>
      <c r="V174" s="25">
        <v>0</v>
      </c>
      <c r="W174" s="25">
        <v>1</v>
      </c>
      <c r="X174" s="25">
        <v>5</v>
      </c>
      <c r="Y174" s="25">
        <v>2</v>
      </c>
      <c r="Z174" s="25">
        <f t="shared" si="3"/>
        <v>8</v>
      </c>
    </row>
    <row r="175" spans="1:26" x14ac:dyDescent="0.3">
      <c r="A175" s="25">
        <v>2014</v>
      </c>
      <c r="B175" s="10">
        <v>53</v>
      </c>
      <c r="C175" s="10">
        <v>174</v>
      </c>
      <c r="D175" s="10">
        <v>1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25">
        <v>0.53999999999999904</v>
      </c>
      <c r="O175" s="15">
        <v>0</v>
      </c>
      <c r="P175" s="25">
        <v>56.64</v>
      </c>
      <c r="Q175" s="25">
        <v>1.7531232446817127</v>
      </c>
      <c r="R175" s="25">
        <v>2.98</v>
      </c>
      <c r="S175" s="25">
        <v>0.47421626407625522</v>
      </c>
      <c r="T175" s="25">
        <v>0</v>
      </c>
      <c r="U175" s="25">
        <v>24701</v>
      </c>
      <c r="V175" s="25">
        <v>0</v>
      </c>
      <c r="W175" s="25">
        <v>1</v>
      </c>
      <c r="X175" s="25">
        <v>0</v>
      </c>
      <c r="Y175" s="25">
        <v>1</v>
      </c>
      <c r="Z175" s="25">
        <f t="shared" si="3"/>
        <v>2</v>
      </c>
    </row>
    <row r="176" spans="1:26" x14ac:dyDescent="0.3">
      <c r="A176" s="25">
        <v>2014</v>
      </c>
      <c r="B176" s="10">
        <v>54</v>
      </c>
      <c r="C176" s="10">
        <v>175</v>
      </c>
      <c r="D176" s="10">
        <v>0</v>
      </c>
      <c r="E176" s="10">
        <v>1</v>
      </c>
      <c r="F176" s="10">
        <v>0</v>
      </c>
      <c r="G176" s="10">
        <v>1</v>
      </c>
      <c r="H176" s="10">
        <v>0</v>
      </c>
      <c r="I176" s="10">
        <v>0</v>
      </c>
      <c r="J176" s="10">
        <v>0</v>
      </c>
      <c r="K176" s="10">
        <v>0</v>
      </c>
      <c r="L176" s="10">
        <v>1</v>
      </c>
      <c r="M176" s="10">
        <v>0</v>
      </c>
      <c r="N176" s="25">
        <v>0.53500000000000358</v>
      </c>
      <c r="O176" s="15">
        <v>1.0000000000000009E-2</v>
      </c>
      <c r="P176" s="25">
        <v>83.25</v>
      </c>
      <c r="Q176" s="25">
        <v>1.9203842421783575</v>
      </c>
      <c r="R176" s="25">
        <v>2.88</v>
      </c>
      <c r="S176" s="25">
        <v>0.45939248775923086</v>
      </c>
      <c r="T176" s="25">
        <v>0</v>
      </c>
      <c r="U176" s="25">
        <v>24701</v>
      </c>
      <c r="V176" s="25">
        <v>0</v>
      </c>
      <c r="W176" s="25">
        <v>0</v>
      </c>
      <c r="X176" s="25">
        <v>0</v>
      </c>
      <c r="Y176" s="25">
        <v>0</v>
      </c>
      <c r="Z176" s="25">
        <f t="shared" si="3"/>
        <v>0</v>
      </c>
    </row>
    <row r="177" spans="1:26" x14ac:dyDescent="0.3">
      <c r="A177" s="25">
        <v>2014</v>
      </c>
      <c r="B177" s="10">
        <v>55</v>
      </c>
      <c r="C177" s="10">
        <v>176</v>
      </c>
      <c r="D177" s="10">
        <v>0</v>
      </c>
      <c r="E177" s="10">
        <v>1</v>
      </c>
      <c r="F177" s="10">
        <v>0</v>
      </c>
      <c r="G177" s="10">
        <v>1</v>
      </c>
      <c r="H177" s="10">
        <v>0</v>
      </c>
      <c r="I177" s="10">
        <v>0</v>
      </c>
      <c r="J177" s="10">
        <v>0</v>
      </c>
      <c r="K177" s="10">
        <v>0</v>
      </c>
      <c r="L177" s="10">
        <v>1</v>
      </c>
      <c r="M177" s="10">
        <v>0</v>
      </c>
      <c r="N177" s="25">
        <v>0.33199999999999363</v>
      </c>
      <c r="O177" s="15">
        <v>4.0000000000000036E-2</v>
      </c>
      <c r="P177" s="25">
        <v>86.32</v>
      </c>
      <c r="Q177" s="25">
        <v>1.9361114316748542</v>
      </c>
      <c r="R177" s="25">
        <v>2.21</v>
      </c>
      <c r="S177" s="25">
        <v>0.34439227368511072</v>
      </c>
      <c r="T177" s="25">
        <v>0</v>
      </c>
      <c r="U177" s="25">
        <v>24701</v>
      </c>
      <c r="V177" s="25">
        <v>0</v>
      </c>
      <c r="W177" s="25">
        <v>0</v>
      </c>
      <c r="X177" s="25">
        <v>0</v>
      </c>
      <c r="Y177" s="25">
        <v>1</v>
      </c>
      <c r="Z177" s="25">
        <f t="shared" si="3"/>
        <v>1</v>
      </c>
    </row>
    <row r="178" spans="1:26" x14ac:dyDescent="0.3">
      <c r="A178" s="25">
        <v>2014</v>
      </c>
      <c r="B178" s="10">
        <v>56</v>
      </c>
      <c r="C178" s="10">
        <v>177</v>
      </c>
      <c r="D178" s="10">
        <v>0</v>
      </c>
      <c r="E178" s="10">
        <v>1</v>
      </c>
      <c r="F178" s="10">
        <v>0</v>
      </c>
      <c r="G178" s="10">
        <v>1</v>
      </c>
      <c r="H178" s="10">
        <v>0</v>
      </c>
      <c r="I178" s="10">
        <v>0</v>
      </c>
      <c r="J178" s="10">
        <v>0</v>
      </c>
      <c r="K178" s="10">
        <v>0</v>
      </c>
      <c r="L178" s="10">
        <v>1</v>
      </c>
      <c r="M178" s="10">
        <v>0</v>
      </c>
      <c r="N178" s="25">
        <v>0.22000000000000597</v>
      </c>
      <c r="O178" s="15">
        <v>0</v>
      </c>
      <c r="P178" s="25">
        <v>78.34</v>
      </c>
      <c r="Q178" s="25">
        <v>1.893983567211847</v>
      </c>
      <c r="R178" s="25">
        <v>2.02</v>
      </c>
      <c r="S178" s="25">
        <v>0.30535136944662378</v>
      </c>
      <c r="T178" s="25">
        <v>1</v>
      </c>
      <c r="U178" s="25">
        <v>24701</v>
      </c>
      <c r="V178" s="25">
        <v>0</v>
      </c>
      <c r="W178" s="25">
        <v>0</v>
      </c>
      <c r="X178" s="25">
        <v>0</v>
      </c>
      <c r="Y178" s="25">
        <v>0</v>
      </c>
      <c r="Z178" s="25">
        <f t="shared" si="3"/>
        <v>0</v>
      </c>
    </row>
    <row r="179" spans="1:26" x14ac:dyDescent="0.3">
      <c r="A179" s="25">
        <v>2014</v>
      </c>
      <c r="B179" s="10">
        <v>57</v>
      </c>
      <c r="C179" s="10">
        <v>178</v>
      </c>
      <c r="D179" s="10">
        <v>0</v>
      </c>
      <c r="E179" s="10">
        <v>1</v>
      </c>
      <c r="F179" s="10">
        <v>0</v>
      </c>
      <c r="G179" s="10">
        <v>1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25">
        <v>0.45299999999999585</v>
      </c>
      <c r="O179" s="15">
        <v>3.0000000000000027E-2</v>
      </c>
      <c r="P179" s="25">
        <v>65.239999999999995</v>
      </c>
      <c r="Q179" s="25">
        <v>1.8145139523682381</v>
      </c>
      <c r="R179" s="25">
        <v>1.96</v>
      </c>
      <c r="S179" s="25">
        <v>0.29225607135647602</v>
      </c>
      <c r="T179" s="25">
        <v>0</v>
      </c>
      <c r="U179" s="25">
        <v>24701</v>
      </c>
      <c r="V179" s="25">
        <v>0</v>
      </c>
      <c r="W179" s="25">
        <v>1</v>
      </c>
      <c r="X179" s="25">
        <v>0</v>
      </c>
      <c r="Y179" s="25">
        <v>1</v>
      </c>
      <c r="Z179" s="25">
        <f t="shared" si="3"/>
        <v>2</v>
      </c>
    </row>
    <row r="180" spans="1:26" x14ac:dyDescent="0.3">
      <c r="A180" s="25">
        <v>2014</v>
      </c>
      <c r="B180" s="10">
        <v>58</v>
      </c>
      <c r="C180" s="10">
        <v>179</v>
      </c>
      <c r="D180" s="10">
        <v>0</v>
      </c>
      <c r="E180" s="10">
        <v>1</v>
      </c>
      <c r="F180" s="10">
        <v>0</v>
      </c>
      <c r="G180" s="10">
        <v>1</v>
      </c>
      <c r="H180" s="10">
        <v>0</v>
      </c>
      <c r="I180" s="10">
        <v>0</v>
      </c>
      <c r="J180" s="10">
        <v>0</v>
      </c>
      <c r="K180" s="10">
        <v>0</v>
      </c>
      <c r="L180" s="10">
        <v>1</v>
      </c>
      <c r="M180" s="10">
        <v>0</v>
      </c>
      <c r="N180" s="25">
        <v>0.71999999999999886</v>
      </c>
      <c r="O180" s="15">
        <v>2.0000000000000018E-2</v>
      </c>
      <c r="P180" s="25">
        <v>63.97</v>
      </c>
      <c r="Q180" s="25">
        <v>1.8059763507175626</v>
      </c>
      <c r="R180" s="25">
        <v>2.4900000000000002</v>
      </c>
      <c r="S180" s="25">
        <v>0.3961993470957364</v>
      </c>
      <c r="T180" s="25">
        <v>0</v>
      </c>
      <c r="U180" s="25">
        <v>24701</v>
      </c>
      <c r="V180" s="25">
        <v>0</v>
      </c>
      <c r="W180" s="25">
        <v>0</v>
      </c>
      <c r="X180" s="25">
        <v>0</v>
      </c>
      <c r="Y180" s="25">
        <v>2</v>
      </c>
      <c r="Z180" s="25">
        <f t="shared" si="3"/>
        <v>2</v>
      </c>
    </row>
    <row r="181" spans="1:26" x14ac:dyDescent="0.3">
      <c r="A181" s="25">
        <v>2014</v>
      </c>
      <c r="B181" s="10">
        <v>59</v>
      </c>
      <c r="C181" s="10">
        <v>180</v>
      </c>
      <c r="D181" s="10">
        <v>1</v>
      </c>
      <c r="E181" s="10">
        <v>0</v>
      </c>
      <c r="F181" s="10">
        <v>0</v>
      </c>
      <c r="G181" s="10">
        <v>1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25">
        <v>0.86599999999999966</v>
      </c>
      <c r="O181" s="15">
        <v>0</v>
      </c>
      <c r="P181" s="25">
        <v>56.79</v>
      </c>
      <c r="Q181" s="25">
        <v>1.7542718686834591</v>
      </c>
      <c r="R181" s="25">
        <v>2.69</v>
      </c>
      <c r="S181" s="25">
        <v>0.42975228000240795</v>
      </c>
      <c r="T181" s="25">
        <v>0</v>
      </c>
      <c r="U181" s="25">
        <v>24701</v>
      </c>
      <c r="V181" s="25">
        <v>1</v>
      </c>
      <c r="W181" s="25">
        <v>0</v>
      </c>
      <c r="X181" s="25">
        <v>5</v>
      </c>
      <c r="Y181" s="25">
        <v>6</v>
      </c>
      <c r="Z181" s="25">
        <f t="shared" si="3"/>
        <v>12</v>
      </c>
    </row>
    <row r="182" spans="1:26" x14ac:dyDescent="0.3">
      <c r="A182" s="25">
        <v>2014</v>
      </c>
      <c r="B182" s="10">
        <v>60</v>
      </c>
      <c r="C182" s="10">
        <v>181</v>
      </c>
      <c r="D182" s="10">
        <v>1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1</v>
      </c>
      <c r="N182" s="25">
        <v>0.58400000000000318</v>
      </c>
      <c r="O182" s="15">
        <v>0</v>
      </c>
      <c r="P182" s="25">
        <v>42.83</v>
      </c>
      <c r="Q182" s="25">
        <v>1.6317480743965693</v>
      </c>
      <c r="R182" s="25">
        <v>4.4800000000000004</v>
      </c>
      <c r="S182" s="25">
        <v>0.651278013998144</v>
      </c>
      <c r="T182" s="25">
        <v>0</v>
      </c>
      <c r="U182" s="25">
        <v>24701</v>
      </c>
      <c r="V182" s="25">
        <v>0</v>
      </c>
      <c r="W182" s="25">
        <v>2</v>
      </c>
      <c r="X182" s="25">
        <v>3</v>
      </c>
      <c r="Y182" s="25">
        <v>3</v>
      </c>
      <c r="Z182" s="25">
        <f t="shared" si="3"/>
        <v>8</v>
      </c>
    </row>
    <row r="183" spans="1:26" x14ac:dyDescent="0.3">
      <c r="A183" s="25">
        <v>2014</v>
      </c>
      <c r="B183" s="10">
        <v>61</v>
      </c>
      <c r="C183" s="10">
        <v>182</v>
      </c>
      <c r="D183" s="10">
        <v>0</v>
      </c>
      <c r="E183" s="10">
        <v>1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1</v>
      </c>
      <c r="N183" s="25">
        <v>0.45000000000000284</v>
      </c>
      <c r="O183" s="15">
        <v>0</v>
      </c>
      <c r="P183" s="25">
        <v>65.08</v>
      </c>
      <c r="Q183" s="25">
        <v>1.8134475442648212</v>
      </c>
      <c r="R183" s="25">
        <v>2.73</v>
      </c>
      <c r="S183" s="25">
        <v>0.43616264704075602</v>
      </c>
      <c r="T183" s="25">
        <v>0</v>
      </c>
      <c r="U183" s="25">
        <v>24701</v>
      </c>
      <c r="V183" s="25">
        <v>0</v>
      </c>
      <c r="W183" s="25">
        <v>0</v>
      </c>
      <c r="X183" s="25">
        <v>2</v>
      </c>
      <c r="Y183" s="25">
        <v>0</v>
      </c>
      <c r="Z183" s="25">
        <f t="shared" si="3"/>
        <v>2</v>
      </c>
    </row>
    <row r="184" spans="1:26" x14ac:dyDescent="0.3">
      <c r="A184" s="25">
        <v>2014</v>
      </c>
      <c r="B184" s="10">
        <v>62</v>
      </c>
      <c r="C184" s="10">
        <v>183</v>
      </c>
      <c r="D184" s="10">
        <v>0</v>
      </c>
      <c r="E184" s="10">
        <v>1</v>
      </c>
      <c r="F184" s="10">
        <v>0</v>
      </c>
      <c r="G184" s="10">
        <v>1</v>
      </c>
      <c r="H184" s="10">
        <v>0</v>
      </c>
      <c r="I184" s="10">
        <v>0</v>
      </c>
      <c r="J184" s="10">
        <v>0</v>
      </c>
      <c r="K184" s="10">
        <v>0</v>
      </c>
      <c r="L184" s="10">
        <v>1</v>
      </c>
      <c r="M184" s="10">
        <v>0</v>
      </c>
      <c r="N184" s="25">
        <v>0.70999999999999375</v>
      </c>
      <c r="O184" s="15">
        <v>0.13</v>
      </c>
      <c r="P184" s="25">
        <v>67.27</v>
      </c>
      <c r="Q184" s="25">
        <v>1.8278214276828022</v>
      </c>
      <c r="R184" s="25">
        <v>2.23</v>
      </c>
      <c r="S184" s="25">
        <v>0.34830486304816066</v>
      </c>
      <c r="T184" s="25">
        <v>0</v>
      </c>
      <c r="U184" s="25">
        <v>24701</v>
      </c>
      <c r="V184" s="25">
        <v>1</v>
      </c>
      <c r="W184" s="25">
        <v>0</v>
      </c>
      <c r="X184" s="25">
        <v>1</v>
      </c>
      <c r="Y184" s="25">
        <v>2</v>
      </c>
      <c r="Z184" s="25">
        <f t="shared" si="3"/>
        <v>4</v>
      </c>
    </row>
    <row r="185" spans="1:26" x14ac:dyDescent="0.3">
      <c r="A185" s="25">
        <v>2014</v>
      </c>
      <c r="B185" s="10">
        <v>63</v>
      </c>
      <c r="C185" s="10">
        <v>184</v>
      </c>
      <c r="D185" s="10">
        <v>0</v>
      </c>
      <c r="E185" s="10">
        <v>1</v>
      </c>
      <c r="F185" s="10">
        <v>0</v>
      </c>
      <c r="G185" s="10">
        <v>1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25">
        <v>0.75100000000000477</v>
      </c>
      <c r="O185" s="15">
        <v>2.0000000000000018E-2</v>
      </c>
      <c r="P185" s="25">
        <v>54.51</v>
      </c>
      <c r="Q185" s="25">
        <v>1.7364761820276968</v>
      </c>
      <c r="R185" s="25">
        <v>3.01</v>
      </c>
      <c r="S185" s="25">
        <v>0.47856649559384334</v>
      </c>
      <c r="T185" s="25">
        <v>1</v>
      </c>
      <c r="U185" s="25">
        <v>24701</v>
      </c>
      <c r="V185" s="25">
        <v>0</v>
      </c>
      <c r="W185" s="25">
        <v>0</v>
      </c>
      <c r="X185" s="25">
        <v>0</v>
      </c>
      <c r="Y185" s="25">
        <v>1</v>
      </c>
      <c r="Z185" s="25">
        <f t="shared" si="3"/>
        <v>1</v>
      </c>
    </row>
    <row r="186" spans="1:26" x14ac:dyDescent="0.3">
      <c r="A186" s="25">
        <v>2014</v>
      </c>
      <c r="B186" s="10">
        <v>64</v>
      </c>
      <c r="C186" s="10">
        <v>185</v>
      </c>
      <c r="D186" s="10">
        <v>0</v>
      </c>
      <c r="E186" s="10">
        <v>1</v>
      </c>
      <c r="F186" s="10">
        <v>0</v>
      </c>
      <c r="G186" s="10">
        <v>1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25">
        <v>0.43900000000000006</v>
      </c>
      <c r="O186" s="15">
        <v>5.0000000000000044E-2</v>
      </c>
      <c r="P186" s="25">
        <v>66.83</v>
      </c>
      <c r="Q186" s="25">
        <v>1.8249714611236934</v>
      </c>
      <c r="R186" s="25">
        <v>1.75</v>
      </c>
      <c r="S186" s="25">
        <v>0.24303804868629444</v>
      </c>
      <c r="T186" s="25">
        <v>1</v>
      </c>
      <c r="U186" s="25">
        <v>24701</v>
      </c>
      <c r="V186" s="25">
        <v>0</v>
      </c>
      <c r="W186" s="25">
        <v>0</v>
      </c>
      <c r="X186" s="25">
        <v>1</v>
      </c>
      <c r="Y186" s="25">
        <v>1</v>
      </c>
      <c r="Z186" s="25">
        <f t="shared" si="3"/>
        <v>2</v>
      </c>
    </row>
    <row r="187" spans="1:26" x14ac:dyDescent="0.3">
      <c r="A187" s="25">
        <v>2014</v>
      </c>
      <c r="B187" s="10">
        <v>65</v>
      </c>
      <c r="C187" s="10">
        <v>186</v>
      </c>
      <c r="D187" s="10">
        <v>0</v>
      </c>
      <c r="E187" s="10">
        <v>1</v>
      </c>
      <c r="F187" s="10">
        <v>0</v>
      </c>
      <c r="G187" s="10">
        <v>1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25">
        <v>0.39999999999999858</v>
      </c>
      <c r="O187" s="15">
        <v>0.14000000000000001</v>
      </c>
      <c r="P187" s="25">
        <v>67.349999999999994</v>
      </c>
      <c r="Q187" s="25">
        <v>1.8283376000590044</v>
      </c>
      <c r="R187" s="25">
        <v>1.89</v>
      </c>
      <c r="S187" s="25">
        <v>0.27646180417324412</v>
      </c>
      <c r="T187" s="25">
        <v>1</v>
      </c>
      <c r="U187" s="25">
        <v>24701</v>
      </c>
      <c r="V187" s="25">
        <v>0</v>
      </c>
      <c r="W187" s="25">
        <v>0</v>
      </c>
      <c r="X187" s="25">
        <v>2</v>
      </c>
      <c r="Y187" s="25">
        <v>0</v>
      </c>
      <c r="Z187" s="25">
        <f t="shared" si="3"/>
        <v>2</v>
      </c>
    </row>
    <row r="188" spans="1:26" x14ac:dyDescent="0.3">
      <c r="A188" s="25">
        <v>2014</v>
      </c>
      <c r="B188" s="10">
        <v>66</v>
      </c>
      <c r="C188" s="10">
        <v>187</v>
      </c>
      <c r="D188" s="10">
        <v>0</v>
      </c>
      <c r="E188" s="10">
        <v>1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1</v>
      </c>
      <c r="L188" s="10">
        <v>0</v>
      </c>
      <c r="M188" s="10">
        <v>0</v>
      </c>
      <c r="N188" s="25">
        <v>0.46500000000000341</v>
      </c>
      <c r="O188" s="15">
        <v>7.999999999999996E-2</v>
      </c>
      <c r="P188" s="25">
        <v>52.61</v>
      </c>
      <c r="Q188" s="25">
        <v>1.7210683017971591</v>
      </c>
      <c r="R188" s="25">
        <v>1.85</v>
      </c>
      <c r="S188" s="25">
        <v>0.26717172840301384</v>
      </c>
      <c r="T188" s="25">
        <v>0</v>
      </c>
      <c r="U188" s="25">
        <v>24701</v>
      </c>
      <c r="V188" s="25">
        <v>0</v>
      </c>
      <c r="W188" s="25">
        <v>0</v>
      </c>
      <c r="X188" s="25">
        <v>1</v>
      </c>
      <c r="Y188" s="25">
        <v>0</v>
      </c>
      <c r="Z188" s="25">
        <f t="shared" si="3"/>
        <v>1</v>
      </c>
    </row>
    <row r="189" spans="1:26" x14ac:dyDescent="0.3">
      <c r="A189" s="25">
        <v>2014</v>
      </c>
      <c r="B189" s="10">
        <v>67</v>
      </c>
      <c r="C189" s="10">
        <v>188</v>
      </c>
      <c r="D189" s="10">
        <v>1</v>
      </c>
      <c r="E189" s="10">
        <v>0</v>
      </c>
      <c r="F189" s="10">
        <v>0</v>
      </c>
      <c r="G189" s="10">
        <v>1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1</v>
      </c>
      <c r="N189" s="25">
        <v>0.65999999999999659</v>
      </c>
      <c r="O189" s="15">
        <v>0</v>
      </c>
      <c r="P189" s="25">
        <v>82.77</v>
      </c>
      <c r="Q189" s="25">
        <v>1.9178729551988478</v>
      </c>
      <c r="R189" s="25">
        <v>2.84</v>
      </c>
      <c r="S189" s="25">
        <v>0.45331834004703764</v>
      </c>
      <c r="T189" s="25">
        <v>0</v>
      </c>
      <c r="U189" s="25">
        <v>22752</v>
      </c>
      <c r="V189" s="25">
        <v>0</v>
      </c>
      <c r="W189" s="25">
        <v>0</v>
      </c>
      <c r="X189" s="25">
        <v>5</v>
      </c>
      <c r="Y189" s="25">
        <v>0</v>
      </c>
      <c r="Z189" s="25">
        <f t="shared" si="3"/>
        <v>5</v>
      </c>
    </row>
    <row r="190" spans="1:26" x14ac:dyDescent="0.3">
      <c r="A190" s="25">
        <v>2014</v>
      </c>
      <c r="B190" s="10">
        <v>68</v>
      </c>
      <c r="C190" s="10">
        <v>189</v>
      </c>
      <c r="D190" s="10">
        <v>1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1</v>
      </c>
      <c r="N190" s="25">
        <v>0.43999999999999773</v>
      </c>
      <c r="O190" s="15">
        <v>6.9999999999999951E-2</v>
      </c>
      <c r="P190" s="25">
        <v>68.97</v>
      </c>
      <c r="Q190" s="25">
        <v>1.8386602259889415</v>
      </c>
      <c r="R190" s="25">
        <v>2.36</v>
      </c>
      <c r="S190" s="25">
        <v>0.37291200297010657</v>
      </c>
      <c r="T190" s="25">
        <v>3</v>
      </c>
      <c r="U190" s="25">
        <v>22752</v>
      </c>
      <c r="V190" s="25">
        <v>0</v>
      </c>
      <c r="W190" s="25">
        <v>0</v>
      </c>
      <c r="X190" s="25">
        <v>2</v>
      </c>
      <c r="Y190" s="25">
        <v>0</v>
      </c>
      <c r="Z190" s="25">
        <f t="shared" si="3"/>
        <v>2</v>
      </c>
    </row>
    <row r="191" spans="1:26" x14ac:dyDescent="0.3">
      <c r="A191" s="25">
        <v>2014</v>
      </c>
      <c r="B191" s="10">
        <v>69</v>
      </c>
      <c r="C191" s="10">
        <v>190</v>
      </c>
      <c r="D191" s="10">
        <v>0</v>
      </c>
      <c r="E191" s="10">
        <v>1</v>
      </c>
      <c r="F191" s="10">
        <v>0</v>
      </c>
      <c r="G191" s="10">
        <v>1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1</v>
      </c>
      <c r="N191" s="25">
        <v>0.43500000000000227</v>
      </c>
      <c r="O191" s="15">
        <v>1.0000000000000009E-2</v>
      </c>
      <c r="P191" s="25">
        <v>74.209999999999994</v>
      </c>
      <c r="Q191" s="25">
        <v>1.87046243158892</v>
      </c>
      <c r="R191" s="25">
        <v>3.41</v>
      </c>
      <c r="S191" s="25">
        <v>0.53275437899249778</v>
      </c>
      <c r="T191" s="25">
        <v>0</v>
      </c>
      <c r="U191" s="25">
        <v>22752</v>
      </c>
      <c r="V191" s="25">
        <v>0</v>
      </c>
      <c r="W191" s="25">
        <v>1</v>
      </c>
      <c r="X191" s="25">
        <v>1</v>
      </c>
      <c r="Y191" s="25">
        <v>0</v>
      </c>
      <c r="Z191" s="25">
        <f t="shared" si="3"/>
        <v>2</v>
      </c>
    </row>
    <row r="192" spans="1:26" x14ac:dyDescent="0.3">
      <c r="A192" s="25">
        <v>2014</v>
      </c>
      <c r="B192" s="10">
        <v>70</v>
      </c>
      <c r="C192" s="10">
        <v>191</v>
      </c>
      <c r="D192" s="10">
        <v>0</v>
      </c>
      <c r="E192" s="10">
        <v>1</v>
      </c>
      <c r="F192" s="10">
        <v>0</v>
      </c>
      <c r="G192" s="10">
        <v>1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25">
        <v>0.40299999999999869</v>
      </c>
      <c r="O192" s="15">
        <v>0</v>
      </c>
      <c r="P192" s="25">
        <v>58.17</v>
      </c>
      <c r="Q192" s="25">
        <v>1.7646990637983679</v>
      </c>
      <c r="R192" s="25">
        <v>4.43</v>
      </c>
      <c r="S192" s="25">
        <v>0.64640372622306952</v>
      </c>
      <c r="T192" s="25">
        <v>0</v>
      </c>
      <c r="U192" s="25">
        <v>22752</v>
      </c>
      <c r="V192" s="25">
        <v>0</v>
      </c>
      <c r="W192" s="25">
        <v>0</v>
      </c>
      <c r="X192" s="25">
        <v>1</v>
      </c>
      <c r="Y192" s="25">
        <v>0</v>
      </c>
      <c r="Z192" s="25">
        <f t="shared" si="3"/>
        <v>1</v>
      </c>
    </row>
    <row r="193" spans="1:26" x14ac:dyDescent="0.3">
      <c r="A193" s="25">
        <v>2014</v>
      </c>
      <c r="B193" s="10">
        <v>71</v>
      </c>
      <c r="C193" s="10">
        <v>192</v>
      </c>
      <c r="D193" s="10">
        <v>0</v>
      </c>
      <c r="E193" s="10">
        <v>1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25">
        <v>0.59700000000000142</v>
      </c>
      <c r="O193" s="15">
        <v>6.0000000000000053E-2</v>
      </c>
      <c r="P193" s="25">
        <v>64.55</v>
      </c>
      <c r="Q193" s="25">
        <v>1.8098962466024391</v>
      </c>
      <c r="R193" s="25">
        <v>3.11</v>
      </c>
      <c r="S193" s="25">
        <v>0.4927603890268375</v>
      </c>
      <c r="T193" s="25">
        <v>0</v>
      </c>
      <c r="U193" s="25">
        <v>22752</v>
      </c>
      <c r="V193" s="25">
        <v>0</v>
      </c>
      <c r="W193" s="25">
        <v>0</v>
      </c>
      <c r="X193" s="25">
        <v>1</v>
      </c>
      <c r="Y193" s="25">
        <v>0</v>
      </c>
      <c r="Z193" s="25">
        <f t="shared" si="3"/>
        <v>1</v>
      </c>
    </row>
    <row r="194" spans="1:26" x14ac:dyDescent="0.3">
      <c r="A194" s="25">
        <v>2014</v>
      </c>
      <c r="B194" s="10">
        <v>72</v>
      </c>
      <c r="C194" s="10">
        <v>193</v>
      </c>
      <c r="D194" s="10">
        <v>1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1</v>
      </c>
      <c r="N194" s="25">
        <v>0.63000000000000245</v>
      </c>
      <c r="O194" s="15">
        <v>0</v>
      </c>
      <c r="P194" s="25">
        <v>72.83</v>
      </c>
      <c r="Q194" s="25">
        <v>1.8623103099542704</v>
      </c>
      <c r="R194" s="25">
        <v>5.1100000000000003</v>
      </c>
      <c r="S194" s="25">
        <v>0.70842090013471271</v>
      </c>
      <c r="T194" s="25">
        <v>2</v>
      </c>
      <c r="U194" s="25">
        <v>22752</v>
      </c>
      <c r="V194" s="25">
        <v>0</v>
      </c>
      <c r="W194" s="25">
        <v>0</v>
      </c>
      <c r="X194" s="25">
        <v>2</v>
      </c>
      <c r="Y194" s="25">
        <v>1</v>
      </c>
      <c r="Z194" s="25">
        <f t="shared" si="3"/>
        <v>3</v>
      </c>
    </row>
    <row r="195" spans="1:26" x14ac:dyDescent="0.3">
      <c r="A195" s="25">
        <v>2014</v>
      </c>
      <c r="B195" s="10">
        <v>73</v>
      </c>
      <c r="C195" s="10">
        <v>194</v>
      </c>
      <c r="D195" s="10">
        <v>0</v>
      </c>
      <c r="E195" s="10">
        <v>1</v>
      </c>
      <c r="F195" s="10">
        <v>0</v>
      </c>
      <c r="G195" s="10">
        <v>1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1</v>
      </c>
      <c r="N195" s="25">
        <v>0.66999999999999449</v>
      </c>
      <c r="O195" s="15">
        <v>0.13</v>
      </c>
      <c r="P195" s="25">
        <v>79.11</v>
      </c>
      <c r="Q195" s="25">
        <v>1.8982313845130967</v>
      </c>
      <c r="R195" s="25">
        <v>3.2</v>
      </c>
      <c r="S195" s="25">
        <v>0.50514997831990605</v>
      </c>
      <c r="T195" s="25">
        <v>0</v>
      </c>
      <c r="U195" s="25">
        <v>22752</v>
      </c>
      <c r="V195" s="25">
        <v>0</v>
      </c>
      <c r="W195" s="25">
        <v>0</v>
      </c>
      <c r="X195" s="25">
        <v>2</v>
      </c>
      <c r="Y195" s="25">
        <v>0</v>
      </c>
      <c r="Z195" s="25">
        <f t="shared" si="3"/>
        <v>2</v>
      </c>
    </row>
    <row r="196" spans="1:26" x14ac:dyDescent="0.3">
      <c r="A196" s="25">
        <v>2014</v>
      </c>
      <c r="B196" s="10">
        <v>74</v>
      </c>
      <c r="C196" s="10">
        <v>195</v>
      </c>
      <c r="D196" s="10">
        <v>1</v>
      </c>
      <c r="E196" s="10">
        <v>0</v>
      </c>
      <c r="F196" s="10">
        <v>0</v>
      </c>
      <c r="G196" s="10">
        <v>1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25">
        <v>0.81500000000000472</v>
      </c>
      <c r="O196" s="15">
        <v>2.0000000000000018E-2</v>
      </c>
      <c r="P196" s="25">
        <v>89.28</v>
      </c>
      <c r="Q196" s="25">
        <v>1.9507541815935034</v>
      </c>
      <c r="R196" s="25">
        <v>5.34</v>
      </c>
      <c r="S196" s="25">
        <v>0.72754125702855643</v>
      </c>
      <c r="T196" s="25">
        <v>1</v>
      </c>
      <c r="U196" s="25">
        <v>22752</v>
      </c>
      <c r="V196" s="25">
        <v>0</v>
      </c>
      <c r="W196" s="25">
        <v>0</v>
      </c>
      <c r="X196" s="25">
        <v>2</v>
      </c>
      <c r="Y196" s="25">
        <v>2</v>
      </c>
      <c r="Z196" s="25">
        <f t="shared" si="3"/>
        <v>4</v>
      </c>
    </row>
    <row r="197" spans="1:26" x14ac:dyDescent="0.3">
      <c r="A197" s="25">
        <v>2014</v>
      </c>
      <c r="B197" s="10">
        <v>75</v>
      </c>
      <c r="C197" s="10">
        <v>196</v>
      </c>
      <c r="D197" s="10">
        <v>1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1</v>
      </c>
      <c r="N197" s="25">
        <v>0.49699999999999989</v>
      </c>
      <c r="O197" s="15">
        <v>1.0000000000000009E-2</v>
      </c>
      <c r="P197" s="25">
        <v>92.01</v>
      </c>
      <c r="Q197" s="25">
        <v>1.9638350307021479</v>
      </c>
      <c r="R197" s="25">
        <v>5.93</v>
      </c>
      <c r="S197" s="25">
        <v>0.77305469336426258</v>
      </c>
      <c r="T197" s="25">
        <v>1</v>
      </c>
      <c r="U197" s="25">
        <v>22752</v>
      </c>
      <c r="V197" s="25">
        <v>0</v>
      </c>
      <c r="W197" s="25">
        <v>0</v>
      </c>
      <c r="X197" s="25">
        <v>2</v>
      </c>
      <c r="Y197" s="25">
        <v>1</v>
      </c>
      <c r="Z197" s="25">
        <f t="shared" si="3"/>
        <v>3</v>
      </c>
    </row>
    <row r="198" spans="1:26" x14ac:dyDescent="0.3">
      <c r="A198" s="25">
        <v>2014</v>
      </c>
      <c r="B198" s="10">
        <v>76</v>
      </c>
      <c r="C198" s="10">
        <v>197</v>
      </c>
      <c r="D198" s="10">
        <v>0</v>
      </c>
      <c r="E198" s="10">
        <v>1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1</v>
      </c>
      <c r="N198" s="25">
        <v>0.2879999999999967</v>
      </c>
      <c r="O198" s="15">
        <v>0</v>
      </c>
      <c r="P198" s="25">
        <v>68.290000000000006</v>
      </c>
      <c r="Q198" s="25">
        <v>1.8343571127184051</v>
      </c>
      <c r="R198" s="25">
        <v>5.87</v>
      </c>
      <c r="S198" s="25">
        <v>0.76863810124761445</v>
      </c>
      <c r="T198" s="25">
        <v>1</v>
      </c>
      <c r="U198" s="25">
        <v>22752</v>
      </c>
      <c r="V198" s="25">
        <v>0</v>
      </c>
      <c r="W198" s="25">
        <v>0</v>
      </c>
      <c r="X198" s="25">
        <v>1</v>
      </c>
      <c r="Y198" s="25">
        <v>2</v>
      </c>
      <c r="Z198" s="25">
        <f t="shared" si="3"/>
        <v>3</v>
      </c>
    </row>
    <row r="199" spans="1:26" x14ac:dyDescent="0.3">
      <c r="A199" s="25">
        <v>2014</v>
      </c>
      <c r="B199" s="10">
        <v>77</v>
      </c>
      <c r="C199" s="10">
        <v>198</v>
      </c>
      <c r="D199" s="10">
        <v>0</v>
      </c>
      <c r="E199" s="10">
        <v>1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1</v>
      </c>
      <c r="N199" s="25">
        <v>0.35000000000000142</v>
      </c>
      <c r="O199" s="15">
        <v>1.0000000000000009E-2</v>
      </c>
      <c r="P199" s="25">
        <v>100.57</v>
      </c>
      <c r="Q199" s="25">
        <v>2.0024684501283323</v>
      </c>
      <c r="R199" s="25">
        <v>6.48</v>
      </c>
      <c r="S199" s="25">
        <v>0.81157500587059339</v>
      </c>
      <c r="T199" s="25">
        <v>0</v>
      </c>
      <c r="U199" s="25">
        <v>22752</v>
      </c>
      <c r="V199" s="25">
        <v>0</v>
      </c>
      <c r="W199" s="25">
        <v>0</v>
      </c>
      <c r="X199" s="25">
        <v>0</v>
      </c>
      <c r="Y199" s="25">
        <v>0</v>
      </c>
      <c r="Z199" s="25">
        <f t="shared" si="3"/>
        <v>0</v>
      </c>
    </row>
    <row r="200" spans="1:26" x14ac:dyDescent="0.3">
      <c r="A200" s="25">
        <v>2014</v>
      </c>
      <c r="B200" s="10">
        <v>78</v>
      </c>
      <c r="C200" s="10">
        <v>199</v>
      </c>
      <c r="D200" s="10">
        <v>0</v>
      </c>
      <c r="E200" s="10">
        <v>1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1</v>
      </c>
      <c r="M200" s="10">
        <v>0</v>
      </c>
      <c r="N200" s="25">
        <v>0.34000000000000341</v>
      </c>
      <c r="O200" s="15">
        <v>0</v>
      </c>
      <c r="P200" s="25">
        <v>60.32</v>
      </c>
      <c r="Q200" s="25">
        <v>1.7804613328617176</v>
      </c>
      <c r="R200" s="25">
        <v>4.62</v>
      </c>
      <c r="S200" s="25">
        <v>0.66464197555612547</v>
      </c>
      <c r="T200" s="25">
        <v>1</v>
      </c>
      <c r="U200" s="25">
        <v>22752</v>
      </c>
      <c r="V200" s="25">
        <v>0</v>
      </c>
      <c r="W200" s="25">
        <v>0</v>
      </c>
      <c r="X200" s="25">
        <v>0</v>
      </c>
      <c r="Y200" s="25">
        <v>0</v>
      </c>
      <c r="Z200" s="25">
        <f t="shared" si="3"/>
        <v>0</v>
      </c>
    </row>
    <row r="201" spans="1:26" x14ac:dyDescent="0.3">
      <c r="A201" s="25">
        <v>2014</v>
      </c>
      <c r="B201" s="10">
        <v>79</v>
      </c>
      <c r="C201" s="10">
        <v>200</v>
      </c>
      <c r="D201" s="10">
        <v>0</v>
      </c>
      <c r="E201" s="10">
        <v>1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1</v>
      </c>
      <c r="N201" s="25">
        <v>0.40999999999999659</v>
      </c>
      <c r="O201" s="15">
        <v>6.0000000000000053E-2</v>
      </c>
      <c r="P201" s="25">
        <v>65.8</v>
      </c>
      <c r="Q201" s="25">
        <v>1.8182258936139555</v>
      </c>
      <c r="R201" s="25">
        <v>4.43</v>
      </c>
      <c r="S201" s="25">
        <v>0.64640372622306952</v>
      </c>
      <c r="T201" s="25">
        <v>0</v>
      </c>
      <c r="U201" s="25">
        <v>22752</v>
      </c>
      <c r="V201" s="25">
        <v>1</v>
      </c>
      <c r="W201" s="25">
        <v>0</v>
      </c>
      <c r="X201" s="25">
        <v>0</v>
      </c>
      <c r="Y201" s="25">
        <v>1</v>
      </c>
      <c r="Z201" s="25">
        <f t="shared" si="3"/>
        <v>2</v>
      </c>
    </row>
    <row r="202" spans="1:26" x14ac:dyDescent="0.3">
      <c r="A202" s="25">
        <v>2014</v>
      </c>
      <c r="B202" s="10">
        <v>80</v>
      </c>
      <c r="C202" s="10">
        <v>201</v>
      </c>
      <c r="D202" s="10">
        <v>0</v>
      </c>
      <c r="E202" s="10">
        <v>1</v>
      </c>
      <c r="F202" s="10">
        <v>0</v>
      </c>
      <c r="G202" s="10">
        <v>1</v>
      </c>
      <c r="H202" s="10">
        <v>0</v>
      </c>
      <c r="I202" s="10">
        <v>0</v>
      </c>
      <c r="J202" s="10">
        <v>0</v>
      </c>
      <c r="K202" s="10">
        <v>1</v>
      </c>
      <c r="L202" s="10">
        <v>0</v>
      </c>
      <c r="M202" s="10">
        <v>0</v>
      </c>
      <c r="N202" s="25">
        <v>0.20000000000000284</v>
      </c>
      <c r="O202" s="15">
        <v>0</v>
      </c>
      <c r="P202" s="25">
        <v>51.62</v>
      </c>
      <c r="Q202" s="25">
        <v>1.7128180002078501</v>
      </c>
      <c r="R202" s="25">
        <v>3.47</v>
      </c>
      <c r="S202" s="25">
        <v>0.54032947479087379</v>
      </c>
      <c r="T202" s="25">
        <v>0</v>
      </c>
      <c r="U202" s="25">
        <v>22752</v>
      </c>
      <c r="V202" s="25">
        <v>0</v>
      </c>
      <c r="W202" s="25">
        <v>0</v>
      </c>
      <c r="X202" s="25">
        <v>0</v>
      </c>
      <c r="Y202" s="25">
        <v>0</v>
      </c>
      <c r="Z202" s="25">
        <f t="shared" si="3"/>
        <v>0</v>
      </c>
    </row>
    <row r="203" spans="1:26" x14ac:dyDescent="0.3">
      <c r="A203" s="25">
        <v>2014</v>
      </c>
      <c r="B203" s="10">
        <v>81</v>
      </c>
      <c r="C203" s="10">
        <v>202</v>
      </c>
      <c r="D203" s="10">
        <v>0</v>
      </c>
      <c r="E203" s="10">
        <v>1</v>
      </c>
      <c r="F203" s="10">
        <v>0</v>
      </c>
      <c r="G203" s="10">
        <v>1</v>
      </c>
      <c r="H203" s="10">
        <v>0</v>
      </c>
      <c r="I203" s="10">
        <v>0</v>
      </c>
      <c r="J203" s="10">
        <v>0</v>
      </c>
      <c r="K203" s="10">
        <v>1</v>
      </c>
      <c r="L203" s="10">
        <v>0</v>
      </c>
      <c r="M203" s="10">
        <v>0</v>
      </c>
      <c r="N203" s="25">
        <v>0.23299999999999699</v>
      </c>
      <c r="O203" s="15">
        <v>0</v>
      </c>
      <c r="P203" s="25">
        <v>68.48</v>
      </c>
      <c r="Q203" s="25">
        <v>1.8355637516690968</v>
      </c>
      <c r="R203" s="25">
        <v>2.63</v>
      </c>
      <c r="S203" s="25">
        <v>0.41995574848975786</v>
      </c>
      <c r="T203" s="25">
        <v>0</v>
      </c>
      <c r="U203" s="25">
        <v>22752</v>
      </c>
      <c r="V203" s="25">
        <v>0</v>
      </c>
      <c r="W203" s="25">
        <v>0</v>
      </c>
      <c r="X203" s="25">
        <v>0</v>
      </c>
      <c r="Y203" s="25">
        <v>0</v>
      </c>
      <c r="Z203" s="25">
        <f t="shared" si="3"/>
        <v>0</v>
      </c>
    </row>
    <row r="204" spans="1:26" x14ac:dyDescent="0.3">
      <c r="A204" s="25">
        <v>2014</v>
      </c>
      <c r="B204" s="10">
        <v>82</v>
      </c>
      <c r="C204" s="10">
        <v>203</v>
      </c>
      <c r="D204" s="10">
        <v>0</v>
      </c>
      <c r="E204" s="10">
        <v>1</v>
      </c>
      <c r="F204" s="10">
        <v>0</v>
      </c>
      <c r="G204" s="10">
        <v>1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25">
        <v>0.4269999999999996</v>
      </c>
      <c r="O204" s="15">
        <v>0</v>
      </c>
      <c r="P204" s="25">
        <v>55.67</v>
      </c>
      <c r="Q204" s="25">
        <v>1.7456212213069384</v>
      </c>
      <c r="R204" s="25">
        <v>5.7</v>
      </c>
      <c r="S204" s="25">
        <v>0.75587485567249146</v>
      </c>
      <c r="T204" s="25">
        <v>0</v>
      </c>
      <c r="U204" s="25">
        <v>22752</v>
      </c>
      <c r="V204" s="25">
        <v>0</v>
      </c>
      <c r="W204" s="25">
        <v>0</v>
      </c>
      <c r="X204" s="25">
        <v>0</v>
      </c>
      <c r="Y204" s="25">
        <v>0</v>
      </c>
      <c r="Z204" s="25">
        <f t="shared" si="3"/>
        <v>0</v>
      </c>
    </row>
    <row r="205" spans="1:26" x14ac:dyDescent="0.3">
      <c r="A205" s="25">
        <v>2014</v>
      </c>
      <c r="B205" s="10">
        <v>83</v>
      </c>
      <c r="C205" s="10">
        <v>204</v>
      </c>
      <c r="D205" s="10">
        <v>0</v>
      </c>
      <c r="E205" s="10">
        <v>1</v>
      </c>
      <c r="F205" s="10">
        <v>0</v>
      </c>
      <c r="G205" s="10">
        <v>1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25">
        <v>0.34000000000000341</v>
      </c>
      <c r="O205" s="15">
        <v>1.0000000000000009E-2</v>
      </c>
      <c r="P205" s="25">
        <v>63.45</v>
      </c>
      <c r="Q205" s="25">
        <v>1.8024316264307236</v>
      </c>
      <c r="R205" s="25">
        <v>4</v>
      </c>
      <c r="S205" s="25">
        <v>0.6020599913279624</v>
      </c>
      <c r="T205" s="25">
        <v>0</v>
      </c>
      <c r="U205" s="25">
        <v>22752</v>
      </c>
      <c r="V205" s="25">
        <v>0</v>
      </c>
      <c r="W205" s="25">
        <v>0</v>
      </c>
      <c r="X205" s="25">
        <v>0</v>
      </c>
      <c r="Y205" s="25">
        <v>0</v>
      </c>
      <c r="Z205" s="25">
        <f t="shared" si="3"/>
        <v>0</v>
      </c>
    </row>
    <row r="206" spans="1:26" x14ac:dyDescent="0.3">
      <c r="A206" s="25">
        <v>2014</v>
      </c>
      <c r="B206" s="10">
        <v>84</v>
      </c>
      <c r="C206" s="10">
        <v>205</v>
      </c>
      <c r="D206" s="10">
        <v>0</v>
      </c>
      <c r="E206" s="10">
        <v>1</v>
      </c>
      <c r="F206" s="10">
        <v>0</v>
      </c>
      <c r="G206" s="10">
        <v>1</v>
      </c>
      <c r="H206" s="10">
        <v>0</v>
      </c>
      <c r="I206" s="10">
        <v>0</v>
      </c>
      <c r="J206" s="10">
        <v>0</v>
      </c>
      <c r="K206" s="10">
        <v>0</v>
      </c>
      <c r="L206" s="10">
        <v>1</v>
      </c>
      <c r="M206" s="10">
        <v>0</v>
      </c>
      <c r="N206" s="25">
        <v>0.44999999999999574</v>
      </c>
      <c r="O206" s="15">
        <v>1.0000000000000009E-2</v>
      </c>
      <c r="P206" s="25">
        <v>69.86</v>
      </c>
      <c r="Q206" s="25">
        <v>1.8442285813016279</v>
      </c>
      <c r="R206" s="25">
        <v>1.96</v>
      </c>
      <c r="S206" s="25">
        <v>0.29225607135647602</v>
      </c>
      <c r="T206" s="25">
        <v>3</v>
      </c>
      <c r="U206" s="25">
        <v>22752</v>
      </c>
      <c r="V206" s="25">
        <v>0</v>
      </c>
      <c r="W206" s="25">
        <v>0</v>
      </c>
      <c r="X206" s="25">
        <v>0</v>
      </c>
      <c r="Y206" s="25">
        <v>1</v>
      </c>
      <c r="Z206" s="25">
        <f t="shared" si="3"/>
        <v>1</v>
      </c>
    </row>
    <row r="207" spans="1:26" x14ac:dyDescent="0.3">
      <c r="A207" s="25">
        <v>2014</v>
      </c>
      <c r="B207" s="10">
        <v>85</v>
      </c>
      <c r="C207" s="10">
        <v>206</v>
      </c>
      <c r="D207" s="10">
        <v>1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1</v>
      </c>
      <c r="N207" s="25">
        <v>0.70000000000000284</v>
      </c>
      <c r="O207" s="15">
        <v>0</v>
      </c>
      <c r="P207" s="25">
        <v>75.69</v>
      </c>
      <c r="Q207" s="25">
        <v>1.8790385052372371</v>
      </c>
      <c r="R207" s="25">
        <v>2.63</v>
      </c>
      <c r="S207" s="25">
        <v>0.41995574848975786</v>
      </c>
      <c r="T207" s="25">
        <v>1</v>
      </c>
      <c r="U207" s="25">
        <v>22752</v>
      </c>
      <c r="V207" s="25">
        <v>0</v>
      </c>
      <c r="W207" s="25">
        <v>0</v>
      </c>
      <c r="X207" s="25">
        <v>2</v>
      </c>
      <c r="Y207" s="25">
        <v>3</v>
      </c>
      <c r="Z207" s="25">
        <f t="shared" si="3"/>
        <v>5</v>
      </c>
    </row>
    <row r="208" spans="1:26" x14ac:dyDescent="0.3">
      <c r="A208" s="25">
        <v>2014</v>
      </c>
      <c r="B208" s="10">
        <v>86</v>
      </c>
      <c r="C208" s="10">
        <v>207</v>
      </c>
      <c r="D208" s="10">
        <v>1</v>
      </c>
      <c r="E208" s="10">
        <v>0</v>
      </c>
      <c r="F208" s="10">
        <v>0</v>
      </c>
      <c r="G208" s="10">
        <v>1</v>
      </c>
      <c r="H208" s="10">
        <v>0</v>
      </c>
      <c r="I208" s="10">
        <v>0</v>
      </c>
      <c r="J208" s="10">
        <v>0</v>
      </c>
      <c r="K208" s="10">
        <v>0</v>
      </c>
      <c r="L208" s="10">
        <v>1</v>
      </c>
      <c r="M208" s="10">
        <v>0</v>
      </c>
      <c r="N208" s="25">
        <v>0.64999999999999869</v>
      </c>
      <c r="O208" s="15">
        <v>0.10999999999999999</v>
      </c>
      <c r="P208" s="25">
        <v>66.959999999999994</v>
      </c>
      <c r="Q208" s="25">
        <v>1.8258154449852035</v>
      </c>
      <c r="R208" s="25">
        <v>3.42</v>
      </c>
      <c r="S208" s="25">
        <v>0.53402610605613499</v>
      </c>
      <c r="T208" s="25">
        <v>0</v>
      </c>
      <c r="U208" s="25">
        <v>22752</v>
      </c>
      <c r="V208" s="25">
        <v>0</v>
      </c>
      <c r="W208" s="25">
        <v>0</v>
      </c>
      <c r="X208" s="25">
        <v>4</v>
      </c>
      <c r="Y208" s="25">
        <v>2</v>
      </c>
      <c r="Z208" s="25">
        <f t="shared" si="3"/>
        <v>6</v>
      </c>
    </row>
    <row r="209" spans="1:26" x14ac:dyDescent="0.3">
      <c r="A209" s="25">
        <v>2014</v>
      </c>
      <c r="B209" s="10">
        <v>87</v>
      </c>
      <c r="C209" s="10">
        <v>208</v>
      </c>
      <c r="D209" s="10">
        <v>1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25">
        <v>0.39000000000000057</v>
      </c>
      <c r="O209" s="15">
        <v>5.0000000000000044E-2</v>
      </c>
      <c r="P209" s="25">
        <v>59.68</v>
      </c>
      <c r="Q209" s="25">
        <v>1.7758288144646124</v>
      </c>
      <c r="R209" s="25">
        <v>3.21</v>
      </c>
      <c r="S209" s="25">
        <v>0.5065050324048721</v>
      </c>
      <c r="T209" s="25">
        <v>0</v>
      </c>
      <c r="U209" s="25">
        <v>22752</v>
      </c>
      <c r="V209" s="25">
        <v>0</v>
      </c>
      <c r="W209" s="25">
        <v>0</v>
      </c>
      <c r="X209" s="25">
        <v>0</v>
      </c>
      <c r="Y209" s="25">
        <v>2</v>
      </c>
      <c r="Z209" s="25">
        <f t="shared" si="3"/>
        <v>2</v>
      </c>
    </row>
    <row r="210" spans="1:26" x14ac:dyDescent="0.3">
      <c r="A210" s="25">
        <v>2014</v>
      </c>
      <c r="B210" s="10">
        <v>88</v>
      </c>
      <c r="C210" s="10">
        <v>209</v>
      </c>
      <c r="D210" s="10">
        <v>1</v>
      </c>
      <c r="E210" s="10">
        <v>0</v>
      </c>
      <c r="F210" s="10">
        <v>0</v>
      </c>
      <c r="G210" s="10">
        <v>1</v>
      </c>
      <c r="H210" s="10">
        <v>0</v>
      </c>
      <c r="I210" s="10">
        <v>0</v>
      </c>
      <c r="J210" s="10">
        <v>0</v>
      </c>
      <c r="K210" s="10">
        <v>0</v>
      </c>
      <c r="L210" s="10">
        <v>1</v>
      </c>
      <c r="M210" s="10">
        <v>0</v>
      </c>
      <c r="N210" s="25">
        <v>0.60999999999999943</v>
      </c>
      <c r="O210" s="15">
        <v>0.28000000000000003</v>
      </c>
      <c r="P210" s="25">
        <v>61.8</v>
      </c>
      <c r="Q210" s="25">
        <v>1.7909884750888159</v>
      </c>
      <c r="R210" s="25">
        <v>5.34</v>
      </c>
      <c r="S210" s="25">
        <v>0.72754125702855643</v>
      </c>
      <c r="T210" s="25">
        <v>0</v>
      </c>
      <c r="U210" s="25">
        <v>22752</v>
      </c>
      <c r="V210" s="25">
        <v>0</v>
      </c>
      <c r="W210" s="25">
        <v>0</v>
      </c>
      <c r="X210" s="25">
        <v>0</v>
      </c>
      <c r="Y210" s="25">
        <v>1</v>
      </c>
      <c r="Z210" s="25">
        <f t="shared" si="3"/>
        <v>1</v>
      </c>
    </row>
    <row r="211" spans="1:26" x14ac:dyDescent="0.3">
      <c r="A211" s="25">
        <v>2014</v>
      </c>
      <c r="B211" s="10">
        <v>89</v>
      </c>
      <c r="C211" s="10">
        <v>210</v>
      </c>
      <c r="D211" s="10">
        <v>1</v>
      </c>
      <c r="E211" s="10">
        <v>0</v>
      </c>
      <c r="F211" s="10">
        <v>0</v>
      </c>
      <c r="G211" s="10">
        <v>1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1</v>
      </c>
      <c r="N211" s="25">
        <v>0.45000000000000284</v>
      </c>
      <c r="O211" s="15">
        <v>6.0000000000000053E-2</v>
      </c>
      <c r="P211" s="25">
        <v>72.05</v>
      </c>
      <c r="Q211" s="25">
        <v>1.8576339851500081</v>
      </c>
      <c r="R211" s="25">
        <v>2.79</v>
      </c>
      <c r="S211" s="25">
        <v>0.44560420327359757</v>
      </c>
      <c r="T211" s="25">
        <v>0</v>
      </c>
      <c r="U211" s="25">
        <v>22752</v>
      </c>
      <c r="V211" s="25">
        <v>0</v>
      </c>
      <c r="W211" s="25">
        <v>0</v>
      </c>
      <c r="X211" s="25">
        <v>1</v>
      </c>
      <c r="Y211" s="25">
        <v>1</v>
      </c>
      <c r="Z211" s="25">
        <f t="shared" si="3"/>
        <v>2</v>
      </c>
    </row>
    <row r="212" spans="1:26" x14ac:dyDescent="0.3">
      <c r="A212" s="25">
        <v>2014</v>
      </c>
      <c r="B212" s="10">
        <v>90</v>
      </c>
      <c r="C212" s="10">
        <v>211</v>
      </c>
      <c r="D212" s="10">
        <v>0</v>
      </c>
      <c r="E212" s="10">
        <v>1</v>
      </c>
      <c r="F212" s="10">
        <v>0</v>
      </c>
      <c r="G212" s="10">
        <v>1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1</v>
      </c>
      <c r="N212" s="25">
        <v>0.61999999999999755</v>
      </c>
      <c r="O212" s="15">
        <v>0</v>
      </c>
      <c r="P212" s="25">
        <v>53.43</v>
      </c>
      <c r="Q212" s="25">
        <v>1.727785174182906</v>
      </c>
      <c r="R212" s="25">
        <v>2.78</v>
      </c>
      <c r="S212" s="25">
        <v>0.44404479591807622</v>
      </c>
      <c r="T212" s="25">
        <v>3</v>
      </c>
      <c r="U212" s="25">
        <v>22752</v>
      </c>
      <c r="V212" s="25">
        <v>0</v>
      </c>
      <c r="W212" s="25">
        <v>0</v>
      </c>
      <c r="X212" s="25">
        <v>2</v>
      </c>
      <c r="Y212" s="25">
        <v>3</v>
      </c>
      <c r="Z212" s="25">
        <f t="shared" si="3"/>
        <v>5</v>
      </c>
    </row>
    <row r="213" spans="1:26" x14ac:dyDescent="0.3">
      <c r="A213" s="25">
        <v>2014</v>
      </c>
      <c r="B213" s="10">
        <v>91</v>
      </c>
      <c r="C213" s="10">
        <v>212</v>
      </c>
      <c r="D213" s="10">
        <v>0</v>
      </c>
      <c r="E213" s="10">
        <v>1</v>
      </c>
      <c r="F213" s="10">
        <v>0</v>
      </c>
      <c r="G213" s="10">
        <v>1</v>
      </c>
      <c r="H213" s="10">
        <v>0</v>
      </c>
      <c r="I213" s="10">
        <v>0</v>
      </c>
      <c r="J213" s="10">
        <v>0</v>
      </c>
      <c r="K213" s="10">
        <v>0</v>
      </c>
      <c r="L213" s="10">
        <v>1</v>
      </c>
      <c r="M213" s="10">
        <v>0</v>
      </c>
      <c r="N213" s="25">
        <v>0.42999999999999972</v>
      </c>
      <c r="O213" s="15">
        <v>5.0000000000000044E-2</v>
      </c>
      <c r="P213" s="25">
        <v>50.54</v>
      </c>
      <c r="Q213" s="25">
        <v>1.7036352375838959</v>
      </c>
      <c r="R213" s="25">
        <v>3.08</v>
      </c>
      <c r="S213" s="25">
        <v>0.48855071650044429</v>
      </c>
      <c r="T213" s="25">
        <v>0</v>
      </c>
      <c r="U213" s="25">
        <v>22752</v>
      </c>
      <c r="V213" s="25">
        <v>0</v>
      </c>
      <c r="W213" s="25">
        <v>0</v>
      </c>
      <c r="X213" s="25">
        <v>0</v>
      </c>
      <c r="Y213" s="25">
        <v>0</v>
      </c>
      <c r="Z213" s="25">
        <f t="shared" si="3"/>
        <v>0</v>
      </c>
    </row>
    <row r="214" spans="1:26" x14ac:dyDescent="0.3">
      <c r="A214" s="25">
        <v>2014</v>
      </c>
      <c r="B214" s="10">
        <v>92</v>
      </c>
      <c r="C214" s="10">
        <v>213</v>
      </c>
      <c r="D214" s="10">
        <v>0</v>
      </c>
      <c r="E214" s="10">
        <v>1</v>
      </c>
      <c r="F214" s="10">
        <v>0</v>
      </c>
      <c r="G214" s="10">
        <v>1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1</v>
      </c>
      <c r="N214" s="25">
        <v>0.67000000000000171</v>
      </c>
      <c r="O214" s="15">
        <v>0.18999999999999995</v>
      </c>
      <c r="P214" s="25">
        <v>56.98</v>
      </c>
      <c r="Q214" s="25">
        <v>1.7557224449034581</v>
      </c>
      <c r="R214" s="25">
        <v>4.08</v>
      </c>
      <c r="S214" s="25">
        <v>0.61066016308987991</v>
      </c>
      <c r="T214" s="25">
        <v>0</v>
      </c>
      <c r="U214" s="25">
        <v>22752</v>
      </c>
      <c r="V214" s="25">
        <v>0</v>
      </c>
      <c r="W214" s="25">
        <v>0</v>
      </c>
      <c r="X214" s="25">
        <v>0</v>
      </c>
      <c r="Y214" s="25">
        <v>0</v>
      </c>
      <c r="Z214" s="25">
        <f t="shared" si="3"/>
        <v>0</v>
      </c>
    </row>
    <row r="215" spans="1:26" x14ac:dyDescent="0.3">
      <c r="A215" s="25">
        <v>2014</v>
      </c>
      <c r="B215" s="10">
        <v>93</v>
      </c>
      <c r="C215" s="10">
        <v>214</v>
      </c>
      <c r="D215" s="10">
        <v>0</v>
      </c>
      <c r="E215" s="10">
        <v>1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1</v>
      </c>
      <c r="N215" s="25">
        <v>0.67999999999999983</v>
      </c>
      <c r="O215" s="15">
        <v>5.0000000000000044E-2</v>
      </c>
      <c r="P215" s="25">
        <v>43.3</v>
      </c>
      <c r="Q215" s="25">
        <v>1.6364878963533653</v>
      </c>
      <c r="R215" s="25">
        <v>2.6</v>
      </c>
      <c r="S215" s="25">
        <v>0.41497334797081797</v>
      </c>
      <c r="T215" s="25">
        <v>0</v>
      </c>
      <c r="U215" s="25">
        <v>22752</v>
      </c>
      <c r="V215" s="25">
        <v>0</v>
      </c>
      <c r="W215" s="25">
        <v>0</v>
      </c>
      <c r="X215" s="25">
        <v>1</v>
      </c>
      <c r="Y215" s="25">
        <v>0</v>
      </c>
      <c r="Z215" s="25">
        <f t="shared" si="3"/>
        <v>1</v>
      </c>
    </row>
    <row r="216" spans="1:26" x14ac:dyDescent="0.3">
      <c r="A216" s="25">
        <v>2014</v>
      </c>
      <c r="B216" s="10">
        <v>94</v>
      </c>
      <c r="C216" s="10">
        <v>215</v>
      </c>
      <c r="D216" s="10">
        <v>1</v>
      </c>
      <c r="E216" s="10">
        <v>0</v>
      </c>
      <c r="F216" s="10">
        <v>0</v>
      </c>
      <c r="G216" s="10">
        <v>1</v>
      </c>
      <c r="H216" s="10">
        <v>0</v>
      </c>
      <c r="I216" s="10">
        <v>0</v>
      </c>
      <c r="J216" s="10">
        <v>0</v>
      </c>
      <c r="K216" s="10">
        <v>1</v>
      </c>
      <c r="L216" s="10">
        <v>0</v>
      </c>
      <c r="M216" s="10">
        <v>0</v>
      </c>
      <c r="N216" s="25">
        <v>0.26999999999999602</v>
      </c>
      <c r="O216" s="15">
        <v>2.0000000000000018E-2</v>
      </c>
      <c r="P216" s="25">
        <v>65.34</v>
      </c>
      <c r="Q216" s="25">
        <v>1.8151791301394187</v>
      </c>
      <c r="R216" s="25">
        <v>2.34</v>
      </c>
      <c r="S216" s="25">
        <v>0.36921585741014279</v>
      </c>
      <c r="T216" s="25">
        <v>0</v>
      </c>
      <c r="U216" s="25">
        <v>22752</v>
      </c>
      <c r="V216" s="25">
        <v>0</v>
      </c>
      <c r="W216" s="25">
        <v>1</v>
      </c>
      <c r="X216" s="25">
        <v>0</v>
      </c>
      <c r="Y216" s="25">
        <v>0</v>
      </c>
      <c r="Z216" s="25">
        <f t="shared" si="3"/>
        <v>1</v>
      </c>
    </row>
    <row r="217" spans="1:26" x14ac:dyDescent="0.3">
      <c r="A217" s="25">
        <v>2014</v>
      </c>
      <c r="B217" s="10">
        <v>95</v>
      </c>
      <c r="C217" s="10">
        <v>216</v>
      </c>
      <c r="D217" s="10">
        <v>1</v>
      </c>
      <c r="E217" s="10">
        <v>0</v>
      </c>
      <c r="F217" s="10">
        <v>0</v>
      </c>
      <c r="G217" s="10">
        <v>0</v>
      </c>
      <c r="H217" s="10">
        <v>1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25">
        <v>0.58000000000000551</v>
      </c>
      <c r="O217" s="15">
        <v>0</v>
      </c>
      <c r="P217" s="25">
        <v>64.47</v>
      </c>
      <c r="Q217" s="25">
        <v>1.8093576702111058</v>
      </c>
      <c r="R217" s="25">
        <v>2.09</v>
      </c>
      <c r="S217" s="25">
        <v>0.32014628611105395</v>
      </c>
      <c r="T217" s="25">
        <v>3</v>
      </c>
      <c r="U217" s="25">
        <v>24371</v>
      </c>
      <c r="V217" s="25">
        <v>0</v>
      </c>
      <c r="W217" s="25">
        <v>0</v>
      </c>
      <c r="X217" s="25">
        <v>1</v>
      </c>
      <c r="Y217" s="25">
        <v>3</v>
      </c>
      <c r="Z217" s="25">
        <f t="shared" si="3"/>
        <v>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50"/>
  <sheetViews>
    <sheetView topLeftCell="K847" workbookViewId="0">
      <selection activeCell="V568" sqref="V568:Z850"/>
    </sheetView>
  </sheetViews>
  <sheetFormatPr baseColWidth="10" defaultRowHeight="14.4" x14ac:dyDescent="0.3"/>
  <cols>
    <col min="15" max="15" width="14.6640625" bestFit="1" customWidth="1"/>
    <col min="23" max="23" width="15.88671875" bestFit="1" customWidth="1"/>
    <col min="24" max="24" width="15.6640625" bestFit="1" customWidth="1"/>
    <col min="25" max="25" width="15" customWidth="1"/>
    <col min="26" max="26" width="17" bestFit="1" customWidth="1"/>
  </cols>
  <sheetData>
    <row r="1" spans="1:26" x14ac:dyDescent="0.3">
      <c r="A1" s="25" t="s">
        <v>97</v>
      </c>
      <c r="B1" s="25" t="s">
        <v>0</v>
      </c>
      <c r="C1" s="25" t="s">
        <v>95</v>
      </c>
      <c r="D1" s="25" t="s">
        <v>78</v>
      </c>
      <c r="E1" s="25" t="s">
        <v>79</v>
      </c>
      <c r="F1" s="25" t="s">
        <v>80</v>
      </c>
      <c r="G1" s="25" t="s">
        <v>75</v>
      </c>
      <c r="H1" s="25" t="s">
        <v>76</v>
      </c>
      <c r="I1" s="25" t="s">
        <v>77</v>
      </c>
      <c r="J1" s="25" t="s">
        <v>71</v>
      </c>
      <c r="K1" s="25" t="s">
        <v>72</v>
      </c>
      <c r="L1" s="25" t="s">
        <v>73</v>
      </c>
      <c r="M1" s="25" t="s">
        <v>74</v>
      </c>
      <c r="N1" s="25" t="s">
        <v>81</v>
      </c>
      <c r="O1" s="25" t="s">
        <v>82</v>
      </c>
      <c r="P1" s="25" t="s">
        <v>83</v>
      </c>
      <c r="Q1" s="25" t="s">
        <v>84</v>
      </c>
      <c r="R1" s="25" t="s">
        <v>85</v>
      </c>
      <c r="S1" s="25" t="s">
        <v>86</v>
      </c>
      <c r="T1" s="25" t="s">
        <v>32</v>
      </c>
      <c r="U1" s="24" t="s">
        <v>96</v>
      </c>
      <c r="V1" s="25" t="s">
        <v>52</v>
      </c>
      <c r="W1" s="25" t="s">
        <v>98</v>
      </c>
      <c r="X1" s="25" t="s">
        <v>94</v>
      </c>
      <c r="Y1" s="25" t="s">
        <v>55</v>
      </c>
      <c r="Z1" s="25" t="s">
        <v>56</v>
      </c>
    </row>
    <row r="2" spans="1:26" x14ac:dyDescent="0.3">
      <c r="A2" s="25">
        <v>2012</v>
      </c>
      <c r="B2" s="10">
        <v>96</v>
      </c>
      <c r="C2" s="10">
        <v>96</v>
      </c>
      <c r="D2" s="10">
        <v>1</v>
      </c>
      <c r="E2" s="10">
        <v>0</v>
      </c>
      <c r="F2" s="10">
        <v>0</v>
      </c>
      <c r="G2" s="10">
        <v>0</v>
      </c>
      <c r="H2" s="10">
        <v>0</v>
      </c>
      <c r="I2" s="10">
        <v>0</v>
      </c>
      <c r="J2" s="10">
        <v>0</v>
      </c>
      <c r="K2" s="10">
        <v>0</v>
      </c>
      <c r="L2" s="10">
        <v>0</v>
      </c>
      <c r="M2" s="10">
        <v>1</v>
      </c>
      <c r="N2" s="25">
        <v>0.39999999999999858</v>
      </c>
      <c r="O2" s="15">
        <v>0</v>
      </c>
      <c r="P2" s="25">
        <v>46.76</v>
      </c>
      <c r="Q2" s="25">
        <v>1.6698745024898025</v>
      </c>
      <c r="R2" s="25">
        <v>2.34</v>
      </c>
      <c r="S2" s="25">
        <v>0.36921585741014279</v>
      </c>
      <c r="T2" s="25">
        <v>0</v>
      </c>
      <c r="U2" s="25">
        <v>24779</v>
      </c>
      <c r="V2" s="25">
        <v>0</v>
      </c>
      <c r="W2" s="25">
        <v>0</v>
      </c>
      <c r="X2" s="25">
        <v>0</v>
      </c>
      <c r="Y2">
        <v>0</v>
      </c>
      <c r="Z2" s="25">
        <f t="shared" ref="Z2:Z65" si="0">SUM(V2:Y2)</f>
        <v>0</v>
      </c>
    </row>
    <row r="3" spans="1:26" x14ac:dyDescent="0.3">
      <c r="A3" s="25">
        <v>2012</v>
      </c>
      <c r="B3" s="10">
        <v>97</v>
      </c>
      <c r="C3" s="10">
        <v>97</v>
      </c>
      <c r="D3" s="10">
        <v>1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1</v>
      </c>
      <c r="N3" s="25">
        <v>0.60000000000000131</v>
      </c>
      <c r="O3" s="15">
        <v>3.0000000000000027E-2</v>
      </c>
      <c r="P3" s="25">
        <v>51.49</v>
      </c>
      <c r="Q3" s="25">
        <v>1.7117228918272347</v>
      </c>
      <c r="R3" s="25">
        <v>3.85</v>
      </c>
      <c r="S3" s="25">
        <v>0.5854607295085007</v>
      </c>
      <c r="T3" s="25">
        <v>3</v>
      </c>
      <c r="U3" s="25">
        <v>24779</v>
      </c>
      <c r="V3" s="25">
        <v>0</v>
      </c>
      <c r="W3" s="25">
        <v>1</v>
      </c>
      <c r="X3" s="25">
        <v>0</v>
      </c>
      <c r="Y3">
        <v>0</v>
      </c>
      <c r="Z3" s="25">
        <f t="shared" si="0"/>
        <v>1</v>
      </c>
    </row>
    <row r="4" spans="1:26" x14ac:dyDescent="0.3">
      <c r="A4" s="25">
        <v>2012</v>
      </c>
      <c r="B4" s="10">
        <v>98</v>
      </c>
      <c r="C4" s="10">
        <v>98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25">
        <v>0.29999999999999716</v>
      </c>
      <c r="O4" s="15">
        <v>1.0000000000000009E-2</v>
      </c>
      <c r="P4" s="25">
        <v>56.79</v>
      </c>
      <c r="Q4" s="25">
        <v>1.7542718686834591</v>
      </c>
      <c r="R4" s="25">
        <v>6.39</v>
      </c>
      <c r="S4" s="25">
        <v>0.80550085815840011</v>
      </c>
      <c r="T4" s="25">
        <v>1</v>
      </c>
      <c r="U4" s="25">
        <v>24779</v>
      </c>
      <c r="V4" s="25">
        <v>0</v>
      </c>
      <c r="W4" s="25">
        <v>0</v>
      </c>
      <c r="X4" s="25">
        <v>0</v>
      </c>
      <c r="Y4">
        <v>0</v>
      </c>
      <c r="Z4" s="25">
        <f t="shared" si="0"/>
        <v>0</v>
      </c>
    </row>
    <row r="5" spans="1:26" x14ac:dyDescent="0.3">
      <c r="A5" s="25">
        <v>2012</v>
      </c>
      <c r="B5" s="10">
        <v>99</v>
      </c>
      <c r="C5" s="10">
        <v>99</v>
      </c>
      <c r="D5" s="10">
        <v>1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1</v>
      </c>
      <c r="L5" s="10">
        <v>0</v>
      </c>
      <c r="M5" s="10">
        <v>0</v>
      </c>
      <c r="N5" s="25">
        <v>0.67000000000000171</v>
      </c>
      <c r="O5" s="15">
        <v>0</v>
      </c>
      <c r="P5" s="25">
        <v>27.14</v>
      </c>
      <c r="Q5" s="25">
        <v>1.4336098433237183</v>
      </c>
      <c r="R5" s="25">
        <v>4.25</v>
      </c>
      <c r="S5" s="25">
        <v>0.62838893005031149</v>
      </c>
      <c r="T5" s="25">
        <v>1</v>
      </c>
      <c r="U5" s="25">
        <v>24779</v>
      </c>
      <c r="V5" s="25">
        <v>0</v>
      </c>
      <c r="W5" s="25">
        <v>0</v>
      </c>
      <c r="X5" s="25">
        <v>1</v>
      </c>
      <c r="Y5">
        <v>0</v>
      </c>
      <c r="Z5" s="25">
        <f t="shared" si="0"/>
        <v>1</v>
      </c>
    </row>
    <row r="6" spans="1:26" x14ac:dyDescent="0.3">
      <c r="A6" s="25">
        <v>2012</v>
      </c>
      <c r="B6" s="10">
        <v>100</v>
      </c>
      <c r="C6" s="10">
        <v>100</v>
      </c>
      <c r="D6" s="10">
        <v>1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1</v>
      </c>
      <c r="L6" s="10">
        <v>0</v>
      </c>
      <c r="M6" s="10">
        <v>0</v>
      </c>
      <c r="N6" s="25">
        <v>0.25999999999999801</v>
      </c>
      <c r="O6" s="15">
        <v>1.0000000000000009E-2</v>
      </c>
      <c r="P6" s="25">
        <v>21.05</v>
      </c>
      <c r="Q6" s="25">
        <v>1.323252100171687</v>
      </c>
      <c r="R6" s="25">
        <v>2.66</v>
      </c>
      <c r="S6" s="25">
        <v>0.42488163663106698</v>
      </c>
      <c r="T6" s="25">
        <v>1</v>
      </c>
      <c r="U6" s="25">
        <v>24779</v>
      </c>
      <c r="V6" s="25">
        <v>0</v>
      </c>
      <c r="W6" s="25">
        <v>0</v>
      </c>
      <c r="X6" s="25">
        <v>1</v>
      </c>
      <c r="Y6">
        <v>0</v>
      </c>
      <c r="Z6" s="25">
        <f t="shared" si="0"/>
        <v>1</v>
      </c>
    </row>
    <row r="7" spans="1:26" x14ac:dyDescent="0.3">
      <c r="A7" s="25">
        <v>2012</v>
      </c>
      <c r="B7" s="10">
        <v>101</v>
      </c>
      <c r="C7" s="10">
        <v>101</v>
      </c>
      <c r="D7" s="10">
        <v>1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1</v>
      </c>
      <c r="L7" s="10">
        <v>0</v>
      </c>
      <c r="M7" s="10">
        <v>0</v>
      </c>
      <c r="N7" s="25">
        <v>0.17000000000000171</v>
      </c>
      <c r="O7" s="15">
        <v>4.0000000000000036E-2</v>
      </c>
      <c r="P7" s="25">
        <v>24.17</v>
      </c>
      <c r="Q7" s="25">
        <v>1.3832766504076504</v>
      </c>
      <c r="R7" s="25">
        <v>3</v>
      </c>
      <c r="S7" s="25">
        <v>0.47712125471966244</v>
      </c>
      <c r="T7" s="25">
        <v>1</v>
      </c>
      <c r="U7" s="25">
        <v>24779</v>
      </c>
      <c r="V7" s="25">
        <v>0</v>
      </c>
      <c r="W7" s="25">
        <v>0</v>
      </c>
      <c r="X7" s="25">
        <v>0</v>
      </c>
      <c r="Y7">
        <v>0</v>
      </c>
      <c r="Z7" s="25">
        <f t="shared" si="0"/>
        <v>0</v>
      </c>
    </row>
    <row r="8" spans="1:26" x14ac:dyDescent="0.3">
      <c r="A8" s="25">
        <v>2012</v>
      </c>
      <c r="B8" s="10">
        <v>102</v>
      </c>
      <c r="C8" s="10">
        <v>102</v>
      </c>
      <c r="D8" s="10">
        <v>1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25">
        <v>0.39999999999999858</v>
      </c>
      <c r="O8" s="15">
        <v>3.0000000000000027E-2</v>
      </c>
      <c r="P8" s="25">
        <v>33.06</v>
      </c>
      <c r="Q8" s="25">
        <v>1.5193028492354288</v>
      </c>
      <c r="R8" s="25">
        <v>2.9</v>
      </c>
      <c r="S8" s="25">
        <v>0.46239799789895608</v>
      </c>
      <c r="T8" s="25">
        <v>0</v>
      </c>
      <c r="U8" s="25">
        <v>24779</v>
      </c>
      <c r="V8" s="25">
        <v>0</v>
      </c>
      <c r="W8" s="25">
        <v>0</v>
      </c>
      <c r="X8" s="25">
        <v>0</v>
      </c>
      <c r="Y8">
        <v>1</v>
      </c>
      <c r="Z8" s="25">
        <f t="shared" si="0"/>
        <v>1</v>
      </c>
    </row>
    <row r="9" spans="1:26" x14ac:dyDescent="0.3">
      <c r="A9" s="25">
        <v>2012</v>
      </c>
      <c r="B9" s="10">
        <v>103</v>
      </c>
      <c r="C9" s="10">
        <v>103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25">
        <v>0.29999999999999716</v>
      </c>
      <c r="O9" s="15">
        <v>6.0000000000000053E-2</v>
      </c>
      <c r="P9" s="25">
        <v>42.68</v>
      </c>
      <c r="Q9" s="25">
        <v>1.6302244107524322</v>
      </c>
      <c r="R9" s="25">
        <v>3.19</v>
      </c>
      <c r="S9" s="25">
        <v>0.50379068305718111</v>
      </c>
      <c r="T9" s="25">
        <v>1</v>
      </c>
      <c r="U9" s="25">
        <v>24779</v>
      </c>
      <c r="V9" s="25">
        <v>0</v>
      </c>
      <c r="W9" s="25">
        <v>0</v>
      </c>
      <c r="X9" s="25">
        <v>0</v>
      </c>
      <c r="Y9">
        <v>0</v>
      </c>
      <c r="Z9" s="25">
        <f t="shared" si="0"/>
        <v>0</v>
      </c>
    </row>
    <row r="10" spans="1:26" x14ac:dyDescent="0.3">
      <c r="A10" s="25">
        <v>2012</v>
      </c>
      <c r="B10" s="10">
        <v>104</v>
      </c>
      <c r="C10" s="10">
        <v>104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1</v>
      </c>
      <c r="M10" s="10">
        <v>0</v>
      </c>
      <c r="N10" s="25">
        <v>0.20000000000000284</v>
      </c>
      <c r="O10" s="15">
        <v>4.0000000000000036E-2</v>
      </c>
      <c r="P10" s="25">
        <v>28.8</v>
      </c>
      <c r="Q10" s="25">
        <v>1.4593924877592308</v>
      </c>
      <c r="R10" s="25">
        <v>8.24</v>
      </c>
      <c r="S10" s="25">
        <v>0.91592721169711577</v>
      </c>
      <c r="T10" s="25">
        <v>2</v>
      </c>
      <c r="U10" s="25">
        <v>24779</v>
      </c>
      <c r="V10" s="25">
        <v>0</v>
      </c>
      <c r="W10" s="25">
        <v>0</v>
      </c>
      <c r="X10" s="25">
        <v>0</v>
      </c>
      <c r="Y10">
        <v>0</v>
      </c>
      <c r="Z10" s="25">
        <f t="shared" si="0"/>
        <v>0</v>
      </c>
    </row>
    <row r="11" spans="1:26" x14ac:dyDescent="0.3">
      <c r="A11" s="25">
        <v>2012</v>
      </c>
      <c r="B11" s="10">
        <v>105</v>
      </c>
      <c r="C11" s="10">
        <v>105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1</v>
      </c>
      <c r="L11" s="10">
        <v>0</v>
      </c>
      <c r="M11" s="10">
        <v>0</v>
      </c>
      <c r="N11" s="25">
        <v>0.32500000000000284</v>
      </c>
      <c r="O11" s="15">
        <v>1.0000000000000009E-2</v>
      </c>
      <c r="P11" s="25">
        <v>20.85</v>
      </c>
      <c r="Q11" s="25">
        <v>1.3191060593097763</v>
      </c>
      <c r="R11" s="25">
        <v>4.5199999999999996</v>
      </c>
      <c r="S11" s="25">
        <v>0.65513843481138212</v>
      </c>
      <c r="T11" s="25">
        <v>0</v>
      </c>
      <c r="U11" s="25">
        <v>24779</v>
      </c>
      <c r="V11" s="25">
        <v>0</v>
      </c>
      <c r="W11" s="25">
        <v>0</v>
      </c>
      <c r="X11" s="25">
        <v>0</v>
      </c>
      <c r="Y11">
        <v>0</v>
      </c>
      <c r="Z11" s="25">
        <f t="shared" si="0"/>
        <v>0</v>
      </c>
    </row>
    <row r="12" spans="1:26" x14ac:dyDescent="0.3">
      <c r="A12" s="25">
        <v>2012</v>
      </c>
      <c r="B12" s="10">
        <v>106</v>
      </c>
      <c r="C12" s="10">
        <v>106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1</v>
      </c>
      <c r="K12" s="10">
        <v>0</v>
      </c>
      <c r="L12" s="10">
        <v>0</v>
      </c>
      <c r="M12" s="10">
        <v>0</v>
      </c>
      <c r="N12" s="25">
        <v>0.44999999999999574</v>
      </c>
      <c r="O12" s="15">
        <v>0.14000000000000001</v>
      </c>
      <c r="P12" s="25">
        <v>16.82</v>
      </c>
      <c r="Q12" s="25">
        <v>1.2258259914618934</v>
      </c>
      <c r="R12" s="25">
        <v>3.02</v>
      </c>
      <c r="S12" s="25">
        <v>0.48000694295715063</v>
      </c>
      <c r="T12" s="25">
        <v>3</v>
      </c>
      <c r="U12" s="25">
        <v>24779</v>
      </c>
      <c r="V12" s="25">
        <v>0</v>
      </c>
      <c r="W12" s="25">
        <v>0</v>
      </c>
      <c r="X12" s="25">
        <v>1</v>
      </c>
      <c r="Y12">
        <v>0</v>
      </c>
      <c r="Z12" s="25">
        <f t="shared" si="0"/>
        <v>1</v>
      </c>
    </row>
    <row r="13" spans="1:26" x14ac:dyDescent="0.3">
      <c r="A13" s="25">
        <v>2012</v>
      </c>
      <c r="B13" s="10">
        <v>107</v>
      </c>
      <c r="C13" s="10">
        <v>107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1</v>
      </c>
      <c r="L13" s="10">
        <v>0</v>
      </c>
      <c r="M13" s="10">
        <v>0</v>
      </c>
      <c r="N13" s="25">
        <v>0.47500000000000142</v>
      </c>
      <c r="O13" s="15">
        <v>0.27</v>
      </c>
      <c r="P13" s="25">
        <v>21.28</v>
      </c>
      <c r="Q13" s="25">
        <v>1.3279716236230106</v>
      </c>
      <c r="R13" s="25">
        <v>3.63</v>
      </c>
      <c r="S13" s="25">
        <v>0.55990662503611255</v>
      </c>
      <c r="T13" s="25">
        <v>1</v>
      </c>
      <c r="U13" s="25">
        <v>24779</v>
      </c>
      <c r="V13" s="25">
        <v>0</v>
      </c>
      <c r="W13" s="25">
        <v>0</v>
      </c>
      <c r="X13" s="25">
        <v>0</v>
      </c>
      <c r="Y13">
        <v>0</v>
      </c>
      <c r="Z13" s="25">
        <f t="shared" si="0"/>
        <v>0</v>
      </c>
    </row>
    <row r="14" spans="1:26" x14ac:dyDescent="0.3">
      <c r="A14" s="25">
        <v>2012</v>
      </c>
      <c r="B14" s="10">
        <v>108</v>
      </c>
      <c r="C14" s="10">
        <v>108</v>
      </c>
      <c r="D14" s="10">
        <v>1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1</v>
      </c>
      <c r="L14" s="10">
        <v>0</v>
      </c>
      <c r="M14" s="10">
        <v>0</v>
      </c>
      <c r="N14" s="25">
        <v>0.28300000000000125</v>
      </c>
      <c r="O14" s="15">
        <v>0</v>
      </c>
      <c r="P14" s="25">
        <v>27.4</v>
      </c>
      <c r="Q14" s="25">
        <v>1.4377505628203879</v>
      </c>
      <c r="R14" s="25">
        <v>3.21</v>
      </c>
      <c r="S14" s="25">
        <v>0.5065050324048721</v>
      </c>
      <c r="T14" s="25">
        <v>0</v>
      </c>
      <c r="U14" s="25">
        <v>24779</v>
      </c>
      <c r="V14" s="25">
        <v>0</v>
      </c>
      <c r="W14" s="25">
        <v>0</v>
      </c>
      <c r="X14" s="25">
        <v>0</v>
      </c>
      <c r="Y14">
        <v>0</v>
      </c>
      <c r="Z14" s="25">
        <f t="shared" si="0"/>
        <v>0</v>
      </c>
    </row>
    <row r="15" spans="1:26" x14ac:dyDescent="0.3">
      <c r="A15" s="25">
        <v>2012</v>
      </c>
      <c r="B15" s="10">
        <v>109</v>
      </c>
      <c r="C15" s="10">
        <v>109</v>
      </c>
      <c r="D15" s="10">
        <v>1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1</v>
      </c>
      <c r="L15" s="10">
        <v>0</v>
      </c>
      <c r="M15" s="10">
        <v>0</v>
      </c>
      <c r="N15" s="25">
        <v>0.43699999999999761</v>
      </c>
      <c r="O15" s="15">
        <v>1.0000000000000009E-2</v>
      </c>
      <c r="P15" s="25">
        <v>16.04</v>
      </c>
      <c r="Q15" s="25">
        <v>1.2052043639481447</v>
      </c>
      <c r="R15" s="25">
        <v>4.37</v>
      </c>
      <c r="S15" s="25">
        <v>0.64048143697042181</v>
      </c>
      <c r="T15" s="25">
        <v>4</v>
      </c>
      <c r="U15" s="25">
        <v>24779</v>
      </c>
      <c r="V15" s="25">
        <v>0</v>
      </c>
      <c r="W15" s="25">
        <v>0</v>
      </c>
      <c r="X15" s="25">
        <v>0</v>
      </c>
      <c r="Y15">
        <v>0</v>
      </c>
      <c r="Z15" s="25">
        <f t="shared" si="0"/>
        <v>0</v>
      </c>
    </row>
    <row r="16" spans="1:26" x14ac:dyDescent="0.3">
      <c r="A16" s="25">
        <v>2012</v>
      </c>
      <c r="B16" s="10">
        <v>110</v>
      </c>
      <c r="C16" s="10">
        <v>110</v>
      </c>
      <c r="D16" s="10">
        <v>1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1</v>
      </c>
      <c r="L16" s="10">
        <v>0</v>
      </c>
      <c r="M16" s="10">
        <v>0</v>
      </c>
      <c r="N16" s="25">
        <v>0.14999999999999858</v>
      </c>
      <c r="O16" s="15">
        <v>5.0000000000000044E-2</v>
      </c>
      <c r="P16" s="25">
        <v>21.24</v>
      </c>
      <c r="Q16" s="25">
        <v>1.3271545124094315</v>
      </c>
      <c r="R16" s="25">
        <v>4.4000000000000004</v>
      </c>
      <c r="S16" s="25">
        <v>0.64345267648618742</v>
      </c>
      <c r="T16" s="25">
        <v>0</v>
      </c>
      <c r="U16" s="25">
        <v>24779</v>
      </c>
      <c r="V16" s="25">
        <v>0</v>
      </c>
      <c r="W16" s="25">
        <v>0</v>
      </c>
      <c r="X16" s="25">
        <v>0</v>
      </c>
      <c r="Y16">
        <v>0</v>
      </c>
      <c r="Z16" s="25">
        <f t="shared" si="0"/>
        <v>0</v>
      </c>
    </row>
    <row r="17" spans="1:26" x14ac:dyDescent="0.3">
      <c r="A17" s="25">
        <v>2012</v>
      </c>
      <c r="B17" s="10">
        <v>111</v>
      </c>
      <c r="C17" s="10">
        <v>111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1</v>
      </c>
      <c r="M17" s="10">
        <v>0</v>
      </c>
      <c r="N17" s="25">
        <v>0.24000000000000199</v>
      </c>
      <c r="O17" s="15">
        <v>0.16000000000000003</v>
      </c>
      <c r="P17" s="25">
        <v>11.54</v>
      </c>
      <c r="Q17" s="25">
        <v>1.0622058088197126</v>
      </c>
      <c r="R17" s="25">
        <v>4.05</v>
      </c>
      <c r="S17" s="25">
        <v>0.60745502321466849</v>
      </c>
      <c r="T17" s="25">
        <v>0</v>
      </c>
      <c r="U17" s="25">
        <v>24779</v>
      </c>
      <c r="V17" s="25">
        <v>0</v>
      </c>
      <c r="W17" s="25">
        <v>0</v>
      </c>
      <c r="X17" s="25">
        <v>0</v>
      </c>
      <c r="Y17">
        <v>0</v>
      </c>
      <c r="Z17" s="25">
        <f t="shared" si="0"/>
        <v>0</v>
      </c>
    </row>
    <row r="18" spans="1:26" x14ac:dyDescent="0.3">
      <c r="A18" s="25">
        <v>2012</v>
      </c>
      <c r="B18" s="10">
        <v>112</v>
      </c>
      <c r="C18" s="10">
        <v>112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25">
        <v>0.50500000000000256</v>
      </c>
      <c r="O18" s="15">
        <v>0</v>
      </c>
      <c r="P18" s="25">
        <v>9.5399999999999991</v>
      </c>
      <c r="Q18" s="25">
        <v>0.97954837470409506</v>
      </c>
      <c r="R18" s="25">
        <v>4.4000000000000004</v>
      </c>
      <c r="S18" s="25">
        <v>0.64345267648618742</v>
      </c>
      <c r="T18" s="25">
        <v>3</v>
      </c>
      <c r="U18" s="25">
        <v>24779</v>
      </c>
      <c r="V18" s="25">
        <v>0</v>
      </c>
      <c r="W18" s="25">
        <v>0</v>
      </c>
      <c r="X18" s="25">
        <v>0</v>
      </c>
      <c r="Y18">
        <v>0</v>
      </c>
      <c r="Z18" s="25">
        <f t="shared" si="0"/>
        <v>0</v>
      </c>
    </row>
    <row r="19" spans="1:26" x14ac:dyDescent="0.3">
      <c r="A19" s="25">
        <v>2012</v>
      </c>
      <c r="B19" s="10">
        <v>113</v>
      </c>
      <c r="C19" s="10">
        <v>113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1</v>
      </c>
      <c r="N19" s="25">
        <v>0.18499999999999517</v>
      </c>
      <c r="O19" s="15">
        <v>3.0000000000000027E-2</v>
      </c>
      <c r="P19" s="25">
        <v>30.62</v>
      </c>
      <c r="Q19" s="25">
        <v>1.4860051863622423</v>
      </c>
      <c r="R19" s="25">
        <v>4.38</v>
      </c>
      <c r="S19" s="25">
        <v>0.64147411050409953</v>
      </c>
      <c r="T19" s="25">
        <v>0</v>
      </c>
      <c r="U19" s="25">
        <v>24779</v>
      </c>
      <c r="V19" s="25">
        <v>0</v>
      </c>
      <c r="W19" s="25">
        <v>0</v>
      </c>
      <c r="X19" s="25">
        <v>0</v>
      </c>
      <c r="Y19">
        <v>0</v>
      </c>
      <c r="Z19" s="25">
        <f t="shared" si="0"/>
        <v>0</v>
      </c>
    </row>
    <row r="20" spans="1:26" x14ac:dyDescent="0.3">
      <c r="A20" s="25">
        <v>2012</v>
      </c>
      <c r="B20" s="10">
        <v>114</v>
      </c>
      <c r="C20" s="10">
        <v>114</v>
      </c>
      <c r="D20" s="10">
        <v>1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1</v>
      </c>
      <c r="M20" s="10">
        <v>0</v>
      </c>
      <c r="N20" s="25">
        <v>0.60000000000000131</v>
      </c>
      <c r="O20" s="15">
        <v>7.999999999999996E-2</v>
      </c>
      <c r="P20" s="25">
        <v>36.08</v>
      </c>
      <c r="Q20" s="25">
        <v>1.5572665288699041</v>
      </c>
      <c r="R20" s="25">
        <v>4.96</v>
      </c>
      <c r="S20" s="25">
        <v>0.69548167649019743</v>
      </c>
      <c r="T20" s="25">
        <v>1</v>
      </c>
      <c r="U20" s="25">
        <v>24779</v>
      </c>
      <c r="V20" s="25">
        <v>0</v>
      </c>
      <c r="W20" s="25">
        <v>0</v>
      </c>
      <c r="X20" s="25">
        <v>0</v>
      </c>
      <c r="Y20">
        <v>0</v>
      </c>
      <c r="Z20" s="25">
        <f t="shared" si="0"/>
        <v>0</v>
      </c>
    </row>
    <row r="21" spans="1:26" x14ac:dyDescent="0.3">
      <c r="A21" s="25">
        <v>2012</v>
      </c>
      <c r="B21" s="10">
        <v>115</v>
      </c>
      <c r="C21" s="10">
        <v>115</v>
      </c>
      <c r="D21" s="10">
        <v>1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1</v>
      </c>
      <c r="N21" s="25">
        <v>0.35000000000000142</v>
      </c>
      <c r="O21" s="15">
        <v>0.32999999999999996</v>
      </c>
      <c r="P21" s="25">
        <v>27.16</v>
      </c>
      <c r="Q21" s="25">
        <v>1.433929765608464</v>
      </c>
      <c r="R21" s="25">
        <v>3.03</v>
      </c>
      <c r="S21" s="25">
        <v>0.48144262850230496</v>
      </c>
      <c r="T21" s="25">
        <v>1</v>
      </c>
      <c r="U21" s="25">
        <v>24779</v>
      </c>
      <c r="V21" s="25">
        <v>0</v>
      </c>
      <c r="W21" s="25">
        <v>0</v>
      </c>
      <c r="X21" s="25">
        <v>0</v>
      </c>
      <c r="Y21">
        <v>0</v>
      </c>
      <c r="Z21" s="25">
        <f t="shared" si="0"/>
        <v>0</v>
      </c>
    </row>
    <row r="22" spans="1:26" x14ac:dyDescent="0.3">
      <c r="A22" s="25">
        <v>2012</v>
      </c>
      <c r="B22" s="10">
        <v>116</v>
      </c>
      <c r="C22" s="10">
        <v>116</v>
      </c>
      <c r="D22" s="10">
        <v>1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1</v>
      </c>
      <c r="N22" s="25">
        <v>0.17000000000000171</v>
      </c>
      <c r="O22" s="15">
        <v>8.9999999999999969E-2</v>
      </c>
      <c r="P22" s="25">
        <v>23.63</v>
      </c>
      <c r="Q22" s="25">
        <v>1.3734637216323691</v>
      </c>
      <c r="R22" s="25">
        <v>3.82</v>
      </c>
      <c r="S22" s="25">
        <v>0.58206336291170868</v>
      </c>
      <c r="T22" s="25">
        <v>0</v>
      </c>
      <c r="U22" s="25">
        <v>24779</v>
      </c>
      <c r="V22" s="25">
        <v>0</v>
      </c>
      <c r="W22" s="25">
        <v>0</v>
      </c>
      <c r="X22" s="25">
        <v>0</v>
      </c>
      <c r="Y22">
        <v>0</v>
      </c>
      <c r="Z22" s="25">
        <f t="shared" si="0"/>
        <v>0</v>
      </c>
    </row>
    <row r="23" spans="1:26" x14ac:dyDescent="0.3">
      <c r="A23" s="25">
        <v>2012</v>
      </c>
      <c r="B23" s="10">
        <v>117</v>
      </c>
      <c r="C23" s="10">
        <v>117</v>
      </c>
      <c r="D23" s="10">
        <v>1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1</v>
      </c>
      <c r="N23" s="25">
        <v>0.39499999999999602</v>
      </c>
      <c r="O23" s="15">
        <v>0</v>
      </c>
      <c r="P23" s="25">
        <v>20.57</v>
      </c>
      <c r="Q23" s="25">
        <v>1.3132342916947239</v>
      </c>
      <c r="R23" s="25">
        <v>2.82</v>
      </c>
      <c r="S23" s="25">
        <v>0.45024910831936105</v>
      </c>
      <c r="T23" s="25">
        <v>0</v>
      </c>
      <c r="U23" s="25">
        <v>24779</v>
      </c>
      <c r="V23" s="25">
        <v>0</v>
      </c>
      <c r="W23" s="25">
        <v>1</v>
      </c>
      <c r="X23" s="25">
        <v>0</v>
      </c>
      <c r="Y23">
        <v>0</v>
      </c>
      <c r="Z23" s="25">
        <f t="shared" si="0"/>
        <v>1</v>
      </c>
    </row>
    <row r="24" spans="1:26" x14ac:dyDescent="0.3">
      <c r="A24" s="25">
        <v>2012</v>
      </c>
      <c r="B24" s="10">
        <v>118</v>
      </c>
      <c r="C24" s="10">
        <v>118</v>
      </c>
      <c r="D24" s="10">
        <v>1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1</v>
      </c>
      <c r="N24" s="25">
        <v>0.60500000000000398</v>
      </c>
      <c r="O24" s="15">
        <v>0.52</v>
      </c>
      <c r="P24" s="25">
        <v>14.26</v>
      </c>
      <c r="Q24" s="25">
        <v>1.1541195255158467</v>
      </c>
      <c r="R24" s="25">
        <v>4.55</v>
      </c>
      <c r="S24" s="25">
        <v>0.65801139665711239</v>
      </c>
      <c r="T24" s="25">
        <v>1</v>
      </c>
      <c r="U24" s="25">
        <v>24779</v>
      </c>
      <c r="V24" s="25">
        <v>0</v>
      </c>
      <c r="W24" s="25">
        <v>0</v>
      </c>
      <c r="X24" s="25">
        <v>1</v>
      </c>
      <c r="Y24">
        <v>0</v>
      </c>
      <c r="Z24" s="25">
        <f t="shared" si="0"/>
        <v>1</v>
      </c>
    </row>
    <row r="25" spans="1:26" x14ac:dyDescent="0.3">
      <c r="A25" s="25">
        <v>2012</v>
      </c>
      <c r="B25" s="10">
        <v>119</v>
      </c>
      <c r="C25" s="10">
        <v>119</v>
      </c>
      <c r="D25" s="10">
        <v>1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1</v>
      </c>
      <c r="M25" s="10">
        <v>0</v>
      </c>
      <c r="N25" s="25">
        <v>0.18299999999999272</v>
      </c>
      <c r="O25" s="15">
        <v>1.0000000000000009E-2</v>
      </c>
      <c r="P25" s="25">
        <v>19.43</v>
      </c>
      <c r="Q25" s="25">
        <v>1.2884728005997825</v>
      </c>
      <c r="R25" s="25">
        <v>2.66</v>
      </c>
      <c r="S25" s="25">
        <v>0.42488163663106698</v>
      </c>
      <c r="T25" s="25">
        <v>1</v>
      </c>
      <c r="U25" s="25">
        <v>24779</v>
      </c>
      <c r="V25" s="25">
        <v>0</v>
      </c>
      <c r="W25" s="25">
        <v>0</v>
      </c>
      <c r="X25" s="25">
        <v>0</v>
      </c>
      <c r="Y25">
        <v>0</v>
      </c>
      <c r="Z25" s="25">
        <f t="shared" si="0"/>
        <v>0</v>
      </c>
    </row>
    <row r="26" spans="1:26" x14ac:dyDescent="0.3">
      <c r="A26" s="25">
        <v>2012</v>
      </c>
      <c r="B26" s="10">
        <v>120</v>
      </c>
      <c r="C26" s="10">
        <v>120</v>
      </c>
      <c r="D26" s="10">
        <v>1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1</v>
      </c>
      <c r="N26" s="25">
        <v>0.44700000000000273</v>
      </c>
      <c r="O26" s="15">
        <v>0.41000000000000003</v>
      </c>
      <c r="P26" s="25">
        <v>5.81</v>
      </c>
      <c r="Q26" s="25">
        <v>0.76417613239033066</v>
      </c>
      <c r="R26" s="25">
        <v>2.98</v>
      </c>
      <c r="S26" s="25">
        <v>0.47421626407625522</v>
      </c>
      <c r="T26" s="25">
        <v>2</v>
      </c>
      <c r="U26" s="25">
        <v>24779</v>
      </c>
      <c r="V26" s="25">
        <v>0</v>
      </c>
      <c r="W26" s="25">
        <v>0</v>
      </c>
      <c r="X26" s="25">
        <v>1</v>
      </c>
      <c r="Y26">
        <v>0</v>
      </c>
      <c r="Z26" s="25">
        <f t="shared" si="0"/>
        <v>1</v>
      </c>
    </row>
    <row r="27" spans="1:26" x14ac:dyDescent="0.3">
      <c r="A27" s="25">
        <v>2012</v>
      </c>
      <c r="B27" s="10">
        <v>121</v>
      </c>
      <c r="C27" s="10">
        <v>121</v>
      </c>
      <c r="D27" s="10">
        <v>1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1</v>
      </c>
      <c r="M27" s="10">
        <v>0</v>
      </c>
      <c r="N27" s="25">
        <v>0.46000000000000796</v>
      </c>
      <c r="O27" s="15">
        <v>1.0000000000000009E-2</v>
      </c>
      <c r="P27" s="25">
        <v>12.7</v>
      </c>
      <c r="Q27" s="25">
        <v>1.1038037209559568</v>
      </c>
      <c r="R27" s="25">
        <v>3.23</v>
      </c>
      <c r="S27" s="25">
        <v>0.50920252233110286</v>
      </c>
      <c r="T27" s="25">
        <v>2</v>
      </c>
      <c r="U27" s="25">
        <v>24779</v>
      </c>
      <c r="V27" s="25">
        <v>0</v>
      </c>
      <c r="W27" s="25">
        <v>0</v>
      </c>
      <c r="X27" s="25">
        <v>0</v>
      </c>
      <c r="Y27">
        <v>0</v>
      </c>
      <c r="Z27" s="25">
        <f t="shared" si="0"/>
        <v>0</v>
      </c>
    </row>
    <row r="28" spans="1:26" x14ac:dyDescent="0.3">
      <c r="A28" s="25">
        <v>2012</v>
      </c>
      <c r="B28" s="10">
        <v>122</v>
      </c>
      <c r="C28" s="10">
        <v>122</v>
      </c>
      <c r="D28" s="10">
        <v>1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1</v>
      </c>
      <c r="M28" s="10">
        <v>0</v>
      </c>
      <c r="N28" s="25">
        <v>0.5899999999999892</v>
      </c>
      <c r="O28" s="15">
        <v>4.0000000000000036E-2</v>
      </c>
      <c r="P28" s="25">
        <v>11.86</v>
      </c>
      <c r="Q28" s="25">
        <v>1.0740846890282438</v>
      </c>
      <c r="R28" s="25">
        <v>2.61</v>
      </c>
      <c r="S28" s="25">
        <v>0.41664050733828095</v>
      </c>
      <c r="T28" s="25">
        <v>1</v>
      </c>
      <c r="U28" s="25">
        <v>24779</v>
      </c>
      <c r="V28" s="25">
        <v>0</v>
      </c>
      <c r="W28" s="25">
        <v>0</v>
      </c>
      <c r="X28" s="25">
        <v>0</v>
      </c>
      <c r="Y28">
        <v>3</v>
      </c>
      <c r="Z28" s="25">
        <f t="shared" si="0"/>
        <v>3</v>
      </c>
    </row>
    <row r="29" spans="1:26" x14ac:dyDescent="0.3">
      <c r="A29" s="25">
        <v>2012</v>
      </c>
      <c r="B29" s="10">
        <v>123</v>
      </c>
      <c r="C29" s="10">
        <v>123</v>
      </c>
      <c r="D29" s="10">
        <v>1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1</v>
      </c>
      <c r="M29" s="10">
        <v>0</v>
      </c>
      <c r="N29" s="25">
        <v>0.35000000000000853</v>
      </c>
      <c r="O29" s="15">
        <v>0</v>
      </c>
      <c r="P29" s="25">
        <v>16.53</v>
      </c>
      <c r="Q29" s="25">
        <v>1.2182728535714475</v>
      </c>
      <c r="R29" s="25">
        <v>2.68</v>
      </c>
      <c r="S29" s="25">
        <v>0.42813479402878885</v>
      </c>
      <c r="T29" s="25">
        <v>0</v>
      </c>
      <c r="U29" s="25">
        <v>15790</v>
      </c>
      <c r="V29" s="25">
        <v>0</v>
      </c>
      <c r="W29" s="25">
        <v>1</v>
      </c>
      <c r="X29" s="25">
        <v>0</v>
      </c>
      <c r="Y29">
        <v>2</v>
      </c>
      <c r="Z29" s="25">
        <f t="shared" si="0"/>
        <v>3</v>
      </c>
    </row>
    <row r="30" spans="1:26" x14ac:dyDescent="0.3">
      <c r="A30" s="25">
        <v>2012</v>
      </c>
      <c r="B30" s="10">
        <v>124</v>
      </c>
      <c r="C30" s="10">
        <v>124</v>
      </c>
      <c r="D30" s="10">
        <v>1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1</v>
      </c>
      <c r="M30" s="10">
        <v>0</v>
      </c>
      <c r="N30" s="25">
        <v>0.54999999999999716</v>
      </c>
      <c r="O30" s="15">
        <v>8.9999999999999969E-2</v>
      </c>
      <c r="P30" s="25">
        <v>33.92</v>
      </c>
      <c r="Q30" s="25">
        <v>1.5304558435846762</v>
      </c>
      <c r="R30" s="25">
        <v>5.25</v>
      </c>
      <c r="S30" s="25">
        <v>0.72015930340595691</v>
      </c>
      <c r="T30" s="25">
        <v>0</v>
      </c>
      <c r="U30" s="25">
        <v>15790</v>
      </c>
      <c r="V30" s="25">
        <v>0</v>
      </c>
      <c r="W30" s="25">
        <v>0</v>
      </c>
      <c r="X30" s="25">
        <v>0</v>
      </c>
      <c r="Y30">
        <v>1</v>
      </c>
      <c r="Z30" s="25">
        <f t="shared" si="0"/>
        <v>1</v>
      </c>
    </row>
    <row r="31" spans="1:26" x14ac:dyDescent="0.3">
      <c r="A31" s="25">
        <v>2012</v>
      </c>
      <c r="B31" s="10">
        <v>125</v>
      </c>
      <c r="C31" s="10">
        <v>125</v>
      </c>
      <c r="D31" s="10">
        <v>1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1</v>
      </c>
      <c r="N31" s="25">
        <v>0.35999999999999943</v>
      </c>
      <c r="O31" s="15">
        <v>2.0000000000000018E-2</v>
      </c>
      <c r="P31" s="25">
        <v>24.19</v>
      </c>
      <c r="Q31" s="25">
        <v>1.3836358683618797</v>
      </c>
      <c r="R31" s="25">
        <v>7.7</v>
      </c>
      <c r="S31" s="25">
        <v>0.88649072517248184</v>
      </c>
      <c r="T31" s="25">
        <v>0</v>
      </c>
      <c r="U31" s="25">
        <v>15790</v>
      </c>
      <c r="V31" s="25">
        <v>0</v>
      </c>
      <c r="W31" s="25">
        <v>0</v>
      </c>
      <c r="X31" s="25">
        <v>0</v>
      </c>
      <c r="Y31">
        <v>0</v>
      </c>
      <c r="Z31" s="25">
        <f t="shared" si="0"/>
        <v>0</v>
      </c>
    </row>
    <row r="32" spans="1:26" x14ac:dyDescent="0.3">
      <c r="A32" s="25">
        <v>2012</v>
      </c>
      <c r="B32" s="10">
        <v>126</v>
      </c>
      <c r="C32" s="10">
        <v>126</v>
      </c>
      <c r="D32" s="10">
        <v>1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25">
        <v>0.53499999999999659</v>
      </c>
      <c r="O32" s="15">
        <v>5.0000000000000044E-2</v>
      </c>
      <c r="P32" s="25">
        <v>49.81</v>
      </c>
      <c r="Q32" s="25">
        <v>1.6973165417323834</v>
      </c>
      <c r="R32" s="25">
        <v>6.11</v>
      </c>
      <c r="S32" s="25">
        <v>0.78604121024255424</v>
      </c>
      <c r="T32" s="25">
        <v>0</v>
      </c>
      <c r="U32" s="25">
        <v>15790</v>
      </c>
      <c r="V32" s="25">
        <v>0</v>
      </c>
      <c r="W32" s="25">
        <v>0</v>
      </c>
      <c r="X32" s="25">
        <v>1</v>
      </c>
      <c r="Y32">
        <v>1</v>
      </c>
      <c r="Z32" s="25">
        <f t="shared" si="0"/>
        <v>2</v>
      </c>
    </row>
    <row r="33" spans="1:26" x14ac:dyDescent="0.3">
      <c r="A33" s="25">
        <v>2012</v>
      </c>
      <c r="B33" s="10">
        <v>127</v>
      </c>
      <c r="C33" s="10">
        <v>127</v>
      </c>
      <c r="D33" s="10">
        <v>1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1</v>
      </c>
      <c r="N33" s="25">
        <v>0.35500000000000398</v>
      </c>
      <c r="O33" s="15">
        <v>5.0000000000000044E-2</v>
      </c>
      <c r="P33" s="25">
        <v>29.03</v>
      </c>
      <c r="Q33" s="25">
        <v>1.4628470358316736</v>
      </c>
      <c r="R33" s="25">
        <v>6.96</v>
      </c>
      <c r="S33" s="25">
        <v>0.84260923961056211</v>
      </c>
      <c r="T33" s="25">
        <v>0</v>
      </c>
      <c r="U33" s="25">
        <v>15790</v>
      </c>
      <c r="V33" s="25">
        <v>0</v>
      </c>
      <c r="W33" s="25">
        <v>0</v>
      </c>
      <c r="X33" s="25">
        <v>0</v>
      </c>
      <c r="Y33">
        <v>0</v>
      </c>
      <c r="Z33" s="25">
        <f t="shared" si="0"/>
        <v>0</v>
      </c>
    </row>
    <row r="34" spans="1:26" x14ac:dyDescent="0.3">
      <c r="A34" s="25">
        <v>2012</v>
      </c>
      <c r="B34" s="10">
        <v>128</v>
      </c>
      <c r="C34" s="10">
        <v>128</v>
      </c>
      <c r="D34" s="10">
        <v>1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1</v>
      </c>
      <c r="M34" s="10">
        <v>0</v>
      </c>
      <c r="N34" s="25">
        <v>0.51500000000000057</v>
      </c>
      <c r="O34" s="15">
        <v>8.9999999999999969E-2</v>
      </c>
      <c r="P34" s="25">
        <v>10.88</v>
      </c>
      <c r="Q34" s="25">
        <v>1.0366288953621612</v>
      </c>
      <c r="R34" s="25">
        <v>2.95</v>
      </c>
      <c r="S34" s="25">
        <v>0.46982201597816303</v>
      </c>
      <c r="T34" s="25">
        <v>0</v>
      </c>
      <c r="U34" s="25">
        <v>15790</v>
      </c>
      <c r="V34" s="25">
        <v>0</v>
      </c>
      <c r="W34" s="25">
        <v>0</v>
      </c>
      <c r="X34" s="25">
        <v>0</v>
      </c>
      <c r="Y34">
        <v>1</v>
      </c>
      <c r="Z34" s="25">
        <f t="shared" si="0"/>
        <v>1</v>
      </c>
    </row>
    <row r="35" spans="1:26" x14ac:dyDescent="0.3">
      <c r="A35" s="25">
        <v>2012</v>
      </c>
      <c r="B35" s="10">
        <v>129</v>
      </c>
      <c r="C35" s="10">
        <v>129</v>
      </c>
      <c r="D35" s="10">
        <v>1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1</v>
      </c>
      <c r="M35" s="10">
        <v>0</v>
      </c>
      <c r="N35" s="25">
        <v>0.92999999999999261</v>
      </c>
      <c r="O35" s="15">
        <v>0.21999999999999997</v>
      </c>
      <c r="P35" s="25">
        <v>15.61</v>
      </c>
      <c r="Q35" s="25">
        <v>1.1934029030624176</v>
      </c>
      <c r="R35" s="25">
        <v>3.09</v>
      </c>
      <c r="S35" s="25">
        <v>0.48995847942483461</v>
      </c>
      <c r="T35" s="25">
        <v>0</v>
      </c>
      <c r="U35" s="25">
        <v>15790</v>
      </c>
      <c r="V35" s="25">
        <v>0</v>
      </c>
      <c r="W35" s="25">
        <v>0</v>
      </c>
      <c r="X35" s="25">
        <v>0</v>
      </c>
      <c r="Y35">
        <v>2</v>
      </c>
      <c r="Z35" s="25">
        <f t="shared" si="0"/>
        <v>2</v>
      </c>
    </row>
    <row r="36" spans="1:26" x14ac:dyDescent="0.3">
      <c r="A36" s="25">
        <v>2012</v>
      </c>
      <c r="B36" s="10">
        <v>130</v>
      </c>
      <c r="C36" s="10">
        <v>130</v>
      </c>
      <c r="D36" s="10">
        <v>1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1</v>
      </c>
      <c r="L36" s="10">
        <v>0</v>
      </c>
      <c r="M36" s="10">
        <v>0</v>
      </c>
      <c r="N36" s="25">
        <v>0.31700000000000728</v>
      </c>
      <c r="O36" s="15">
        <v>6.0000000000000053E-2</v>
      </c>
      <c r="P36" s="25">
        <v>14.74</v>
      </c>
      <c r="Q36" s="25">
        <v>1.1684974835230326</v>
      </c>
      <c r="R36" s="25">
        <v>3.19</v>
      </c>
      <c r="S36" s="25">
        <v>0.50379068305718111</v>
      </c>
      <c r="T36" s="25">
        <v>1</v>
      </c>
      <c r="U36" s="25">
        <v>15790</v>
      </c>
      <c r="V36" s="25">
        <v>0</v>
      </c>
      <c r="W36" s="25">
        <v>0</v>
      </c>
      <c r="X36" s="25">
        <v>0</v>
      </c>
      <c r="Y36">
        <v>0</v>
      </c>
      <c r="Z36" s="25">
        <f t="shared" si="0"/>
        <v>0</v>
      </c>
    </row>
    <row r="37" spans="1:26" x14ac:dyDescent="0.3">
      <c r="A37" s="25">
        <v>2012</v>
      </c>
      <c r="B37" s="10">
        <v>131</v>
      </c>
      <c r="C37" s="10">
        <v>131</v>
      </c>
      <c r="D37" s="10">
        <v>1</v>
      </c>
      <c r="E37" s="10">
        <v>0</v>
      </c>
      <c r="F37" s="10">
        <v>0</v>
      </c>
      <c r="G37" s="10">
        <v>1</v>
      </c>
      <c r="H37" s="10">
        <v>0</v>
      </c>
      <c r="I37" s="10">
        <v>0</v>
      </c>
      <c r="J37" s="10">
        <v>0</v>
      </c>
      <c r="K37" s="10">
        <v>1</v>
      </c>
      <c r="L37" s="10">
        <v>0</v>
      </c>
      <c r="M37" s="10">
        <v>0</v>
      </c>
      <c r="N37" s="25">
        <v>0.23799999999999955</v>
      </c>
      <c r="O37" s="15">
        <v>0</v>
      </c>
      <c r="P37" s="25">
        <v>35.75</v>
      </c>
      <c r="Q37" s="25">
        <v>1.5532760461370994</v>
      </c>
      <c r="R37" s="25">
        <v>2.89</v>
      </c>
      <c r="S37" s="25">
        <v>0.46089784275654788</v>
      </c>
      <c r="T37" s="25">
        <v>0</v>
      </c>
      <c r="U37" s="25">
        <v>15790</v>
      </c>
      <c r="V37" s="25">
        <v>0</v>
      </c>
      <c r="W37" s="25">
        <v>0</v>
      </c>
      <c r="X37" s="25">
        <v>1</v>
      </c>
      <c r="Y37">
        <v>-1</v>
      </c>
      <c r="Z37" s="25">
        <f t="shared" si="0"/>
        <v>0</v>
      </c>
    </row>
    <row r="38" spans="1:26" x14ac:dyDescent="0.3">
      <c r="A38" s="25">
        <v>2012</v>
      </c>
      <c r="B38" s="10">
        <v>132</v>
      </c>
      <c r="C38" s="10">
        <v>132</v>
      </c>
      <c r="D38" s="10">
        <v>1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1</v>
      </c>
      <c r="L38" s="10">
        <v>0</v>
      </c>
      <c r="M38" s="10">
        <v>0</v>
      </c>
      <c r="N38" s="25">
        <v>0.40999999999999659</v>
      </c>
      <c r="O38" s="15">
        <v>6.0000000000000053E-2</v>
      </c>
      <c r="P38" s="25">
        <v>34.93</v>
      </c>
      <c r="Q38" s="25">
        <v>1.5431985856376467</v>
      </c>
      <c r="R38" s="25">
        <v>3.54</v>
      </c>
      <c r="S38" s="25">
        <v>0.54900326202578786</v>
      </c>
      <c r="T38" s="25">
        <v>0</v>
      </c>
      <c r="U38" s="25">
        <v>15790</v>
      </c>
      <c r="V38" s="25">
        <v>0</v>
      </c>
      <c r="W38" s="25">
        <v>0</v>
      </c>
      <c r="X38" s="25">
        <v>0</v>
      </c>
      <c r="Y38">
        <v>1</v>
      </c>
      <c r="Z38" s="25">
        <f t="shared" si="0"/>
        <v>1</v>
      </c>
    </row>
    <row r="39" spans="1:26" x14ac:dyDescent="0.3">
      <c r="A39" s="25">
        <v>2012</v>
      </c>
      <c r="B39" s="10">
        <v>133</v>
      </c>
      <c r="C39" s="10">
        <v>133</v>
      </c>
      <c r="D39" s="10">
        <v>1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1</v>
      </c>
      <c r="L39" s="10">
        <v>0</v>
      </c>
      <c r="M39" s="10">
        <v>0</v>
      </c>
      <c r="N39" s="25">
        <v>0.59000000000000341</v>
      </c>
      <c r="O39" s="15">
        <v>0.16000000000000003</v>
      </c>
      <c r="P39" s="25">
        <v>29.9</v>
      </c>
      <c r="Q39" s="25">
        <v>1.4756711883244296</v>
      </c>
      <c r="R39" s="25">
        <v>3.26</v>
      </c>
      <c r="S39" s="25">
        <v>0.51321760006793893</v>
      </c>
      <c r="T39" s="25">
        <v>0</v>
      </c>
      <c r="U39" s="25">
        <v>15790</v>
      </c>
      <c r="V39" s="25">
        <v>0</v>
      </c>
      <c r="W39" s="25">
        <v>0</v>
      </c>
      <c r="X39" s="25">
        <v>4</v>
      </c>
      <c r="Y39">
        <v>1</v>
      </c>
      <c r="Z39" s="25">
        <f t="shared" si="0"/>
        <v>5</v>
      </c>
    </row>
    <row r="40" spans="1:26" x14ac:dyDescent="0.3">
      <c r="A40" s="25">
        <v>2012</v>
      </c>
      <c r="B40" s="10">
        <v>134</v>
      </c>
      <c r="C40" s="10">
        <v>134</v>
      </c>
      <c r="D40" s="10">
        <v>1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1</v>
      </c>
      <c r="L40" s="10">
        <v>0</v>
      </c>
      <c r="M40" s="10">
        <v>0</v>
      </c>
      <c r="N40" s="25">
        <v>1</v>
      </c>
      <c r="O40" s="15">
        <v>0.18999999999999995</v>
      </c>
      <c r="P40" s="25">
        <v>26.09</v>
      </c>
      <c r="Q40" s="25">
        <v>1.4164740791002208</v>
      </c>
      <c r="R40" s="25">
        <v>3.39</v>
      </c>
      <c r="S40" s="25">
        <v>0.53019969820308221</v>
      </c>
      <c r="T40" s="25">
        <v>0</v>
      </c>
      <c r="U40" s="25">
        <v>15790</v>
      </c>
      <c r="V40" s="25">
        <v>0</v>
      </c>
      <c r="W40" s="25">
        <v>0</v>
      </c>
      <c r="X40" s="25">
        <v>0</v>
      </c>
      <c r="Y40">
        <v>4</v>
      </c>
      <c r="Z40" s="25">
        <f t="shared" si="0"/>
        <v>4</v>
      </c>
    </row>
    <row r="41" spans="1:26" x14ac:dyDescent="0.3">
      <c r="A41" s="25">
        <v>2012</v>
      </c>
      <c r="B41" s="10">
        <v>135</v>
      </c>
      <c r="C41" s="10">
        <v>135</v>
      </c>
      <c r="D41" s="10">
        <v>1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1</v>
      </c>
      <c r="L41" s="10">
        <v>0</v>
      </c>
      <c r="M41" s="10">
        <v>0</v>
      </c>
      <c r="N41" s="25">
        <v>0.23000000000000398</v>
      </c>
      <c r="O41" s="15">
        <v>0</v>
      </c>
      <c r="P41" s="25">
        <v>15.39</v>
      </c>
      <c r="Q41" s="25">
        <v>1.1872386198314788</v>
      </c>
      <c r="R41" s="25">
        <v>3.43</v>
      </c>
      <c r="S41" s="25">
        <v>0.53529412004277055</v>
      </c>
      <c r="T41" s="25">
        <v>1</v>
      </c>
      <c r="U41" s="25">
        <v>15790</v>
      </c>
      <c r="V41" s="25">
        <v>0</v>
      </c>
      <c r="W41" s="25">
        <v>0</v>
      </c>
      <c r="X41" s="25">
        <v>0</v>
      </c>
      <c r="Y41">
        <v>0</v>
      </c>
      <c r="Z41" s="25">
        <f t="shared" si="0"/>
        <v>0</v>
      </c>
    </row>
    <row r="42" spans="1:26" x14ac:dyDescent="0.3">
      <c r="A42" s="25">
        <v>2012</v>
      </c>
      <c r="B42" s="10">
        <v>136</v>
      </c>
      <c r="C42" s="10">
        <v>136</v>
      </c>
      <c r="D42" s="10">
        <v>1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1</v>
      </c>
      <c r="L42" s="10">
        <v>0</v>
      </c>
      <c r="M42" s="10">
        <v>0</v>
      </c>
      <c r="N42" s="25">
        <v>0.28000000000000114</v>
      </c>
      <c r="O42" s="15">
        <v>6.9999999999999951E-2</v>
      </c>
      <c r="P42" s="25">
        <v>28.64</v>
      </c>
      <c r="Q42" s="25">
        <v>1.4569730136358179</v>
      </c>
      <c r="R42" s="25">
        <v>4.09</v>
      </c>
      <c r="S42" s="25">
        <v>0.61172330800734176</v>
      </c>
      <c r="T42" s="25">
        <v>0</v>
      </c>
      <c r="U42" s="25">
        <v>15790</v>
      </c>
      <c r="V42" s="25">
        <v>0</v>
      </c>
      <c r="W42" s="25">
        <v>0</v>
      </c>
      <c r="X42" s="25">
        <v>0</v>
      </c>
      <c r="Y42">
        <v>1</v>
      </c>
      <c r="Z42" s="25">
        <f t="shared" si="0"/>
        <v>1</v>
      </c>
    </row>
    <row r="43" spans="1:26" x14ac:dyDescent="0.3">
      <c r="A43" s="25">
        <v>2012</v>
      </c>
      <c r="B43" s="10">
        <v>137</v>
      </c>
      <c r="C43" s="10">
        <v>137</v>
      </c>
      <c r="D43" s="10">
        <v>1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1</v>
      </c>
      <c r="K43" s="10">
        <v>0</v>
      </c>
      <c r="L43" s="10">
        <v>0</v>
      </c>
      <c r="M43" s="10">
        <v>0</v>
      </c>
      <c r="N43" s="25">
        <v>0.40999999999999659</v>
      </c>
      <c r="O43" s="15">
        <v>0</v>
      </c>
      <c r="P43" s="25">
        <v>25.16</v>
      </c>
      <c r="Q43" s="25">
        <v>1.4007106367732314</v>
      </c>
      <c r="R43" s="25">
        <v>3.5</v>
      </c>
      <c r="S43" s="25">
        <v>0.54406804435027567</v>
      </c>
      <c r="T43" s="25">
        <v>0</v>
      </c>
      <c r="U43" s="25">
        <v>15790</v>
      </c>
      <c r="V43" s="25">
        <v>0</v>
      </c>
      <c r="W43" s="25">
        <v>0</v>
      </c>
      <c r="X43" s="25">
        <v>0</v>
      </c>
      <c r="Y43">
        <v>0</v>
      </c>
      <c r="Z43" s="25">
        <f t="shared" si="0"/>
        <v>0</v>
      </c>
    </row>
    <row r="44" spans="1:26" x14ac:dyDescent="0.3">
      <c r="A44" s="25">
        <v>2012</v>
      </c>
      <c r="B44" s="10">
        <v>138</v>
      </c>
      <c r="C44" s="10">
        <v>138</v>
      </c>
      <c r="D44" s="10">
        <v>1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1</v>
      </c>
      <c r="L44" s="10">
        <v>0</v>
      </c>
      <c r="M44" s="10">
        <v>0</v>
      </c>
      <c r="N44" s="25">
        <v>0.63500000000000512</v>
      </c>
      <c r="O44" s="15">
        <v>0.25</v>
      </c>
      <c r="P44" s="25">
        <v>20.38</v>
      </c>
      <c r="Q44" s="25">
        <v>1.3092041796704075</v>
      </c>
      <c r="R44" s="25">
        <v>4.0599999999999996</v>
      </c>
      <c r="S44" s="25">
        <v>0.60852603357719404</v>
      </c>
      <c r="T44" s="25">
        <v>1</v>
      </c>
      <c r="U44" s="25">
        <v>15790</v>
      </c>
      <c r="V44" s="25">
        <v>0</v>
      </c>
      <c r="W44" s="25">
        <v>0</v>
      </c>
      <c r="X44" s="25">
        <v>0</v>
      </c>
      <c r="Y44">
        <v>1</v>
      </c>
      <c r="Z44" s="25">
        <f t="shared" si="0"/>
        <v>1</v>
      </c>
    </row>
    <row r="45" spans="1:26" x14ac:dyDescent="0.3">
      <c r="A45" s="25">
        <v>2012</v>
      </c>
      <c r="B45" s="10">
        <v>139</v>
      </c>
      <c r="C45" s="10">
        <v>139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25">
        <v>0.27299999999999613</v>
      </c>
      <c r="O45" s="15">
        <v>5.0000000000000044E-2</v>
      </c>
      <c r="P45" s="25">
        <v>21.13</v>
      </c>
      <c r="Q45" s="25">
        <v>1.3248994970523134</v>
      </c>
      <c r="R45" s="25">
        <v>3.35</v>
      </c>
      <c r="S45" s="25">
        <v>0.5250448070368452</v>
      </c>
      <c r="T45" s="25">
        <v>0</v>
      </c>
      <c r="U45" s="25">
        <v>15790</v>
      </c>
      <c r="V45" s="25">
        <v>0</v>
      </c>
      <c r="W45" s="25">
        <v>0</v>
      </c>
      <c r="X45" s="25">
        <v>0</v>
      </c>
      <c r="Y45">
        <v>0</v>
      </c>
      <c r="Z45" s="25">
        <f t="shared" si="0"/>
        <v>0</v>
      </c>
    </row>
    <row r="46" spans="1:26" x14ac:dyDescent="0.3">
      <c r="A46" s="25">
        <v>2012</v>
      </c>
      <c r="B46" s="10">
        <v>140</v>
      </c>
      <c r="C46" s="10">
        <v>140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1</v>
      </c>
      <c r="K46" s="10">
        <v>0</v>
      </c>
      <c r="L46" s="10">
        <v>0</v>
      </c>
      <c r="M46" s="10">
        <v>0</v>
      </c>
      <c r="N46" s="25">
        <v>0.25199999999999534</v>
      </c>
      <c r="O46" s="15">
        <v>0</v>
      </c>
      <c r="P46" s="25">
        <v>12.2</v>
      </c>
      <c r="Q46" s="25">
        <v>1.0863598306747482</v>
      </c>
      <c r="R46" s="25">
        <v>2.86</v>
      </c>
      <c r="S46" s="25">
        <v>0.456366033129043</v>
      </c>
      <c r="T46" s="25">
        <v>0</v>
      </c>
      <c r="U46" s="25">
        <v>15790</v>
      </c>
      <c r="V46" s="25">
        <v>0</v>
      </c>
      <c r="W46" s="25">
        <v>0</v>
      </c>
      <c r="X46" s="25">
        <v>1</v>
      </c>
      <c r="Y46">
        <v>1</v>
      </c>
      <c r="Z46" s="25">
        <f t="shared" si="0"/>
        <v>2</v>
      </c>
    </row>
    <row r="47" spans="1:26" x14ac:dyDescent="0.3">
      <c r="A47" s="25">
        <v>2012</v>
      </c>
      <c r="B47" s="10">
        <v>141</v>
      </c>
      <c r="C47" s="10">
        <v>141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1</v>
      </c>
      <c r="L47" s="10">
        <v>0</v>
      </c>
      <c r="M47" s="10">
        <v>0</v>
      </c>
      <c r="N47" s="25">
        <v>0.66500000000000625</v>
      </c>
      <c r="O47" s="15">
        <v>0.4</v>
      </c>
      <c r="P47" s="25">
        <v>18.03</v>
      </c>
      <c r="Q47" s="25">
        <v>1.255995726722402</v>
      </c>
      <c r="R47" s="25">
        <v>3.53</v>
      </c>
      <c r="S47" s="25">
        <v>0.54777470538782258</v>
      </c>
      <c r="T47" s="25">
        <v>2</v>
      </c>
      <c r="U47" s="25">
        <v>15790</v>
      </c>
      <c r="V47" s="25">
        <v>0</v>
      </c>
      <c r="W47" s="25">
        <v>0</v>
      </c>
      <c r="X47" s="25">
        <v>0</v>
      </c>
      <c r="Y47">
        <v>0</v>
      </c>
      <c r="Z47" s="25">
        <f t="shared" si="0"/>
        <v>0</v>
      </c>
    </row>
    <row r="48" spans="1:26" x14ac:dyDescent="0.3">
      <c r="A48" s="25">
        <v>2012</v>
      </c>
      <c r="B48" s="10">
        <v>142</v>
      </c>
      <c r="C48" s="10">
        <v>142</v>
      </c>
      <c r="D48" s="10">
        <v>1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1</v>
      </c>
      <c r="L48" s="10">
        <v>0</v>
      </c>
      <c r="M48" s="10">
        <v>0</v>
      </c>
      <c r="N48" s="25">
        <v>0.60199999999998965</v>
      </c>
      <c r="O48" s="15">
        <v>0.17000000000000004</v>
      </c>
      <c r="P48" s="25">
        <v>16.54</v>
      </c>
      <c r="Q48" s="25">
        <v>1.2185355052165279</v>
      </c>
      <c r="R48" s="25">
        <v>2.71</v>
      </c>
      <c r="S48" s="25">
        <v>0.43296929087440572</v>
      </c>
      <c r="T48" s="25">
        <v>2</v>
      </c>
      <c r="U48" s="25">
        <v>15790</v>
      </c>
      <c r="V48" s="25">
        <v>0</v>
      </c>
      <c r="W48" s="25">
        <v>0</v>
      </c>
      <c r="X48" s="25">
        <v>0</v>
      </c>
      <c r="Y48">
        <v>1</v>
      </c>
      <c r="Z48" s="25">
        <f t="shared" si="0"/>
        <v>1</v>
      </c>
    </row>
    <row r="49" spans="1:26" x14ac:dyDescent="0.3">
      <c r="A49" s="25">
        <v>2012</v>
      </c>
      <c r="B49" s="10">
        <v>143</v>
      </c>
      <c r="C49" s="10">
        <v>143</v>
      </c>
      <c r="D49" s="10">
        <v>1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1</v>
      </c>
      <c r="M49" s="10">
        <v>0</v>
      </c>
      <c r="N49" s="25">
        <v>0.21300000000000807</v>
      </c>
      <c r="O49" s="15">
        <v>0</v>
      </c>
      <c r="P49" s="25">
        <v>24.98</v>
      </c>
      <c r="Q49" s="25">
        <v>1.3975924340381167</v>
      </c>
      <c r="R49" s="25">
        <v>2.91</v>
      </c>
      <c r="S49" s="25">
        <v>0.46389298898590731</v>
      </c>
      <c r="T49" s="25">
        <v>1</v>
      </c>
      <c r="U49" s="25">
        <v>15790</v>
      </c>
      <c r="V49" s="25">
        <v>0</v>
      </c>
      <c r="W49" s="25">
        <v>0</v>
      </c>
      <c r="X49" s="25">
        <v>1</v>
      </c>
      <c r="Y49">
        <v>1</v>
      </c>
      <c r="Z49" s="25">
        <f t="shared" si="0"/>
        <v>2</v>
      </c>
    </row>
    <row r="50" spans="1:26" x14ac:dyDescent="0.3">
      <c r="A50" s="25">
        <v>2012</v>
      </c>
      <c r="B50" s="10">
        <v>144</v>
      </c>
      <c r="C50" s="10">
        <v>144</v>
      </c>
      <c r="D50" s="10">
        <v>1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25">
        <v>0.28999999999999204</v>
      </c>
      <c r="O50" s="15">
        <v>6.0000000000000053E-2</v>
      </c>
      <c r="P50" s="25">
        <v>33.29</v>
      </c>
      <c r="Q50" s="25">
        <v>1.5223137951566674</v>
      </c>
      <c r="R50" s="25">
        <v>3.47</v>
      </c>
      <c r="S50" s="25">
        <v>0.54032947479087379</v>
      </c>
      <c r="T50" s="25">
        <v>0</v>
      </c>
      <c r="U50" s="25">
        <v>15790</v>
      </c>
      <c r="V50" s="25">
        <v>0</v>
      </c>
      <c r="W50" s="25">
        <v>0</v>
      </c>
      <c r="X50" s="25">
        <v>0</v>
      </c>
      <c r="Y50">
        <v>0</v>
      </c>
      <c r="Z50" s="25">
        <f t="shared" si="0"/>
        <v>0</v>
      </c>
    </row>
    <row r="51" spans="1:26" x14ac:dyDescent="0.3">
      <c r="A51" s="25">
        <v>2012</v>
      </c>
      <c r="B51" s="10">
        <v>145</v>
      </c>
      <c r="C51" s="10">
        <v>145</v>
      </c>
      <c r="D51" s="10">
        <v>1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1</v>
      </c>
      <c r="L51" s="10">
        <v>0</v>
      </c>
      <c r="M51" s="10">
        <v>0</v>
      </c>
      <c r="N51" s="25">
        <v>0.35500000000000398</v>
      </c>
      <c r="O51" s="15">
        <v>0</v>
      </c>
      <c r="P51" s="25">
        <v>15.84</v>
      </c>
      <c r="Q51" s="25">
        <v>1.1997551772534747</v>
      </c>
      <c r="R51" s="25">
        <v>2.91</v>
      </c>
      <c r="S51" s="25">
        <v>0.46389298898590731</v>
      </c>
      <c r="T51" s="25">
        <v>0</v>
      </c>
      <c r="U51" s="25">
        <v>15790</v>
      </c>
      <c r="V51" s="25">
        <v>0</v>
      </c>
      <c r="W51" s="25">
        <v>0</v>
      </c>
      <c r="X51" s="25">
        <v>0</v>
      </c>
      <c r="Y51">
        <v>0</v>
      </c>
      <c r="Z51" s="25">
        <f t="shared" si="0"/>
        <v>0</v>
      </c>
    </row>
    <row r="52" spans="1:26" x14ac:dyDescent="0.3">
      <c r="A52" s="25">
        <v>2012</v>
      </c>
      <c r="B52" s="10">
        <v>146</v>
      </c>
      <c r="C52" s="10">
        <v>146</v>
      </c>
      <c r="D52" s="10">
        <v>1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25">
        <v>0.32000000000000739</v>
      </c>
      <c r="O52" s="15">
        <v>9.9999999999999978E-2</v>
      </c>
      <c r="P52" s="25">
        <v>10.97</v>
      </c>
      <c r="Q52" s="25">
        <v>1.0402066275747111</v>
      </c>
      <c r="R52" s="25">
        <v>2.88</v>
      </c>
      <c r="S52" s="25">
        <v>0.45939248775923086</v>
      </c>
      <c r="T52" s="25">
        <v>1</v>
      </c>
      <c r="U52" s="25">
        <v>15790</v>
      </c>
      <c r="V52" s="25">
        <v>0</v>
      </c>
      <c r="W52" s="25">
        <v>0</v>
      </c>
      <c r="X52" s="25">
        <v>1</v>
      </c>
      <c r="Y52">
        <v>1</v>
      </c>
      <c r="Z52" s="25">
        <f t="shared" si="0"/>
        <v>2</v>
      </c>
    </row>
    <row r="53" spans="1:26" x14ac:dyDescent="0.3">
      <c r="A53" s="25">
        <v>2012</v>
      </c>
      <c r="B53" s="10">
        <v>147</v>
      </c>
      <c r="C53" s="10">
        <v>147</v>
      </c>
      <c r="D53" s="10">
        <v>1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25">
        <v>0.36999999999999034</v>
      </c>
      <c r="O53" s="15">
        <v>0.18999999999999995</v>
      </c>
      <c r="P53" s="25">
        <v>10.49</v>
      </c>
      <c r="Q53" s="25">
        <v>1.0207754881935578</v>
      </c>
      <c r="R53" s="25">
        <v>3.89</v>
      </c>
      <c r="S53" s="25">
        <v>0.58994960132570773</v>
      </c>
      <c r="T53" s="25">
        <v>0</v>
      </c>
      <c r="U53" s="25">
        <v>15790</v>
      </c>
      <c r="V53" s="25">
        <v>0</v>
      </c>
      <c r="W53" s="25">
        <v>0</v>
      </c>
      <c r="X53" s="25">
        <v>0</v>
      </c>
      <c r="Y53">
        <v>1</v>
      </c>
      <c r="Z53" s="25">
        <f t="shared" si="0"/>
        <v>1</v>
      </c>
    </row>
    <row r="54" spans="1:26" x14ac:dyDescent="0.3">
      <c r="A54" s="25">
        <v>2012</v>
      </c>
      <c r="B54" s="10">
        <v>148</v>
      </c>
      <c r="C54" s="10">
        <v>148</v>
      </c>
      <c r="D54" s="10">
        <v>1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25">
        <v>0.54100000000001103</v>
      </c>
      <c r="O54" s="15">
        <v>8.9999999999999969E-2</v>
      </c>
      <c r="P54" s="25">
        <v>7.97</v>
      </c>
      <c r="Q54" s="25">
        <v>0.90145832139611237</v>
      </c>
      <c r="R54" s="25">
        <v>3.06</v>
      </c>
      <c r="S54" s="25">
        <v>0.48572142648158001</v>
      </c>
      <c r="T54" s="25">
        <v>1</v>
      </c>
      <c r="U54" s="25">
        <v>15790</v>
      </c>
      <c r="V54" s="25">
        <v>0</v>
      </c>
      <c r="W54" s="25">
        <v>0</v>
      </c>
      <c r="X54" s="25">
        <v>0</v>
      </c>
      <c r="Y54">
        <v>0</v>
      </c>
      <c r="Z54" s="25">
        <f t="shared" si="0"/>
        <v>0</v>
      </c>
    </row>
    <row r="55" spans="1:26" x14ac:dyDescent="0.3">
      <c r="A55" s="25">
        <v>2012</v>
      </c>
      <c r="B55" s="10">
        <v>149</v>
      </c>
      <c r="C55" s="10">
        <v>149</v>
      </c>
      <c r="D55" s="10">
        <v>1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1</v>
      </c>
      <c r="K55" s="10">
        <v>0</v>
      </c>
      <c r="L55" s="10">
        <v>0</v>
      </c>
      <c r="M55" s="10">
        <v>0</v>
      </c>
      <c r="N55" s="25">
        <v>0.19199999999999307</v>
      </c>
      <c r="O55" s="15">
        <v>1.0000000000000009E-2</v>
      </c>
      <c r="P55" s="25">
        <v>6.97</v>
      </c>
      <c r="Q55" s="25">
        <v>0.84323277809800945</v>
      </c>
      <c r="R55" s="25">
        <v>2.9</v>
      </c>
      <c r="S55" s="25">
        <v>0.46239799789895608</v>
      </c>
      <c r="T55" s="25">
        <v>0</v>
      </c>
      <c r="U55" s="25">
        <v>15790</v>
      </c>
      <c r="V55" s="25">
        <v>0</v>
      </c>
      <c r="W55" s="25">
        <v>0</v>
      </c>
      <c r="X55" s="25">
        <v>1</v>
      </c>
      <c r="Y55">
        <v>2</v>
      </c>
      <c r="Z55" s="25">
        <f t="shared" si="0"/>
        <v>3</v>
      </c>
    </row>
    <row r="56" spans="1:26" x14ac:dyDescent="0.3">
      <c r="A56" s="25">
        <v>2012</v>
      </c>
      <c r="B56" s="10">
        <v>150</v>
      </c>
      <c r="C56" s="10">
        <v>150</v>
      </c>
      <c r="D56" s="10">
        <v>1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1</v>
      </c>
      <c r="M56" s="10">
        <v>0</v>
      </c>
      <c r="N56" s="25">
        <v>0.37199999999999989</v>
      </c>
      <c r="O56" s="15">
        <v>0.14000000000000001</v>
      </c>
      <c r="P56" s="25">
        <v>11.37</v>
      </c>
      <c r="Q56" s="25">
        <v>1.0557604646877348</v>
      </c>
      <c r="R56" s="25">
        <v>3.32</v>
      </c>
      <c r="S56" s="25">
        <v>0.52113808370403625</v>
      </c>
      <c r="T56" s="25">
        <v>1</v>
      </c>
      <c r="U56" s="25">
        <v>15790</v>
      </c>
      <c r="V56" s="25">
        <v>0</v>
      </c>
      <c r="W56" s="25">
        <v>0</v>
      </c>
      <c r="X56" s="25">
        <v>1</v>
      </c>
      <c r="Y56">
        <v>0</v>
      </c>
      <c r="Z56" s="25">
        <f t="shared" si="0"/>
        <v>1</v>
      </c>
    </row>
    <row r="57" spans="1:26" x14ac:dyDescent="0.3">
      <c r="A57" s="25">
        <v>2012</v>
      </c>
      <c r="B57" s="10">
        <v>151</v>
      </c>
      <c r="C57" s="10">
        <v>151</v>
      </c>
      <c r="D57" s="10">
        <v>1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1</v>
      </c>
      <c r="L57" s="10">
        <v>0</v>
      </c>
      <c r="M57" s="10">
        <v>0</v>
      </c>
      <c r="N57" s="25">
        <v>0.60699999999999932</v>
      </c>
      <c r="O57" s="15">
        <v>0.31000000000000005</v>
      </c>
      <c r="P57" s="25">
        <v>8.7899999999999991</v>
      </c>
      <c r="Q57" s="25">
        <v>0.94398887507377183</v>
      </c>
      <c r="R57" s="25">
        <v>4.05</v>
      </c>
      <c r="S57" s="25">
        <v>0.60745502321466849</v>
      </c>
      <c r="T57" s="25">
        <v>0</v>
      </c>
      <c r="U57" s="25">
        <v>15790</v>
      </c>
      <c r="V57" s="25">
        <v>0</v>
      </c>
      <c r="W57" s="25">
        <v>0</v>
      </c>
      <c r="X57" s="25">
        <v>0</v>
      </c>
      <c r="Y57">
        <v>0</v>
      </c>
      <c r="Z57" s="25">
        <f t="shared" si="0"/>
        <v>0</v>
      </c>
    </row>
    <row r="58" spans="1:26" x14ac:dyDescent="0.3">
      <c r="A58" s="25">
        <v>2012</v>
      </c>
      <c r="B58" s="10">
        <v>152</v>
      </c>
      <c r="C58" s="10">
        <v>152</v>
      </c>
      <c r="D58" s="10">
        <v>1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1</v>
      </c>
      <c r="L58" s="10">
        <v>0</v>
      </c>
      <c r="M58" s="10">
        <v>0</v>
      </c>
      <c r="N58" s="25">
        <v>0.39300000000000068</v>
      </c>
      <c r="O58" s="15">
        <v>2.0000000000000018E-2</v>
      </c>
      <c r="P58" s="25">
        <v>19.03</v>
      </c>
      <c r="Q58" s="25">
        <v>1.2794387882870204</v>
      </c>
      <c r="R58" s="25">
        <v>3.38</v>
      </c>
      <c r="S58" s="25">
        <v>0.52891670027765469</v>
      </c>
      <c r="T58" s="25">
        <v>0</v>
      </c>
      <c r="U58" s="25">
        <v>15790</v>
      </c>
      <c r="V58" s="25">
        <v>0</v>
      </c>
      <c r="W58" s="25">
        <v>0</v>
      </c>
      <c r="X58" s="25">
        <v>0</v>
      </c>
      <c r="Y58">
        <v>0</v>
      </c>
      <c r="Z58" s="25">
        <f t="shared" si="0"/>
        <v>0</v>
      </c>
    </row>
    <row r="59" spans="1:26" x14ac:dyDescent="0.3">
      <c r="A59" s="25">
        <v>2012</v>
      </c>
      <c r="B59" s="10">
        <v>153</v>
      </c>
      <c r="C59" s="10">
        <v>153</v>
      </c>
      <c r="D59" s="10">
        <v>1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1</v>
      </c>
      <c r="K59" s="10">
        <v>0</v>
      </c>
      <c r="L59" s="10">
        <v>0</v>
      </c>
      <c r="M59" s="10">
        <v>0</v>
      </c>
      <c r="N59" s="25">
        <v>0.40000000000000568</v>
      </c>
      <c r="O59" s="15">
        <v>6.0000000000000053E-2</v>
      </c>
      <c r="P59" s="25">
        <v>27.22</v>
      </c>
      <c r="Q59" s="25">
        <v>1.4348881208673159</v>
      </c>
      <c r="R59" s="25">
        <v>3.21</v>
      </c>
      <c r="S59" s="25">
        <v>0.5065050324048721</v>
      </c>
      <c r="T59" s="25">
        <v>0</v>
      </c>
      <c r="U59" s="25">
        <v>15790</v>
      </c>
      <c r="V59" s="25">
        <v>0</v>
      </c>
      <c r="W59" s="25">
        <v>0</v>
      </c>
      <c r="X59" s="25">
        <v>0</v>
      </c>
      <c r="Y59">
        <v>0</v>
      </c>
      <c r="Z59" s="25">
        <f t="shared" si="0"/>
        <v>0</v>
      </c>
    </row>
    <row r="60" spans="1:26" x14ac:dyDescent="0.3">
      <c r="A60" s="25">
        <v>2012</v>
      </c>
      <c r="B60" s="10">
        <v>154</v>
      </c>
      <c r="C60" s="10">
        <v>154</v>
      </c>
      <c r="D60" s="10">
        <v>1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</v>
      </c>
      <c r="L60" s="10">
        <v>0</v>
      </c>
      <c r="M60" s="10">
        <v>0</v>
      </c>
      <c r="N60" s="25">
        <v>0.75099999999999056</v>
      </c>
      <c r="O60" s="15">
        <v>0.17000000000000004</v>
      </c>
      <c r="P60" s="25">
        <v>34.799999999999997</v>
      </c>
      <c r="Q60" s="25">
        <v>1.541579243946581</v>
      </c>
      <c r="R60" s="25">
        <v>4.91</v>
      </c>
      <c r="S60" s="25">
        <v>0.69108149212296843</v>
      </c>
      <c r="T60" s="25">
        <v>2</v>
      </c>
      <c r="U60" s="25">
        <v>15790</v>
      </c>
      <c r="V60" s="25">
        <v>0</v>
      </c>
      <c r="W60" s="25">
        <v>0</v>
      </c>
      <c r="X60" s="25">
        <v>2</v>
      </c>
      <c r="Y60">
        <v>0</v>
      </c>
      <c r="Z60" s="25">
        <f t="shared" si="0"/>
        <v>2</v>
      </c>
    </row>
    <row r="61" spans="1:26" x14ac:dyDescent="0.3">
      <c r="A61" s="25">
        <v>2012</v>
      </c>
      <c r="B61" s="10">
        <v>155</v>
      </c>
      <c r="C61" s="10">
        <v>155</v>
      </c>
      <c r="D61" s="10">
        <v>1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1</v>
      </c>
      <c r="K61" s="10">
        <v>0</v>
      </c>
      <c r="L61" s="10">
        <v>0</v>
      </c>
      <c r="M61" s="10">
        <v>0</v>
      </c>
      <c r="N61" s="25">
        <v>1</v>
      </c>
      <c r="O61" s="15">
        <v>0.13</v>
      </c>
      <c r="P61" s="25">
        <v>28.27</v>
      </c>
      <c r="Q61" s="25">
        <v>1.4513258084895195</v>
      </c>
      <c r="R61" s="25">
        <v>4.58</v>
      </c>
      <c r="S61" s="25">
        <v>0.66086547800386919</v>
      </c>
      <c r="T61" s="25">
        <v>2</v>
      </c>
      <c r="U61" s="25">
        <v>15790</v>
      </c>
      <c r="V61" s="25">
        <v>0</v>
      </c>
      <c r="W61" s="25">
        <v>1</v>
      </c>
      <c r="X61" s="25">
        <v>0</v>
      </c>
      <c r="Y61">
        <v>1</v>
      </c>
      <c r="Z61" s="25">
        <f t="shared" si="0"/>
        <v>2</v>
      </c>
    </row>
    <row r="62" spans="1:26" x14ac:dyDescent="0.3">
      <c r="A62" s="25">
        <v>2012</v>
      </c>
      <c r="B62" s="10">
        <v>156</v>
      </c>
      <c r="C62" s="10">
        <v>156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1</v>
      </c>
      <c r="L62" s="10">
        <v>0</v>
      </c>
      <c r="M62" s="10">
        <v>0</v>
      </c>
      <c r="N62" s="25">
        <v>0.44899999999999807</v>
      </c>
      <c r="O62" s="15">
        <v>0</v>
      </c>
      <c r="P62" s="25">
        <v>19.12</v>
      </c>
      <c r="Q62" s="25">
        <v>1.2814878879400813</v>
      </c>
      <c r="R62" s="25">
        <v>4.4400000000000004</v>
      </c>
      <c r="S62" s="25">
        <v>0.64738297011461987</v>
      </c>
      <c r="T62" s="25">
        <v>1</v>
      </c>
      <c r="U62" s="25">
        <v>15790</v>
      </c>
      <c r="V62" s="25">
        <v>0</v>
      </c>
      <c r="W62" s="25">
        <v>0</v>
      </c>
      <c r="X62" s="25">
        <v>0</v>
      </c>
      <c r="Y62">
        <v>1</v>
      </c>
      <c r="Z62" s="25">
        <f t="shared" si="0"/>
        <v>1</v>
      </c>
    </row>
    <row r="63" spans="1:26" x14ac:dyDescent="0.3">
      <c r="A63" s="25">
        <v>2012</v>
      </c>
      <c r="B63" s="10">
        <v>157</v>
      </c>
      <c r="C63" s="10">
        <v>157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1</v>
      </c>
      <c r="L63" s="10">
        <v>0</v>
      </c>
      <c r="M63" s="10">
        <v>0</v>
      </c>
      <c r="N63" s="25">
        <v>0.72800000000000864</v>
      </c>
      <c r="O63" s="15">
        <v>0.22999999999999998</v>
      </c>
      <c r="P63" s="25">
        <v>27.66</v>
      </c>
      <c r="Q63" s="25">
        <v>1.4418521757732918</v>
      </c>
      <c r="R63" s="25">
        <v>3.6</v>
      </c>
      <c r="S63" s="25">
        <v>0.55630250076728727</v>
      </c>
      <c r="T63" s="25">
        <v>1</v>
      </c>
      <c r="U63" s="25">
        <v>15790</v>
      </c>
      <c r="V63" s="25">
        <v>0</v>
      </c>
      <c r="W63" s="25">
        <v>0</v>
      </c>
      <c r="X63" s="25">
        <v>0</v>
      </c>
      <c r="Y63">
        <v>2</v>
      </c>
      <c r="Z63" s="25">
        <f t="shared" si="0"/>
        <v>2</v>
      </c>
    </row>
    <row r="64" spans="1:26" x14ac:dyDescent="0.3">
      <c r="A64" s="25">
        <v>2012</v>
      </c>
      <c r="B64" s="10">
        <v>158</v>
      </c>
      <c r="C64" s="10">
        <v>158</v>
      </c>
      <c r="D64" s="10">
        <v>1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1</v>
      </c>
      <c r="K64" s="10">
        <v>0</v>
      </c>
      <c r="L64" s="10">
        <v>0</v>
      </c>
      <c r="M64" s="10">
        <v>0</v>
      </c>
      <c r="N64" s="25">
        <v>0.57200000000000273</v>
      </c>
      <c r="O64" s="15">
        <v>0</v>
      </c>
      <c r="P64" s="25">
        <v>33.090000000000003</v>
      </c>
      <c r="Q64" s="25">
        <v>1.5196967671598531</v>
      </c>
      <c r="R64" s="25">
        <v>4.0199999999999996</v>
      </c>
      <c r="S64" s="25">
        <v>0.60422605308446997</v>
      </c>
      <c r="T64" s="25">
        <v>0</v>
      </c>
      <c r="U64" s="25">
        <v>15790</v>
      </c>
      <c r="V64" s="25">
        <v>0</v>
      </c>
      <c r="W64" s="25">
        <v>0</v>
      </c>
      <c r="X64" s="25">
        <v>0</v>
      </c>
      <c r="Y64">
        <v>1</v>
      </c>
      <c r="Z64" s="25">
        <f t="shared" si="0"/>
        <v>1</v>
      </c>
    </row>
    <row r="65" spans="1:26" x14ac:dyDescent="0.3">
      <c r="A65" s="25">
        <v>2012</v>
      </c>
      <c r="B65" s="10">
        <v>159</v>
      </c>
      <c r="C65" s="10">
        <v>159</v>
      </c>
      <c r="D65" s="10">
        <v>1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1</v>
      </c>
      <c r="K65" s="10">
        <v>0</v>
      </c>
      <c r="L65" s="10">
        <v>0</v>
      </c>
      <c r="M65" s="10">
        <v>0</v>
      </c>
      <c r="N65" s="25">
        <v>0.39999999999999147</v>
      </c>
      <c r="O65" s="15">
        <v>4.0000000000000036E-2</v>
      </c>
      <c r="P65" s="25">
        <v>31.16</v>
      </c>
      <c r="Q65" s="25">
        <v>1.4935974490005268</v>
      </c>
      <c r="R65" s="25">
        <v>3.88</v>
      </c>
      <c r="S65" s="25">
        <v>0.58883172559420727</v>
      </c>
      <c r="T65" s="25">
        <v>0</v>
      </c>
      <c r="U65" s="25">
        <v>15790</v>
      </c>
      <c r="V65" s="25">
        <v>0</v>
      </c>
      <c r="W65" s="25">
        <v>1</v>
      </c>
      <c r="X65" s="25">
        <v>0</v>
      </c>
      <c r="Y65">
        <v>0</v>
      </c>
      <c r="Z65" s="25">
        <f t="shared" si="0"/>
        <v>1</v>
      </c>
    </row>
    <row r="66" spans="1:26" x14ac:dyDescent="0.3">
      <c r="A66" s="25">
        <v>2012</v>
      </c>
      <c r="B66" s="10">
        <v>160</v>
      </c>
      <c r="C66" s="10">
        <v>160</v>
      </c>
      <c r="D66" s="10">
        <v>1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1</v>
      </c>
      <c r="K66" s="10">
        <v>0</v>
      </c>
      <c r="L66" s="10">
        <v>0</v>
      </c>
      <c r="M66" s="10">
        <v>0</v>
      </c>
      <c r="N66" s="25">
        <v>1</v>
      </c>
      <c r="O66" s="15">
        <v>0</v>
      </c>
      <c r="P66" s="25">
        <v>24.62</v>
      </c>
      <c r="Q66" s="25">
        <v>1.3912880485952974</v>
      </c>
      <c r="R66" s="25">
        <v>5.17</v>
      </c>
      <c r="S66" s="25">
        <v>0.71349054309394255</v>
      </c>
      <c r="T66" s="25">
        <v>1</v>
      </c>
      <c r="U66" s="25">
        <v>15790</v>
      </c>
      <c r="V66" s="25">
        <v>0</v>
      </c>
      <c r="W66" s="25">
        <v>0</v>
      </c>
      <c r="X66" s="25">
        <v>2</v>
      </c>
      <c r="Y66">
        <v>2</v>
      </c>
      <c r="Z66" s="25">
        <f t="shared" ref="Z66:Z129" si="1">SUM(V66:Y66)</f>
        <v>4</v>
      </c>
    </row>
    <row r="67" spans="1:26" x14ac:dyDescent="0.3">
      <c r="A67" s="25">
        <v>2012</v>
      </c>
      <c r="B67" s="10">
        <v>161</v>
      </c>
      <c r="C67" s="10">
        <v>161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1</v>
      </c>
      <c r="K67" s="10">
        <v>0</v>
      </c>
      <c r="L67" s="10">
        <v>0</v>
      </c>
      <c r="M67" s="10">
        <v>0</v>
      </c>
      <c r="N67" s="25">
        <v>1</v>
      </c>
      <c r="O67" s="15">
        <v>0</v>
      </c>
      <c r="P67" s="25">
        <v>23.77</v>
      </c>
      <c r="Q67" s="25">
        <v>1.3760291817281802</v>
      </c>
      <c r="R67" s="25">
        <v>5.0199999999999996</v>
      </c>
      <c r="S67" s="25">
        <v>0.70070371714501933</v>
      </c>
      <c r="T67" s="25">
        <v>7</v>
      </c>
      <c r="U67" s="25">
        <v>15790</v>
      </c>
      <c r="V67" s="25">
        <v>0</v>
      </c>
      <c r="W67" s="25">
        <v>0</v>
      </c>
      <c r="X67" s="25">
        <v>1</v>
      </c>
      <c r="Y67">
        <v>6</v>
      </c>
      <c r="Z67" s="25">
        <f t="shared" si="1"/>
        <v>7</v>
      </c>
    </row>
    <row r="68" spans="1:26" x14ac:dyDescent="0.3">
      <c r="A68" s="25">
        <v>2012</v>
      </c>
      <c r="B68" s="10">
        <v>162</v>
      </c>
      <c r="C68" s="10">
        <v>162</v>
      </c>
      <c r="D68" s="10">
        <v>1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1</v>
      </c>
      <c r="K68" s="10">
        <v>0</v>
      </c>
      <c r="L68" s="10">
        <v>0</v>
      </c>
      <c r="M68" s="10">
        <v>0</v>
      </c>
      <c r="N68" s="25">
        <v>0.70000000000000284</v>
      </c>
      <c r="O68" s="15">
        <v>0</v>
      </c>
      <c r="P68" s="25">
        <v>19.45</v>
      </c>
      <c r="Q68" s="25">
        <v>1.2889196056617265</v>
      </c>
      <c r="R68" s="25">
        <v>4.37</v>
      </c>
      <c r="S68" s="25">
        <v>0.64048143697042181</v>
      </c>
      <c r="T68" s="25">
        <v>3</v>
      </c>
      <c r="U68" s="25">
        <v>15790</v>
      </c>
      <c r="V68" s="25">
        <v>0</v>
      </c>
      <c r="W68" s="25">
        <v>0</v>
      </c>
      <c r="X68" s="25">
        <v>0</v>
      </c>
      <c r="Y68">
        <v>0</v>
      </c>
      <c r="Z68" s="25">
        <f t="shared" si="1"/>
        <v>0</v>
      </c>
    </row>
    <row r="69" spans="1:26" x14ac:dyDescent="0.3">
      <c r="A69" s="25">
        <v>2012</v>
      </c>
      <c r="B69" s="10">
        <v>163</v>
      </c>
      <c r="C69" s="10">
        <v>163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1</v>
      </c>
      <c r="K69" s="10">
        <v>0</v>
      </c>
      <c r="L69" s="10">
        <v>0</v>
      </c>
      <c r="M69" s="10">
        <v>0</v>
      </c>
      <c r="N69" s="25">
        <v>0.84999999999999432</v>
      </c>
      <c r="O69" s="15">
        <v>0</v>
      </c>
      <c r="P69" s="25">
        <v>26.84</v>
      </c>
      <c r="Q69" s="25">
        <v>1.4287825114969546</v>
      </c>
      <c r="R69" s="25">
        <v>3.07</v>
      </c>
      <c r="S69" s="25">
        <v>0.48713837547718647</v>
      </c>
      <c r="T69" s="25">
        <v>8</v>
      </c>
      <c r="U69" s="25">
        <v>10497</v>
      </c>
      <c r="V69" s="25">
        <v>0</v>
      </c>
      <c r="W69" s="25">
        <v>0</v>
      </c>
      <c r="X69" s="25">
        <v>4</v>
      </c>
      <c r="Y69">
        <v>10</v>
      </c>
      <c r="Z69" s="25">
        <f t="shared" si="1"/>
        <v>14</v>
      </c>
    </row>
    <row r="70" spans="1:26" x14ac:dyDescent="0.3">
      <c r="A70" s="25">
        <v>2012</v>
      </c>
      <c r="B70" s="10">
        <v>164</v>
      </c>
      <c r="C70" s="10">
        <v>164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1</v>
      </c>
      <c r="L70" s="10">
        <v>0</v>
      </c>
      <c r="M70" s="10">
        <v>0</v>
      </c>
      <c r="N70" s="25">
        <v>1</v>
      </c>
      <c r="O70" s="15">
        <v>1.0000000000000009E-2</v>
      </c>
      <c r="P70" s="25">
        <v>25.13</v>
      </c>
      <c r="Q70" s="25">
        <v>1.4001924885925761</v>
      </c>
      <c r="R70" s="25">
        <v>2.8</v>
      </c>
      <c r="S70" s="25">
        <v>0.44715803134221921</v>
      </c>
      <c r="T70" s="25">
        <v>6</v>
      </c>
      <c r="U70" s="25">
        <v>10497</v>
      </c>
      <c r="V70" s="25">
        <v>0</v>
      </c>
      <c r="W70" s="25">
        <v>0</v>
      </c>
      <c r="X70" s="25">
        <v>5</v>
      </c>
      <c r="Y70">
        <v>8</v>
      </c>
      <c r="Z70" s="25">
        <f t="shared" si="1"/>
        <v>13</v>
      </c>
    </row>
    <row r="71" spans="1:26" x14ac:dyDescent="0.3">
      <c r="A71" s="25">
        <v>2012</v>
      </c>
      <c r="B71" s="10">
        <v>165</v>
      </c>
      <c r="C71" s="10">
        <v>165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25">
        <v>0.45000000000000284</v>
      </c>
      <c r="O71" s="15">
        <v>7.999999999999996E-2</v>
      </c>
      <c r="P71" s="25">
        <v>24.16</v>
      </c>
      <c r="Q71" s="25">
        <v>1.3830969299490943</v>
      </c>
      <c r="R71" s="25">
        <v>2.14</v>
      </c>
      <c r="S71" s="25">
        <v>0.33041377334919086</v>
      </c>
      <c r="T71" s="25">
        <v>3</v>
      </c>
      <c r="U71" s="25">
        <v>10497</v>
      </c>
      <c r="V71" s="25">
        <v>0</v>
      </c>
      <c r="W71" s="25">
        <v>0</v>
      </c>
      <c r="X71" s="25">
        <v>1</v>
      </c>
      <c r="Y71">
        <v>3</v>
      </c>
      <c r="Z71" s="25">
        <f t="shared" si="1"/>
        <v>4</v>
      </c>
    </row>
    <row r="72" spans="1:26" x14ac:dyDescent="0.3">
      <c r="A72" s="25">
        <v>2012</v>
      </c>
      <c r="B72" s="10">
        <v>166</v>
      </c>
      <c r="C72" s="10">
        <v>166</v>
      </c>
      <c r="D72" s="10">
        <v>1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25">
        <v>0.33899999999999864</v>
      </c>
      <c r="O72" s="15">
        <v>1.0000000000000009E-2</v>
      </c>
      <c r="P72" s="25">
        <v>25.03</v>
      </c>
      <c r="Q72" s="25">
        <v>1.3984608496082234</v>
      </c>
      <c r="R72" s="25">
        <v>2.99</v>
      </c>
      <c r="S72" s="25">
        <v>0.47567118832442967</v>
      </c>
      <c r="T72" s="25">
        <v>1</v>
      </c>
      <c r="U72" s="25">
        <v>10497</v>
      </c>
      <c r="V72" s="25">
        <v>0</v>
      </c>
      <c r="W72" s="25">
        <v>0</v>
      </c>
      <c r="X72" s="25">
        <v>1</v>
      </c>
      <c r="Y72">
        <v>2</v>
      </c>
      <c r="Z72" s="25">
        <f t="shared" si="1"/>
        <v>3</v>
      </c>
    </row>
    <row r="73" spans="1:26" x14ac:dyDescent="0.3">
      <c r="A73" s="25">
        <v>2012</v>
      </c>
      <c r="B73" s="10">
        <v>167</v>
      </c>
      <c r="C73" s="10">
        <v>167</v>
      </c>
      <c r="D73" s="10">
        <v>1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25">
        <v>0.56100000000000705</v>
      </c>
      <c r="O73" s="15">
        <v>0.19999999999999996</v>
      </c>
      <c r="P73" s="25">
        <v>22.14</v>
      </c>
      <c r="Q73" s="25">
        <v>1.3451776165427041</v>
      </c>
      <c r="R73" s="25">
        <v>3.32</v>
      </c>
      <c r="S73" s="25">
        <v>0.52113808370403625</v>
      </c>
      <c r="T73" s="25">
        <v>0</v>
      </c>
      <c r="U73" s="25">
        <v>10497</v>
      </c>
      <c r="V73" s="25">
        <v>0</v>
      </c>
      <c r="W73" s="25">
        <v>0</v>
      </c>
      <c r="X73" s="25">
        <v>2</v>
      </c>
      <c r="Y73">
        <v>2</v>
      </c>
      <c r="Z73" s="25">
        <f t="shared" si="1"/>
        <v>4</v>
      </c>
    </row>
    <row r="74" spans="1:26" x14ac:dyDescent="0.3">
      <c r="A74" s="25">
        <v>2012</v>
      </c>
      <c r="B74" s="10">
        <v>168</v>
      </c>
      <c r="C74" s="10">
        <v>168</v>
      </c>
      <c r="D74" s="10">
        <v>1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25">
        <v>0.34199999999999875</v>
      </c>
      <c r="O74" s="15">
        <v>0</v>
      </c>
      <c r="P74" s="25">
        <v>35.159999999999997</v>
      </c>
      <c r="Q74" s="25">
        <v>1.5460488664017342</v>
      </c>
      <c r="R74" s="25">
        <v>3.69</v>
      </c>
      <c r="S74" s="25">
        <v>0.56702636615906032</v>
      </c>
      <c r="T74" s="25">
        <v>0</v>
      </c>
      <c r="U74" s="25">
        <v>10497</v>
      </c>
      <c r="V74" s="25">
        <v>0</v>
      </c>
      <c r="W74" s="25">
        <v>0</v>
      </c>
      <c r="X74" s="25">
        <v>0</v>
      </c>
      <c r="Y74">
        <v>0</v>
      </c>
      <c r="Z74" s="25">
        <f t="shared" si="1"/>
        <v>0</v>
      </c>
    </row>
    <row r="75" spans="1:26" x14ac:dyDescent="0.3">
      <c r="A75" s="25">
        <v>2012</v>
      </c>
      <c r="B75" s="10">
        <v>169</v>
      </c>
      <c r="C75" s="10">
        <v>169</v>
      </c>
      <c r="D75" s="10">
        <v>1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25">
        <v>0.37999999999999545</v>
      </c>
      <c r="O75" s="15">
        <v>4.0000000000000036E-2</v>
      </c>
      <c r="P75" s="25">
        <v>22.45</v>
      </c>
      <c r="Q75" s="25">
        <v>1.351216345339342</v>
      </c>
      <c r="R75" s="25">
        <v>2.89</v>
      </c>
      <c r="S75" s="25">
        <v>0.46089784275654788</v>
      </c>
      <c r="T75" s="25">
        <v>0</v>
      </c>
      <c r="U75" s="25">
        <v>10497</v>
      </c>
      <c r="V75" s="25">
        <v>0</v>
      </c>
      <c r="W75" s="25">
        <v>0</v>
      </c>
      <c r="X75" s="25">
        <v>0</v>
      </c>
      <c r="Y75">
        <v>0</v>
      </c>
      <c r="Z75" s="25">
        <f t="shared" si="1"/>
        <v>0</v>
      </c>
    </row>
    <row r="76" spans="1:26" x14ac:dyDescent="0.3">
      <c r="A76" s="25">
        <v>2012</v>
      </c>
      <c r="B76" s="10">
        <v>170</v>
      </c>
      <c r="C76" s="10">
        <v>170</v>
      </c>
      <c r="D76" s="10">
        <v>1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1</v>
      </c>
      <c r="L76" s="10">
        <v>0</v>
      </c>
      <c r="M76" s="10">
        <v>0</v>
      </c>
      <c r="N76" s="25">
        <v>0.42799999999999727</v>
      </c>
      <c r="O76" s="15">
        <v>2.0000000000000018E-2</v>
      </c>
      <c r="P76" s="25">
        <v>27.94</v>
      </c>
      <c r="Q76" s="25">
        <v>1.4462264017781632</v>
      </c>
      <c r="R76" s="25">
        <v>4.62</v>
      </c>
      <c r="S76" s="25">
        <v>0.66464197555612547</v>
      </c>
      <c r="T76" s="25">
        <v>0</v>
      </c>
      <c r="U76" s="25">
        <v>10497</v>
      </c>
      <c r="V76" s="25">
        <v>0</v>
      </c>
      <c r="W76" s="25">
        <v>0</v>
      </c>
      <c r="X76" s="25">
        <v>0</v>
      </c>
      <c r="Y76">
        <v>1</v>
      </c>
      <c r="Z76" s="25">
        <f t="shared" si="1"/>
        <v>1</v>
      </c>
    </row>
    <row r="77" spans="1:26" x14ac:dyDescent="0.3">
      <c r="A77" s="25">
        <v>2012</v>
      </c>
      <c r="B77" s="10">
        <v>171</v>
      </c>
      <c r="C77" s="10">
        <v>171</v>
      </c>
      <c r="D77" s="10">
        <v>1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1</v>
      </c>
      <c r="K77" s="10">
        <v>0</v>
      </c>
      <c r="L77" s="10">
        <v>0</v>
      </c>
      <c r="M77" s="10">
        <v>0</v>
      </c>
      <c r="N77" s="25">
        <v>0.32200000000000273</v>
      </c>
      <c r="O77" s="15">
        <v>5.0000000000000044E-2</v>
      </c>
      <c r="P77" s="25">
        <v>13.01</v>
      </c>
      <c r="Q77" s="25">
        <v>1.1142772965615861</v>
      </c>
      <c r="R77" s="25">
        <v>5.18</v>
      </c>
      <c r="S77" s="25">
        <v>0.71432975974523305</v>
      </c>
      <c r="T77" s="25">
        <v>0</v>
      </c>
      <c r="U77" s="25">
        <v>10497</v>
      </c>
      <c r="V77" s="25">
        <v>0</v>
      </c>
      <c r="W77" s="25">
        <v>0</v>
      </c>
      <c r="X77" s="25">
        <v>1</v>
      </c>
      <c r="Y77">
        <v>2</v>
      </c>
      <c r="Z77" s="25">
        <f t="shared" si="1"/>
        <v>3</v>
      </c>
    </row>
    <row r="78" spans="1:26" x14ac:dyDescent="0.3">
      <c r="A78" s="25">
        <v>2012</v>
      </c>
      <c r="B78" s="10">
        <v>172</v>
      </c>
      <c r="C78" s="10">
        <v>172</v>
      </c>
      <c r="D78" s="10">
        <v>1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1</v>
      </c>
      <c r="L78" s="10">
        <v>0</v>
      </c>
      <c r="M78" s="10">
        <v>0</v>
      </c>
      <c r="N78" s="25">
        <v>0.70799999999999841</v>
      </c>
      <c r="O78" s="15">
        <v>0</v>
      </c>
      <c r="P78" s="25">
        <v>13.75</v>
      </c>
      <c r="Q78" s="25">
        <v>1.1383026981662814</v>
      </c>
      <c r="R78" s="25">
        <v>3.98</v>
      </c>
      <c r="S78" s="25">
        <v>0.59988307207368785</v>
      </c>
      <c r="T78" s="25">
        <v>1</v>
      </c>
      <c r="U78" s="25">
        <v>10497</v>
      </c>
      <c r="V78" s="25">
        <v>0</v>
      </c>
      <c r="W78" s="25">
        <v>0</v>
      </c>
      <c r="X78" s="25">
        <v>4</v>
      </c>
      <c r="Y78">
        <v>5</v>
      </c>
      <c r="Z78" s="25">
        <f t="shared" si="1"/>
        <v>9</v>
      </c>
    </row>
    <row r="79" spans="1:26" x14ac:dyDescent="0.3">
      <c r="A79" s="25">
        <v>2012</v>
      </c>
      <c r="B79" s="10">
        <v>173</v>
      </c>
      <c r="C79" s="10">
        <v>173</v>
      </c>
      <c r="D79" s="10">
        <v>1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1</v>
      </c>
      <c r="K79" s="10">
        <v>0</v>
      </c>
      <c r="L79" s="10">
        <v>0</v>
      </c>
      <c r="M79" s="10">
        <v>0</v>
      </c>
      <c r="N79" s="25">
        <v>0.62000000000000455</v>
      </c>
      <c r="O79" s="15">
        <v>1.0000000000000009E-2</v>
      </c>
      <c r="P79" s="25">
        <v>11.12</v>
      </c>
      <c r="Q79" s="25">
        <v>1.0461047872460387</v>
      </c>
      <c r="R79" s="25">
        <v>3.39</v>
      </c>
      <c r="S79" s="25">
        <v>0.53019969820308221</v>
      </c>
      <c r="T79" s="25">
        <v>1</v>
      </c>
      <c r="U79" s="25">
        <v>14772</v>
      </c>
      <c r="V79" s="25">
        <v>0</v>
      </c>
      <c r="W79" s="25">
        <v>0</v>
      </c>
      <c r="X79" s="25">
        <v>1</v>
      </c>
      <c r="Y79">
        <v>0</v>
      </c>
      <c r="Z79" s="25">
        <f t="shared" si="1"/>
        <v>1</v>
      </c>
    </row>
    <row r="80" spans="1:26" x14ac:dyDescent="0.3">
      <c r="A80" s="25">
        <v>2012</v>
      </c>
      <c r="B80" s="10">
        <v>174</v>
      </c>
      <c r="C80" s="10">
        <v>174</v>
      </c>
      <c r="D80" s="10">
        <v>1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25">
        <v>1</v>
      </c>
      <c r="O80" s="15">
        <v>9.9999999999999978E-2</v>
      </c>
      <c r="P80" s="25">
        <v>11.75</v>
      </c>
      <c r="Q80" s="25">
        <v>1.070037866607755</v>
      </c>
      <c r="R80" s="25">
        <v>3.67</v>
      </c>
      <c r="S80" s="25">
        <v>0.56466606425208932</v>
      </c>
      <c r="T80" s="25">
        <v>5</v>
      </c>
      <c r="U80" s="25">
        <v>14772</v>
      </c>
      <c r="V80" s="25">
        <v>0</v>
      </c>
      <c r="W80" s="25">
        <v>0</v>
      </c>
      <c r="X80" s="25">
        <v>2</v>
      </c>
      <c r="Y80">
        <v>2</v>
      </c>
      <c r="Z80" s="25">
        <f t="shared" si="1"/>
        <v>4</v>
      </c>
    </row>
    <row r="81" spans="1:26" x14ac:dyDescent="0.3">
      <c r="A81" s="25">
        <v>2012</v>
      </c>
      <c r="B81" s="10">
        <v>175</v>
      </c>
      <c r="C81" s="10">
        <v>175</v>
      </c>
      <c r="D81" s="10">
        <v>1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1</v>
      </c>
      <c r="L81" s="10">
        <v>0</v>
      </c>
      <c r="M81" s="10">
        <v>0</v>
      </c>
      <c r="N81" s="25">
        <v>0.76999999999999602</v>
      </c>
      <c r="O81" s="15">
        <v>0</v>
      </c>
      <c r="P81" s="25">
        <v>19.89</v>
      </c>
      <c r="Q81" s="25">
        <v>1.2986347831244356</v>
      </c>
      <c r="R81" s="25">
        <v>2.65</v>
      </c>
      <c r="S81" s="25">
        <v>0.42324587393680785</v>
      </c>
      <c r="T81" s="25">
        <v>3</v>
      </c>
      <c r="U81" s="25">
        <v>14059</v>
      </c>
      <c r="V81" s="25">
        <v>0</v>
      </c>
      <c r="W81" s="25">
        <v>1</v>
      </c>
      <c r="X81" s="25">
        <v>3</v>
      </c>
      <c r="Y81">
        <v>2</v>
      </c>
      <c r="Z81" s="25">
        <f t="shared" si="1"/>
        <v>6</v>
      </c>
    </row>
    <row r="82" spans="1:26" x14ac:dyDescent="0.3">
      <c r="A82" s="25">
        <v>2012</v>
      </c>
      <c r="B82" s="10">
        <v>176</v>
      </c>
      <c r="C82" s="10">
        <v>176</v>
      </c>
      <c r="D82" s="10">
        <v>1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1</v>
      </c>
      <c r="L82" s="10">
        <v>0</v>
      </c>
      <c r="M82" s="10">
        <v>0</v>
      </c>
      <c r="N82" s="25">
        <v>1</v>
      </c>
      <c r="O82" s="15">
        <v>8.9999999999999969E-2</v>
      </c>
      <c r="P82" s="25">
        <v>25.83</v>
      </c>
      <c r="Q82" s="25">
        <v>1.4121244061733171</v>
      </c>
      <c r="R82" s="25">
        <v>4.0599999999999996</v>
      </c>
      <c r="S82" s="25">
        <v>0.60852603357719404</v>
      </c>
      <c r="T82" s="25">
        <v>0</v>
      </c>
      <c r="U82" s="25">
        <v>11376</v>
      </c>
      <c r="V82" s="25">
        <v>0</v>
      </c>
      <c r="W82" s="25">
        <v>0</v>
      </c>
      <c r="X82" s="25">
        <v>1</v>
      </c>
      <c r="Y82">
        <v>0</v>
      </c>
      <c r="Z82" s="25">
        <f t="shared" si="1"/>
        <v>1</v>
      </c>
    </row>
    <row r="83" spans="1:26" x14ac:dyDescent="0.3">
      <c r="A83" s="25">
        <v>2012</v>
      </c>
      <c r="B83" s="10">
        <v>177</v>
      </c>
      <c r="C83" s="10">
        <v>177</v>
      </c>
      <c r="D83" s="10">
        <v>1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1</v>
      </c>
      <c r="L83" s="10">
        <v>0</v>
      </c>
      <c r="M83" s="10">
        <v>0</v>
      </c>
      <c r="N83" s="25">
        <v>1</v>
      </c>
      <c r="O83" s="15">
        <v>0</v>
      </c>
      <c r="P83" s="25">
        <v>23.53</v>
      </c>
      <c r="Q83" s="25">
        <v>1.3716219271760213</v>
      </c>
      <c r="R83" s="25">
        <v>3.9</v>
      </c>
      <c r="S83" s="25">
        <v>0.59106460702649921</v>
      </c>
      <c r="T83" s="25">
        <v>5</v>
      </c>
      <c r="U83" s="25">
        <v>11376</v>
      </c>
      <c r="V83" s="25">
        <v>0</v>
      </c>
      <c r="W83" s="25">
        <v>0</v>
      </c>
      <c r="X83" s="25">
        <v>1</v>
      </c>
      <c r="Y83">
        <v>7</v>
      </c>
      <c r="Z83" s="25">
        <f t="shared" si="1"/>
        <v>8</v>
      </c>
    </row>
    <row r="84" spans="1:26" x14ac:dyDescent="0.3">
      <c r="A84" s="25">
        <v>2012</v>
      </c>
      <c r="B84" s="10">
        <v>178</v>
      </c>
      <c r="C84" s="10">
        <v>178</v>
      </c>
      <c r="D84" s="10">
        <v>0</v>
      </c>
      <c r="E84" s="10">
        <v>1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1</v>
      </c>
      <c r="L84" s="10">
        <v>0</v>
      </c>
      <c r="M84" s="10">
        <v>0</v>
      </c>
      <c r="N84" s="25">
        <v>1</v>
      </c>
      <c r="O84" s="15">
        <v>0</v>
      </c>
      <c r="P84" s="25">
        <v>22.96</v>
      </c>
      <c r="Q84" s="25">
        <v>1.3609718837259359</v>
      </c>
      <c r="R84" s="25">
        <v>3.68</v>
      </c>
      <c r="S84" s="25">
        <v>0.56584781867351763</v>
      </c>
      <c r="T84" s="25">
        <v>0</v>
      </c>
      <c r="U84" s="25">
        <v>11376</v>
      </c>
      <c r="V84" s="25">
        <v>0</v>
      </c>
      <c r="W84" s="25">
        <v>0</v>
      </c>
      <c r="X84" s="25">
        <v>1</v>
      </c>
      <c r="Y84">
        <v>2</v>
      </c>
      <c r="Z84" s="25">
        <f t="shared" si="1"/>
        <v>3</v>
      </c>
    </row>
    <row r="85" spans="1:26" x14ac:dyDescent="0.3">
      <c r="A85" s="25">
        <v>2012</v>
      </c>
      <c r="B85" s="10">
        <v>179</v>
      </c>
      <c r="C85" s="10">
        <v>179</v>
      </c>
      <c r="D85" s="10">
        <v>0</v>
      </c>
      <c r="E85" s="10">
        <v>1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1</v>
      </c>
      <c r="L85" s="10">
        <v>0</v>
      </c>
      <c r="M85" s="10">
        <v>0</v>
      </c>
      <c r="N85" s="25">
        <v>1</v>
      </c>
      <c r="O85" s="15">
        <v>0</v>
      </c>
      <c r="P85" s="25">
        <v>18.48</v>
      </c>
      <c r="Q85" s="25">
        <v>1.266701966884088</v>
      </c>
      <c r="R85" s="25">
        <v>4.04</v>
      </c>
      <c r="S85" s="25">
        <v>0.60638136511060492</v>
      </c>
      <c r="T85" s="25">
        <v>0</v>
      </c>
      <c r="U85" s="25">
        <v>11376</v>
      </c>
      <c r="V85" s="25">
        <v>0</v>
      </c>
      <c r="W85" s="25">
        <v>0</v>
      </c>
      <c r="X85" s="25">
        <v>1</v>
      </c>
      <c r="Y85">
        <v>1</v>
      </c>
      <c r="Z85" s="25">
        <f t="shared" si="1"/>
        <v>2</v>
      </c>
    </row>
    <row r="86" spans="1:26" x14ac:dyDescent="0.3">
      <c r="A86" s="25">
        <v>2012</v>
      </c>
      <c r="B86" s="10">
        <v>180</v>
      </c>
      <c r="C86" s="10">
        <v>180</v>
      </c>
      <c r="D86" s="10">
        <v>0</v>
      </c>
      <c r="E86" s="10">
        <v>1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1</v>
      </c>
      <c r="L86" s="10">
        <v>0</v>
      </c>
      <c r="M86" s="10">
        <v>0</v>
      </c>
      <c r="N86" s="25">
        <v>0.90000000000000568</v>
      </c>
      <c r="O86" s="15">
        <v>0</v>
      </c>
      <c r="P86" s="25">
        <v>19.13</v>
      </c>
      <c r="Q86" s="25">
        <v>1.2817149700272958</v>
      </c>
      <c r="R86" s="25">
        <v>4.41</v>
      </c>
      <c r="S86" s="25">
        <v>0.6444385894678385</v>
      </c>
      <c r="T86" s="25">
        <v>0</v>
      </c>
      <c r="U86" s="25">
        <v>11376</v>
      </c>
      <c r="V86" s="25">
        <v>0</v>
      </c>
      <c r="W86" s="25">
        <v>0</v>
      </c>
      <c r="X86" s="25">
        <v>2</v>
      </c>
      <c r="Y86">
        <v>3</v>
      </c>
      <c r="Z86" s="25">
        <f t="shared" si="1"/>
        <v>5</v>
      </c>
    </row>
    <row r="87" spans="1:26" x14ac:dyDescent="0.3">
      <c r="A87" s="25">
        <v>2012</v>
      </c>
      <c r="B87" s="10">
        <v>181</v>
      </c>
      <c r="C87" s="10">
        <v>181</v>
      </c>
      <c r="D87" s="10">
        <v>1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1</v>
      </c>
      <c r="L87" s="10">
        <v>0</v>
      </c>
      <c r="M87" s="10">
        <v>0</v>
      </c>
      <c r="N87" s="25">
        <v>0.32999999999999829</v>
      </c>
      <c r="O87" s="15">
        <v>0</v>
      </c>
      <c r="P87" s="25">
        <v>15.81</v>
      </c>
      <c r="Q87" s="25">
        <v>1.1989318699322091</v>
      </c>
      <c r="R87" s="25">
        <v>6.56</v>
      </c>
      <c r="S87" s="25">
        <v>0.81690383937566025</v>
      </c>
      <c r="T87" s="25">
        <v>2</v>
      </c>
      <c r="U87" s="25">
        <v>11376</v>
      </c>
      <c r="V87" s="25">
        <v>0</v>
      </c>
      <c r="W87" s="25">
        <v>0</v>
      </c>
      <c r="X87" s="25">
        <v>0</v>
      </c>
      <c r="Y87">
        <v>1</v>
      </c>
      <c r="Z87" s="25">
        <f t="shared" si="1"/>
        <v>1</v>
      </c>
    </row>
    <row r="88" spans="1:26" x14ac:dyDescent="0.3">
      <c r="A88" s="25">
        <v>2012</v>
      </c>
      <c r="B88" s="10">
        <v>182</v>
      </c>
      <c r="C88" s="10">
        <v>182</v>
      </c>
      <c r="D88" s="10">
        <v>0</v>
      </c>
      <c r="E88" s="10">
        <v>1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1</v>
      </c>
      <c r="L88" s="10">
        <v>0</v>
      </c>
      <c r="M88" s="10">
        <v>0</v>
      </c>
      <c r="N88" s="25">
        <v>1</v>
      </c>
      <c r="O88" s="15">
        <v>0</v>
      </c>
      <c r="P88" s="25">
        <v>22.34</v>
      </c>
      <c r="Q88" s="25">
        <v>1.3490831687795903</v>
      </c>
      <c r="R88" s="25">
        <v>6.18</v>
      </c>
      <c r="S88" s="25">
        <v>0.79098847508881587</v>
      </c>
      <c r="T88" s="25">
        <v>0</v>
      </c>
      <c r="U88" s="25">
        <v>10064</v>
      </c>
      <c r="V88" s="25">
        <v>0</v>
      </c>
      <c r="W88" s="25">
        <v>0</v>
      </c>
      <c r="X88" s="25">
        <v>1</v>
      </c>
      <c r="Y88">
        <v>1</v>
      </c>
      <c r="Z88" s="25">
        <f t="shared" si="1"/>
        <v>2</v>
      </c>
    </row>
    <row r="89" spans="1:26" x14ac:dyDescent="0.3">
      <c r="A89" s="25">
        <v>2012</v>
      </c>
      <c r="B89" s="10">
        <v>183</v>
      </c>
      <c r="C89" s="10">
        <v>183</v>
      </c>
      <c r="D89" s="10">
        <v>0</v>
      </c>
      <c r="E89" s="10">
        <v>1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25">
        <v>1</v>
      </c>
      <c r="O89" s="15">
        <v>1.0000000000000009E-2</v>
      </c>
      <c r="P89" s="25">
        <v>22.93</v>
      </c>
      <c r="Q89" s="25">
        <v>1.3604040547299387</v>
      </c>
      <c r="R89" s="25">
        <v>4.5</v>
      </c>
      <c r="S89" s="25">
        <v>0.65321251377534373</v>
      </c>
      <c r="T89" s="25">
        <v>0</v>
      </c>
      <c r="U89" s="25">
        <v>10064</v>
      </c>
      <c r="V89" s="25">
        <v>0</v>
      </c>
      <c r="W89" s="25">
        <v>0</v>
      </c>
      <c r="X89" s="25">
        <v>0</v>
      </c>
      <c r="Y89">
        <v>1</v>
      </c>
      <c r="Z89" s="25">
        <f t="shared" si="1"/>
        <v>1</v>
      </c>
    </row>
    <row r="90" spans="1:26" x14ac:dyDescent="0.3">
      <c r="A90" s="25">
        <v>2012</v>
      </c>
      <c r="B90" s="10">
        <v>184</v>
      </c>
      <c r="C90" s="10">
        <v>184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1</v>
      </c>
      <c r="L90" s="10">
        <v>0</v>
      </c>
      <c r="M90" s="10">
        <v>0</v>
      </c>
      <c r="N90" s="25">
        <v>2</v>
      </c>
      <c r="O90" s="15">
        <v>2.0000000000000018E-2</v>
      </c>
      <c r="P90" s="25">
        <v>14.25</v>
      </c>
      <c r="Q90" s="25">
        <v>1.153814864344529</v>
      </c>
      <c r="R90" s="25">
        <v>4.3499999999999996</v>
      </c>
      <c r="S90" s="25">
        <v>0.63848925695463732</v>
      </c>
      <c r="T90" s="25">
        <v>4</v>
      </c>
      <c r="U90" s="25">
        <v>10064</v>
      </c>
      <c r="V90" s="25">
        <v>0</v>
      </c>
      <c r="W90" s="25">
        <v>0</v>
      </c>
      <c r="X90" s="25">
        <v>3</v>
      </c>
      <c r="Y90">
        <v>5</v>
      </c>
      <c r="Z90" s="25">
        <f t="shared" si="1"/>
        <v>8</v>
      </c>
    </row>
    <row r="91" spans="1:26" x14ac:dyDescent="0.3">
      <c r="A91" s="25">
        <v>2012</v>
      </c>
      <c r="B91" s="10">
        <v>185</v>
      </c>
      <c r="C91" s="10">
        <v>185</v>
      </c>
      <c r="D91" s="10">
        <v>1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1</v>
      </c>
      <c r="L91" s="10">
        <v>0</v>
      </c>
      <c r="M91" s="10">
        <v>0</v>
      </c>
      <c r="N91" s="25">
        <v>1</v>
      </c>
      <c r="O91" s="15">
        <v>0</v>
      </c>
      <c r="P91" s="25">
        <v>36.81</v>
      </c>
      <c r="Q91" s="25">
        <v>1.5659658174466666</v>
      </c>
      <c r="R91" s="25">
        <v>3.84</v>
      </c>
      <c r="S91" s="25">
        <v>0.58433122436753082</v>
      </c>
      <c r="T91" s="25">
        <v>1</v>
      </c>
      <c r="U91" s="25">
        <v>10064</v>
      </c>
      <c r="V91" s="25">
        <v>0</v>
      </c>
      <c r="W91" s="25">
        <v>0</v>
      </c>
      <c r="X91" s="25">
        <v>0</v>
      </c>
      <c r="Y91">
        <v>4</v>
      </c>
      <c r="Z91" s="25">
        <f t="shared" si="1"/>
        <v>4</v>
      </c>
    </row>
    <row r="92" spans="1:26" x14ac:dyDescent="0.3">
      <c r="A92" s="25">
        <v>2012</v>
      </c>
      <c r="B92" s="10">
        <v>186</v>
      </c>
      <c r="C92" s="10">
        <v>186</v>
      </c>
      <c r="D92" s="10">
        <v>1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1</v>
      </c>
      <c r="L92" s="10">
        <v>0</v>
      </c>
      <c r="M92" s="10">
        <v>0</v>
      </c>
      <c r="N92" s="25">
        <v>1</v>
      </c>
      <c r="O92" s="15">
        <v>1.0000000000000009E-2</v>
      </c>
      <c r="P92" s="25">
        <v>30.23</v>
      </c>
      <c r="Q92" s="25">
        <v>1.4804381471778172</v>
      </c>
      <c r="R92" s="25">
        <v>4.0599999999999996</v>
      </c>
      <c r="S92" s="25">
        <v>0.60852603357719404</v>
      </c>
      <c r="T92" s="25">
        <v>1</v>
      </c>
      <c r="U92" s="25">
        <v>10064</v>
      </c>
      <c r="V92" s="25">
        <v>0</v>
      </c>
      <c r="W92" s="25">
        <v>0</v>
      </c>
      <c r="X92" s="25">
        <v>1</v>
      </c>
      <c r="Y92">
        <v>2</v>
      </c>
      <c r="Z92" s="25">
        <f t="shared" si="1"/>
        <v>3</v>
      </c>
    </row>
    <row r="93" spans="1:26" x14ac:dyDescent="0.3">
      <c r="A93" s="25">
        <v>2012</v>
      </c>
      <c r="B93" s="10">
        <v>187</v>
      </c>
      <c r="C93" s="10">
        <v>187</v>
      </c>
      <c r="D93" s="10">
        <v>1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1</v>
      </c>
      <c r="L93" s="10">
        <v>0</v>
      </c>
      <c r="M93" s="10">
        <v>0</v>
      </c>
      <c r="N93" s="25">
        <v>1</v>
      </c>
      <c r="O93" s="15">
        <v>0</v>
      </c>
      <c r="P93" s="25">
        <v>31.35</v>
      </c>
      <c r="Q93" s="25">
        <v>1.4962375451667353</v>
      </c>
      <c r="R93" s="25">
        <v>4.57</v>
      </c>
      <c r="S93" s="25">
        <v>0.6599162000698503</v>
      </c>
      <c r="T93" s="25">
        <v>0</v>
      </c>
      <c r="U93" s="25">
        <v>10064</v>
      </c>
      <c r="V93" s="25">
        <v>0</v>
      </c>
      <c r="W93" s="25">
        <v>0</v>
      </c>
      <c r="X93" s="25">
        <v>0</v>
      </c>
      <c r="Y93">
        <v>0</v>
      </c>
      <c r="Z93" s="25">
        <f t="shared" si="1"/>
        <v>0</v>
      </c>
    </row>
    <row r="94" spans="1:26" x14ac:dyDescent="0.3">
      <c r="A94" s="25">
        <v>2012</v>
      </c>
      <c r="B94" s="10">
        <v>188</v>
      </c>
      <c r="C94" s="10">
        <v>188</v>
      </c>
      <c r="D94" s="10">
        <v>1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1</v>
      </c>
      <c r="K94" s="10">
        <v>0</v>
      </c>
      <c r="L94" s="10">
        <v>0</v>
      </c>
      <c r="M94" s="10">
        <v>0</v>
      </c>
      <c r="N94" s="25">
        <v>0.37800000000000011</v>
      </c>
      <c r="O94" s="15">
        <v>0</v>
      </c>
      <c r="P94" s="25">
        <v>33.72</v>
      </c>
      <c r="Q94" s="25">
        <v>1.5278875659527047</v>
      </c>
      <c r="R94" s="25">
        <v>2.91</v>
      </c>
      <c r="S94" s="25">
        <v>0.46389298898590731</v>
      </c>
      <c r="T94" s="25">
        <v>0</v>
      </c>
      <c r="U94" s="25">
        <v>10064</v>
      </c>
      <c r="V94" s="25">
        <v>0</v>
      </c>
      <c r="W94" s="25">
        <v>0</v>
      </c>
      <c r="X94" s="25">
        <v>0</v>
      </c>
      <c r="Y94">
        <v>0</v>
      </c>
      <c r="Z94" s="25">
        <f t="shared" si="1"/>
        <v>0</v>
      </c>
    </row>
    <row r="95" spans="1:26" x14ac:dyDescent="0.3">
      <c r="A95" s="25">
        <v>2012</v>
      </c>
      <c r="B95" s="10">
        <v>189</v>
      </c>
      <c r="C95" s="10">
        <v>189</v>
      </c>
      <c r="D95" s="10">
        <v>1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1</v>
      </c>
      <c r="L95" s="10">
        <v>0</v>
      </c>
      <c r="M95" s="10">
        <v>0</v>
      </c>
      <c r="N95" s="25">
        <v>0.35200000000000387</v>
      </c>
      <c r="O95" s="15">
        <v>3.0000000000000027E-2</v>
      </c>
      <c r="P95" s="25">
        <v>37.869999999999997</v>
      </c>
      <c r="Q95" s="25">
        <v>1.5782953051208262</v>
      </c>
      <c r="R95" s="25">
        <v>3.35</v>
      </c>
      <c r="S95" s="25">
        <v>0.5250448070368452</v>
      </c>
      <c r="T95" s="25">
        <v>0</v>
      </c>
      <c r="U95" s="25">
        <v>10064</v>
      </c>
      <c r="V95" s="25">
        <v>0</v>
      </c>
      <c r="W95" s="25">
        <v>1</v>
      </c>
      <c r="X95" s="25">
        <v>0</v>
      </c>
      <c r="Y95">
        <v>1</v>
      </c>
      <c r="Z95" s="25">
        <f t="shared" si="1"/>
        <v>2</v>
      </c>
    </row>
    <row r="96" spans="1:26" x14ac:dyDescent="0.3">
      <c r="A96" s="25">
        <v>2012</v>
      </c>
      <c r="B96" s="10">
        <v>190</v>
      </c>
      <c r="C96" s="10">
        <v>190</v>
      </c>
      <c r="D96" s="10">
        <v>1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1</v>
      </c>
      <c r="L96" s="10">
        <v>0</v>
      </c>
      <c r="M96" s="10">
        <v>0</v>
      </c>
      <c r="N96" s="25">
        <v>0.92999999999999261</v>
      </c>
      <c r="O96" s="15">
        <v>0</v>
      </c>
      <c r="P96" s="25">
        <v>23.72</v>
      </c>
      <c r="Q96" s="25">
        <v>1.3751146846922251</v>
      </c>
      <c r="R96" s="25">
        <v>3.84</v>
      </c>
      <c r="S96" s="25">
        <v>0.58433122436753082</v>
      </c>
      <c r="T96" s="25">
        <v>1</v>
      </c>
      <c r="U96" s="25">
        <v>10064</v>
      </c>
      <c r="V96" s="25">
        <v>0</v>
      </c>
      <c r="W96" s="25">
        <v>0</v>
      </c>
      <c r="X96" s="25">
        <v>1</v>
      </c>
      <c r="Y96">
        <v>2</v>
      </c>
      <c r="Z96" s="25">
        <f t="shared" si="1"/>
        <v>3</v>
      </c>
    </row>
    <row r="97" spans="1:26" x14ac:dyDescent="0.3">
      <c r="A97" s="25">
        <v>2012</v>
      </c>
      <c r="B97" s="10">
        <v>191</v>
      </c>
      <c r="C97" s="10">
        <v>191</v>
      </c>
      <c r="D97" s="10">
        <v>1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1</v>
      </c>
      <c r="L97" s="10">
        <v>0</v>
      </c>
      <c r="M97" s="10">
        <v>0</v>
      </c>
      <c r="N97" s="25">
        <v>0.34000000000000341</v>
      </c>
      <c r="O97" s="15">
        <v>1.0000000000000009E-2</v>
      </c>
      <c r="P97" s="25">
        <v>25.15</v>
      </c>
      <c r="Q97" s="25">
        <v>1.4005379893919461</v>
      </c>
      <c r="R97" s="25">
        <v>4.0599999999999996</v>
      </c>
      <c r="S97" s="25">
        <v>0.60852603357719404</v>
      </c>
      <c r="T97" s="25">
        <v>0</v>
      </c>
      <c r="U97" s="25">
        <v>10064</v>
      </c>
      <c r="V97" s="25">
        <v>0</v>
      </c>
      <c r="W97" s="25">
        <v>0</v>
      </c>
      <c r="X97" s="25">
        <v>0</v>
      </c>
      <c r="Y97">
        <v>1</v>
      </c>
      <c r="Z97" s="25">
        <f t="shared" si="1"/>
        <v>1</v>
      </c>
    </row>
    <row r="98" spans="1:26" x14ac:dyDescent="0.3">
      <c r="A98" s="25">
        <v>2012</v>
      </c>
      <c r="B98" s="10">
        <v>192</v>
      </c>
      <c r="C98" s="10">
        <v>192</v>
      </c>
      <c r="D98" s="10">
        <v>0</v>
      </c>
      <c r="E98" s="10">
        <v>1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1</v>
      </c>
      <c r="L98" s="10">
        <v>0</v>
      </c>
      <c r="M98" s="10">
        <v>0</v>
      </c>
      <c r="N98" s="25">
        <v>1</v>
      </c>
      <c r="O98" s="15">
        <v>0</v>
      </c>
      <c r="P98" s="25">
        <v>45.28</v>
      </c>
      <c r="Q98" s="25">
        <v>1.655906418180215</v>
      </c>
      <c r="R98" s="25">
        <v>3.85</v>
      </c>
      <c r="S98" s="25">
        <v>0.5854607295085007</v>
      </c>
      <c r="T98" s="25">
        <v>1</v>
      </c>
      <c r="U98" s="25">
        <v>10064</v>
      </c>
      <c r="V98" s="25">
        <v>0</v>
      </c>
      <c r="W98" s="25">
        <v>0</v>
      </c>
      <c r="X98" s="25">
        <v>2</v>
      </c>
      <c r="Y98">
        <v>2</v>
      </c>
      <c r="Z98" s="25">
        <f t="shared" si="1"/>
        <v>4</v>
      </c>
    </row>
    <row r="99" spans="1:26" x14ac:dyDescent="0.3">
      <c r="A99" s="25">
        <v>2012</v>
      </c>
      <c r="B99" s="10">
        <v>193</v>
      </c>
      <c r="C99" s="10">
        <v>193</v>
      </c>
      <c r="D99" s="10">
        <v>0</v>
      </c>
      <c r="E99" s="10">
        <v>1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1</v>
      </c>
      <c r="L99" s="10">
        <v>0</v>
      </c>
      <c r="M99" s="10">
        <v>0</v>
      </c>
      <c r="N99" s="25">
        <v>0.70999999999999375</v>
      </c>
      <c r="O99" s="15">
        <v>0.15000000000000002</v>
      </c>
      <c r="P99" s="25">
        <v>27.71</v>
      </c>
      <c r="Q99" s="25">
        <v>1.4426365257822318</v>
      </c>
      <c r="R99" s="25">
        <v>3.08</v>
      </c>
      <c r="S99" s="25">
        <v>0.48855071650044429</v>
      </c>
      <c r="T99" s="25">
        <v>1</v>
      </c>
      <c r="U99" s="25">
        <v>10064</v>
      </c>
      <c r="V99" s="25">
        <v>0</v>
      </c>
      <c r="W99" s="25">
        <v>0</v>
      </c>
      <c r="X99" s="25">
        <v>0</v>
      </c>
      <c r="Y99">
        <v>2</v>
      </c>
      <c r="Z99" s="25">
        <f t="shared" si="1"/>
        <v>2</v>
      </c>
    </row>
    <row r="100" spans="1:26" x14ac:dyDescent="0.3">
      <c r="A100" s="25">
        <v>2012</v>
      </c>
      <c r="B100" s="10">
        <v>194</v>
      </c>
      <c r="C100" s="10">
        <v>194</v>
      </c>
      <c r="D100" s="10">
        <v>0</v>
      </c>
      <c r="E100" s="10">
        <v>1</v>
      </c>
      <c r="F100" s="10">
        <v>0</v>
      </c>
      <c r="G100" s="10">
        <v>0</v>
      </c>
      <c r="H100" s="10">
        <v>0</v>
      </c>
      <c r="I100" s="10">
        <v>0</v>
      </c>
      <c r="J100" s="10">
        <v>1</v>
      </c>
      <c r="K100" s="10">
        <v>0</v>
      </c>
      <c r="L100" s="10">
        <v>0</v>
      </c>
      <c r="M100" s="10">
        <v>0</v>
      </c>
      <c r="N100" s="25">
        <v>1</v>
      </c>
      <c r="O100" s="15">
        <v>0</v>
      </c>
      <c r="P100" s="25">
        <v>25.6</v>
      </c>
      <c r="Q100" s="25">
        <v>1.4082399653118496</v>
      </c>
      <c r="R100" s="25">
        <v>4.0599999999999996</v>
      </c>
      <c r="S100" s="25">
        <v>0.60852603357719404</v>
      </c>
      <c r="T100" s="25">
        <v>1</v>
      </c>
      <c r="U100" s="25">
        <v>10064</v>
      </c>
      <c r="V100" s="25">
        <v>0</v>
      </c>
      <c r="W100" s="25">
        <v>0</v>
      </c>
      <c r="X100" s="25">
        <v>1</v>
      </c>
      <c r="Y100">
        <v>0</v>
      </c>
      <c r="Z100" s="25">
        <f t="shared" si="1"/>
        <v>1</v>
      </c>
    </row>
    <row r="101" spans="1:26" x14ac:dyDescent="0.3">
      <c r="A101" s="25">
        <v>2012</v>
      </c>
      <c r="B101" s="10">
        <v>195</v>
      </c>
      <c r="C101" s="10">
        <v>195</v>
      </c>
      <c r="D101" s="10">
        <v>1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1</v>
      </c>
      <c r="L101" s="10">
        <v>0</v>
      </c>
      <c r="M101" s="10">
        <v>0</v>
      </c>
      <c r="N101" s="25">
        <v>0.39000000000000057</v>
      </c>
      <c r="O101" s="15">
        <v>0</v>
      </c>
      <c r="P101" s="25">
        <v>24.44</v>
      </c>
      <c r="Q101" s="25">
        <v>1.3881012015705168</v>
      </c>
      <c r="R101" s="25">
        <v>6.46</v>
      </c>
      <c r="S101" s="25">
        <v>0.81023251799508411</v>
      </c>
      <c r="T101" s="25">
        <v>1</v>
      </c>
      <c r="U101" s="25">
        <v>10064</v>
      </c>
      <c r="V101" s="25">
        <v>0</v>
      </c>
      <c r="W101" s="25">
        <v>0</v>
      </c>
      <c r="X101" s="25">
        <v>1</v>
      </c>
      <c r="Y101">
        <v>1</v>
      </c>
      <c r="Z101" s="25">
        <f t="shared" si="1"/>
        <v>2</v>
      </c>
    </row>
    <row r="102" spans="1:26" x14ac:dyDescent="0.3">
      <c r="A102" s="25">
        <v>2012</v>
      </c>
      <c r="B102" s="10">
        <v>196</v>
      </c>
      <c r="C102" s="10">
        <v>196</v>
      </c>
      <c r="D102" s="10">
        <v>0</v>
      </c>
      <c r="E102" s="10">
        <v>1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1</v>
      </c>
      <c r="L102" s="10">
        <v>0</v>
      </c>
      <c r="M102" s="10">
        <v>0</v>
      </c>
      <c r="N102" s="25">
        <v>1</v>
      </c>
      <c r="O102" s="15">
        <v>0</v>
      </c>
      <c r="P102" s="25">
        <v>34.99</v>
      </c>
      <c r="Q102" s="25">
        <v>1.5439439424829065</v>
      </c>
      <c r="R102" s="25">
        <v>4.78</v>
      </c>
      <c r="S102" s="25">
        <v>0.67942789661211889</v>
      </c>
      <c r="T102" s="25">
        <v>2</v>
      </c>
      <c r="U102" s="25">
        <v>10064</v>
      </c>
      <c r="V102" s="25">
        <v>1</v>
      </c>
      <c r="W102" s="25">
        <v>0</v>
      </c>
      <c r="X102" s="25">
        <v>2</v>
      </c>
      <c r="Y102">
        <v>2</v>
      </c>
      <c r="Z102" s="25">
        <f t="shared" si="1"/>
        <v>5</v>
      </c>
    </row>
    <row r="103" spans="1:26" x14ac:dyDescent="0.3">
      <c r="A103" s="25">
        <v>2012</v>
      </c>
      <c r="B103" s="10">
        <v>197</v>
      </c>
      <c r="C103" s="10">
        <v>197</v>
      </c>
      <c r="D103" s="10">
        <v>0</v>
      </c>
      <c r="E103" s="10">
        <v>1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1</v>
      </c>
      <c r="L103" s="10">
        <v>0</v>
      </c>
      <c r="M103" s="10">
        <v>0</v>
      </c>
      <c r="N103" s="25">
        <v>0.53700000000000614</v>
      </c>
      <c r="O103" s="15">
        <v>0</v>
      </c>
      <c r="P103" s="25">
        <v>41</v>
      </c>
      <c r="Q103" s="25">
        <v>1.6127838567197355</v>
      </c>
      <c r="R103" s="25">
        <v>3.17</v>
      </c>
      <c r="S103" s="25">
        <v>0.50105926221775143</v>
      </c>
      <c r="T103" s="25">
        <v>0</v>
      </c>
      <c r="U103" s="25">
        <v>10064</v>
      </c>
      <c r="V103" s="25">
        <v>0</v>
      </c>
      <c r="W103" s="25">
        <v>0</v>
      </c>
      <c r="X103" s="25">
        <v>1</v>
      </c>
      <c r="Y103">
        <v>0</v>
      </c>
      <c r="Z103" s="25">
        <f t="shared" si="1"/>
        <v>1</v>
      </c>
    </row>
    <row r="104" spans="1:26" x14ac:dyDescent="0.3">
      <c r="A104" s="25">
        <v>2012</v>
      </c>
      <c r="B104" s="10">
        <v>198</v>
      </c>
      <c r="C104" s="10">
        <v>198</v>
      </c>
      <c r="D104" s="10">
        <v>0</v>
      </c>
      <c r="E104" s="10">
        <v>1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1</v>
      </c>
      <c r="L104" s="10">
        <v>0</v>
      </c>
      <c r="M104" s="10">
        <v>0</v>
      </c>
      <c r="N104" s="25">
        <v>0.36299999999999955</v>
      </c>
      <c r="O104" s="15">
        <v>1.0000000000000009E-2</v>
      </c>
      <c r="P104" s="25">
        <v>39.36</v>
      </c>
      <c r="Q104" s="25">
        <v>1.5950550897593039</v>
      </c>
      <c r="R104" s="25">
        <v>2.58</v>
      </c>
      <c r="S104" s="25">
        <v>0.41161970596323016</v>
      </c>
      <c r="T104" s="25">
        <v>0</v>
      </c>
      <c r="U104" s="25">
        <v>10064</v>
      </c>
      <c r="V104" s="25">
        <v>0</v>
      </c>
      <c r="W104" s="25">
        <v>1</v>
      </c>
      <c r="X104" s="25">
        <v>0</v>
      </c>
      <c r="Y104">
        <v>1</v>
      </c>
      <c r="Z104" s="25">
        <f t="shared" si="1"/>
        <v>2</v>
      </c>
    </row>
    <row r="105" spans="1:26" x14ac:dyDescent="0.3">
      <c r="A105" s="25">
        <v>2012</v>
      </c>
      <c r="B105" s="10">
        <v>199</v>
      </c>
      <c r="C105" s="10">
        <v>199</v>
      </c>
      <c r="D105" s="10">
        <v>0</v>
      </c>
      <c r="E105" s="10">
        <v>1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1</v>
      </c>
      <c r="L105" s="10">
        <v>0</v>
      </c>
      <c r="M105" s="10">
        <v>0</v>
      </c>
      <c r="N105" s="25">
        <v>1</v>
      </c>
      <c r="O105" s="15">
        <v>0</v>
      </c>
      <c r="P105" s="25">
        <v>37.72</v>
      </c>
      <c r="Q105" s="25">
        <v>1.5765716840652908</v>
      </c>
      <c r="R105" s="25">
        <v>3.17</v>
      </c>
      <c r="S105" s="25">
        <v>0.50105926221775143</v>
      </c>
      <c r="T105" s="25">
        <v>0</v>
      </c>
      <c r="U105" s="25">
        <v>10064</v>
      </c>
      <c r="V105" s="25">
        <v>0</v>
      </c>
      <c r="W105" s="25">
        <v>0</v>
      </c>
      <c r="X105" s="25">
        <v>1</v>
      </c>
      <c r="Y105">
        <v>2</v>
      </c>
      <c r="Z105" s="25">
        <f t="shared" si="1"/>
        <v>3</v>
      </c>
    </row>
    <row r="106" spans="1:26" x14ac:dyDescent="0.3">
      <c r="A106" s="25">
        <v>2012</v>
      </c>
      <c r="B106" s="10">
        <v>200</v>
      </c>
      <c r="C106" s="10">
        <v>200</v>
      </c>
      <c r="D106" s="10">
        <v>0</v>
      </c>
      <c r="E106" s="10">
        <v>1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1</v>
      </c>
      <c r="L106" s="10">
        <v>0</v>
      </c>
      <c r="M106" s="10">
        <v>0</v>
      </c>
      <c r="N106" s="25">
        <v>1</v>
      </c>
      <c r="O106" s="15">
        <v>6.0000000000000053E-2</v>
      </c>
      <c r="P106" s="25">
        <v>35.14</v>
      </c>
      <c r="Q106" s="25">
        <v>1.5458017571592761</v>
      </c>
      <c r="R106" s="25">
        <v>3.09</v>
      </c>
      <c r="S106" s="25">
        <v>0.48995847942483461</v>
      </c>
      <c r="T106" s="25">
        <v>0</v>
      </c>
      <c r="U106" s="25">
        <v>10064</v>
      </c>
      <c r="V106" s="25">
        <v>0</v>
      </c>
      <c r="W106" s="25">
        <v>0</v>
      </c>
      <c r="X106" s="25">
        <v>0</v>
      </c>
      <c r="Y106">
        <v>0</v>
      </c>
      <c r="Z106" s="25">
        <f t="shared" si="1"/>
        <v>0</v>
      </c>
    </row>
    <row r="107" spans="1:26" x14ac:dyDescent="0.3">
      <c r="A107" s="25">
        <v>2012</v>
      </c>
      <c r="B107" s="10">
        <v>201</v>
      </c>
      <c r="C107" s="10">
        <v>201</v>
      </c>
      <c r="D107" s="10">
        <v>0</v>
      </c>
      <c r="E107" s="10">
        <v>1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1</v>
      </c>
      <c r="L107" s="10">
        <v>0</v>
      </c>
      <c r="M107" s="10">
        <v>0</v>
      </c>
      <c r="N107" s="25">
        <v>1</v>
      </c>
      <c r="O107" s="15">
        <v>4.0000000000000036E-2</v>
      </c>
      <c r="P107" s="25">
        <v>37.03</v>
      </c>
      <c r="Q107" s="25">
        <v>1.5685537120494426</v>
      </c>
      <c r="R107" s="25">
        <v>4.42</v>
      </c>
      <c r="S107" s="25">
        <v>0.64542226934909186</v>
      </c>
      <c r="T107" s="25">
        <v>2</v>
      </c>
      <c r="U107" s="25">
        <v>10064</v>
      </c>
      <c r="V107" s="25">
        <v>0</v>
      </c>
      <c r="W107" s="25">
        <v>0</v>
      </c>
      <c r="X107" s="25">
        <v>1</v>
      </c>
      <c r="Y107">
        <v>1</v>
      </c>
      <c r="Z107" s="25">
        <f t="shared" si="1"/>
        <v>2</v>
      </c>
    </row>
    <row r="108" spans="1:26" x14ac:dyDescent="0.3">
      <c r="A108" s="25">
        <v>2012</v>
      </c>
      <c r="B108" s="10">
        <v>202</v>
      </c>
      <c r="C108" s="10">
        <v>202</v>
      </c>
      <c r="D108" s="10">
        <v>1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1</v>
      </c>
      <c r="L108" s="10">
        <v>0</v>
      </c>
      <c r="M108" s="10">
        <v>0</v>
      </c>
      <c r="N108" s="25">
        <v>1</v>
      </c>
      <c r="O108" s="15">
        <v>0</v>
      </c>
      <c r="P108" s="25">
        <v>54.33</v>
      </c>
      <c r="Q108" s="25">
        <v>1.7350397050337207</v>
      </c>
      <c r="R108" s="25">
        <v>3.26</v>
      </c>
      <c r="S108" s="25">
        <v>0.51321760006793893</v>
      </c>
      <c r="T108" s="25">
        <v>0</v>
      </c>
      <c r="U108" s="25">
        <v>10064</v>
      </c>
      <c r="V108" s="25">
        <v>0</v>
      </c>
      <c r="W108" s="25">
        <v>0</v>
      </c>
      <c r="X108" s="25">
        <v>2</v>
      </c>
      <c r="Y108">
        <v>2</v>
      </c>
      <c r="Z108" s="25">
        <f t="shared" si="1"/>
        <v>4</v>
      </c>
    </row>
    <row r="109" spans="1:26" x14ac:dyDescent="0.3">
      <c r="A109" s="25">
        <v>2012</v>
      </c>
      <c r="B109" s="10">
        <v>203</v>
      </c>
      <c r="C109" s="10">
        <v>203</v>
      </c>
      <c r="D109" s="10">
        <v>1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1</v>
      </c>
      <c r="L109" s="10">
        <v>0</v>
      </c>
      <c r="M109" s="10">
        <v>0</v>
      </c>
      <c r="N109" s="25">
        <v>1</v>
      </c>
      <c r="O109" s="15">
        <v>0</v>
      </c>
      <c r="P109" s="25">
        <v>40.94</v>
      </c>
      <c r="Q109" s="25">
        <v>1.6121478383264869</v>
      </c>
      <c r="R109" s="25">
        <v>4.54</v>
      </c>
      <c r="S109" s="25">
        <v>0.65705585285710388</v>
      </c>
      <c r="T109" s="25">
        <v>0</v>
      </c>
      <c r="U109" s="25">
        <v>10064</v>
      </c>
      <c r="V109" s="25">
        <v>0</v>
      </c>
      <c r="W109" s="25">
        <v>0</v>
      </c>
      <c r="X109" s="25">
        <v>4</v>
      </c>
      <c r="Y109">
        <v>4</v>
      </c>
      <c r="Z109" s="25">
        <f t="shared" si="1"/>
        <v>8</v>
      </c>
    </row>
    <row r="110" spans="1:26" x14ac:dyDescent="0.3">
      <c r="A110" s="25">
        <v>2012</v>
      </c>
      <c r="B110" s="10">
        <v>204</v>
      </c>
      <c r="C110" s="10">
        <v>204</v>
      </c>
      <c r="D110" s="10">
        <v>1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1</v>
      </c>
      <c r="L110" s="10">
        <v>0</v>
      </c>
      <c r="M110" s="10">
        <v>0</v>
      </c>
      <c r="N110" s="25">
        <v>1</v>
      </c>
      <c r="O110" s="15">
        <v>0</v>
      </c>
      <c r="P110" s="25">
        <v>26.28</v>
      </c>
      <c r="Q110" s="25">
        <v>1.4196253608877432</v>
      </c>
      <c r="R110" s="25">
        <v>3.82</v>
      </c>
      <c r="S110" s="25">
        <v>0.58206336291170868</v>
      </c>
      <c r="T110" s="25">
        <v>0</v>
      </c>
      <c r="U110" s="25">
        <v>8109</v>
      </c>
      <c r="V110" s="25">
        <v>0</v>
      </c>
      <c r="W110" s="25">
        <v>0</v>
      </c>
      <c r="X110" s="25">
        <v>1</v>
      </c>
      <c r="Y110">
        <v>3</v>
      </c>
      <c r="Z110" s="25">
        <f t="shared" si="1"/>
        <v>4</v>
      </c>
    </row>
    <row r="111" spans="1:26" x14ac:dyDescent="0.3">
      <c r="A111" s="25">
        <v>2012</v>
      </c>
      <c r="B111" s="10">
        <v>205</v>
      </c>
      <c r="C111" s="10">
        <v>205</v>
      </c>
      <c r="D111" s="10">
        <v>1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1</v>
      </c>
      <c r="L111" s="10">
        <v>0</v>
      </c>
      <c r="M111" s="10">
        <v>0</v>
      </c>
      <c r="N111" s="25">
        <v>0.42600000000000193</v>
      </c>
      <c r="O111" s="15">
        <v>0</v>
      </c>
      <c r="P111" s="25">
        <v>24.48</v>
      </c>
      <c r="Q111" s="25">
        <v>1.3888114134735237</v>
      </c>
      <c r="R111" s="25">
        <v>4.6100000000000003</v>
      </c>
      <c r="S111" s="25">
        <v>0.6637009253896482</v>
      </c>
      <c r="T111" s="25">
        <v>0</v>
      </c>
      <c r="U111" s="25">
        <v>8109</v>
      </c>
      <c r="V111" s="25">
        <v>0</v>
      </c>
      <c r="W111" s="25">
        <v>0</v>
      </c>
      <c r="X111" s="25">
        <v>0</v>
      </c>
      <c r="Y111">
        <v>1</v>
      </c>
      <c r="Z111" s="25">
        <f t="shared" si="1"/>
        <v>1</v>
      </c>
    </row>
    <row r="112" spans="1:26" x14ac:dyDescent="0.3">
      <c r="A112" s="25">
        <v>2012</v>
      </c>
      <c r="B112" s="10">
        <v>206</v>
      </c>
      <c r="C112" s="10">
        <v>206</v>
      </c>
      <c r="D112" s="10">
        <v>1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1</v>
      </c>
      <c r="L112" s="10">
        <v>0</v>
      </c>
      <c r="M112" s="10">
        <v>0</v>
      </c>
      <c r="N112" s="25">
        <v>0.67399999999999238</v>
      </c>
      <c r="O112" s="15">
        <v>1.0000000000000009E-2</v>
      </c>
      <c r="P112" s="25">
        <v>50.91</v>
      </c>
      <c r="Q112" s="25">
        <v>1.7068030970373382</v>
      </c>
      <c r="R112" s="25">
        <v>3.82</v>
      </c>
      <c r="S112" s="25">
        <v>0.58206336291170868</v>
      </c>
      <c r="T112" s="25">
        <v>5</v>
      </c>
      <c r="U112" s="25">
        <v>8109</v>
      </c>
      <c r="V112" s="25">
        <v>0</v>
      </c>
      <c r="W112" s="25">
        <v>0</v>
      </c>
      <c r="X112" s="25">
        <v>1</v>
      </c>
      <c r="Y112">
        <v>8</v>
      </c>
      <c r="Z112" s="25">
        <f t="shared" si="1"/>
        <v>9</v>
      </c>
    </row>
    <row r="113" spans="1:26" x14ac:dyDescent="0.3">
      <c r="A113" s="25">
        <v>2012</v>
      </c>
      <c r="B113" s="10">
        <v>207</v>
      </c>
      <c r="C113" s="10">
        <v>207</v>
      </c>
      <c r="D113" s="10">
        <v>0</v>
      </c>
      <c r="E113" s="10">
        <v>1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1</v>
      </c>
      <c r="L113" s="10">
        <v>0</v>
      </c>
      <c r="M113" s="10">
        <v>0</v>
      </c>
      <c r="N113" s="25">
        <v>0.90000000000000568</v>
      </c>
      <c r="O113" s="15">
        <v>0</v>
      </c>
      <c r="P113" s="25">
        <v>18.440000000000001</v>
      </c>
      <c r="Q113" s="25">
        <v>1.2657609167176105</v>
      </c>
      <c r="R113" s="25">
        <v>3.17</v>
      </c>
      <c r="S113" s="25">
        <v>0.50105926221775143</v>
      </c>
      <c r="T113" s="25">
        <v>0</v>
      </c>
      <c r="U113" s="25">
        <v>8109</v>
      </c>
      <c r="V113" s="25">
        <v>0</v>
      </c>
      <c r="W113" s="25">
        <v>0</v>
      </c>
      <c r="X113" s="25">
        <v>0</v>
      </c>
      <c r="Y113">
        <v>0</v>
      </c>
      <c r="Z113" s="25">
        <f t="shared" si="1"/>
        <v>0</v>
      </c>
    </row>
    <row r="114" spans="1:26" x14ac:dyDescent="0.3">
      <c r="A114" s="25">
        <v>2012</v>
      </c>
      <c r="B114" s="10">
        <v>208</v>
      </c>
      <c r="C114" s="10">
        <v>208</v>
      </c>
      <c r="D114" s="10">
        <v>0</v>
      </c>
      <c r="E114" s="10">
        <v>1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1</v>
      </c>
      <c r="L114" s="10">
        <v>0</v>
      </c>
      <c r="M114" s="10">
        <v>0</v>
      </c>
      <c r="N114" s="25">
        <v>1</v>
      </c>
      <c r="O114" s="15">
        <v>1.0000000000000009E-2</v>
      </c>
      <c r="P114" s="25">
        <v>10.69</v>
      </c>
      <c r="Q114" s="25">
        <v>1.0289777052087781</v>
      </c>
      <c r="R114" s="25">
        <v>3.31</v>
      </c>
      <c r="S114" s="25">
        <v>0.51982799377571876</v>
      </c>
      <c r="T114" s="25">
        <v>0</v>
      </c>
      <c r="U114" s="25">
        <v>8109</v>
      </c>
      <c r="V114" s="25">
        <v>0</v>
      </c>
      <c r="W114" s="25">
        <v>0</v>
      </c>
      <c r="X114" s="25">
        <v>0</v>
      </c>
      <c r="Y114">
        <v>0</v>
      </c>
      <c r="Z114" s="25">
        <f t="shared" si="1"/>
        <v>0</v>
      </c>
    </row>
    <row r="115" spans="1:26" x14ac:dyDescent="0.3">
      <c r="A115" s="25">
        <v>2012</v>
      </c>
      <c r="B115" s="10">
        <v>209</v>
      </c>
      <c r="C115" s="10">
        <v>209</v>
      </c>
      <c r="D115" s="10">
        <v>1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1</v>
      </c>
      <c r="K115" s="10">
        <v>0</v>
      </c>
      <c r="L115" s="10">
        <v>0</v>
      </c>
      <c r="M115" s="10">
        <v>0</v>
      </c>
      <c r="N115" s="25">
        <v>1</v>
      </c>
      <c r="O115" s="15">
        <v>0</v>
      </c>
      <c r="P115" s="25">
        <v>32.979999999999997</v>
      </c>
      <c r="Q115" s="25">
        <v>1.5182506513084999</v>
      </c>
      <c r="R115" s="25">
        <v>5.49</v>
      </c>
      <c r="S115" s="25">
        <v>0.7395723444500919</v>
      </c>
      <c r="T115" s="25">
        <v>0</v>
      </c>
      <c r="U115" s="25">
        <v>8109</v>
      </c>
      <c r="V115" s="25">
        <v>0</v>
      </c>
      <c r="W115" s="25">
        <v>0</v>
      </c>
      <c r="X115" s="25">
        <v>3</v>
      </c>
      <c r="Y115">
        <v>4</v>
      </c>
      <c r="Z115" s="25">
        <f t="shared" si="1"/>
        <v>7</v>
      </c>
    </row>
    <row r="116" spans="1:26" x14ac:dyDescent="0.3">
      <c r="A116" s="25">
        <v>2012</v>
      </c>
      <c r="B116" s="10">
        <v>210</v>
      </c>
      <c r="C116" s="10">
        <v>210</v>
      </c>
      <c r="D116" s="10">
        <v>0</v>
      </c>
      <c r="E116" s="10">
        <v>1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1</v>
      </c>
      <c r="L116" s="10">
        <v>0</v>
      </c>
      <c r="M116" s="10">
        <v>0</v>
      </c>
      <c r="N116" s="25">
        <v>1</v>
      </c>
      <c r="O116" s="15">
        <v>0</v>
      </c>
      <c r="P116" s="25">
        <v>34.89</v>
      </c>
      <c r="Q116" s="25">
        <v>1.5427009694481109</v>
      </c>
      <c r="R116" s="25">
        <v>5.12</v>
      </c>
      <c r="S116" s="25">
        <v>0.70926996097583073</v>
      </c>
      <c r="T116" s="25">
        <v>4</v>
      </c>
      <c r="U116" s="25">
        <v>8109</v>
      </c>
      <c r="V116" s="25">
        <v>0</v>
      </c>
      <c r="W116" s="25">
        <v>0</v>
      </c>
      <c r="X116" s="25">
        <v>0</v>
      </c>
      <c r="Y116">
        <v>3</v>
      </c>
      <c r="Z116" s="25">
        <f t="shared" si="1"/>
        <v>3</v>
      </c>
    </row>
    <row r="117" spans="1:26" x14ac:dyDescent="0.3">
      <c r="A117" s="25">
        <v>2012</v>
      </c>
      <c r="B117" s="10">
        <v>211</v>
      </c>
      <c r="C117" s="10">
        <v>211</v>
      </c>
      <c r="D117" s="10">
        <v>0</v>
      </c>
      <c r="E117" s="10">
        <v>1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1</v>
      </c>
      <c r="L117" s="10">
        <v>0</v>
      </c>
      <c r="M117" s="10">
        <v>0</v>
      </c>
      <c r="N117" s="25">
        <v>1</v>
      </c>
      <c r="O117" s="15">
        <v>0</v>
      </c>
      <c r="P117" s="25">
        <v>23.5</v>
      </c>
      <c r="Q117" s="25">
        <v>1.3710678622717363</v>
      </c>
      <c r="R117" s="25">
        <v>4.2</v>
      </c>
      <c r="S117" s="25">
        <v>0.62324929039790045</v>
      </c>
      <c r="T117" s="25">
        <v>0</v>
      </c>
      <c r="U117" s="25">
        <v>8109</v>
      </c>
      <c r="V117" s="25">
        <v>0</v>
      </c>
      <c r="W117" s="25">
        <v>0</v>
      </c>
      <c r="X117" s="25">
        <v>1</v>
      </c>
      <c r="Y117">
        <v>1</v>
      </c>
      <c r="Z117" s="25">
        <f t="shared" si="1"/>
        <v>2</v>
      </c>
    </row>
    <row r="118" spans="1:26" x14ac:dyDescent="0.3">
      <c r="A118" s="25">
        <v>2012</v>
      </c>
      <c r="B118" s="10">
        <v>212</v>
      </c>
      <c r="C118" s="10">
        <v>212</v>
      </c>
      <c r="D118" s="10">
        <v>0</v>
      </c>
      <c r="E118" s="10">
        <v>1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1</v>
      </c>
      <c r="L118" s="10">
        <v>0</v>
      </c>
      <c r="M118" s="10">
        <v>0</v>
      </c>
      <c r="N118" s="25">
        <v>1</v>
      </c>
      <c r="O118" s="15">
        <v>0</v>
      </c>
      <c r="P118" s="25">
        <v>18.86</v>
      </c>
      <c r="Q118" s="25">
        <v>1.2755416884013095</v>
      </c>
      <c r="R118" s="25">
        <v>4.72</v>
      </c>
      <c r="S118" s="25">
        <v>0.67394199863408777</v>
      </c>
      <c r="T118" s="25">
        <v>1</v>
      </c>
      <c r="U118" s="25">
        <v>8109</v>
      </c>
      <c r="V118" s="25">
        <v>0</v>
      </c>
      <c r="W118" s="25">
        <v>0</v>
      </c>
      <c r="X118" s="25">
        <v>1</v>
      </c>
      <c r="Y118">
        <v>1</v>
      </c>
      <c r="Z118" s="25">
        <f t="shared" si="1"/>
        <v>2</v>
      </c>
    </row>
    <row r="119" spans="1:26" x14ac:dyDescent="0.3">
      <c r="A119" s="25">
        <v>2012</v>
      </c>
      <c r="B119" s="10">
        <v>213</v>
      </c>
      <c r="C119" s="10">
        <v>213</v>
      </c>
      <c r="D119" s="10">
        <v>1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1</v>
      </c>
      <c r="L119" s="10">
        <v>0</v>
      </c>
      <c r="M119" s="10">
        <v>0</v>
      </c>
      <c r="N119" s="25">
        <v>0.79200000000000159</v>
      </c>
      <c r="O119" s="15">
        <v>0</v>
      </c>
      <c r="P119" s="25">
        <v>47.87</v>
      </c>
      <c r="Q119" s="25">
        <v>1.6800634274819486</v>
      </c>
      <c r="R119" s="25">
        <v>3.95</v>
      </c>
      <c r="S119" s="25">
        <v>0.59659709562646024</v>
      </c>
      <c r="T119" s="25">
        <v>1</v>
      </c>
      <c r="U119" s="25">
        <v>8109</v>
      </c>
      <c r="V119" s="25">
        <v>1</v>
      </c>
      <c r="W119" s="25">
        <v>0</v>
      </c>
      <c r="X119" s="25">
        <v>2</v>
      </c>
      <c r="Y119">
        <v>1</v>
      </c>
      <c r="Z119" s="25">
        <f t="shared" si="1"/>
        <v>4</v>
      </c>
    </row>
    <row r="120" spans="1:26" x14ac:dyDescent="0.3">
      <c r="A120" s="25">
        <v>2012</v>
      </c>
      <c r="B120" s="10">
        <v>214</v>
      </c>
      <c r="C120" s="10">
        <v>214</v>
      </c>
      <c r="D120" s="10">
        <v>0</v>
      </c>
      <c r="E120" s="10">
        <v>1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1</v>
      </c>
      <c r="L120" s="10">
        <v>0</v>
      </c>
      <c r="M120" s="10">
        <v>0</v>
      </c>
      <c r="N120" s="25">
        <v>0.70799999999999841</v>
      </c>
      <c r="O120" s="15">
        <v>1.0000000000000009E-2</v>
      </c>
      <c r="P120" s="25">
        <v>20.53</v>
      </c>
      <c r="Q120" s="25">
        <v>1.3123889493705918</v>
      </c>
      <c r="R120" s="25">
        <v>3.94</v>
      </c>
      <c r="S120" s="25">
        <v>0.59549622182557416</v>
      </c>
      <c r="T120" s="25">
        <v>2</v>
      </c>
      <c r="U120" s="25">
        <v>8109</v>
      </c>
      <c r="V120" s="25">
        <v>0</v>
      </c>
      <c r="W120" s="25">
        <v>1</v>
      </c>
      <c r="X120" s="25">
        <v>0</v>
      </c>
      <c r="Y120">
        <v>0</v>
      </c>
      <c r="Z120" s="25">
        <f t="shared" si="1"/>
        <v>1</v>
      </c>
    </row>
    <row r="121" spans="1:26" x14ac:dyDescent="0.3">
      <c r="A121" s="25">
        <v>2012</v>
      </c>
      <c r="B121" s="10">
        <v>215</v>
      </c>
      <c r="C121" s="10">
        <v>215</v>
      </c>
      <c r="D121" s="10">
        <v>1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1</v>
      </c>
      <c r="K121" s="10">
        <v>0</v>
      </c>
      <c r="L121" s="10">
        <v>0</v>
      </c>
      <c r="M121" s="10">
        <v>0</v>
      </c>
      <c r="N121" s="25">
        <v>1</v>
      </c>
      <c r="O121" s="15">
        <v>0</v>
      </c>
      <c r="P121" s="25">
        <v>39.020000000000003</v>
      </c>
      <c r="Q121" s="25">
        <v>1.5912872650584993</v>
      </c>
      <c r="R121" s="25">
        <v>3.79</v>
      </c>
      <c r="S121" s="25">
        <v>0.57863920996807239</v>
      </c>
      <c r="T121" s="25">
        <v>1</v>
      </c>
      <c r="U121" s="25">
        <v>8109</v>
      </c>
      <c r="V121" s="25">
        <v>0</v>
      </c>
      <c r="W121" s="25">
        <v>0</v>
      </c>
      <c r="X121" s="25">
        <v>0</v>
      </c>
      <c r="Y121">
        <v>0</v>
      </c>
      <c r="Z121" s="25">
        <f t="shared" si="1"/>
        <v>0</v>
      </c>
    </row>
    <row r="122" spans="1:26" x14ac:dyDescent="0.3">
      <c r="A122" s="25">
        <v>2012</v>
      </c>
      <c r="B122" s="10">
        <v>216</v>
      </c>
      <c r="C122" s="10">
        <v>216</v>
      </c>
      <c r="D122" s="10">
        <v>1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1</v>
      </c>
      <c r="L122" s="10">
        <v>0</v>
      </c>
      <c r="M122" s="10">
        <v>0</v>
      </c>
      <c r="N122" s="25">
        <v>1</v>
      </c>
      <c r="O122" s="15">
        <v>0</v>
      </c>
      <c r="P122" s="25">
        <v>25.79</v>
      </c>
      <c r="Q122" s="25">
        <v>1.4114513421379375</v>
      </c>
      <c r="R122" s="25">
        <v>3.98</v>
      </c>
      <c r="S122" s="25">
        <v>0.59988307207368785</v>
      </c>
      <c r="T122" s="25">
        <v>2</v>
      </c>
      <c r="U122" s="25">
        <v>8109</v>
      </c>
      <c r="V122" s="25">
        <v>0</v>
      </c>
      <c r="W122" s="25">
        <v>0</v>
      </c>
      <c r="X122" s="25">
        <v>0</v>
      </c>
      <c r="Y122">
        <v>1</v>
      </c>
      <c r="Z122" s="25">
        <f t="shared" si="1"/>
        <v>1</v>
      </c>
    </row>
    <row r="123" spans="1:26" x14ac:dyDescent="0.3">
      <c r="A123" s="25">
        <v>2012</v>
      </c>
      <c r="B123" s="10">
        <v>217</v>
      </c>
      <c r="C123" s="10">
        <v>217</v>
      </c>
      <c r="D123" s="10">
        <v>0</v>
      </c>
      <c r="E123" s="10">
        <v>1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1</v>
      </c>
      <c r="L123" s="10">
        <v>0</v>
      </c>
      <c r="M123" s="10">
        <v>0</v>
      </c>
      <c r="N123" s="25">
        <v>1.5</v>
      </c>
      <c r="O123" s="15">
        <v>0.18000000000000005</v>
      </c>
      <c r="P123" s="25">
        <v>37.1</v>
      </c>
      <c r="Q123" s="25">
        <v>1.5693739096150459</v>
      </c>
      <c r="R123" s="25">
        <v>4.7300000000000004</v>
      </c>
      <c r="S123" s="25">
        <v>0.67486114073781156</v>
      </c>
      <c r="T123" s="25">
        <v>1</v>
      </c>
      <c r="U123" s="25">
        <v>8109</v>
      </c>
      <c r="V123" s="25">
        <v>0</v>
      </c>
      <c r="W123" s="25">
        <v>0</v>
      </c>
      <c r="X123" s="25">
        <v>0</v>
      </c>
      <c r="Y123">
        <v>0</v>
      </c>
      <c r="Z123" s="25">
        <f t="shared" si="1"/>
        <v>0</v>
      </c>
    </row>
    <row r="124" spans="1:26" x14ac:dyDescent="0.3">
      <c r="A124" s="25">
        <v>2012</v>
      </c>
      <c r="B124" s="10">
        <v>218</v>
      </c>
      <c r="C124" s="10">
        <v>218</v>
      </c>
      <c r="D124" s="10">
        <v>1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1</v>
      </c>
      <c r="L124" s="10">
        <v>0</v>
      </c>
      <c r="M124" s="10">
        <v>0</v>
      </c>
      <c r="N124" s="25">
        <v>1</v>
      </c>
      <c r="O124" s="15">
        <v>1.0000000000000009E-2</v>
      </c>
      <c r="P124" s="25">
        <v>54.38</v>
      </c>
      <c r="Q124" s="25">
        <v>1.7354392032514814</v>
      </c>
      <c r="R124" s="25">
        <v>4.08</v>
      </c>
      <c r="S124" s="25">
        <v>0.61066016308987991</v>
      </c>
      <c r="T124" s="25">
        <v>1</v>
      </c>
      <c r="U124" s="25">
        <v>8109</v>
      </c>
      <c r="V124" s="25">
        <v>0</v>
      </c>
      <c r="W124" s="25">
        <v>0</v>
      </c>
      <c r="X124" s="25">
        <v>1</v>
      </c>
      <c r="Y124">
        <v>0</v>
      </c>
      <c r="Z124" s="25">
        <f t="shared" si="1"/>
        <v>1</v>
      </c>
    </row>
    <row r="125" spans="1:26" x14ac:dyDescent="0.3">
      <c r="A125" s="25">
        <v>2012</v>
      </c>
      <c r="B125" s="10">
        <v>219</v>
      </c>
      <c r="C125" s="10">
        <v>219</v>
      </c>
      <c r="D125" s="10">
        <v>0</v>
      </c>
      <c r="E125" s="10">
        <v>1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1</v>
      </c>
      <c r="L125" s="10">
        <v>0</v>
      </c>
      <c r="M125" s="10">
        <v>0</v>
      </c>
      <c r="N125" s="25">
        <v>1</v>
      </c>
      <c r="O125" s="15">
        <v>2.0000000000000018E-2</v>
      </c>
      <c r="P125" s="25">
        <v>61.79</v>
      </c>
      <c r="Q125" s="25">
        <v>1.7909181952145783</v>
      </c>
      <c r="R125" s="25">
        <v>4.1900000000000004</v>
      </c>
      <c r="S125" s="25">
        <v>0.62221402296629535</v>
      </c>
      <c r="T125" s="25">
        <v>0</v>
      </c>
      <c r="U125" s="25">
        <v>8109</v>
      </c>
      <c r="V125" s="25">
        <v>0</v>
      </c>
      <c r="W125" s="25">
        <v>0</v>
      </c>
      <c r="X125" s="25">
        <v>0</v>
      </c>
      <c r="Y125">
        <v>0</v>
      </c>
      <c r="Z125" s="25">
        <f t="shared" si="1"/>
        <v>0</v>
      </c>
    </row>
    <row r="126" spans="1:26" x14ac:dyDescent="0.3">
      <c r="A126" s="25">
        <v>2012</v>
      </c>
      <c r="B126" s="10">
        <v>220</v>
      </c>
      <c r="C126" s="10">
        <v>220</v>
      </c>
      <c r="D126" s="10">
        <v>0</v>
      </c>
      <c r="E126" s="10">
        <v>1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1</v>
      </c>
      <c r="L126" s="10">
        <v>0</v>
      </c>
      <c r="M126" s="10">
        <v>0</v>
      </c>
      <c r="N126" s="25">
        <v>1</v>
      </c>
      <c r="O126" s="15">
        <v>0</v>
      </c>
      <c r="P126" s="25">
        <v>36.5</v>
      </c>
      <c r="Q126" s="25">
        <v>1.5622928644564746</v>
      </c>
      <c r="R126" s="25">
        <v>4.2699999999999996</v>
      </c>
      <c r="S126" s="25">
        <v>0.63042787502502384</v>
      </c>
      <c r="T126" s="25">
        <v>1</v>
      </c>
      <c r="U126" s="25">
        <v>8109</v>
      </c>
      <c r="V126" s="25">
        <v>1</v>
      </c>
      <c r="W126" s="25">
        <v>0</v>
      </c>
      <c r="X126" s="25">
        <v>0</v>
      </c>
      <c r="Y126">
        <v>0</v>
      </c>
      <c r="Z126" s="25">
        <f t="shared" si="1"/>
        <v>1</v>
      </c>
    </row>
    <row r="127" spans="1:26" x14ac:dyDescent="0.3">
      <c r="A127" s="25">
        <v>2012</v>
      </c>
      <c r="B127" s="10">
        <v>221</v>
      </c>
      <c r="C127" s="10">
        <v>221</v>
      </c>
      <c r="D127" s="10">
        <v>0</v>
      </c>
      <c r="E127" s="10">
        <v>1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1</v>
      </c>
      <c r="L127" s="10">
        <v>0</v>
      </c>
      <c r="M127" s="10">
        <v>0</v>
      </c>
      <c r="N127" s="25">
        <v>1</v>
      </c>
      <c r="O127" s="15">
        <v>0</v>
      </c>
      <c r="P127" s="25">
        <v>49.06</v>
      </c>
      <c r="Q127" s="25">
        <v>1.6907275438703668</v>
      </c>
      <c r="R127" s="25">
        <v>4</v>
      </c>
      <c r="S127" s="25">
        <v>0.6020599913279624</v>
      </c>
      <c r="T127" s="25">
        <v>1</v>
      </c>
      <c r="U127" s="25">
        <v>8109</v>
      </c>
      <c r="V127" s="25">
        <v>0</v>
      </c>
      <c r="W127" s="25">
        <v>0</v>
      </c>
      <c r="X127" s="25">
        <v>0</v>
      </c>
      <c r="Y127">
        <v>0</v>
      </c>
      <c r="Z127" s="25">
        <f t="shared" si="1"/>
        <v>0</v>
      </c>
    </row>
    <row r="128" spans="1:26" x14ac:dyDescent="0.3">
      <c r="A128" s="25">
        <v>2012</v>
      </c>
      <c r="B128" s="10">
        <v>222</v>
      </c>
      <c r="C128" s="10">
        <v>222</v>
      </c>
      <c r="D128" s="10">
        <v>0</v>
      </c>
      <c r="E128" s="10">
        <v>1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1</v>
      </c>
      <c r="L128" s="10">
        <v>0</v>
      </c>
      <c r="M128" s="10">
        <v>0</v>
      </c>
      <c r="N128" s="25">
        <v>1</v>
      </c>
      <c r="O128" s="15">
        <v>1.0000000000000009E-2</v>
      </c>
      <c r="P128" s="25">
        <v>56.19</v>
      </c>
      <c r="Q128" s="25">
        <v>1.7496590320948997</v>
      </c>
      <c r="R128" s="25">
        <v>4.32</v>
      </c>
      <c r="S128" s="25">
        <v>0.63548374681491215</v>
      </c>
      <c r="T128" s="25">
        <v>1</v>
      </c>
      <c r="U128" s="25">
        <v>8109</v>
      </c>
      <c r="V128" s="25">
        <v>0</v>
      </c>
      <c r="W128" s="25">
        <v>1</v>
      </c>
      <c r="X128" s="25">
        <v>0</v>
      </c>
      <c r="Y128">
        <v>0</v>
      </c>
      <c r="Z128" s="25">
        <f t="shared" si="1"/>
        <v>1</v>
      </c>
    </row>
    <row r="129" spans="1:26" x14ac:dyDescent="0.3">
      <c r="A129" s="25">
        <v>2012</v>
      </c>
      <c r="B129" s="10">
        <v>223</v>
      </c>
      <c r="C129" s="10">
        <v>223</v>
      </c>
      <c r="D129" s="10">
        <v>0</v>
      </c>
      <c r="E129" s="10">
        <v>1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1</v>
      </c>
      <c r="L129" s="10">
        <v>0</v>
      </c>
      <c r="M129" s="10">
        <v>0</v>
      </c>
      <c r="N129" s="25">
        <v>1</v>
      </c>
      <c r="O129" s="15">
        <v>0</v>
      </c>
      <c r="P129" s="25">
        <v>52.25</v>
      </c>
      <c r="Q129" s="25">
        <v>1.7180862947830917</v>
      </c>
      <c r="R129" s="25">
        <v>3.99</v>
      </c>
      <c r="S129" s="25">
        <v>0.60097289568674828</v>
      </c>
      <c r="T129" s="25">
        <v>0</v>
      </c>
      <c r="U129" s="25">
        <v>8109</v>
      </c>
      <c r="V129" s="25">
        <v>0</v>
      </c>
      <c r="W129" s="25">
        <v>0</v>
      </c>
      <c r="X129" s="25">
        <v>0</v>
      </c>
      <c r="Y129">
        <v>0</v>
      </c>
      <c r="Z129" s="25">
        <f t="shared" si="1"/>
        <v>0</v>
      </c>
    </row>
    <row r="130" spans="1:26" x14ac:dyDescent="0.3">
      <c r="A130" s="25">
        <v>2012</v>
      </c>
      <c r="B130" s="10">
        <v>224</v>
      </c>
      <c r="C130" s="10">
        <v>224</v>
      </c>
      <c r="D130" s="10">
        <v>0</v>
      </c>
      <c r="E130" s="10">
        <v>1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1</v>
      </c>
      <c r="L130" s="10">
        <v>0</v>
      </c>
      <c r="M130" s="10">
        <v>0</v>
      </c>
      <c r="N130" s="25">
        <v>1</v>
      </c>
      <c r="O130" s="15">
        <v>3.0000000000000027E-2</v>
      </c>
      <c r="P130" s="25">
        <v>69.48</v>
      </c>
      <c r="Q130" s="25">
        <v>1.8418598097750611</v>
      </c>
      <c r="R130" s="25">
        <v>3.69</v>
      </c>
      <c r="S130" s="25">
        <v>0.56702636615906032</v>
      </c>
      <c r="T130" s="25">
        <v>0</v>
      </c>
      <c r="U130" s="25">
        <v>8109</v>
      </c>
      <c r="V130" s="25">
        <v>0</v>
      </c>
      <c r="W130" s="25">
        <v>0</v>
      </c>
      <c r="X130" s="25">
        <v>0</v>
      </c>
      <c r="Y130">
        <v>0</v>
      </c>
      <c r="Z130" s="25">
        <f t="shared" ref="Z130:Z193" si="2">SUM(V130:Y130)</f>
        <v>0</v>
      </c>
    </row>
    <row r="131" spans="1:26" x14ac:dyDescent="0.3">
      <c r="A131" s="25">
        <v>2012</v>
      </c>
      <c r="B131" s="10">
        <v>225</v>
      </c>
      <c r="C131" s="10">
        <v>225</v>
      </c>
      <c r="D131" s="10">
        <v>0</v>
      </c>
      <c r="E131" s="10">
        <v>1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1</v>
      </c>
      <c r="L131" s="10">
        <v>0</v>
      </c>
      <c r="M131" s="10">
        <v>0</v>
      </c>
      <c r="N131" s="25">
        <v>1</v>
      </c>
      <c r="O131" s="15">
        <v>1.0000000000000009E-2</v>
      </c>
      <c r="P131" s="25">
        <v>30.81</v>
      </c>
      <c r="Q131" s="25">
        <v>1.4886916983169407</v>
      </c>
      <c r="R131" s="25">
        <v>3.6</v>
      </c>
      <c r="S131" s="25">
        <v>0.55630250076728727</v>
      </c>
      <c r="T131" s="25">
        <v>1</v>
      </c>
      <c r="U131" s="25">
        <v>8795</v>
      </c>
      <c r="V131" s="25">
        <v>0</v>
      </c>
      <c r="W131" s="25">
        <v>0</v>
      </c>
      <c r="X131" s="25">
        <v>2</v>
      </c>
      <c r="Y131">
        <v>0</v>
      </c>
      <c r="Z131" s="25">
        <f t="shared" si="2"/>
        <v>2</v>
      </c>
    </row>
    <row r="132" spans="1:26" x14ac:dyDescent="0.3">
      <c r="A132" s="25">
        <v>2012</v>
      </c>
      <c r="B132" s="10">
        <v>226</v>
      </c>
      <c r="C132" s="10">
        <v>226</v>
      </c>
      <c r="D132" s="10">
        <v>1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25">
        <v>1.3000000000000114</v>
      </c>
      <c r="O132" s="15">
        <v>2.0000000000000018E-2</v>
      </c>
      <c r="P132" s="25">
        <v>41.92</v>
      </c>
      <c r="Q132" s="25">
        <v>1.6224212739756703</v>
      </c>
      <c r="R132" s="25">
        <v>2.68</v>
      </c>
      <c r="S132" s="25">
        <v>0.42813479402878885</v>
      </c>
      <c r="T132" s="25">
        <v>1</v>
      </c>
      <c r="U132" s="25">
        <v>8795</v>
      </c>
      <c r="V132" s="25">
        <v>0</v>
      </c>
      <c r="W132" s="25">
        <v>0</v>
      </c>
      <c r="X132" s="25">
        <v>0</v>
      </c>
      <c r="Y132">
        <v>0</v>
      </c>
      <c r="Z132" s="25">
        <f t="shared" si="2"/>
        <v>0</v>
      </c>
    </row>
    <row r="133" spans="1:26" x14ac:dyDescent="0.3">
      <c r="A133" s="25">
        <v>2012</v>
      </c>
      <c r="B133" s="10">
        <v>227</v>
      </c>
      <c r="C133" s="10">
        <v>227</v>
      </c>
      <c r="D133" s="10">
        <v>1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1</v>
      </c>
      <c r="L133" s="10">
        <v>0</v>
      </c>
      <c r="M133" s="10">
        <v>0</v>
      </c>
      <c r="N133" s="25">
        <v>1</v>
      </c>
      <c r="O133" s="15">
        <v>0.10999999999999999</v>
      </c>
      <c r="P133" s="25">
        <v>35.4</v>
      </c>
      <c r="Q133" s="25">
        <v>1.5490032620257879</v>
      </c>
      <c r="R133" s="25">
        <v>2.87</v>
      </c>
      <c r="S133" s="25">
        <v>0.45788189673399232</v>
      </c>
      <c r="T133" s="25">
        <v>5</v>
      </c>
      <c r="U133" s="25">
        <v>8795</v>
      </c>
      <c r="V133" s="25">
        <v>0</v>
      </c>
      <c r="W133" s="25">
        <v>1</v>
      </c>
      <c r="X133" s="25">
        <v>1</v>
      </c>
      <c r="Y133">
        <v>0</v>
      </c>
      <c r="Z133" s="25">
        <f t="shared" si="2"/>
        <v>2</v>
      </c>
    </row>
    <row r="134" spans="1:26" x14ac:dyDescent="0.3">
      <c r="A134" s="25">
        <v>2012</v>
      </c>
      <c r="B134" s="10">
        <v>228</v>
      </c>
      <c r="C134" s="10">
        <v>228</v>
      </c>
      <c r="D134" s="10">
        <v>1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1</v>
      </c>
      <c r="L134" s="10">
        <v>0</v>
      </c>
      <c r="M134" s="10">
        <v>0</v>
      </c>
      <c r="N134" s="25">
        <v>0.29999999999998295</v>
      </c>
      <c r="O134" s="15">
        <v>0</v>
      </c>
      <c r="P134" s="25">
        <v>33.21</v>
      </c>
      <c r="Q134" s="25">
        <v>1.5212688755983852</v>
      </c>
      <c r="R134" s="25">
        <v>3.73</v>
      </c>
      <c r="S134" s="25">
        <v>0.57170883180868759</v>
      </c>
      <c r="T134" s="25">
        <v>0</v>
      </c>
      <c r="U134" s="25">
        <v>8795</v>
      </c>
      <c r="V134" s="25">
        <v>0</v>
      </c>
      <c r="W134" s="25">
        <v>0</v>
      </c>
      <c r="X134" s="25">
        <v>0</v>
      </c>
      <c r="Y134">
        <v>0</v>
      </c>
      <c r="Z134" s="25">
        <f t="shared" si="2"/>
        <v>0</v>
      </c>
    </row>
    <row r="135" spans="1:26" x14ac:dyDescent="0.3">
      <c r="A135" s="25">
        <v>2012</v>
      </c>
      <c r="B135" s="10">
        <v>229</v>
      </c>
      <c r="C135" s="10">
        <v>229</v>
      </c>
      <c r="D135" s="10">
        <v>1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25">
        <v>0.90000000000000568</v>
      </c>
      <c r="O135" s="15">
        <v>3.0000000000000027E-2</v>
      </c>
      <c r="P135" s="25">
        <v>31.02</v>
      </c>
      <c r="Q135" s="25">
        <v>1.4916417934775861</v>
      </c>
      <c r="R135" s="25">
        <v>3.16</v>
      </c>
      <c r="S135" s="25">
        <v>0.49968708261840383</v>
      </c>
      <c r="T135" s="25">
        <v>7</v>
      </c>
      <c r="U135" s="25">
        <v>8795</v>
      </c>
      <c r="V135" s="25">
        <v>0</v>
      </c>
      <c r="W135" s="25">
        <v>0</v>
      </c>
      <c r="X135" s="25">
        <v>0</v>
      </c>
      <c r="Y135">
        <v>0</v>
      </c>
      <c r="Z135" s="25">
        <f t="shared" si="2"/>
        <v>0</v>
      </c>
    </row>
    <row r="136" spans="1:26" x14ac:dyDescent="0.3">
      <c r="A136" s="25">
        <v>2012</v>
      </c>
      <c r="B136" s="10">
        <v>230</v>
      </c>
      <c r="C136" s="10">
        <v>230</v>
      </c>
      <c r="D136" s="10">
        <v>1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25">
        <v>1.5</v>
      </c>
      <c r="O136" s="15">
        <v>0</v>
      </c>
      <c r="P136" s="25">
        <v>43.92</v>
      </c>
      <c r="Q136" s="25">
        <v>1.6426623314420354</v>
      </c>
      <c r="R136" s="25">
        <v>1.92</v>
      </c>
      <c r="S136" s="25">
        <v>0.28330122870354957</v>
      </c>
      <c r="T136" s="25">
        <v>4</v>
      </c>
      <c r="U136" s="25">
        <v>8795</v>
      </c>
      <c r="V136" s="25">
        <v>0</v>
      </c>
      <c r="W136" s="25">
        <v>1</v>
      </c>
      <c r="X136" s="25">
        <v>1</v>
      </c>
      <c r="Y136">
        <v>0</v>
      </c>
      <c r="Z136" s="25">
        <f t="shared" si="2"/>
        <v>2</v>
      </c>
    </row>
    <row r="137" spans="1:26" x14ac:dyDescent="0.3">
      <c r="A137" s="25">
        <v>2012</v>
      </c>
      <c r="B137" s="10">
        <v>231</v>
      </c>
      <c r="C137" s="10">
        <v>231</v>
      </c>
      <c r="D137" s="10">
        <v>1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1</v>
      </c>
      <c r="M137" s="10">
        <v>0</v>
      </c>
      <c r="N137" s="25">
        <v>1</v>
      </c>
      <c r="O137" s="15">
        <v>0</v>
      </c>
      <c r="P137" s="25">
        <v>56.78</v>
      </c>
      <c r="Q137" s="25">
        <v>1.7541953881898384</v>
      </c>
      <c r="R137" s="25">
        <v>1.92</v>
      </c>
      <c r="S137" s="25">
        <v>0.28330122870354957</v>
      </c>
      <c r="T137" s="25">
        <v>0</v>
      </c>
      <c r="U137" s="25">
        <v>8795</v>
      </c>
      <c r="V137" s="25">
        <v>0</v>
      </c>
      <c r="W137" s="25">
        <v>0</v>
      </c>
      <c r="X137" s="25">
        <v>0</v>
      </c>
      <c r="Y137">
        <v>0</v>
      </c>
      <c r="Z137" s="25">
        <f t="shared" si="2"/>
        <v>0</v>
      </c>
    </row>
    <row r="138" spans="1:26" x14ac:dyDescent="0.3">
      <c r="A138" s="25">
        <v>2012</v>
      </c>
      <c r="B138" s="10">
        <v>232</v>
      </c>
      <c r="C138" s="10">
        <v>232</v>
      </c>
      <c r="D138" s="10">
        <v>1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25">
        <v>1</v>
      </c>
      <c r="O138" s="15">
        <v>3.0000000000000027E-2</v>
      </c>
      <c r="P138" s="25">
        <v>57.83</v>
      </c>
      <c r="Q138" s="25">
        <v>1.7621531923035947</v>
      </c>
      <c r="R138" s="25">
        <v>2.44</v>
      </c>
      <c r="S138" s="25">
        <v>0.38738982633872943</v>
      </c>
      <c r="T138" s="25">
        <v>0</v>
      </c>
      <c r="U138" s="25">
        <v>8795</v>
      </c>
      <c r="V138" s="25">
        <v>0</v>
      </c>
      <c r="W138" s="25">
        <v>0</v>
      </c>
      <c r="X138" s="25">
        <v>0</v>
      </c>
      <c r="Y138">
        <v>0</v>
      </c>
      <c r="Z138" s="25">
        <f t="shared" si="2"/>
        <v>0</v>
      </c>
    </row>
    <row r="139" spans="1:26" x14ac:dyDescent="0.3">
      <c r="A139" s="25">
        <v>2012</v>
      </c>
      <c r="B139" s="10">
        <v>233</v>
      </c>
      <c r="C139" s="10">
        <v>233</v>
      </c>
      <c r="D139" s="10">
        <v>1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1</v>
      </c>
      <c r="L139" s="10">
        <v>0</v>
      </c>
      <c r="M139" s="10">
        <v>0</v>
      </c>
      <c r="N139" s="25">
        <v>1.5</v>
      </c>
      <c r="O139" s="15">
        <v>1.0000000000000009E-2</v>
      </c>
      <c r="P139" s="25">
        <v>63.29</v>
      </c>
      <c r="Q139" s="25">
        <v>1.8013350956745466</v>
      </c>
      <c r="R139" s="25">
        <v>3.12</v>
      </c>
      <c r="S139" s="25">
        <v>0.49415459401844281</v>
      </c>
      <c r="T139" s="25">
        <v>0</v>
      </c>
      <c r="U139" s="25">
        <v>8795</v>
      </c>
      <c r="V139" s="25">
        <v>0</v>
      </c>
      <c r="W139" s="25">
        <v>2</v>
      </c>
      <c r="X139" s="25">
        <v>1</v>
      </c>
      <c r="Y139">
        <v>0</v>
      </c>
      <c r="Z139" s="25">
        <f t="shared" si="2"/>
        <v>3</v>
      </c>
    </row>
    <row r="140" spans="1:26" x14ac:dyDescent="0.3">
      <c r="A140" s="25">
        <v>2012</v>
      </c>
      <c r="B140" s="10">
        <v>234</v>
      </c>
      <c r="C140" s="10">
        <v>234</v>
      </c>
      <c r="D140" s="10">
        <v>1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1</v>
      </c>
      <c r="L140" s="10">
        <v>0</v>
      </c>
      <c r="M140" s="10">
        <v>0</v>
      </c>
      <c r="N140" s="25">
        <v>1.9000000000000057</v>
      </c>
      <c r="O140" s="15">
        <v>7.999999999999996E-2</v>
      </c>
      <c r="P140" s="25">
        <v>53.83</v>
      </c>
      <c r="Q140" s="25">
        <v>1.7310243798156879</v>
      </c>
      <c r="R140" s="25">
        <v>2.66</v>
      </c>
      <c r="S140" s="25">
        <v>0.42488163663106698</v>
      </c>
      <c r="T140" s="25">
        <v>2</v>
      </c>
      <c r="U140" s="25">
        <v>8795</v>
      </c>
      <c r="V140" s="25">
        <v>0</v>
      </c>
      <c r="W140" s="25">
        <v>0</v>
      </c>
      <c r="X140" s="25">
        <v>0</v>
      </c>
      <c r="Y140">
        <v>0</v>
      </c>
      <c r="Z140" s="25">
        <f t="shared" si="2"/>
        <v>0</v>
      </c>
    </row>
    <row r="141" spans="1:26" x14ac:dyDescent="0.3">
      <c r="A141" s="25">
        <v>2012</v>
      </c>
      <c r="B141" s="10">
        <v>235</v>
      </c>
      <c r="C141" s="10">
        <v>235</v>
      </c>
      <c r="D141" s="10">
        <v>1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1</v>
      </c>
      <c r="L141" s="10">
        <v>0</v>
      </c>
      <c r="M141" s="10">
        <v>0</v>
      </c>
      <c r="N141" s="25">
        <v>0.93000000000000682</v>
      </c>
      <c r="O141" s="15">
        <v>0</v>
      </c>
      <c r="P141" s="25">
        <v>83.44</v>
      </c>
      <c r="Q141" s="25">
        <v>1.9213742954184745</v>
      </c>
      <c r="R141" s="25">
        <v>3.54</v>
      </c>
      <c r="S141" s="25">
        <v>0.54900326202578786</v>
      </c>
      <c r="T141" s="25">
        <v>2</v>
      </c>
      <c r="U141" s="25">
        <v>8795</v>
      </c>
      <c r="V141" s="25">
        <v>0</v>
      </c>
      <c r="W141" s="25">
        <v>0</v>
      </c>
      <c r="X141" s="25">
        <v>0</v>
      </c>
      <c r="Y141">
        <v>0</v>
      </c>
      <c r="Z141" s="25">
        <f t="shared" si="2"/>
        <v>0</v>
      </c>
    </row>
    <row r="142" spans="1:26" x14ac:dyDescent="0.3">
      <c r="A142" s="25">
        <v>2012</v>
      </c>
      <c r="B142" s="10">
        <v>236</v>
      </c>
      <c r="C142" s="10">
        <v>236</v>
      </c>
      <c r="D142" s="10">
        <v>0</v>
      </c>
      <c r="E142" s="10">
        <v>1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25">
        <v>1.2039999999999793</v>
      </c>
      <c r="O142" s="15">
        <v>6.0000000000000053E-2</v>
      </c>
      <c r="P142" s="25">
        <v>50.53</v>
      </c>
      <c r="Q142" s="25">
        <v>1.7035492982382305</v>
      </c>
      <c r="R142" s="25">
        <v>3.81</v>
      </c>
      <c r="S142" s="25">
        <v>0.58092497567561929</v>
      </c>
      <c r="T142" s="25">
        <v>0</v>
      </c>
      <c r="U142" s="25">
        <v>8795</v>
      </c>
      <c r="V142" s="25">
        <v>0</v>
      </c>
      <c r="W142" s="25">
        <v>1</v>
      </c>
      <c r="X142" s="25">
        <v>0</v>
      </c>
      <c r="Y142">
        <v>0</v>
      </c>
      <c r="Z142" s="25">
        <f t="shared" si="2"/>
        <v>1</v>
      </c>
    </row>
    <row r="143" spans="1:26" x14ac:dyDescent="0.3">
      <c r="A143" s="25">
        <v>2012</v>
      </c>
      <c r="B143" s="10">
        <v>237</v>
      </c>
      <c r="C143" s="10">
        <v>237</v>
      </c>
      <c r="D143" s="10">
        <v>1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1</v>
      </c>
      <c r="L143" s="10">
        <v>0</v>
      </c>
      <c r="M143" s="10">
        <v>0</v>
      </c>
      <c r="N143" s="25">
        <v>1.3060000000000116</v>
      </c>
      <c r="O143" s="15">
        <v>0</v>
      </c>
      <c r="P143" s="25">
        <v>68.73</v>
      </c>
      <c r="Q143" s="25">
        <v>1.8371463439090601</v>
      </c>
      <c r="R143" s="25">
        <v>3.08</v>
      </c>
      <c r="S143" s="25">
        <v>0.48855071650044429</v>
      </c>
      <c r="T143" s="25">
        <v>0</v>
      </c>
      <c r="U143" s="25">
        <v>8795</v>
      </c>
      <c r="V143" s="25">
        <v>0</v>
      </c>
      <c r="W143" s="25">
        <v>1</v>
      </c>
      <c r="X143" s="25">
        <v>0</v>
      </c>
      <c r="Y143">
        <v>0</v>
      </c>
      <c r="Z143" s="25">
        <f t="shared" si="2"/>
        <v>1</v>
      </c>
    </row>
    <row r="144" spans="1:26" x14ac:dyDescent="0.3">
      <c r="A144" s="25">
        <v>2012</v>
      </c>
      <c r="B144" s="10">
        <v>238</v>
      </c>
      <c r="C144" s="10">
        <v>238</v>
      </c>
      <c r="D144" s="10">
        <v>1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25">
        <v>1.1599999999999966</v>
      </c>
      <c r="O144" s="15">
        <v>5.0000000000000044E-2</v>
      </c>
      <c r="P144" s="25">
        <v>74.58</v>
      </c>
      <c r="Q144" s="25">
        <v>1.8726223790252885</v>
      </c>
      <c r="R144" s="25">
        <v>3.37</v>
      </c>
      <c r="S144" s="25">
        <v>0.52762990087133865</v>
      </c>
      <c r="T144" s="25">
        <v>2</v>
      </c>
      <c r="U144" s="25">
        <v>8795</v>
      </c>
      <c r="V144" s="25">
        <v>0</v>
      </c>
      <c r="W144" s="25">
        <v>0</v>
      </c>
      <c r="X144" s="25">
        <v>0</v>
      </c>
      <c r="Y144">
        <v>0</v>
      </c>
      <c r="Z144" s="25">
        <f t="shared" si="2"/>
        <v>0</v>
      </c>
    </row>
    <row r="145" spans="1:26" x14ac:dyDescent="0.3">
      <c r="A145" s="25">
        <v>2012</v>
      </c>
      <c r="B145" s="10">
        <v>239</v>
      </c>
      <c r="C145" s="10">
        <v>239</v>
      </c>
      <c r="D145" s="10">
        <v>1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25">
        <v>1.4000000000000057</v>
      </c>
      <c r="O145" s="15">
        <v>0</v>
      </c>
      <c r="P145" s="25">
        <v>81.510000000000005</v>
      </c>
      <c r="Q145" s="25">
        <v>1.9112108931375533</v>
      </c>
      <c r="R145" s="25">
        <v>3.35</v>
      </c>
      <c r="S145" s="25">
        <v>0.5250448070368452</v>
      </c>
      <c r="T145" s="25">
        <v>2</v>
      </c>
      <c r="U145" s="25">
        <v>8795</v>
      </c>
      <c r="V145" s="25">
        <v>0</v>
      </c>
      <c r="W145" s="25">
        <v>1</v>
      </c>
      <c r="X145" s="25">
        <v>2</v>
      </c>
      <c r="Y145">
        <v>0</v>
      </c>
      <c r="Z145" s="25">
        <f t="shared" si="2"/>
        <v>3</v>
      </c>
    </row>
    <row r="146" spans="1:26" x14ac:dyDescent="0.3">
      <c r="A146" s="25">
        <v>2012</v>
      </c>
      <c r="B146" s="10">
        <v>240</v>
      </c>
      <c r="C146" s="10">
        <v>240</v>
      </c>
      <c r="D146" s="10">
        <v>1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1</v>
      </c>
      <c r="L146" s="10">
        <v>0</v>
      </c>
      <c r="M146" s="10">
        <v>0</v>
      </c>
      <c r="N146" s="25">
        <v>0.59999999999999432</v>
      </c>
      <c r="O146" s="15">
        <v>0</v>
      </c>
      <c r="P146" s="25">
        <v>86.46</v>
      </c>
      <c r="Q146" s="25">
        <v>1.936815231197633</v>
      </c>
      <c r="R146" s="25">
        <v>3.98</v>
      </c>
      <c r="S146" s="25">
        <v>0.59988307207368785</v>
      </c>
      <c r="T146" s="25">
        <v>2</v>
      </c>
      <c r="U146" s="25">
        <v>6367</v>
      </c>
      <c r="V146" s="25">
        <v>0</v>
      </c>
      <c r="W146" s="25">
        <v>0</v>
      </c>
      <c r="X146" s="25">
        <v>0</v>
      </c>
      <c r="Y146">
        <v>0</v>
      </c>
      <c r="Z146" s="25">
        <f t="shared" si="2"/>
        <v>0</v>
      </c>
    </row>
    <row r="147" spans="1:26" x14ac:dyDescent="0.3">
      <c r="A147" s="25">
        <v>2012</v>
      </c>
      <c r="B147" s="10">
        <v>241</v>
      </c>
      <c r="C147" s="10">
        <v>241</v>
      </c>
      <c r="D147" s="10">
        <v>1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1</v>
      </c>
      <c r="L147" s="10">
        <v>0</v>
      </c>
      <c r="M147" s="10">
        <v>0</v>
      </c>
      <c r="N147" s="25">
        <v>1</v>
      </c>
      <c r="O147" s="15">
        <v>0</v>
      </c>
      <c r="P147" s="25">
        <v>48.63</v>
      </c>
      <c r="Q147" s="25">
        <v>1.6869042695681773</v>
      </c>
      <c r="R147" s="25">
        <v>2.79</v>
      </c>
      <c r="S147" s="25">
        <v>0.44560420327359757</v>
      </c>
      <c r="T147" s="25">
        <v>0</v>
      </c>
      <c r="U147" s="25">
        <v>6367</v>
      </c>
      <c r="V147" s="25">
        <v>0</v>
      </c>
      <c r="W147" s="25">
        <v>0</v>
      </c>
      <c r="X147" s="25">
        <v>0</v>
      </c>
      <c r="Y147">
        <v>0</v>
      </c>
      <c r="Z147" s="25">
        <f t="shared" si="2"/>
        <v>0</v>
      </c>
    </row>
    <row r="148" spans="1:26" x14ac:dyDescent="0.3">
      <c r="A148" s="25">
        <v>2012</v>
      </c>
      <c r="B148" s="10">
        <v>242</v>
      </c>
      <c r="C148" s="10">
        <v>242</v>
      </c>
      <c r="D148" s="10">
        <v>1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1</v>
      </c>
      <c r="L148" s="10">
        <v>0</v>
      </c>
      <c r="M148" s="10">
        <v>0</v>
      </c>
      <c r="N148" s="25">
        <v>1</v>
      </c>
      <c r="O148" s="15">
        <v>1.0000000000000009E-2</v>
      </c>
      <c r="P148" s="25">
        <v>52.12</v>
      </c>
      <c r="Q148" s="25">
        <v>1.717004407040547</v>
      </c>
      <c r="R148" s="25">
        <v>3.21</v>
      </c>
      <c r="S148" s="25">
        <v>0.5065050324048721</v>
      </c>
      <c r="T148" s="25">
        <v>2</v>
      </c>
      <c r="U148" s="25">
        <v>6367</v>
      </c>
      <c r="V148" s="25">
        <v>0</v>
      </c>
      <c r="W148" s="25">
        <v>0</v>
      </c>
      <c r="X148" s="25">
        <v>0</v>
      </c>
      <c r="Y148">
        <v>0</v>
      </c>
      <c r="Z148" s="25">
        <f t="shared" si="2"/>
        <v>0</v>
      </c>
    </row>
    <row r="149" spans="1:26" x14ac:dyDescent="0.3">
      <c r="A149" s="25">
        <v>2012</v>
      </c>
      <c r="B149" s="10">
        <v>243</v>
      </c>
      <c r="C149" s="10">
        <v>243</v>
      </c>
      <c r="D149" s="10">
        <v>1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1</v>
      </c>
      <c r="L149" s="10">
        <v>0</v>
      </c>
      <c r="M149" s="10">
        <v>0</v>
      </c>
      <c r="N149" s="25">
        <v>0.76800000000000068</v>
      </c>
      <c r="O149" s="15">
        <v>1.0000000000000009E-2</v>
      </c>
      <c r="P149" s="25">
        <v>83.22</v>
      </c>
      <c r="Q149" s="25">
        <v>1.9202277114569284</v>
      </c>
      <c r="R149" s="25">
        <v>3.2</v>
      </c>
      <c r="S149" s="25">
        <v>0.50514997831990605</v>
      </c>
      <c r="T149" s="25">
        <v>0</v>
      </c>
      <c r="U149" s="25">
        <v>6367</v>
      </c>
      <c r="V149" s="25">
        <v>0</v>
      </c>
      <c r="W149" s="25">
        <v>0</v>
      </c>
      <c r="X149" s="25">
        <v>0</v>
      </c>
      <c r="Y149">
        <v>0</v>
      </c>
      <c r="Z149" s="25">
        <f t="shared" si="2"/>
        <v>0</v>
      </c>
    </row>
    <row r="150" spans="1:26" x14ac:dyDescent="0.3">
      <c r="A150" s="25">
        <v>2012</v>
      </c>
      <c r="B150" s="10">
        <v>244</v>
      </c>
      <c r="C150" s="10">
        <v>244</v>
      </c>
      <c r="D150" s="10">
        <v>1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1</v>
      </c>
      <c r="L150" s="10">
        <v>0</v>
      </c>
      <c r="M150" s="10">
        <v>0</v>
      </c>
      <c r="N150" s="25">
        <v>1.2319999999999993</v>
      </c>
      <c r="O150" s="15">
        <v>0</v>
      </c>
      <c r="P150" s="25">
        <v>78.680000000000007</v>
      </c>
      <c r="Q150" s="25">
        <v>1.8958643512472992</v>
      </c>
      <c r="R150" s="25">
        <v>3.34</v>
      </c>
      <c r="S150" s="25">
        <v>0.52374646681156445</v>
      </c>
      <c r="T150" s="25">
        <v>1</v>
      </c>
      <c r="U150" s="25">
        <v>6367</v>
      </c>
      <c r="V150" s="25">
        <v>0</v>
      </c>
      <c r="W150" s="25">
        <v>0</v>
      </c>
      <c r="X150" s="25">
        <v>0</v>
      </c>
      <c r="Y150">
        <v>0</v>
      </c>
      <c r="Z150" s="25">
        <f t="shared" si="2"/>
        <v>0</v>
      </c>
    </row>
    <row r="151" spans="1:26" x14ac:dyDescent="0.3">
      <c r="A151" s="25">
        <v>2012</v>
      </c>
      <c r="B151" s="10">
        <v>245</v>
      </c>
      <c r="C151" s="10">
        <v>245</v>
      </c>
      <c r="D151" s="10">
        <v>1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25">
        <v>1</v>
      </c>
      <c r="O151" s="15">
        <v>1.0000000000000009E-2</v>
      </c>
      <c r="P151" s="25">
        <v>99.78</v>
      </c>
      <c r="Q151" s="25">
        <v>1.999043499603163</v>
      </c>
      <c r="R151" s="25">
        <v>3.43</v>
      </c>
      <c r="S151" s="25">
        <v>0.53529412004277055</v>
      </c>
      <c r="T151" s="25">
        <v>5</v>
      </c>
      <c r="U151" s="25">
        <v>6367</v>
      </c>
      <c r="V151" s="25">
        <v>0</v>
      </c>
      <c r="W151" s="25">
        <v>0</v>
      </c>
      <c r="X151" s="25">
        <v>2</v>
      </c>
      <c r="Y151">
        <v>0</v>
      </c>
      <c r="Z151" s="25">
        <f t="shared" si="2"/>
        <v>2</v>
      </c>
    </row>
    <row r="152" spans="1:26" x14ac:dyDescent="0.3">
      <c r="A152" s="25">
        <v>2012</v>
      </c>
      <c r="B152" s="10">
        <v>246</v>
      </c>
      <c r="C152" s="10">
        <v>246</v>
      </c>
      <c r="D152" s="10">
        <v>0</v>
      </c>
      <c r="E152" s="10">
        <v>1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1</v>
      </c>
      <c r="L152" s="10">
        <v>0</v>
      </c>
      <c r="M152" s="10">
        <v>0</v>
      </c>
      <c r="N152" s="25">
        <v>0.75</v>
      </c>
      <c r="O152" s="15">
        <v>4.0000000000000036E-2</v>
      </c>
      <c r="P152" s="25">
        <v>127.45</v>
      </c>
      <c r="Q152" s="25">
        <v>2.1053398398052865</v>
      </c>
      <c r="R152" s="25">
        <v>3.03</v>
      </c>
      <c r="S152" s="25">
        <v>0.48144262850230496</v>
      </c>
      <c r="T152" s="25">
        <v>4</v>
      </c>
      <c r="U152" s="25">
        <v>6367</v>
      </c>
      <c r="V152" s="25">
        <v>0</v>
      </c>
      <c r="W152" s="25">
        <v>0</v>
      </c>
      <c r="X152" s="25">
        <v>0</v>
      </c>
      <c r="Y152">
        <v>0</v>
      </c>
      <c r="Z152" s="25">
        <f t="shared" si="2"/>
        <v>0</v>
      </c>
    </row>
    <row r="153" spans="1:26" x14ac:dyDescent="0.3">
      <c r="A153" s="25">
        <v>2012</v>
      </c>
      <c r="B153" s="10">
        <v>247</v>
      </c>
      <c r="C153" s="10">
        <v>247</v>
      </c>
      <c r="D153" s="10">
        <v>1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1</v>
      </c>
      <c r="L153" s="10">
        <v>0</v>
      </c>
      <c r="M153" s="10">
        <v>0</v>
      </c>
      <c r="N153" s="25">
        <v>1.25</v>
      </c>
      <c r="O153" s="15">
        <v>0.12</v>
      </c>
      <c r="P153" s="25">
        <v>96.82</v>
      </c>
      <c r="Q153" s="25">
        <v>1.9859650783048708</v>
      </c>
      <c r="R153" s="25">
        <v>3.45</v>
      </c>
      <c r="S153" s="25">
        <v>0.53781909507327419</v>
      </c>
      <c r="T153" s="25">
        <v>1</v>
      </c>
      <c r="U153" s="25">
        <v>6367</v>
      </c>
      <c r="V153" s="25">
        <v>1</v>
      </c>
      <c r="W153" s="25">
        <v>0</v>
      </c>
      <c r="X153" s="25">
        <v>0</v>
      </c>
      <c r="Y153">
        <v>0</v>
      </c>
      <c r="Z153" s="25">
        <f t="shared" si="2"/>
        <v>1</v>
      </c>
    </row>
    <row r="154" spans="1:26" x14ac:dyDescent="0.3">
      <c r="A154" s="25">
        <v>2012</v>
      </c>
      <c r="B154" s="10">
        <v>248</v>
      </c>
      <c r="C154" s="10">
        <v>248</v>
      </c>
      <c r="D154" s="10">
        <v>1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1</v>
      </c>
      <c r="L154" s="10">
        <v>0</v>
      </c>
      <c r="M154" s="10">
        <v>0</v>
      </c>
      <c r="N154" s="25">
        <v>0.5</v>
      </c>
      <c r="O154" s="15">
        <v>3.0000000000000027E-2</v>
      </c>
      <c r="P154" s="25">
        <v>56.28</v>
      </c>
      <c r="Q154" s="25">
        <v>1.750354088762708</v>
      </c>
      <c r="R154" s="25">
        <v>3.87</v>
      </c>
      <c r="S154" s="25">
        <v>0.5877109650189114</v>
      </c>
      <c r="T154" s="25">
        <v>4</v>
      </c>
      <c r="U154" s="25">
        <v>6367</v>
      </c>
      <c r="V154" s="25">
        <v>0</v>
      </c>
      <c r="W154" s="25">
        <v>0</v>
      </c>
      <c r="X154" s="25">
        <v>0</v>
      </c>
      <c r="Y154">
        <v>0</v>
      </c>
      <c r="Z154" s="25">
        <f t="shared" si="2"/>
        <v>0</v>
      </c>
    </row>
    <row r="155" spans="1:26" x14ac:dyDescent="0.3">
      <c r="A155" s="25">
        <v>2012</v>
      </c>
      <c r="B155" s="10">
        <v>249</v>
      </c>
      <c r="C155" s="10">
        <v>249</v>
      </c>
      <c r="D155" s="10">
        <v>1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1</v>
      </c>
      <c r="L155" s="10">
        <v>0</v>
      </c>
      <c r="M155" s="10">
        <v>0</v>
      </c>
      <c r="N155" s="25">
        <v>0.5</v>
      </c>
      <c r="O155" s="15">
        <v>2.0000000000000018E-2</v>
      </c>
      <c r="P155" s="25">
        <v>75.209999999999994</v>
      </c>
      <c r="Q155" s="25">
        <v>1.876275588677879</v>
      </c>
      <c r="R155" s="25">
        <v>2.89</v>
      </c>
      <c r="S155" s="25">
        <v>0.46089784275654788</v>
      </c>
      <c r="T155" s="25">
        <v>2</v>
      </c>
      <c r="U155" s="25">
        <v>6367</v>
      </c>
      <c r="V155" s="25">
        <v>0</v>
      </c>
      <c r="W155" s="25">
        <v>0</v>
      </c>
      <c r="X155" s="25">
        <v>0</v>
      </c>
      <c r="Y155">
        <v>0</v>
      </c>
      <c r="Z155" s="25">
        <f t="shared" si="2"/>
        <v>0</v>
      </c>
    </row>
    <row r="156" spans="1:26" x14ac:dyDescent="0.3">
      <c r="A156" s="25">
        <v>2012</v>
      </c>
      <c r="B156" s="10">
        <v>250</v>
      </c>
      <c r="C156" s="10">
        <v>250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1</v>
      </c>
      <c r="K156" s="10">
        <v>0</v>
      </c>
      <c r="L156" s="10">
        <v>0</v>
      </c>
      <c r="M156" s="10">
        <v>0</v>
      </c>
      <c r="N156" s="25">
        <v>1</v>
      </c>
      <c r="O156" s="15">
        <v>2.0000000000000018E-2</v>
      </c>
      <c r="P156" s="25">
        <v>58.3</v>
      </c>
      <c r="Q156" s="25">
        <v>1.7656685547590141</v>
      </c>
      <c r="R156" s="25">
        <v>3.74</v>
      </c>
      <c r="S156" s="25">
        <v>0.57287160220048017</v>
      </c>
      <c r="T156" s="25">
        <v>12</v>
      </c>
      <c r="U156" s="25">
        <v>6367</v>
      </c>
      <c r="V156" s="25">
        <v>0</v>
      </c>
      <c r="W156" s="25">
        <v>2</v>
      </c>
      <c r="X156" s="25">
        <v>4</v>
      </c>
      <c r="Y156">
        <v>0</v>
      </c>
      <c r="Z156" s="25">
        <f t="shared" si="2"/>
        <v>6</v>
      </c>
    </row>
    <row r="157" spans="1:26" x14ac:dyDescent="0.3">
      <c r="A157" s="25">
        <v>2012</v>
      </c>
      <c r="B157" s="10">
        <v>251</v>
      </c>
      <c r="C157" s="10">
        <v>251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1</v>
      </c>
      <c r="K157" s="10">
        <v>0</v>
      </c>
      <c r="L157" s="10">
        <v>0</v>
      </c>
      <c r="M157" s="10">
        <v>0</v>
      </c>
      <c r="N157" s="25">
        <v>1</v>
      </c>
      <c r="O157" s="15">
        <v>8.9999999999999969E-2</v>
      </c>
      <c r="P157" s="25">
        <v>52.34</v>
      </c>
      <c r="Q157" s="25">
        <v>1.7188337183038622</v>
      </c>
      <c r="R157" s="25">
        <v>4.0599999999999996</v>
      </c>
      <c r="S157" s="25">
        <v>0.60852603357719404</v>
      </c>
      <c r="T157" s="25">
        <v>12</v>
      </c>
      <c r="U157" s="25">
        <v>6367</v>
      </c>
      <c r="V157" s="25">
        <v>0</v>
      </c>
      <c r="W157" s="25">
        <v>0</v>
      </c>
      <c r="X157" s="25">
        <v>0</v>
      </c>
      <c r="Y157">
        <v>0</v>
      </c>
      <c r="Z157" s="25">
        <f t="shared" si="2"/>
        <v>0</v>
      </c>
    </row>
    <row r="158" spans="1:26" x14ac:dyDescent="0.3">
      <c r="A158" s="25">
        <v>2012</v>
      </c>
      <c r="B158" s="10">
        <v>252</v>
      </c>
      <c r="C158" s="10">
        <v>252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1</v>
      </c>
      <c r="L158" s="10">
        <v>0</v>
      </c>
      <c r="M158" s="10">
        <v>0</v>
      </c>
      <c r="N158" s="25">
        <v>0.5519999999999925</v>
      </c>
      <c r="O158" s="15">
        <v>4.0000000000000036E-2</v>
      </c>
      <c r="P158" s="25">
        <v>27.61</v>
      </c>
      <c r="Q158" s="25">
        <v>1.4410664066392631</v>
      </c>
      <c r="R158" s="25">
        <v>4.13</v>
      </c>
      <c r="S158" s="25">
        <v>0.61595005165640104</v>
      </c>
      <c r="T158" s="25">
        <v>1</v>
      </c>
      <c r="U158" s="25">
        <v>6367</v>
      </c>
      <c r="V158" s="25">
        <v>0</v>
      </c>
      <c r="W158" s="25">
        <v>0</v>
      </c>
      <c r="X158" s="25">
        <v>1</v>
      </c>
      <c r="Y158">
        <v>0</v>
      </c>
      <c r="Z158" s="25">
        <f t="shared" si="2"/>
        <v>1</v>
      </c>
    </row>
    <row r="159" spans="1:26" x14ac:dyDescent="0.3">
      <c r="A159" s="25">
        <v>2012</v>
      </c>
      <c r="B159" s="10">
        <v>253</v>
      </c>
      <c r="C159" s="10">
        <v>253</v>
      </c>
      <c r="D159" s="10">
        <v>1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1</v>
      </c>
      <c r="L159" s="10">
        <v>0</v>
      </c>
      <c r="M159" s="10">
        <v>0</v>
      </c>
      <c r="N159" s="25">
        <v>0.96299999999999386</v>
      </c>
      <c r="O159" s="15">
        <v>1.0000000000000009E-2</v>
      </c>
      <c r="P159" s="25">
        <v>78.930000000000007</v>
      </c>
      <c r="Q159" s="25">
        <v>1.8972421028053654</v>
      </c>
      <c r="R159" s="25">
        <v>4.22</v>
      </c>
      <c r="S159" s="25">
        <v>0.62531245096167387</v>
      </c>
      <c r="T159" s="25">
        <v>0</v>
      </c>
      <c r="U159" s="25">
        <v>6367</v>
      </c>
      <c r="V159" s="25">
        <v>0</v>
      </c>
      <c r="W159" s="25">
        <v>0</v>
      </c>
      <c r="X159" s="25">
        <v>2</v>
      </c>
      <c r="Y159">
        <v>0</v>
      </c>
      <c r="Z159" s="25">
        <f t="shared" si="2"/>
        <v>2</v>
      </c>
    </row>
    <row r="160" spans="1:26" x14ac:dyDescent="0.3">
      <c r="A160" s="25">
        <v>2012</v>
      </c>
      <c r="B160" s="10">
        <v>254</v>
      </c>
      <c r="C160" s="10">
        <v>254</v>
      </c>
      <c r="D160" s="10">
        <v>1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1</v>
      </c>
      <c r="L160" s="10">
        <v>0</v>
      </c>
      <c r="M160" s="10">
        <v>0</v>
      </c>
      <c r="N160" s="25">
        <v>0.91800000000000637</v>
      </c>
      <c r="O160" s="15">
        <v>4.0000000000000036E-2</v>
      </c>
      <c r="P160" s="25">
        <v>88.8</v>
      </c>
      <c r="Q160" s="25">
        <v>1.9484129657786009</v>
      </c>
      <c r="R160" s="25">
        <v>4.5999999999999996</v>
      </c>
      <c r="S160" s="25">
        <v>0.66275783168157409</v>
      </c>
      <c r="T160" s="25">
        <v>1</v>
      </c>
      <c r="U160" s="25">
        <v>6367</v>
      </c>
      <c r="V160" s="25">
        <v>0</v>
      </c>
      <c r="W160" s="25">
        <v>0</v>
      </c>
      <c r="X160" s="25">
        <v>2</v>
      </c>
      <c r="Y160">
        <v>0</v>
      </c>
      <c r="Z160" s="25">
        <f t="shared" si="2"/>
        <v>2</v>
      </c>
    </row>
    <row r="161" spans="1:26" x14ac:dyDescent="0.3">
      <c r="A161" s="25">
        <v>2012</v>
      </c>
      <c r="B161" s="10">
        <v>255</v>
      </c>
      <c r="C161" s="10">
        <v>255</v>
      </c>
      <c r="D161" s="10">
        <v>1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1</v>
      </c>
      <c r="L161" s="10">
        <v>0</v>
      </c>
      <c r="M161" s="10">
        <v>0</v>
      </c>
      <c r="N161" s="25">
        <v>0.80299999999999727</v>
      </c>
      <c r="O161" s="15">
        <v>0</v>
      </c>
      <c r="P161" s="25">
        <v>91.18</v>
      </c>
      <c r="Q161" s="25">
        <v>1.9598995878659435</v>
      </c>
      <c r="R161" s="25">
        <v>3.52</v>
      </c>
      <c r="S161" s="25">
        <v>0.54654266347813107</v>
      </c>
      <c r="T161" s="25">
        <v>1</v>
      </c>
      <c r="U161" s="25">
        <v>6367</v>
      </c>
      <c r="V161" s="25">
        <v>0</v>
      </c>
      <c r="W161" s="25">
        <v>0</v>
      </c>
      <c r="X161" s="25">
        <v>1</v>
      </c>
      <c r="Y161">
        <v>0</v>
      </c>
      <c r="Z161" s="25">
        <f t="shared" si="2"/>
        <v>1</v>
      </c>
    </row>
    <row r="162" spans="1:26" x14ac:dyDescent="0.3">
      <c r="A162" s="25">
        <v>2012</v>
      </c>
      <c r="B162" s="10">
        <v>256</v>
      </c>
      <c r="C162" s="10">
        <v>256</v>
      </c>
      <c r="D162" s="10">
        <v>1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1</v>
      </c>
      <c r="L162" s="10">
        <v>0</v>
      </c>
      <c r="M162" s="10">
        <v>0</v>
      </c>
      <c r="N162" s="25">
        <v>0.76400000000001</v>
      </c>
      <c r="O162" s="15">
        <v>2.0000000000000018E-2</v>
      </c>
      <c r="P162" s="25">
        <v>50.8</v>
      </c>
      <c r="Q162" s="25">
        <v>1.7058637122839193</v>
      </c>
      <c r="R162" s="25">
        <v>5.29</v>
      </c>
      <c r="S162" s="25">
        <v>0.72345567203518579</v>
      </c>
      <c r="T162" s="25">
        <v>5</v>
      </c>
      <c r="U162" s="25">
        <v>6367</v>
      </c>
      <c r="V162" s="25">
        <v>0</v>
      </c>
      <c r="W162" s="25">
        <v>0</v>
      </c>
      <c r="X162" s="25">
        <v>2</v>
      </c>
      <c r="Y162">
        <v>0</v>
      </c>
      <c r="Z162" s="25">
        <f t="shared" si="2"/>
        <v>2</v>
      </c>
    </row>
    <row r="163" spans="1:26" x14ac:dyDescent="0.3">
      <c r="A163" s="25">
        <v>2012</v>
      </c>
      <c r="B163" s="10">
        <v>257</v>
      </c>
      <c r="C163" s="10">
        <v>257</v>
      </c>
      <c r="D163" s="10">
        <v>1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1</v>
      </c>
      <c r="L163" s="10">
        <v>0</v>
      </c>
      <c r="M163" s="10">
        <v>0</v>
      </c>
      <c r="N163" s="25">
        <v>1</v>
      </c>
      <c r="O163" s="15">
        <v>1.0000000000000009E-2</v>
      </c>
      <c r="P163" s="25">
        <v>74.150000000000006</v>
      </c>
      <c r="Q163" s="25">
        <v>1.8701111553644008</v>
      </c>
      <c r="R163" s="25">
        <v>3.96</v>
      </c>
      <c r="S163" s="25">
        <v>0.5976951859255123</v>
      </c>
      <c r="T163" s="25">
        <v>1</v>
      </c>
      <c r="U163" s="25">
        <v>7674</v>
      </c>
      <c r="V163" s="25">
        <v>0</v>
      </c>
      <c r="W163" s="25">
        <v>0</v>
      </c>
      <c r="X163" s="25">
        <v>0</v>
      </c>
      <c r="Y163">
        <v>0</v>
      </c>
      <c r="Z163" s="25">
        <f t="shared" si="2"/>
        <v>0</v>
      </c>
    </row>
    <row r="164" spans="1:26" x14ac:dyDescent="0.3">
      <c r="A164" s="25">
        <v>2012</v>
      </c>
      <c r="B164" s="10">
        <v>258</v>
      </c>
      <c r="C164" s="10">
        <v>258</v>
      </c>
      <c r="D164" s="10">
        <v>1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1</v>
      </c>
      <c r="M164" s="10">
        <v>0</v>
      </c>
      <c r="N164" s="25">
        <v>1</v>
      </c>
      <c r="O164" s="15">
        <v>0</v>
      </c>
      <c r="P164" s="25">
        <v>81.739999999999995</v>
      </c>
      <c r="Q164" s="25">
        <v>1.9124346333755746</v>
      </c>
      <c r="R164" s="25">
        <v>2.77</v>
      </c>
      <c r="S164" s="25">
        <v>0.44247976906444858</v>
      </c>
      <c r="T164" s="25">
        <v>2</v>
      </c>
      <c r="U164" s="25">
        <v>7674</v>
      </c>
      <c r="V164" s="25">
        <v>0</v>
      </c>
      <c r="W164" s="25">
        <v>0</v>
      </c>
      <c r="X164" s="25">
        <v>0</v>
      </c>
      <c r="Y164">
        <v>0</v>
      </c>
      <c r="Z164" s="25">
        <f t="shared" si="2"/>
        <v>0</v>
      </c>
    </row>
    <row r="165" spans="1:26" x14ac:dyDescent="0.3">
      <c r="A165" s="25">
        <v>2012</v>
      </c>
      <c r="B165" s="10">
        <v>259</v>
      </c>
      <c r="C165" s="10">
        <v>259</v>
      </c>
      <c r="D165" s="10">
        <v>0</v>
      </c>
      <c r="E165" s="10">
        <v>1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25">
        <v>1</v>
      </c>
      <c r="O165" s="15">
        <v>0</v>
      </c>
      <c r="P165" s="25">
        <v>89.93</v>
      </c>
      <c r="Q165" s="25">
        <v>1.9539045934134598</v>
      </c>
      <c r="R165" s="25">
        <v>2.92</v>
      </c>
      <c r="S165" s="25">
        <v>0.46538285144841829</v>
      </c>
      <c r="T165" s="25">
        <v>0</v>
      </c>
      <c r="U165" s="25">
        <v>7674</v>
      </c>
      <c r="V165" s="25">
        <v>0</v>
      </c>
      <c r="W165" s="25">
        <v>0</v>
      </c>
      <c r="X165" s="25">
        <v>0</v>
      </c>
      <c r="Y165">
        <v>0</v>
      </c>
      <c r="Z165" s="25">
        <f t="shared" si="2"/>
        <v>0</v>
      </c>
    </row>
    <row r="166" spans="1:26" x14ac:dyDescent="0.3">
      <c r="A166" s="25">
        <v>2012</v>
      </c>
      <c r="B166" s="10">
        <v>260</v>
      </c>
      <c r="C166" s="10">
        <v>260</v>
      </c>
      <c r="D166" s="10">
        <v>0</v>
      </c>
      <c r="E166" s="10">
        <v>1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1</v>
      </c>
      <c r="L166" s="10">
        <v>0</v>
      </c>
      <c r="M166" s="10">
        <v>0</v>
      </c>
      <c r="N166" s="25">
        <v>1</v>
      </c>
      <c r="O166" s="15">
        <v>0</v>
      </c>
      <c r="P166" s="25">
        <v>54.36</v>
      </c>
      <c r="Q166" s="25">
        <v>1.7352794480604568</v>
      </c>
      <c r="R166" s="25">
        <v>3.05</v>
      </c>
      <c r="S166" s="25">
        <v>0.48429983934678583</v>
      </c>
      <c r="T166" s="25">
        <v>0</v>
      </c>
      <c r="U166" s="25">
        <v>7674</v>
      </c>
      <c r="V166" s="25">
        <v>0</v>
      </c>
      <c r="W166" s="25">
        <v>0</v>
      </c>
      <c r="X166" s="25">
        <v>0</v>
      </c>
      <c r="Y166">
        <v>0</v>
      </c>
      <c r="Z166" s="25">
        <f t="shared" si="2"/>
        <v>0</v>
      </c>
    </row>
    <row r="167" spans="1:26" x14ac:dyDescent="0.3">
      <c r="A167" s="25">
        <v>2012</v>
      </c>
      <c r="B167" s="10">
        <v>261</v>
      </c>
      <c r="C167" s="10">
        <v>261</v>
      </c>
      <c r="D167" s="10">
        <v>0</v>
      </c>
      <c r="E167" s="10">
        <v>1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1</v>
      </c>
      <c r="L167" s="10">
        <v>0</v>
      </c>
      <c r="M167" s="10">
        <v>0</v>
      </c>
      <c r="N167" s="25">
        <v>1</v>
      </c>
      <c r="O167" s="15">
        <v>0</v>
      </c>
      <c r="P167" s="25">
        <v>90.97</v>
      </c>
      <c r="Q167" s="25">
        <v>1.9588981947107718</v>
      </c>
      <c r="R167" s="25">
        <v>4.1500000000000004</v>
      </c>
      <c r="S167" s="25">
        <v>0.61804809671209271</v>
      </c>
      <c r="T167" s="25">
        <v>3</v>
      </c>
      <c r="U167" s="25">
        <v>7674</v>
      </c>
      <c r="V167" s="25">
        <v>0</v>
      </c>
      <c r="W167" s="25">
        <v>1</v>
      </c>
      <c r="X167" s="25">
        <v>0</v>
      </c>
      <c r="Y167">
        <v>0</v>
      </c>
      <c r="Z167" s="25">
        <f t="shared" si="2"/>
        <v>1</v>
      </c>
    </row>
    <row r="168" spans="1:26" x14ac:dyDescent="0.3">
      <c r="A168" s="25">
        <v>2012</v>
      </c>
      <c r="B168" s="10">
        <v>262</v>
      </c>
      <c r="C168" s="10">
        <v>262</v>
      </c>
      <c r="D168" s="10">
        <v>0</v>
      </c>
      <c r="E168" s="10">
        <v>1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1</v>
      </c>
      <c r="L168" s="10">
        <v>0</v>
      </c>
      <c r="M168" s="10">
        <v>0</v>
      </c>
      <c r="N168" s="25">
        <v>1</v>
      </c>
      <c r="O168" s="15">
        <v>0</v>
      </c>
      <c r="P168" s="25">
        <v>70.67</v>
      </c>
      <c r="Q168" s="25">
        <v>1.8492350913147226</v>
      </c>
      <c r="R168" s="25">
        <v>3.58</v>
      </c>
      <c r="S168" s="25">
        <v>0.55388302664387434</v>
      </c>
      <c r="T168" s="25">
        <v>1</v>
      </c>
      <c r="U168" s="25">
        <v>7674</v>
      </c>
      <c r="V168" s="25">
        <v>0</v>
      </c>
      <c r="W168" s="25">
        <v>0</v>
      </c>
      <c r="X168" s="25">
        <v>1</v>
      </c>
      <c r="Y168">
        <v>0</v>
      </c>
      <c r="Z168" s="25">
        <f t="shared" si="2"/>
        <v>1</v>
      </c>
    </row>
    <row r="169" spans="1:26" x14ac:dyDescent="0.3">
      <c r="A169" s="25">
        <v>2012</v>
      </c>
      <c r="B169" s="10">
        <v>263</v>
      </c>
      <c r="C169" s="10">
        <v>263</v>
      </c>
      <c r="D169" s="10">
        <v>0</v>
      </c>
      <c r="E169" s="10">
        <v>1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1</v>
      </c>
      <c r="L169" s="10">
        <v>0</v>
      </c>
      <c r="M169" s="10">
        <v>0</v>
      </c>
      <c r="N169" s="25">
        <v>2</v>
      </c>
      <c r="O169" s="15">
        <v>0</v>
      </c>
      <c r="P169" s="25">
        <v>91.49</v>
      </c>
      <c r="Q169" s="25">
        <v>1.9613736275948011</v>
      </c>
      <c r="R169" s="25">
        <v>3.52</v>
      </c>
      <c r="S169" s="25">
        <v>0.54654266347813107</v>
      </c>
      <c r="T169" s="25">
        <v>2</v>
      </c>
      <c r="U169" s="25">
        <v>7674</v>
      </c>
      <c r="V169" s="25">
        <v>0</v>
      </c>
      <c r="W169" s="25">
        <v>1</v>
      </c>
      <c r="X169" s="25">
        <v>0</v>
      </c>
      <c r="Y169">
        <v>0</v>
      </c>
      <c r="Z169" s="25">
        <f t="shared" si="2"/>
        <v>1</v>
      </c>
    </row>
    <row r="170" spans="1:26" x14ac:dyDescent="0.3">
      <c r="A170" s="25">
        <v>2012</v>
      </c>
      <c r="B170" s="10">
        <v>264</v>
      </c>
      <c r="C170" s="10">
        <v>264</v>
      </c>
      <c r="D170" s="10">
        <v>0</v>
      </c>
      <c r="E170" s="10">
        <v>1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1</v>
      </c>
      <c r="L170" s="10">
        <v>0</v>
      </c>
      <c r="M170" s="10">
        <v>0</v>
      </c>
      <c r="N170" s="25">
        <v>1</v>
      </c>
      <c r="O170" s="15">
        <v>1.0000000000000009E-2</v>
      </c>
      <c r="P170" s="25">
        <v>103.52</v>
      </c>
      <c r="Q170" s="25">
        <v>2.0150242633246251</v>
      </c>
      <c r="R170" s="25">
        <v>4.76</v>
      </c>
      <c r="S170" s="25">
        <v>0.67760695272049309</v>
      </c>
      <c r="T170" s="25">
        <v>3</v>
      </c>
      <c r="U170" s="25">
        <v>7674</v>
      </c>
      <c r="V170" s="25">
        <v>0</v>
      </c>
      <c r="W170" s="25">
        <v>0</v>
      </c>
      <c r="X170" s="25">
        <v>0</v>
      </c>
      <c r="Y170">
        <v>0</v>
      </c>
      <c r="Z170" s="25">
        <f t="shared" si="2"/>
        <v>0</v>
      </c>
    </row>
    <row r="171" spans="1:26" x14ac:dyDescent="0.3">
      <c r="A171" s="25">
        <v>2012</v>
      </c>
      <c r="B171" s="10">
        <v>265</v>
      </c>
      <c r="C171" s="10">
        <v>265</v>
      </c>
      <c r="D171" s="10">
        <v>0</v>
      </c>
      <c r="E171" s="10">
        <v>1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1</v>
      </c>
      <c r="L171" s="10">
        <v>0</v>
      </c>
      <c r="M171" s="10">
        <v>0</v>
      </c>
      <c r="N171" s="25">
        <v>1</v>
      </c>
      <c r="O171" s="15">
        <v>5.0000000000000044E-2</v>
      </c>
      <c r="P171" s="25">
        <v>134.03</v>
      </c>
      <c r="Q171" s="25">
        <v>2.1272020175903532</v>
      </c>
      <c r="R171" s="25">
        <v>5.05</v>
      </c>
      <c r="S171" s="25">
        <v>0.70329137811866138</v>
      </c>
      <c r="T171" s="25">
        <v>6</v>
      </c>
      <c r="U171" s="25">
        <v>7674</v>
      </c>
      <c r="V171" s="25">
        <v>0</v>
      </c>
      <c r="W171" s="25">
        <v>0</v>
      </c>
      <c r="X171" s="25">
        <v>0</v>
      </c>
      <c r="Y171">
        <v>0</v>
      </c>
      <c r="Z171" s="25">
        <f t="shared" si="2"/>
        <v>0</v>
      </c>
    </row>
    <row r="172" spans="1:26" x14ac:dyDescent="0.3">
      <c r="A172" s="25">
        <v>2012</v>
      </c>
      <c r="B172" s="10">
        <v>266</v>
      </c>
      <c r="C172" s="10">
        <v>266</v>
      </c>
      <c r="D172" s="10">
        <v>0</v>
      </c>
      <c r="E172" s="10">
        <v>1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1</v>
      </c>
      <c r="L172" s="10">
        <v>0</v>
      </c>
      <c r="M172" s="10">
        <v>0</v>
      </c>
      <c r="N172" s="25">
        <v>1</v>
      </c>
      <c r="O172" s="15">
        <v>0</v>
      </c>
      <c r="P172" s="25">
        <v>60.95</v>
      </c>
      <c r="Q172" s="25">
        <v>1.7849737099544007</v>
      </c>
      <c r="R172" s="25">
        <v>3.98</v>
      </c>
      <c r="S172" s="25">
        <v>0.59988307207368785</v>
      </c>
      <c r="T172" s="25">
        <v>2</v>
      </c>
      <c r="U172" s="25">
        <v>7674</v>
      </c>
      <c r="V172" s="25">
        <v>0</v>
      </c>
      <c r="W172" s="25">
        <v>2</v>
      </c>
      <c r="X172" s="25">
        <v>2</v>
      </c>
      <c r="Y172">
        <v>0</v>
      </c>
      <c r="Z172" s="25">
        <f t="shared" si="2"/>
        <v>4</v>
      </c>
    </row>
    <row r="173" spans="1:26" x14ac:dyDescent="0.3">
      <c r="A173" s="25">
        <v>2012</v>
      </c>
      <c r="B173" s="10">
        <v>267</v>
      </c>
      <c r="C173" s="10">
        <v>267</v>
      </c>
      <c r="D173" s="10">
        <v>0</v>
      </c>
      <c r="E173" s="10">
        <v>1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1</v>
      </c>
      <c r="L173" s="10">
        <v>0</v>
      </c>
      <c r="M173" s="10">
        <v>0</v>
      </c>
      <c r="N173" s="25">
        <v>0.44200000000000728</v>
      </c>
      <c r="O173" s="15">
        <v>0</v>
      </c>
      <c r="P173" s="25">
        <v>58.35</v>
      </c>
      <c r="Q173" s="25">
        <v>1.7660408603813891</v>
      </c>
      <c r="R173" s="25">
        <v>3.53</v>
      </c>
      <c r="S173" s="25">
        <v>0.54777470538782258</v>
      </c>
      <c r="T173" s="25">
        <v>4</v>
      </c>
      <c r="U173" s="25">
        <v>7674</v>
      </c>
      <c r="V173" s="25">
        <v>0</v>
      </c>
      <c r="W173" s="25">
        <v>0</v>
      </c>
      <c r="X173" s="25">
        <v>1</v>
      </c>
      <c r="Y173">
        <v>0</v>
      </c>
      <c r="Z173" s="25">
        <f t="shared" si="2"/>
        <v>1</v>
      </c>
    </row>
    <row r="174" spans="1:26" x14ac:dyDescent="0.3">
      <c r="A174" s="25">
        <v>2012</v>
      </c>
      <c r="B174" s="10">
        <v>268</v>
      </c>
      <c r="C174" s="10">
        <v>268</v>
      </c>
      <c r="D174" s="10">
        <v>0</v>
      </c>
      <c r="E174" s="10">
        <v>1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1</v>
      </c>
      <c r="L174" s="10">
        <v>0</v>
      </c>
      <c r="M174" s="10">
        <v>0</v>
      </c>
      <c r="N174" s="25">
        <v>1.5579999999999927</v>
      </c>
      <c r="O174" s="15">
        <v>0</v>
      </c>
      <c r="P174" s="25">
        <v>106.83</v>
      </c>
      <c r="Q174" s="25">
        <v>2.0286932283939163</v>
      </c>
      <c r="R174" s="25">
        <v>3.22</v>
      </c>
      <c r="S174" s="25">
        <v>0.50785587169583091</v>
      </c>
      <c r="T174" s="25">
        <v>3</v>
      </c>
      <c r="U174" s="25">
        <v>7995</v>
      </c>
      <c r="V174" s="25">
        <v>0</v>
      </c>
      <c r="W174" s="25">
        <v>1</v>
      </c>
      <c r="X174" s="25">
        <v>1</v>
      </c>
      <c r="Y174">
        <v>0</v>
      </c>
      <c r="Z174" s="25">
        <f t="shared" si="2"/>
        <v>2</v>
      </c>
    </row>
    <row r="175" spans="1:26" x14ac:dyDescent="0.3">
      <c r="A175" s="25">
        <v>2012</v>
      </c>
      <c r="B175" s="10">
        <v>269</v>
      </c>
      <c r="C175" s="10">
        <v>269</v>
      </c>
      <c r="D175" s="10">
        <v>0</v>
      </c>
      <c r="E175" s="10">
        <v>1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1</v>
      </c>
      <c r="L175" s="10">
        <v>0</v>
      </c>
      <c r="M175" s="10">
        <v>0</v>
      </c>
      <c r="N175" s="25">
        <v>1</v>
      </c>
      <c r="O175" s="15">
        <v>0</v>
      </c>
      <c r="P175" s="25">
        <v>86.41</v>
      </c>
      <c r="Q175" s="25">
        <v>1.9365640051352659</v>
      </c>
      <c r="R175" s="25">
        <v>4</v>
      </c>
      <c r="S175" s="25">
        <v>0.6020599913279624</v>
      </c>
      <c r="T175" s="25">
        <v>1</v>
      </c>
      <c r="U175" s="25">
        <v>7995</v>
      </c>
      <c r="V175" s="25">
        <v>1</v>
      </c>
      <c r="W175" s="25">
        <v>0</v>
      </c>
      <c r="X175" s="25">
        <v>0</v>
      </c>
      <c r="Y175">
        <v>0</v>
      </c>
      <c r="Z175" s="25">
        <f t="shared" si="2"/>
        <v>1</v>
      </c>
    </row>
    <row r="176" spans="1:26" x14ac:dyDescent="0.3">
      <c r="A176" s="25">
        <v>2012</v>
      </c>
      <c r="B176" s="10">
        <v>270</v>
      </c>
      <c r="C176" s="10">
        <v>270</v>
      </c>
      <c r="D176" s="10">
        <v>0</v>
      </c>
      <c r="E176" s="10">
        <v>1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1</v>
      </c>
      <c r="L176" s="10">
        <v>0</v>
      </c>
      <c r="M176" s="10">
        <v>0</v>
      </c>
      <c r="N176" s="25">
        <v>1.6500000000000057</v>
      </c>
      <c r="O176" s="15">
        <v>4.0000000000000036E-2</v>
      </c>
      <c r="P176" s="25">
        <v>91.1</v>
      </c>
      <c r="Q176" s="25">
        <v>1.9595183769729982</v>
      </c>
      <c r="R176" s="25">
        <v>3.52</v>
      </c>
      <c r="S176" s="25">
        <v>0.54654266347813107</v>
      </c>
      <c r="T176" s="25">
        <v>1</v>
      </c>
      <c r="U176" s="25">
        <v>7995</v>
      </c>
      <c r="V176" s="25">
        <v>0</v>
      </c>
      <c r="W176" s="25">
        <v>0</v>
      </c>
      <c r="X176" s="25">
        <v>2</v>
      </c>
      <c r="Y176">
        <v>0</v>
      </c>
      <c r="Z176" s="25">
        <f t="shared" si="2"/>
        <v>2</v>
      </c>
    </row>
    <row r="177" spans="1:26" x14ac:dyDescent="0.3">
      <c r="A177" s="25">
        <v>2012</v>
      </c>
      <c r="B177" s="10">
        <v>271</v>
      </c>
      <c r="C177" s="10">
        <v>271</v>
      </c>
      <c r="D177" s="10">
        <v>0</v>
      </c>
      <c r="E177" s="10">
        <v>1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1</v>
      </c>
      <c r="L177" s="10">
        <v>0</v>
      </c>
      <c r="M177" s="10">
        <v>0</v>
      </c>
      <c r="N177" s="25">
        <v>1.1299999999999955</v>
      </c>
      <c r="O177" s="15">
        <v>0</v>
      </c>
      <c r="P177" s="25">
        <v>27.53</v>
      </c>
      <c r="Q177" s="25">
        <v>1.4398062113933303</v>
      </c>
      <c r="R177" s="25">
        <v>2.84</v>
      </c>
      <c r="S177" s="25">
        <v>0.45331834004703764</v>
      </c>
      <c r="T177" s="25">
        <v>7</v>
      </c>
      <c r="U177" s="25">
        <v>7995</v>
      </c>
      <c r="V177" s="25">
        <v>0</v>
      </c>
      <c r="W177" s="25">
        <v>0</v>
      </c>
      <c r="X177" s="25">
        <v>1</v>
      </c>
      <c r="Y177">
        <v>0</v>
      </c>
      <c r="Z177" s="25">
        <f t="shared" si="2"/>
        <v>1</v>
      </c>
    </row>
    <row r="178" spans="1:26" x14ac:dyDescent="0.3">
      <c r="A178" s="25">
        <v>2012</v>
      </c>
      <c r="B178" s="10">
        <v>272</v>
      </c>
      <c r="C178" s="10">
        <v>272</v>
      </c>
      <c r="D178" s="10">
        <v>1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25">
        <v>0.91999999999998749</v>
      </c>
      <c r="O178" s="15">
        <v>6.0000000000000053E-2</v>
      </c>
      <c r="P178" s="25">
        <v>82.07</v>
      </c>
      <c r="Q178" s="25">
        <v>1.9141844334232463</v>
      </c>
      <c r="R178" s="25">
        <v>3.01</v>
      </c>
      <c r="S178" s="25">
        <v>0.47856649559384334</v>
      </c>
      <c r="T178" s="25">
        <v>0</v>
      </c>
      <c r="U178" s="25">
        <v>7995</v>
      </c>
      <c r="V178" s="25">
        <v>0</v>
      </c>
      <c r="W178" s="25">
        <v>0</v>
      </c>
      <c r="X178" s="25">
        <v>1</v>
      </c>
      <c r="Y178">
        <v>0</v>
      </c>
      <c r="Z178" s="25">
        <f t="shared" si="2"/>
        <v>1</v>
      </c>
    </row>
    <row r="179" spans="1:26" x14ac:dyDescent="0.3">
      <c r="A179" s="25">
        <v>2012</v>
      </c>
      <c r="B179" s="10">
        <v>273</v>
      </c>
      <c r="C179" s="10">
        <v>273</v>
      </c>
      <c r="D179" s="10">
        <v>1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1</v>
      </c>
      <c r="L179" s="10">
        <v>0</v>
      </c>
      <c r="M179" s="10">
        <v>0</v>
      </c>
      <c r="N179" s="25">
        <v>1</v>
      </c>
      <c r="O179" s="15">
        <v>6.0000000000000053E-2</v>
      </c>
      <c r="P179" s="25">
        <v>87.35</v>
      </c>
      <c r="Q179" s="25">
        <v>1.9412629093189497</v>
      </c>
      <c r="R179" s="25">
        <v>3.16</v>
      </c>
      <c r="S179" s="25">
        <v>0.49968708261840383</v>
      </c>
      <c r="T179" s="25">
        <v>2</v>
      </c>
      <c r="U179" s="25">
        <v>7995</v>
      </c>
      <c r="V179" s="25">
        <v>0</v>
      </c>
      <c r="W179" s="25">
        <v>0</v>
      </c>
      <c r="X179" s="25">
        <v>1</v>
      </c>
      <c r="Y179">
        <v>0</v>
      </c>
      <c r="Z179" s="25">
        <f t="shared" si="2"/>
        <v>1</v>
      </c>
    </row>
    <row r="180" spans="1:26" x14ac:dyDescent="0.3">
      <c r="A180" s="25">
        <v>2012</v>
      </c>
      <c r="B180" s="10">
        <v>274</v>
      </c>
      <c r="C180" s="10">
        <v>274</v>
      </c>
      <c r="D180" s="10">
        <v>1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1</v>
      </c>
      <c r="L180" s="10">
        <v>0</v>
      </c>
      <c r="M180" s="10">
        <v>0</v>
      </c>
      <c r="N180" s="25">
        <v>1.1770000000000209</v>
      </c>
      <c r="O180" s="15">
        <v>1.0000000000000009E-2</v>
      </c>
      <c r="P180" s="25">
        <v>74.78</v>
      </c>
      <c r="Q180" s="25">
        <v>1.8737854608182007</v>
      </c>
      <c r="R180" s="25">
        <v>3.68</v>
      </c>
      <c r="S180" s="25">
        <v>0.56584781867351763</v>
      </c>
      <c r="T180" s="25">
        <v>2</v>
      </c>
      <c r="U180" s="25">
        <v>7995</v>
      </c>
      <c r="V180" s="25">
        <v>0</v>
      </c>
      <c r="W180" s="25">
        <v>1</v>
      </c>
      <c r="X180" s="25">
        <v>0</v>
      </c>
      <c r="Y180">
        <v>0</v>
      </c>
      <c r="Z180" s="25">
        <f t="shared" si="2"/>
        <v>1</v>
      </c>
    </row>
    <row r="181" spans="1:26" x14ac:dyDescent="0.3">
      <c r="A181" s="25">
        <v>2012</v>
      </c>
      <c r="B181" s="10">
        <v>275</v>
      </c>
      <c r="C181" s="10">
        <v>275</v>
      </c>
      <c r="D181" s="10">
        <v>1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1</v>
      </c>
      <c r="L181" s="10">
        <v>0</v>
      </c>
      <c r="M181" s="10">
        <v>0</v>
      </c>
      <c r="N181" s="25">
        <v>0.82299999999997908</v>
      </c>
      <c r="O181" s="15">
        <v>0.10999999999999999</v>
      </c>
      <c r="P181" s="25">
        <v>118.6</v>
      </c>
      <c r="Q181" s="25">
        <v>2.0740846890282438</v>
      </c>
      <c r="R181" s="25">
        <v>4.51</v>
      </c>
      <c r="S181" s="25">
        <v>0.65417654187796048</v>
      </c>
      <c r="T181" s="25">
        <v>1</v>
      </c>
      <c r="U181" s="25">
        <v>7995</v>
      </c>
      <c r="V181" s="25">
        <v>0</v>
      </c>
      <c r="W181" s="25">
        <v>0</v>
      </c>
      <c r="X181" s="25">
        <v>0</v>
      </c>
      <c r="Y181">
        <v>0</v>
      </c>
      <c r="Z181" s="25">
        <f t="shared" si="2"/>
        <v>0</v>
      </c>
    </row>
    <row r="182" spans="1:26" x14ac:dyDescent="0.3">
      <c r="A182" s="25">
        <v>2012</v>
      </c>
      <c r="B182" s="10">
        <v>276</v>
      </c>
      <c r="C182" s="10">
        <v>276</v>
      </c>
      <c r="D182" s="10">
        <v>1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1</v>
      </c>
      <c r="L182" s="10">
        <v>0</v>
      </c>
      <c r="M182" s="10">
        <v>0</v>
      </c>
      <c r="N182" s="25">
        <v>1.3000000000000114</v>
      </c>
      <c r="O182" s="15">
        <v>9.9999999999999978E-2</v>
      </c>
      <c r="P182" s="25">
        <v>88.47</v>
      </c>
      <c r="Q182" s="25">
        <v>1.9467960272714604</v>
      </c>
      <c r="R182" s="25">
        <v>4.6100000000000003</v>
      </c>
      <c r="S182" s="25">
        <v>0.6637009253896482</v>
      </c>
      <c r="T182" s="25">
        <v>1</v>
      </c>
      <c r="U182" s="25">
        <v>7995</v>
      </c>
      <c r="V182" s="25">
        <v>0</v>
      </c>
      <c r="W182" s="25">
        <v>2</v>
      </c>
      <c r="X182" s="25">
        <v>1</v>
      </c>
      <c r="Y182">
        <v>0</v>
      </c>
      <c r="Z182" s="25">
        <f t="shared" si="2"/>
        <v>3</v>
      </c>
    </row>
    <row r="183" spans="1:26" x14ac:dyDescent="0.3">
      <c r="A183" s="25">
        <v>2012</v>
      </c>
      <c r="B183" s="10">
        <v>277</v>
      </c>
      <c r="C183" s="10">
        <v>277</v>
      </c>
      <c r="D183" s="10">
        <v>1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25">
        <v>1</v>
      </c>
      <c r="O183" s="15">
        <v>0</v>
      </c>
      <c r="P183" s="25">
        <v>89.79</v>
      </c>
      <c r="Q183" s="25">
        <v>1.9532279715598539</v>
      </c>
      <c r="R183" s="25">
        <v>3.32</v>
      </c>
      <c r="S183" s="25">
        <v>0.52113808370403625</v>
      </c>
      <c r="T183" s="25">
        <v>1</v>
      </c>
      <c r="U183" s="25">
        <v>7995</v>
      </c>
      <c r="V183" s="25">
        <v>0</v>
      </c>
      <c r="W183" s="25">
        <v>0</v>
      </c>
      <c r="X183" s="25">
        <v>0</v>
      </c>
      <c r="Y183">
        <v>0</v>
      </c>
      <c r="Z183" s="25">
        <f t="shared" si="2"/>
        <v>0</v>
      </c>
    </row>
    <row r="184" spans="1:26" x14ac:dyDescent="0.3">
      <c r="A184" s="25">
        <v>2012</v>
      </c>
      <c r="B184" s="10">
        <v>278</v>
      </c>
      <c r="C184" s="10">
        <v>278</v>
      </c>
      <c r="D184" s="10">
        <v>1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1</v>
      </c>
      <c r="L184" s="10">
        <v>0</v>
      </c>
      <c r="M184" s="10">
        <v>0</v>
      </c>
      <c r="N184" s="25">
        <v>1</v>
      </c>
      <c r="O184" s="15">
        <v>0</v>
      </c>
      <c r="P184" s="25">
        <v>44.39</v>
      </c>
      <c r="Q184" s="25">
        <v>1.6472851450253667</v>
      </c>
      <c r="R184" s="25">
        <v>3.99</v>
      </c>
      <c r="S184" s="25">
        <v>0.60097289568674828</v>
      </c>
      <c r="T184" s="25">
        <v>0</v>
      </c>
      <c r="U184" s="25">
        <v>7995</v>
      </c>
      <c r="V184" s="25">
        <v>0</v>
      </c>
      <c r="W184" s="25">
        <v>0</v>
      </c>
      <c r="X184" s="25">
        <v>0</v>
      </c>
      <c r="Y184">
        <v>0</v>
      </c>
      <c r="Z184" s="25">
        <f t="shared" si="2"/>
        <v>0</v>
      </c>
    </row>
    <row r="185" spans="1:26" x14ac:dyDescent="0.3">
      <c r="A185" s="25">
        <v>2012</v>
      </c>
      <c r="B185" s="10">
        <v>279</v>
      </c>
      <c r="C185" s="10">
        <v>279</v>
      </c>
      <c r="D185" s="10">
        <v>0</v>
      </c>
      <c r="E185" s="10">
        <v>1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1</v>
      </c>
      <c r="L185" s="10">
        <v>0</v>
      </c>
      <c r="M185" s="10">
        <v>0</v>
      </c>
      <c r="N185" s="25">
        <v>1.5</v>
      </c>
      <c r="O185" s="15">
        <v>1.0000000000000009E-2</v>
      </c>
      <c r="P185" s="25">
        <v>102.87</v>
      </c>
      <c r="Q185" s="25">
        <v>2.0122887398346068</v>
      </c>
      <c r="R185" s="25">
        <v>3.71</v>
      </c>
      <c r="S185" s="25">
        <v>0.56937390961504586</v>
      </c>
      <c r="T185" s="25">
        <v>1</v>
      </c>
      <c r="U185" s="25">
        <v>7674</v>
      </c>
      <c r="V185" s="25">
        <v>0</v>
      </c>
      <c r="W185" s="25">
        <v>0</v>
      </c>
      <c r="X185" s="25">
        <v>0</v>
      </c>
      <c r="Y185">
        <v>0</v>
      </c>
      <c r="Z185" s="25">
        <f t="shared" si="2"/>
        <v>0</v>
      </c>
    </row>
    <row r="186" spans="1:26" x14ac:dyDescent="0.3">
      <c r="A186" s="25">
        <v>2012</v>
      </c>
      <c r="B186" s="10">
        <v>280</v>
      </c>
      <c r="C186" s="10">
        <v>280</v>
      </c>
      <c r="D186" s="10">
        <v>0</v>
      </c>
      <c r="E186" s="10">
        <v>1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1</v>
      </c>
      <c r="L186" s="10">
        <v>0</v>
      </c>
      <c r="M186" s="10">
        <v>0</v>
      </c>
      <c r="N186" s="25">
        <v>1</v>
      </c>
      <c r="O186" s="15">
        <v>3.0000000000000027E-2</v>
      </c>
      <c r="P186" s="25">
        <v>121.26</v>
      </c>
      <c r="Q186" s="25">
        <v>2.0837175638989476</v>
      </c>
      <c r="R186" s="25">
        <v>3.79</v>
      </c>
      <c r="S186" s="25">
        <v>0.57863920996807239</v>
      </c>
      <c r="T186" s="25">
        <v>0</v>
      </c>
      <c r="U186" s="25">
        <v>7674</v>
      </c>
      <c r="V186" s="25">
        <v>0</v>
      </c>
      <c r="W186" s="25">
        <v>0</v>
      </c>
      <c r="X186" s="25">
        <v>0</v>
      </c>
      <c r="Y186">
        <v>0</v>
      </c>
      <c r="Z186" s="25">
        <f t="shared" si="2"/>
        <v>0</v>
      </c>
    </row>
    <row r="187" spans="1:26" x14ac:dyDescent="0.3">
      <c r="A187" s="25">
        <v>2012</v>
      </c>
      <c r="B187" s="10">
        <v>281</v>
      </c>
      <c r="C187" s="10">
        <v>281</v>
      </c>
      <c r="D187" s="10">
        <v>0</v>
      </c>
      <c r="E187" s="10">
        <v>1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25">
        <v>0.68000000000000682</v>
      </c>
      <c r="O187" s="15">
        <v>0</v>
      </c>
      <c r="P187" s="25">
        <v>71.91</v>
      </c>
      <c r="Q187" s="25">
        <v>1.8567892887533162</v>
      </c>
      <c r="R187" s="25">
        <v>4.76</v>
      </c>
      <c r="S187" s="25">
        <v>0.67760695272049309</v>
      </c>
      <c r="T187" s="25">
        <v>0</v>
      </c>
      <c r="U187" s="25">
        <v>7674</v>
      </c>
      <c r="V187" s="25">
        <v>0</v>
      </c>
      <c r="W187" s="25">
        <v>0</v>
      </c>
      <c r="X187" s="25">
        <v>0</v>
      </c>
      <c r="Y187">
        <v>0</v>
      </c>
      <c r="Z187" s="25">
        <f t="shared" si="2"/>
        <v>0</v>
      </c>
    </row>
    <row r="188" spans="1:26" x14ac:dyDescent="0.3">
      <c r="A188" s="25">
        <v>2012</v>
      </c>
      <c r="B188" s="10">
        <v>282</v>
      </c>
      <c r="C188" s="10">
        <v>282</v>
      </c>
      <c r="D188" s="10">
        <v>0</v>
      </c>
      <c r="E188" s="10">
        <v>1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1</v>
      </c>
      <c r="L188" s="10">
        <v>0</v>
      </c>
      <c r="M188" s="10">
        <v>0</v>
      </c>
      <c r="N188" s="25">
        <v>0.81999999999999318</v>
      </c>
      <c r="O188" s="15">
        <v>0</v>
      </c>
      <c r="P188" s="25">
        <v>112.57</v>
      </c>
      <c r="Q188" s="25">
        <v>2.0514226660890347</v>
      </c>
      <c r="R188" s="25">
        <v>3.44</v>
      </c>
      <c r="S188" s="25">
        <v>0.53655844257153007</v>
      </c>
      <c r="T188" s="25">
        <v>6</v>
      </c>
      <c r="U188" s="25">
        <v>7674</v>
      </c>
      <c r="V188" s="25">
        <v>0</v>
      </c>
      <c r="W188" s="25">
        <v>0</v>
      </c>
      <c r="X188" s="25">
        <v>1</v>
      </c>
      <c r="Y188">
        <v>0</v>
      </c>
      <c r="Z188" s="25">
        <f t="shared" si="2"/>
        <v>1</v>
      </c>
    </row>
    <row r="189" spans="1:26" x14ac:dyDescent="0.3">
      <c r="A189" s="25">
        <v>2012</v>
      </c>
      <c r="B189" s="10">
        <v>283</v>
      </c>
      <c r="C189" s="10">
        <v>283</v>
      </c>
      <c r="D189" s="10">
        <v>0</v>
      </c>
      <c r="E189" s="10">
        <v>1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1</v>
      </c>
      <c r="L189" s="10">
        <v>0</v>
      </c>
      <c r="M189" s="10">
        <v>0</v>
      </c>
      <c r="N189" s="25">
        <v>1</v>
      </c>
      <c r="O189" s="15">
        <v>0</v>
      </c>
      <c r="P189" s="25">
        <v>82.34</v>
      </c>
      <c r="Q189" s="25">
        <v>1.9156108626614672</v>
      </c>
      <c r="R189" s="25">
        <v>3.25</v>
      </c>
      <c r="S189" s="25">
        <v>0.51188336097887432</v>
      </c>
      <c r="T189" s="25">
        <v>5</v>
      </c>
      <c r="U189" s="25">
        <v>7674</v>
      </c>
      <c r="V189" s="25">
        <v>1</v>
      </c>
      <c r="W189" s="25">
        <v>0</v>
      </c>
      <c r="X189" s="25">
        <v>1</v>
      </c>
      <c r="Y189">
        <v>0</v>
      </c>
      <c r="Z189" s="25">
        <f t="shared" si="2"/>
        <v>2</v>
      </c>
    </row>
    <row r="190" spans="1:26" x14ac:dyDescent="0.3">
      <c r="A190" s="25">
        <v>2012</v>
      </c>
      <c r="B190" s="10">
        <v>284</v>
      </c>
      <c r="C190" s="10">
        <v>284</v>
      </c>
      <c r="D190" s="10">
        <v>0</v>
      </c>
      <c r="E190" s="10">
        <v>1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1</v>
      </c>
      <c r="L190" s="10">
        <v>0</v>
      </c>
      <c r="M190" s="10">
        <v>0</v>
      </c>
      <c r="N190" s="25">
        <v>1</v>
      </c>
      <c r="O190" s="15">
        <v>3.0000000000000027E-2</v>
      </c>
      <c r="P190" s="25">
        <v>80.599999999999994</v>
      </c>
      <c r="Q190" s="25">
        <v>1.9063350418050906</v>
      </c>
      <c r="R190" s="25">
        <v>3.63</v>
      </c>
      <c r="S190" s="25">
        <v>0.55990662503611255</v>
      </c>
      <c r="T190" s="25">
        <v>0</v>
      </c>
      <c r="U190" s="25">
        <v>7674</v>
      </c>
      <c r="V190" s="25">
        <v>0</v>
      </c>
      <c r="W190" s="25">
        <v>0</v>
      </c>
      <c r="X190" s="25">
        <v>0</v>
      </c>
      <c r="Y190">
        <v>0</v>
      </c>
      <c r="Z190" s="25">
        <f t="shared" si="2"/>
        <v>0</v>
      </c>
    </row>
    <row r="191" spans="1:26" x14ac:dyDescent="0.3">
      <c r="A191" s="25">
        <v>2012</v>
      </c>
      <c r="B191" s="10">
        <v>285</v>
      </c>
      <c r="C191" s="10">
        <v>285</v>
      </c>
      <c r="D191" s="10">
        <v>0</v>
      </c>
      <c r="E191" s="10">
        <v>1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1</v>
      </c>
      <c r="L191" s="10">
        <v>0</v>
      </c>
      <c r="M191" s="10">
        <v>0</v>
      </c>
      <c r="N191" s="25">
        <v>1</v>
      </c>
      <c r="O191" s="15">
        <v>3.0000000000000027E-2</v>
      </c>
      <c r="P191" s="25">
        <v>79.16</v>
      </c>
      <c r="Q191" s="25">
        <v>1.8985057855343586</v>
      </c>
      <c r="R191" s="25">
        <v>3.95</v>
      </c>
      <c r="S191" s="25">
        <v>0.59659709562646024</v>
      </c>
      <c r="T191" s="25">
        <v>2</v>
      </c>
      <c r="U191" s="25">
        <v>7674</v>
      </c>
      <c r="V191" s="25">
        <v>0</v>
      </c>
      <c r="W191" s="25">
        <v>0</v>
      </c>
      <c r="X191" s="25">
        <v>0</v>
      </c>
      <c r="Y191">
        <v>0</v>
      </c>
      <c r="Z191" s="25">
        <f t="shared" si="2"/>
        <v>0</v>
      </c>
    </row>
    <row r="192" spans="1:26" x14ac:dyDescent="0.3">
      <c r="A192" s="25">
        <v>2012</v>
      </c>
      <c r="B192" s="10">
        <v>286</v>
      </c>
      <c r="C192" s="10">
        <v>286</v>
      </c>
      <c r="D192" s="10">
        <v>0</v>
      </c>
      <c r="E192" s="10">
        <v>1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1</v>
      </c>
      <c r="L192" s="10">
        <v>0</v>
      </c>
      <c r="M192" s="10">
        <v>0</v>
      </c>
      <c r="N192" s="25">
        <v>1</v>
      </c>
      <c r="O192" s="15">
        <v>0</v>
      </c>
      <c r="P192" s="25">
        <v>115.53</v>
      </c>
      <c r="Q192" s="25">
        <v>2.0626947733423937</v>
      </c>
      <c r="R192" s="25">
        <v>3.96</v>
      </c>
      <c r="S192" s="25">
        <v>0.5976951859255123</v>
      </c>
      <c r="T192" s="25">
        <v>1</v>
      </c>
      <c r="U192" s="25">
        <v>7674</v>
      </c>
      <c r="V192" s="25">
        <v>0</v>
      </c>
      <c r="W192" s="25">
        <v>0</v>
      </c>
      <c r="X192" s="25">
        <v>0</v>
      </c>
      <c r="Y192">
        <v>0</v>
      </c>
      <c r="Z192" s="25">
        <f t="shared" si="2"/>
        <v>0</v>
      </c>
    </row>
    <row r="193" spans="1:26" x14ac:dyDescent="0.3">
      <c r="A193" s="25">
        <v>2012</v>
      </c>
      <c r="B193" s="10">
        <v>287</v>
      </c>
      <c r="C193" s="10">
        <v>287</v>
      </c>
      <c r="D193" s="10">
        <v>1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1</v>
      </c>
      <c r="L193" s="10">
        <v>0</v>
      </c>
      <c r="M193" s="10">
        <v>0</v>
      </c>
      <c r="N193" s="25">
        <v>1</v>
      </c>
      <c r="O193" s="15">
        <v>0</v>
      </c>
      <c r="P193" s="25">
        <v>99.93</v>
      </c>
      <c r="Q193" s="25">
        <v>1.9996958874108393</v>
      </c>
      <c r="R193" s="25">
        <v>3.1</v>
      </c>
      <c r="S193" s="25">
        <v>0.49136169383427269</v>
      </c>
      <c r="T193" s="25">
        <v>3</v>
      </c>
      <c r="U193" s="25">
        <v>7674</v>
      </c>
      <c r="V193" s="25">
        <v>0</v>
      </c>
      <c r="W193" s="25">
        <v>0</v>
      </c>
      <c r="X193" s="25">
        <v>1</v>
      </c>
      <c r="Y193">
        <v>0</v>
      </c>
      <c r="Z193" s="25">
        <f t="shared" si="2"/>
        <v>1</v>
      </c>
    </row>
    <row r="194" spans="1:26" x14ac:dyDescent="0.3">
      <c r="A194" s="25">
        <v>2012</v>
      </c>
      <c r="B194" s="10">
        <v>288</v>
      </c>
      <c r="C194" s="10">
        <v>288</v>
      </c>
      <c r="D194" s="10">
        <v>0</v>
      </c>
      <c r="E194" s="10">
        <v>1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1</v>
      </c>
      <c r="L194" s="10">
        <v>0</v>
      </c>
      <c r="M194" s="10">
        <v>0</v>
      </c>
      <c r="N194" s="25">
        <v>1</v>
      </c>
      <c r="O194" s="15">
        <v>1.0000000000000009E-2</v>
      </c>
      <c r="P194" s="25">
        <v>112.83</v>
      </c>
      <c r="Q194" s="25">
        <v>2.0524245881420615</v>
      </c>
      <c r="R194" s="25">
        <v>3.28</v>
      </c>
      <c r="S194" s="25">
        <v>0.5158738437116791</v>
      </c>
      <c r="T194" s="25">
        <v>1</v>
      </c>
      <c r="U194" s="25">
        <v>7674</v>
      </c>
      <c r="V194" s="25">
        <v>0</v>
      </c>
      <c r="W194" s="25">
        <v>0</v>
      </c>
      <c r="X194" s="25">
        <v>2</v>
      </c>
      <c r="Y194">
        <v>0</v>
      </c>
      <c r="Z194" s="25">
        <f t="shared" ref="Z194:Z257" si="3">SUM(V194:Y194)</f>
        <v>2</v>
      </c>
    </row>
    <row r="195" spans="1:26" x14ac:dyDescent="0.3">
      <c r="A195" s="25">
        <v>2012</v>
      </c>
      <c r="B195" s="10">
        <v>289</v>
      </c>
      <c r="C195" s="10">
        <v>289</v>
      </c>
      <c r="D195" s="10">
        <v>0</v>
      </c>
      <c r="E195" s="10">
        <v>1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1</v>
      </c>
      <c r="L195" s="10">
        <v>0</v>
      </c>
      <c r="M195" s="10">
        <v>0</v>
      </c>
      <c r="N195" s="25">
        <v>1</v>
      </c>
      <c r="O195" s="15">
        <v>0</v>
      </c>
      <c r="P195" s="25">
        <v>97.25</v>
      </c>
      <c r="Q195" s="25">
        <v>1.9878896099977454</v>
      </c>
      <c r="R195" s="25">
        <v>3.36</v>
      </c>
      <c r="S195" s="25">
        <v>0.52633927738984398</v>
      </c>
      <c r="T195" s="25">
        <v>2</v>
      </c>
      <c r="U195" s="25">
        <v>7674</v>
      </c>
      <c r="V195" s="25">
        <v>0</v>
      </c>
      <c r="W195" s="25">
        <v>0</v>
      </c>
      <c r="X195" s="25">
        <v>0</v>
      </c>
      <c r="Y195">
        <v>0</v>
      </c>
      <c r="Z195" s="25">
        <f t="shared" si="3"/>
        <v>0</v>
      </c>
    </row>
    <row r="196" spans="1:26" x14ac:dyDescent="0.3">
      <c r="A196" s="25">
        <v>2012</v>
      </c>
      <c r="B196" s="10">
        <v>290</v>
      </c>
      <c r="C196" s="10">
        <v>290</v>
      </c>
      <c r="D196" s="10">
        <v>0</v>
      </c>
      <c r="E196" s="10">
        <v>1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25">
        <v>1</v>
      </c>
      <c r="O196" s="15">
        <v>0</v>
      </c>
      <c r="P196" s="25">
        <v>89.87</v>
      </c>
      <c r="Q196" s="25">
        <v>1.9536147416906406</v>
      </c>
      <c r="R196" s="25">
        <v>3.42</v>
      </c>
      <c r="S196" s="25">
        <v>0.53402610605613499</v>
      </c>
      <c r="T196" s="25">
        <v>3</v>
      </c>
      <c r="U196" s="25">
        <v>7674</v>
      </c>
      <c r="V196" s="25">
        <v>0</v>
      </c>
      <c r="W196" s="25">
        <v>0</v>
      </c>
      <c r="X196" s="25">
        <v>0</v>
      </c>
      <c r="Y196">
        <v>1</v>
      </c>
      <c r="Z196" s="25">
        <f t="shared" si="3"/>
        <v>1</v>
      </c>
    </row>
    <row r="197" spans="1:26" x14ac:dyDescent="0.3">
      <c r="A197" s="25">
        <v>2012</v>
      </c>
      <c r="B197" s="10">
        <v>291</v>
      </c>
      <c r="C197" s="10">
        <v>291</v>
      </c>
      <c r="D197" s="10">
        <v>0</v>
      </c>
      <c r="E197" s="10">
        <v>1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25">
        <v>1</v>
      </c>
      <c r="O197" s="15">
        <v>0</v>
      </c>
      <c r="P197" s="25">
        <v>78.5</v>
      </c>
      <c r="Q197" s="25">
        <v>1.8948696567452525</v>
      </c>
      <c r="R197" s="25">
        <v>2.88</v>
      </c>
      <c r="S197" s="25">
        <v>0.45939248775923086</v>
      </c>
      <c r="T197" s="25">
        <v>2</v>
      </c>
      <c r="U197" s="25">
        <v>7674</v>
      </c>
      <c r="V197" s="25">
        <v>0</v>
      </c>
      <c r="W197" s="25">
        <v>0</v>
      </c>
      <c r="X197" s="25">
        <v>0</v>
      </c>
      <c r="Y197">
        <v>0</v>
      </c>
      <c r="Z197" s="25">
        <f t="shared" si="3"/>
        <v>0</v>
      </c>
    </row>
    <row r="198" spans="1:26" x14ac:dyDescent="0.3">
      <c r="A198" s="25">
        <v>2012</v>
      </c>
      <c r="B198" s="10">
        <v>292</v>
      </c>
      <c r="C198" s="10">
        <v>292</v>
      </c>
      <c r="D198" s="10">
        <v>0</v>
      </c>
      <c r="E198" s="10">
        <v>1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1</v>
      </c>
      <c r="L198" s="10">
        <v>0</v>
      </c>
      <c r="M198" s="10">
        <v>0</v>
      </c>
      <c r="N198" s="25">
        <v>1</v>
      </c>
      <c r="O198" s="15">
        <v>1.0000000000000009E-2</v>
      </c>
      <c r="P198" s="25">
        <v>92.05</v>
      </c>
      <c r="Q198" s="25">
        <v>1.9640237928400335</v>
      </c>
      <c r="R198" s="25">
        <v>3.61</v>
      </c>
      <c r="S198" s="25">
        <v>0.55750720190565795</v>
      </c>
      <c r="T198" s="25">
        <v>2</v>
      </c>
      <c r="U198" s="25">
        <v>7674</v>
      </c>
      <c r="V198" s="25">
        <v>0</v>
      </c>
      <c r="W198" s="25">
        <v>0</v>
      </c>
      <c r="X198" s="25">
        <v>0</v>
      </c>
      <c r="Y198">
        <v>0</v>
      </c>
      <c r="Z198" s="25">
        <f t="shared" si="3"/>
        <v>0</v>
      </c>
    </row>
    <row r="199" spans="1:26" x14ac:dyDescent="0.3">
      <c r="A199" s="25">
        <v>2012</v>
      </c>
      <c r="B199" s="10">
        <v>293</v>
      </c>
      <c r="C199" s="10">
        <v>293</v>
      </c>
      <c r="D199" s="10">
        <v>0</v>
      </c>
      <c r="E199" s="10">
        <v>1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25">
        <v>1</v>
      </c>
      <c r="O199" s="15">
        <v>0</v>
      </c>
      <c r="P199" s="25">
        <v>79.849999999999994</v>
      </c>
      <c r="Q199" s="25">
        <v>1.9022749204745018</v>
      </c>
      <c r="R199" s="25">
        <v>4.32</v>
      </c>
      <c r="S199" s="25">
        <v>0.63548374681491215</v>
      </c>
      <c r="T199" s="25">
        <v>5</v>
      </c>
      <c r="U199" s="25">
        <v>7674</v>
      </c>
      <c r="V199" s="25">
        <v>0</v>
      </c>
      <c r="W199" s="25">
        <v>0</v>
      </c>
      <c r="X199" s="25">
        <v>0</v>
      </c>
      <c r="Y199">
        <v>0</v>
      </c>
      <c r="Z199" s="25">
        <f t="shared" si="3"/>
        <v>0</v>
      </c>
    </row>
    <row r="200" spans="1:26" x14ac:dyDescent="0.3">
      <c r="A200" s="25">
        <v>2012</v>
      </c>
      <c r="B200" s="10">
        <v>294</v>
      </c>
      <c r="C200" s="10">
        <v>294</v>
      </c>
      <c r="D200" s="10">
        <v>0</v>
      </c>
      <c r="E200" s="10">
        <v>1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1</v>
      </c>
      <c r="L200" s="10">
        <v>0</v>
      </c>
      <c r="M200" s="10">
        <v>0</v>
      </c>
      <c r="N200" s="25">
        <v>1</v>
      </c>
      <c r="O200" s="15">
        <v>0</v>
      </c>
      <c r="P200" s="25">
        <v>96.09</v>
      </c>
      <c r="Q200" s="25">
        <v>1.9826781933834843</v>
      </c>
      <c r="R200" s="25">
        <v>3.02</v>
      </c>
      <c r="S200" s="25">
        <v>0.48000694295715063</v>
      </c>
      <c r="T200" s="25">
        <v>3</v>
      </c>
      <c r="U200" s="25">
        <v>7674</v>
      </c>
      <c r="V200" s="25">
        <v>0</v>
      </c>
      <c r="W200" s="25">
        <v>0</v>
      </c>
      <c r="X200" s="25">
        <v>0</v>
      </c>
      <c r="Y200">
        <v>0</v>
      </c>
      <c r="Z200" s="25">
        <f t="shared" si="3"/>
        <v>0</v>
      </c>
    </row>
    <row r="201" spans="1:26" x14ac:dyDescent="0.3">
      <c r="A201" s="25">
        <v>2012</v>
      </c>
      <c r="B201" s="10">
        <v>295</v>
      </c>
      <c r="C201" s="10">
        <v>295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25">
        <v>1</v>
      </c>
      <c r="O201" s="15">
        <v>0</v>
      </c>
      <c r="P201" s="25">
        <v>77.36</v>
      </c>
      <c r="Q201" s="25">
        <v>1.8885164610749452</v>
      </c>
      <c r="R201" s="25">
        <v>2.0099999999999998</v>
      </c>
      <c r="S201" s="25">
        <v>0.30319605742048883</v>
      </c>
      <c r="T201" s="25">
        <v>4</v>
      </c>
      <c r="U201" s="25">
        <v>8235</v>
      </c>
      <c r="V201" s="25">
        <v>1</v>
      </c>
      <c r="W201" s="25">
        <v>1</v>
      </c>
      <c r="X201" s="25">
        <v>0</v>
      </c>
      <c r="Y201">
        <v>0</v>
      </c>
      <c r="Z201" s="25">
        <f t="shared" si="3"/>
        <v>2</v>
      </c>
    </row>
    <row r="202" spans="1:26" x14ac:dyDescent="0.3">
      <c r="A202" s="25">
        <v>2012</v>
      </c>
      <c r="B202" s="10">
        <v>296</v>
      </c>
      <c r="C202" s="10">
        <v>296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25">
        <v>1</v>
      </c>
      <c r="O202" s="15">
        <v>0</v>
      </c>
      <c r="P202" s="25">
        <v>57.8</v>
      </c>
      <c r="Q202" s="25">
        <v>1.761927838420529</v>
      </c>
      <c r="R202" s="25">
        <v>2.74</v>
      </c>
      <c r="S202" s="25">
        <v>0.43775056282038799</v>
      </c>
      <c r="T202" s="25">
        <v>7</v>
      </c>
      <c r="U202" s="25">
        <v>8235</v>
      </c>
      <c r="V202" s="25">
        <v>1</v>
      </c>
      <c r="W202" s="25">
        <v>0</v>
      </c>
      <c r="X202" s="25">
        <v>0</v>
      </c>
      <c r="Y202">
        <v>0</v>
      </c>
      <c r="Z202" s="25">
        <f t="shared" si="3"/>
        <v>1</v>
      </c>
    </row>
    <row r="203" spans="1:26" x14ac:dyDescent="0.3">
      <c r="A203" s="25">
        <v>2012</v>
      </c>
      <c r="B203" s="10">
        <v>297</v>
      </c>
      <c r="C203" s="10">
        <v>297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25">
        <v>1</v>
      </c>
      <c r="O203" s="15">
        <v>0</v>
      </c>
      <c r="P203" s="25">
        <v>102.39</v>
      </c>
      <c r="Q203" s="25">
        <v>2.0102575429983012</v>
      </c>
      <c r="R203" s="25">
        <v>4.9000000000000004</v>
      </c>
      <c r="S203" s="25">
        <v>0.69019608002851374</v>
      </c>
      <c r="T203" s="25">
        <v>8</v>
      </c>
      <c r="U203" s="25">
        <v>8235</v>
      </c>
      <c r="V203" s="25">
        <v>0</v>
      </c>
      <c r="W203" s="25">
        <v>0</v>
      </c>
      <c r="X203" s="25">
        <v>1</v>
      </c>
      <c r="Y203">
        <v>1</v>
      </c>
      <c r="Z203" s="25">
        <f t="shared" si="3"/>
        <v>2</v>
      </c>
    </row>
    <row r="204" spans="1:26" x14ac:dyDescent="0.3">
      <c r="A204" s="25">
        <v>2012</v>
      </c>
      <c r="B204" s="10">
        <v>298</v>
      </c>
      <c r="C204" s="10">
        <v>298</v>
      </c>
      <c r="D204" s="10">
        <v>1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1</v>
      </c>
      <c r="L204" s="10">
        <v>0</v>
      </c>
      <c r="M204" s="10">
        <v>0</v>
      </c>
      <c r="N204" s="25">
        <v>1</v>
      </c>
      <c r="O204" s="15">
        <v>0</v>
      </c>
      <c r="P204" s="25">
        <v>66.67</v>
      </c>
      <c r="Q204" s="25">
        <v>1.823930455125564</v>
      </c>
      <c r="R204" s="25">
        <v>4.25</v>
      </c>
      <c r="S204" s="25">
        <v>0.62838893005031149</v>
      </c>
      <c r="T204" s="25">
        <v>8</v>
      </c>
      <c r="U204" s="25">
        <v>8235</v>
      </c>
      <c r="V204" s="25">
        <v>0</v>
      </c>
      <c r="W204" s="25">
        <v>1</v>
      </c>
      <c r="X204" s="25">
        <v>0</v>
      </c>
      <c r="Y204">
        <v>0</v>
      </c>
      <c r="Z204" s="25">
        <f t="shared" si="3"/>
        <v>1</v>
      </c>
    </row>
    <row r="205" spans="1:26" x14ac:dyDescent="0.3">
      <c r="A205" s="25">
        <v>2012</v>
      </c>
      <c r="B205" s="10">
        <v>299</v>
      </c>
      <c r="C205" s="10">
        <v>299</v>
      </c>
      <c r="D205" s="10">
        <v>1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1</v>
      </c>
      <c r="L205" s="10">
        <v>0</v>
      </c>
      <c r="M205" s="10">
        <v>0</v>
      </c>
      <c r="N205" s="25">
        <v>1</v>
      </c>
      <c r="O205" s="15">
        <v>1.0000000000000009E-2</v>
      </c>
      <c r="P205" s="25">
        <v>99.24</v>
      </c>
      <c r="Q205" s="25">
        <v>1.9966867556001715</v>
      </c>
      <c r="R205" s="25">
        <v>4.57</v>
      </c>
      <c r="S205" s="25">
        <v>0.6599162000698503</v>
      </c>
      <c r="T205" s="25">
        <v>4</v>
      </c>
      <c r="U205" s="25">
        <v>8235</v>
      </c>
      <c r="V205" s="25">
        <v>0</v>
      </c>
      <c r="W205" s="25">
        <v>0</v>
      </c>
      <c r="X205" s="25">
        <v>1</v>
      </c>
      <c r="Y205">
        <v>0</v>
      </c>
      <c r="Z205" s="25">
        <f t="shared" si="3"/>
        <v>1</v>
      </c>
    </row>
    <row r="206" spans="1:26" x14ac:dyDescent="0.3">
      <c r="A206" s="25">
        <v>2012</v>
      </c>
      <c r="B206" s="10">
        <v>300</v>
      </c>
      <c r="C206" s="10">
        <v>300</v>
      </c>
      <c r="D206" s="10">
        <v>0</v>
      </c>
      <c r="E206" s="10">
        <v>1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1</v>
      </c>
      <c r="L206" s="10">
        <v>0</v>
      </c>
      <c r="M206" s="10">
        <v>0</v>
      </c>
      <c r="N206" s="25">
        <v>1</v>
      </c>
      <c r="O206" s="15">
        <v>1.0000000000000009E-2</v>
      </c>
      <c r="P206" s="25">
        <v>82.12</v>
      </c>
      <c r="Q206" s="25">
        <v>1.9144489406985543</v>
      </c>
      <c r="R206" s="25">
        <v>4.5199999999999996</v>
      </c>
      <c r="S206" s="25">
        <v>0.65513843481138212</v>
      </c>
      <c r="T206" s="25">
        <v>6</v>
      </c>
      <c r="U206" s="25">
        <v>8235</v>
      </c>
      <c r="V206" s="25">
        <v>1</v>
      </c>
      <c r="W206" s="25">
        <v>0</v>
      </c>
      <c r="X206" s="25">
        <v>1</v>
      </c>
      <c r="Y206">
        <v>0</v>
      </c>
      <c r="Z206" s="25">
        <f t="shared" si="3"/>
        <v>2</v>
      </c>
    </row>
    <row r="207" spans="1:26" x14ac:dyDescent="0.3">
      <c r="A207" s="25">
        <v>2012</v>
      </c>
      <c r="B207" s="10">
        <v>301</v>
      </c>
      <c r="C207" s="10">
        <v>301</v>
      </c>
      <c r="D207" s="10">
        <v>0</v>
      </c>
      <c r="E207" s="10">
        <v>1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1</v>
      </c>
      <c r="L207" s="10">
        <v>0</v>
      </c>
      <c r="M207" s="10">
        <v>0</v>
      </c>
      <c r="N207" s="25">
        <v>1</v>
      </c>
      <c r="O207" s="15">
        <v>0</v>
      </c>
      <c r="P207" s="25">
        <v>97.96</v>
      </c>
      <c r="Q207" s="25">
        <v>1.9910487764526765</v>
      </c>
      <c r="R207" s="25">
        <v>5.61</v>
      </c>
      <c r="S207" s="25">
        <v>0.74896286125616141</v>
      </c>
      <c r="T207" s="25">
        <v>5</v>
      </c>
      <c r="U207" s="25">
        <v>8235</v>
      </c>
      <c r="V207" s="25">
        <v>1</v>
      </c>
      <c r="W207" s="25">
        <v>0</v>
      </c>
      <c r="X207" s="25">
        <v>1</v>
      </c>
      <c r="Y207">
        <v>0</v>
      </c>
      <c r="Z207" s="25">
        <f t="shared" si="3"/>
        <v>2</v>
      </c>
    </row>
    <row r="208" spans="1:26" x14ac:dyDescent="0.3">
      <c r="A208" s="25">
        <v>2012</v>
      </c>
      <c r="B208" s="10">
        <v>302</v>
      </c>
      <c r="C208" s="10">
        <v>302</v>
      </c>
      <c r="D208" s="10">
        <v>1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1</v>
      </c>
      <c r="L208" s="10">
        <v>0</v>
      </c>
      <c r="M208" s="10">
        <v>0</v>
      </c>
      <c r="N208" s="25">
        <v>0.5</v>
      </c>
      <c r="O208" s="15">
        <v>0</v>
      </c>
      <c r="P208" s="25">
        <v>45.7</v>
      </c>
      <c r="Q208" s="25">
        <v>1.6599162000698502</v>
      </c>
      <c r="R208" s="25">
        <v>4.99</v>
      </c>
      <c r="S208" s="25">
        <v>0.69810054562338997</v>
      </c>
      <c r="T208" s="25">
        <v>1</v>
      </c>
      <c r="U208" s="25">
        <v>8235</v>
      </c>
      <c r="V208" s="25">
        <v>0</v>
      </c>
      <c r="W208" s="25">
        <v>1</v>
      </c>
      <c r="X208" s="25">
        <v>1</v>
      </c>
      <c r="Y208">
        <v>0</v>
      </c>
      <c r="Z208" s="25">
        <f t="shared" si="3"/>
        <v>2</v>
      </c>
    </row>
    <row r="209" spans="1:26" x14ac:dyDescent="0.3">
      <c r="A209" s="25">
        <v>2012</v>
      </c>
      <c r="B209" s="10">
        <v>303</v>
      </c>
      <c r="C209" s="10">
        <v>303</v>
      </c>
      <c r="D209" s="10">
        <v>0</v>
      </c>
      <c r="E209" s="10">
        <v>1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25">
        <v>0.5</v>
      </c>
      <c r="O209" s="15">
        <v>1.0000000000000009E-2</v>
      </c>
      <c r="P209" s="25">
        <v>122.63</v>
      </c>
      <c r="Q209" s="25">
        <v>2.088596728262746</v>
      </c>
      <c r="R209" s="25">
        <v>5.04</v>
      </c>
      <c r="S209" s="25">
        <v>0.70243053644552533</v>
      </c>
      <c r="T209" s="25">
        <v>4</v>
      </c>
      <c r="U209" s="25">
        <v>4519</v>
      </c>
      <c r="V209" s="25">
        <v>0</v>
      </c>
      <c r="W209" s="25">
        <v>0</v>
      </c>
      <c r="X209" s="25">
        <v>0</v>
      </c>
      <c r="Y209">
        <v>0</v>
      </c>
      <c r="Z209" s="25">
        <f t="shared" si="3"/>
        <v>0</v>
      </c>
    </row>
    <row r="210" spans="1:26" x14ac:dyDescent="0.3">
      <c r="A210" s="25">
        <v>2012</v>
      </c>
      <c r="B210" s="10">
        <v>304</v>
      </c>
      <c r="C210" s="10">
        <v>304</v>
      </c>
      <c r="D210" s="10">
        <v>0</v>
      </c>
      <c r="E210" s="10">
        <v>1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1</v>
      </c>
      <c r="M210" s="10">
        <v>0</v>
      </c>
      <c r="N210" s="25">
        <v>0.63599999999999568</v>
      </c>
      <c r="O210" s="15">
        <v>0</v>
      </c>
      <c r="P210" s="25">
        <v>104.98</v>
      </c>
      <c r="Q210" s="25">
        <v>2.0211065684321219</v>
      </c>
      <c r="R210" s="25">
        <v>4.63</v>
      </c>
      <c r="S210" s="25">
        <v>0.66558099101795309</v>
      </c>
      <c r="T210" s="25">
        <v>1</v>
      </c>
      <c r="U210" s="25">
        <v>4519</v>
      </c>
      <c r="V210" s="25">
        <v>0</v>
      </c>
      <c r="W210" s="25">
        <v>0</v>
      </c>
      <c r="X210" s="25">
        <v>0</v>
      </c>
      <c r="Y210">
        <v>0</v>
      </c>
      <c r="Z210" s="25">
        <f t="shared" si="3"/>
        <v>0</v>
      </c>
    </row>
    <row r="211" spans="1:26" x14ac:dyDescent="0.3">
      <c r="A211" s="25">
        <v>2012</v>
      </c>
      <c r="B211" s="10">
        <v>305</v>
      </c>
      <c r="C211" s="10">
        <v>305</v>
      </c>
      <c r="D211" s="10">
        <v>0</v>
      </c>
      <c r="E211" s="10">
        <v>1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1</v>
      </c>
      <c r="L211" s="10">
        <v>0</v>
      </c>
      <c r="M211" s="10">
        <v>0</v>
      </c>
      <c r="N211" s="25">
        <v>0.96399999999999864</v>
      </c>
      <c r="O211" s="15">
        <v>4.0000000000000036E-2</v>
      </c>
      <c r="P211" s="25">
        <v>119.07</v>
      </c>
      <c r="Q211" s="25">
        <v>2.075802353626826</v>
      </c>
      <c r="R211" s="25">
        <v>4.37</v>
      </c>
      <c r="S211" s="25">
        <v>0.64048143697042181</v>
      </c>
      <c r="T211" s="25">
        <v>0</v>
      </c>
      <c r="U211" s="25">
        <v>4519</v>
      </c>
      <c r="V211" s="25">
        <v>0</v>
      </c>
      <c r="W211" s="25">
        <v>0</v>
      </c>
      <c r="X211" s="25">
        <v>0</v>
      </c>
      <c r="Y211">
        <v>0</v>
      </c>
      <c r="Z211" s="25">
        <f t="shared" si="3"/>
        <v>0</v>
      </c>
    </row>
    <row r="212" spans="1:26" x14ac:dyDescent="0.3">
      <c r="A212" s="25">
        <v>2012</v>
      </c>
      <c r="B212" s="10">
        <v>306</v>
      </c>
      <c r="C212" s="10">
        <v>306</v>
      </c>
      <c r="D212" s="10">
        <v>0</v>
      </c>
      <c r="E212" s="10">
        <v>1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25">
        <v>1.4000000000000057</v>
      </c>
      <c r="O212" s="15">
        <v>0</v>
      </c>
      <c r="P212" s="25">
        <v>144.11000000000001</v>
      </c>
      <c r="Q212" s="25">
        <v>2.1586941181778614</v>
      </c>
      <c r="R212" s="25">
        <v>4.72</v>
      </c>
      <c r="S212" s="25">
        <v>0.67394199863408777</v>
      </c>
      <c r="T212" s="25">
        <v>0</v>
      </c>
      <c r="U212" s="25">
        <v>4519</v>
      </c>
      <c r="V212" s="25">
        <v>0</v>
      </c>
      <c r="W212" s="25">
        <v>0</v>
      </c>
      <c r="X212" s="25">
        <v>0</v>
      </c>
      <c r="Y212">
        <v>0</v>
      </c>
      <c r="Z212" s="25">
        <f t="shared" si="3"/>
        <v>0</v>
      </c>
    </row>
    <row r="213" spans="1:26" x14ac:dyDescent="0.3">
      <c r="A213" s="25">
        <v>2012</v>
      </c>
      <c r="B213" s="10">
        <v>307</v>
      </c>
      <c r="C213" s="10">
        <v>307</v>
      </c>
      <c r="D213" s="10">
        <v>0</v>
      </c>
      <c r="E213" s="10">
        <v>1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1</v>
      </c>
      <c r="L213" s="10">
        <v>0</v>
      </c>
      <c r="M213" s="10">
        <v>0</v>
      </c>
      <c r="N213" s="25">
        <v>1</v>
      </c>
      <c r="O213" s="15">
        <v>0</v>
      </c>
      <c r="P213" s="25">
        <v>86.98</v>
      </c>
      <c r="Q213" s="25">
        <v>1.9394194033293173</v>
      </c>
      <c r="R213" s="25">
        <v>2.77</v>
      </c>
      <c r="S213" s="25">
        <v>0.44247976906444858</v>
      </c>
      <c r="T213" s="25">
        <v>1</v>
      </c>
      <c r="U213" s="25">
        <v>4519</v>
      </c>
      <c r="V213" s="25">
        <v>0</v>
      </c>
      <c r="W213" s="25">
        <v>0</v>
      </c>
      <c r="X213" s="25">
        <v>0</v>
      </c>
      <c r="Y213">
        <v>0</v>
      </c>
      <c r="Z213" s="25">
        <f t="shared" si="3"/>
        <v>0</v>
      </c>
    </row>
    <row r="214" spans="1:26" x14ac:dyDescent="0.3">
      <c r="A214" s="25">
        <v>2012</v>
      </c>
      <c r="B214" s="10">
        <v>308</v>
      </c>
      <c r="C214" s="10">
        <v>308</v>
      </c>
      <c r="D214" s="10">
        <v>0</v>
      </c>
      <c r="E214" s="10">
        <v>1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25">
        <v>1</v>
      </c>
      <c r="O214" s="15">
        <v>0</v>
      </c>
      <c r="P214" s="25">
        <v>66.38</v>
      </c>
      <c r="Q214" s="25">
        <v>1.822037248072585</v>
      </c>
      <c r="R214" s="25">
        <v>2.69</v>
      </c>
      <c r="S214" s="25">
        <v>0.42975228000240795</v>
      </c>
      <c r="T214" s="25">
        <v>2</v>
      </c>
      <c r="U214" s="25">
        <v>4519</v>
      </c>
      <c r="V214" s="25">
        <v>0</v>
      </c>
      <c r="W214" s="25">
        <v>0</v>
      </c>
      <c r="X214" s="25">
        <v>1</v>
      </c>
      <c r="Y214">
        <v>0</v>
      </c>
      <c r="Z214" s="25">
        <f t="shared" si="3"/>
        <v>1</v>
      </c>
    </row>
    <row r="215" spans="1:26" x14ac:dyDescent="0.3">
      <c r="A215" s="25">
        <v>2012</v>
      </c>
      <c r="B215" s="10">
        <v>309</v>
      </c>
      <c r="C215" s="10">
        <v>309</v>
      </c>
      <c r="D215" s="10">
        <v>1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25">
        <v>1</v>
      </c>
      <c r="O215" s="15">
        <v>1.0000000000000009E-2</v>
      </c>
      <c r="P215" s="25">
        <v>91.15</v>
      </c>
      <c r="Q215" s="25">
        <v>1.9597566729909952</v>
      </c>
      <c r="R215" s="25">
        <v>2.86</v>
      </c>
      <c r="S215" s="25">
        <v>0.456366033129043</v>
      </c>
      <c r="T215" s="25">
        <v>2</v>
      </c>
      <c r="U215" s="25">
        <v>4519</v>
      </c>
      <c r="V215" s="25">
        <v>0</v>
      </c>
      <c r="W215" s="25">
        <v>0</v>
      </c>
      <c r="X215" s="25">
        <v>1</v>
      </c>
      <c r="Y215">
        <v>0</v>
      </c>
      <c r="Z215" s="25">
        <f t="shared" si="3"/>
        <v>1</v>
      </c>
    </row>
    <row r="216" spans="1:26" x14ac:dyDescent="0.3">
      <c r="A216" s="25">
        <v>2012</v>
      </c>
      <c r="B216" s="10">
        <v>310</v>
      </c>
      <c r="C216" s="10">
        <v>310</v>
      </c>
      <c r="D216" s="10">
        <v>0</v>
      </c>
      <c r="E216" s="10">
        <v>1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1</v>
      </c>
      <c r="L216" s="10">
        <v>0</v>
      </c>
      <c r="M216" s="10">
        <v>0</v>
      </c>
      <c r="N216" s="25">
        <v>1</v>
      </c>
      <c r="O216" s="15">
        <v>0</v>
      </c>
      <c r="P216" s="25">
        <v>93.04</v>
      </c>
      <c r="Q216" s="25">
        <v>1.968669701720392</v>
      </c>
      <c r="R216" s="25">
        <v>3.88</v>
      </c>
      <c r="S216" s="25">
        <v>0.58883172559420727</v>
      </c>
      <c r="T216" s="25">
        <v>2</v>
      </c>
      <c r="U216" s="25">
        <v>4519</v>
      </c>
      <c r="V216" s="25">
        <v>0</v>
      </c>
      <c r="W216" s="25">
        <v>0</v>
      </c>
      <c r="X216" s="25">
        <v>0</v>
      </c>
      <c r="Y216">
        <v>0</v>
      </c>
      <c r="Z216" s="25">
        <f t="shared" si="3"/>
        <v>0</v>
      </c>
    </row>
    <row r="217" spans="1:26" x14ac:dyDescent="0.3">
      <c r="A217" s="25">
        <v>2012</v>
      </c>
      <c r="B217" s="10">
        <v>311</v>
      </c>
      <c r="C217" s="10">
        <v>311</v>
      </c>
      <c r="D217" s="10">
        <v>1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1</v>
      </c>
      <c r="L217" s="10">
        <v>0</v>
      </c>
      <c r="M217" s="10">
        <v>0</v>
      </c>
      <c r="N217" s="25">
        <v>1</v>
      </c>
      <c r="O217" s="15">
        <v>1.0000000000000009E-2</v>
      </c>
      <c r="P217" s="25">
        <v>87.32</v>
      </c>
      <c r="Q217" s="25">
        <v>1.9411137270371015</v>
      </c>
      <c r="R217" s="25">
        <v>5.53</v>
      </c>
      <c r="S217" s="25">
        <v>0.74272513130469831</v>
      </c>
      <c r="T217" s="25">
        <v>2</v>
      </c>
      <c r="U217" s="25">
        <v>4519</v>
      </c>
      <c r="V217" s="25">
        <v>0</v>
      </c>
      <c r="W217" s="25">
        <v>0</v>
      </c>
      <c r="X217" s="25">
        <v>0</v>
      </c>
      <c r="Y217">
        <v>0</v>
      </c>
      <c r="Z217" s="25">
        <f t="shared" si="3"/>
        <v>0</v>
      </c>
    </row>
    <row r="218" spans="1:26" x14ac:dyDescent="0.3">
      <c r="A218" s="25">
        <v>2012</v>
      </c>
      <c r="B218" s="10">
        <v>312</v>
      </c>
      <c r="C218" s="10">
        <v>312</v>
      </c>
      <c r="D218" s="10">
        <v>0</v>
      </c>
      <c r="E218" s="10">
        <v>1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1</v>
      </c>
      <c r="L218" s="10">
        <v>0</v>
      </c>
      <c r="M218" s="10">
        <v>0</v>
      </c>
      <c r="N218" s="25">
        <v>1</v>
      </c>
      <c r="O218" s="15">
        <v>0</v>
      </c>
      <c r="P218" s="25">
        <v>88.99</v>
      </c>
      <c r="Q218" s="25">
        <v>1.9493412067704974</v>
      </c>
      <c r="R218" s="25">
        <v>2.75</v>
      </c>
      <c r="S218" s="25">
        <v>0.43933269383026263</v>
      </c>
      <c r="T218" s="25">
        <v>1</v>
      </c>
      <c r="U218" s="25">
        <v>4519</v>
      </c>
      <c r="V218" s="25">
        <v>1</v>
      </c>
      <c r="W218" s="25">
        <v>0</v>
      </c>
      <c r="X218" s="25">
        <v>1</v>
      </c>
      <c r="Y218">
        <v>0</v>
      </c>
      <c r="Z218" s="25">
        <f t="shared" si="3"/>
        <v>2</v>
      </c>
    </row>
    <row r="219" spans="1:26" x14ac:dyDescent="0.3">
      <c r="A219" s="25">
        <v>2012</v>
      </c>
      <c r="B219" s="10">
        <v>313</v>
      </c>
      <c r="C219" s="10">
        <v>313</v>
      </c>
      <c r="D219" s="10">
        <v>0</v>
      </c>
      <c r="E219" s="10">
        <v>1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25">
        <v>1</v>
      </c>
      <c r="O219" s="15">
        <v>0</v>
      </c>
      <c r="P219" s="25">
        <v>115.84</v>
      </c>
      <c r="Q219" s="25">
        <v>2.0638585488530716</v>
      </c>
      <c r="R219" s="25">
        <v>2.89</v>
      </c>
      <c r="S219" s="25">
        <v>0.46089784275654788</v>
      </c>
      <c r="T219" s="25">
        <v>0</v>
      </c>
      <c r="U219" s="25">
        <v>4519</v>
      </c>
      <c r="V219" s="25">
        <v>0</v>
      </c>
      <c r="W219" s="25">
        <v>0</v>
      </c>
      <c r="X219" s="25">
        <v>0</v>
      </c>
      <c r="Y219">
        <v>0</v>
      </c>
      <c r="Z219" s="25">
        <f t="shared" si="3"/>
        <v>0</v>
      </c>
    </row>
    <row r="220" spans="1:26" x14ac:dyDescent="0.3">
      <c r="A220" s="25">
        <v>2012</v>
      </c>
      <c r="B220" s="10">
        <v>314</v>
      </c>
      <c r="C220" s="10">
        <v>314</v>
      </c>
      <c r="D220" s="10">
        <v>0</v>
      </c>
      <c r="E220" s="10">
        <v>1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25">
        <v>0.47999999999998977</v>
      </c>
      <c r="O220" s="15">
        <v>0</v>
      </c>
      <c r="P220" s="25">
        <v>115.26</v>
      </c>
      <c r="Q220" s="25">
        <v>2.0616786152453375</v>
      </c>
      <c r="R220" s="25">
        <v>3.71</v>
      </c>
      <c r="S220" s="25">
        <v>0.56937390961504586</v>
      </c>
      <c r="T220" s="25">
        <v>0</v>
      </c>
      <c r="U220" s="25">
        <v>4519</v>
      </c>
      <c r="V220" s="25">
        <v>0</v>
      </c>
      <c r="W220" s="25">
        <v>0</v>
      </c>
      <c r="X220" s="25">
        <v>0</v>
      </c>
      <c r="Y220">
        <v>0</v>
      </c>
      <c r="Z220" s="25">
        <f t="shared" si="3"/>
        <v>0</v>
      </c>
    </row>
    <row r="221" spans="1:26" x14ac:dyDescent="0.3">
      <c r="A221" s="25">
        <v>2012</v>
      </c>
      <c r="B221" s="10">
        <v>315</v>
      </c>
      <c r="C221" s="10">
        <v>315</v>
      </c>
      <c r="D221" s="10">
        <v>0</v>
      </c>
      <c r="E221" s="10">
        <v>1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1</v>
      </c>
      <c r="L221" s="10">
        <v>0</v>
      </c>
      <c r="M221" s="10">
        <v>0</v>
      </c>
      <c r="N221" s="25">
        <v>0.62000000000000455</v>
      </c>
      <c r="O221" s="15">
        <v>3.0000000000000027E-2</v>
      </c>
      <c r="P221" s="25">
        <v>113.25</v>
      </c>
      <c r="Q221" s="25">
        <v>2.0540382106848694</v>
      </c>
      <c r="R221" s="25">
        <v>2.87</v>
      </c>
      <c r="S221" s="25">
        <v>0.45788189673399232</v>
      </c>
      <c r="T221" s="25">
        <v>0</v>
      </c>
      <c r="U221" s="25">
        <v>4519</v>
      </c>
      <c r="V221" s="25">
        <v>0</v>
      </c>
      <c r="W221" s="25">
        <v>0</v>
      </c>
      <c r="X221" s="25">
        <v>1</v>
      </c>
      <c r="Y221">
        <v>0</v>
      </c>
      <c r="Z221" s="25">
        <f t="shared" si="3"/>
        <v>1</v>
      </c>
    </row>
    <row r="222" spans="1:26" x14ac:dyDescent="0.3">
      <c r="A222" s="25">
        <v>2012</v>
      </c>
      <c r="B222" s="10">
        <v>316</v>
      </c>
      <c r="C222" s="10">
        <v>316</v>
      </c>
      <c r="D222" s="10">
        <v>0</v>
      </c>
      <c r="E222" s="10">
        <v>1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1</v>
      </c>
      <c r="L222" s="10">
        <v>0</v>
      </c>
      <c r="M222" s="10">
        <v>0</v>
      </c>
      <c r="N222" s="25">
        <v>0.90000000000000568</v>
      </c>
      <c r="O222" s="15">
        <v>0</v>
      </c>
      <c r="P222" s="25">
        <v>120.58</v>
      </c>
      <c r="Q222" s="25">
        <v>2.0812752795293337</v>
      </c>
      <c r="R222" s="25">
        <v>3.43</v>
      </c>
      <c r="S222" s="25">
        <v>0.53529412004277055</v>
      </c>
      <c r="T222" s="25">
        <v>0</v>
      </c>
      <c r="U222" s="25">
        <v>4519</v>
      </c>
      <c r="V222" s="25">
        <v>0</v>
      </c>
      <c r="W222" s="25">
        <v>0</v>
      </c>
      <c r="X222" s="25">
        <v>0</v>
      </c>
      <c r="Y222">
        <v>0</v>
      </c>
      <c r="Z222" s="25">
        <f t="shared" si="3"/>
        <v>0</v>
      </c>
    </row>
    <row r="223" spans="1:26" x14ac:dyDescent="0.3">
      <c r="A223" s="25">
        <v>2012</v>
      </c>
      <c r="B223" s="10">
        <v>317</v>
      </c>
      <c r="C223" s="10">
        <v>317</v>
      </c>
      <c r="D223" s="10">
        <v>0</v>
      </c>
      <c r="E223" s="10">
        <v>1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1</v>
      </c>
      <c r="L223" s="10">
        <v>0</v>
      </c>
      <c r="M223" s="10">
        <v>0</v>
      </c>
      <c r="N223" s="25">
        <v>1</v>
      </c>
      <c r="O223" s="15">
        <v>0</v>
      </c>
      <c r="P223" s="25">
        <v>95.69</v>
      </c>
      <c r="Q223" s="25">
        <v>1.9808665545820792</v>
      </c>
      <c r="R223" s="25">
        <v>3.96</v>
      </c>
      <c r="S223" s="25">
        <v>0.5976951859255123</v>
      </c>
      <c r="T223" s="25">
        <v>0</v>
      </c>
      <c r="U223" s="25">
        <v>4519</v>
      </c>
      <c r="V223" s="25">
        <v>0</v>
      </c>
      <c r="W223" s="25">
        <v>0</v>
      </c>
      <c r="X223" s="25">
        <v>0</v>
      </c>
      <c r="Y223">
        <v>0</v>
      </c>
      <c r="Z223" s="25">
        <f t="shared" si="3"/>
        <v>0</v>
      </c>
    </row>
    <row r="224" spans="1:26" x14ac:dyDescent="0.3">
      <c r="A224" s="25">
        <v>2012</v>
      </c>
      <c r="B224" s="10">
        <v>318</v>
      </c>
      <c r="C224" s="10">
        <v>318</v>
      </c>
      <c r="D224" s="10">
        <v>0</v>
      </c>
      <c r="E224" s="10">
        <v>1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25">
        <v>1</v>
      </c>
      <c r="O224" s="15">
        <v>0</v>
      </c>
      <c r="P224" s="25">
        <v>116.06</v>
      </c>
      <c r="Q224" s="25">
        <v>2.0646825662285115</v>
      </c>
      <c r="R224" s="25">
        <v>3.97</v>
      </c>
      <c r="S224" s="25">
        <v>0.59879050676311507</v>
      </c>
      <c r="T224" s="25">
        <v>0</v>
      </c>
      <c r="U224" s="25">
        <v>4519</v>
      </c>
      <c r="V224" s="25">
        <v>0</v>
      </c>
      <c r="W224" s="25">
        <v>0</v>
      </c>
      <c r="X224" s="25">
        <v>0</v>
      </c>
      <c r="Y224">
        <v>0</v>
      </c>
      <c r="Z224" s="25">
        <f t="shared" si="3"/>
        <v>0</v>
      </c>
    </row>
    <row r="225" spans="1:26" x14ac:dyDescent="0.3">
      <c r="A225" s="25">
        <v>2012</v>
      </c>
      <c r="B225" s="10">
        <v>319</v>
      </c>
      <c r="C225" s="10">
        <v>319</v>
      </c>
      <c r="D225" s="10">
        <v>0</v>
      </c>
      <c r="E225" s="10">
        <v>1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25">
        <v>1</v>
      </c>
      <c r="O225" s="15">
        <v>0</v>
      </c>
      <c r="P225" s="25">
        <v>82.85</v>
      </c>
      <c r="Q225" s="25">
        <v>1.9182925127553556</v>
      </c>
      <c r="R225" s="25">
        <v>2.74</v>
      </c>
      <c r="S225" s="25">
        <v>0.43775056282038799</v>
      </c>
      <c r="T225" s="25">
        <v>1</v>
      </c>
      <c r="U225" s="25">
        <v>4519</v>
      </c>
      <c r="V225" s="25">
        <v>0</v>
      </c>
      <c r="W225" s="25">
        <v>0</v>
      </c>
      <c r="X225" s="25">
        <v>0</v>
      </c>
      <c r="Y225">
        <v>0</v>
      </c>
      <c r="Z225" s="25">
        <f t="shared" si="3"/>
        <v>0</v>
      </c>
    </row>
    <row r="226" spans="1:26" x14ac:dyDescent="0.3">
      <c r="A226" s="25">
        <v>2012</v>
      </c>
      <c r="B226" s="10">
        <v>320</v>
      </c>
      <c r="C226" s="10">
        <v>320</v>
      </c>
      <c r="D226" s="10">
        <v>0</v>
      </c>
      <c r="E226" s="10">
        <v>1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1</v>
      </c>
      <c r="L226" s="10">
        <v>0</v>
      </c>
      <c r="M226" s="10">
        <v>0</v>
      </c>
      <c r="N226" s="25">
        <v>1</v>
      </c>
      <c r="O226" s="15">
        <v>0</v>
      </c>
      <c r="P226" s="25">
        <v>109.77</v>
      </c>
      <c r="Q226" s="25">
        <v>2.04048366420627</v>
      </c>
      <c r="R226" s="25">
        <v>2.75</v>
      </c>
      <c r="S226" s="25">
        <v>0.43933269383026263</v>
      </c>
      <c r="T226" s="25">
        <v>0</v>
      </c>
      <c r="U226" s="25">
        <v>4519</v>
      </c>
      <c r="V226" s="25">
        <v>0</v>
      </c>
      <c r="W226" s="25">
        <v>0</v>
      </c>
      <c r="X226" s="25">
        <v>0</v>
      </c>
      <c r="Y226">
        <v>0</v>
      </c>
      <c r="Z226" s="25">
        <f t="shared" si="3"/>
        <v>0</v>
      </c>
    </row>
    <row r="227" spans="1:26" x14ac:dyDescent="0.3">
      <c r="A227" s="25">
        <v>2012</v>
      </c>
      <c r="B227" s="10">
        <v>321</v>
      </c>
      <c r="C227" s="10">
        <v>321</v>
      </c>
      <c r="D227" s="10">
        <v>0</v>
      </c>
      <c r="E227" s="10">
        <v>1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25">
        <v>1</v>
      </c>
      <c r="O227" s="15">
        <v>0</v>
      </c>
      <c r="P227" s="25">
        <v>109.6</v>
      </c>
      <c r="Q227" s="25">
        <v>2.0398105541483504</v>
      </c>
      <c r="R227" s="25">
        <v>3.31</v>
      </c>
      <c r="S227" s="25">
        <v>0.51982799377571876</v>
      </c>
      <c r="T227" s="25">
        <v>1</v>
      </c>
      <c r="U227" s="25">
        <v>4519</v>
      </c>
      <c r="V227" s="25">
        <v>0</v>
      </c>
      <c r="W227" s="25">
        <v>0</v>
      </c>
      <c r="X227" s="25">
        <v>0</v>
      </c>
      <c r="Y227">
        <v>0</v>
      </c>
      <c r="Z227" s="25">
        <f t="shared" si="3"/>
        <v>0</v>
      </c>
    </row>
    <row r="228" spans="1:26" x14ac:dyDescent="0.3">
      <c r="A228" s="25">
        <v>2012</v>
      </c>
      <c r="B228" s="10">
        <v>322</v>
      </c>
      <c r="C228" s="10">
        <v>322</v>
      </c>
      <c r="D228" s="10">
        <v>0</v>
      </c>
      <c r="E228" s="10">
        <v>1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1</v>
      </c>
      <c r="L228" s="10">
        <v>0</v>
      </c>
      <c r="M228" s="10">
        <v>0</v>
      </c>
      <c r="N228" s="25">
        <v>1</v>
      </c>
      <c r="O228" s="15">
        <v>0</v>
      </c>
      <c r="P228" s="25">
        <v>118.64</v>
      </c>
      <c r="Q228" s="25">
        <v>2.0742311380203255</v>
      </c>
      <c r="R228" s="25">
        <v>3.84</v>
      </c>
      <c r="S228" s="25">
        <v>0.58433122436753082</v>
      </c>
      <c r="T228" s="25">
        <v>0</v>
      </c>
      <c r="U228" s="25">
        <v>4519</v>
      </c>
      <c r="V228" s="25">
        <v>0</v>
      </c>
      <c r="W228" s="25">
        <v>0</v>
      </c>
      <c r="X228" s="25">
        <v>0</v>
      </c>
      <c r="Y228">
        <v>0</v>
      </c>
      <c r="Z228" s="25">
        <f t="shared" si="3"/>
        <v>0</v>
      </c>
    </row>
    <row r="229" spans="1:26" x14ac:dyDescent="0.3">
      <c r="A229" s="25">
        <v>2012</v>
      </c>
      <c r="B229" s="10">
        <v>323</v>
      </c>
      <c r="C229" s="10">
        <v>323</v>
      </c>
      <c r="D229" s="10">
        <v>0</v>
      </c>
      <c r="E229" s="10">
        <v>1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25">
        <v>0.80000000000001137</v>
      </c>
      <c r="O229" s="15">
        <v>1.0000000000000009E-2</v>
      </c>
      <c r="P229" s="25">
        <v>92.31</v>
      </c>
      <c r="Q229" s="25">
        <v>1.9652487509671208</v>
      </c>
      <c r="R229" s="25">
        <v>3.41</v>
      </c>
      <c r="S229" s="25">
        <v>0.53275437899249778</v>
      </c>
      <c r="T229" s="25">
        <v>1</v>
      </c>
      <c r="U229" s="25">
        <v>4519</v>
      </c>
      <c r="V229" s="25">
        <v>0</v>
      </c>
      <c r="W229" s="25">
        <v>0</v>
      </c>
      <c r="X229" s="25">
        <v>0</v>
      </c>
      <c r="Y229">
        <v>0</v>
      </c>
      <c r="Z229" s="25">
        <f t="shared" si="3"/>
        <v>0</v>
      </c>
    </row>
    <row r="230" spans="1:26" x14ac:dyDescent="0.3">
      <c r="A230" s="25">
        <v>2012</v>
      </c>
      <c r="B230" s="10">
        <v>324</v>
      </c>
      <c r="C230" s="10">
        <v>324</v>
      </c>
      <c r="D230" s="10">
        <v>0</v>
      </c>
      <c r="E230" s="10">
        <v>1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1</v>
      </c>
      <c r="L230" s="10">
        <v>0</v>
      </c>
      <c r="M230" s="10">
        <v>0</v>
      </c>
      <c r="N230" s="25">
        <v>0.69999999999998863</v>
      </c>
      <c r="O230" s="15">
        <v>5.0000000000000044E-2</v>
      </c>
      <c r="P230" s="25">
        <v>91.67</v>
      </c>
      <c r="Q230" s="25">
        <v>1.962227231350085</v>
      </c>
      <c r="R230" s="25">
        <v>4.03</v>
      </c>
      <c r="S230" s="25">
        <v>0.60530504614110947</v>
      </c>
      <c r="T230" s="25">
        <v>0</v>
      </c>
      <c r="U230" s="25">
        <v>2405</v>
      </c>
      <c r="V230" s="25">
        <v>0</v>
      </c>
      <c r="W230" s="25">
        <v>0</v>
      </c>
      <c r="X230" s="25">
        <v>0</v>
      </c>
      <c r="Y230">
        <v>0</v>
      </c>
      <c r="Z230" s="25">
        <f t="shared" si="3"/>
        <v>0</v>
      </c>
    </row>
    <row r="231" spans="1:26" x14ac:dyDescent="0.3">
      <c r="A231" s="25">
        <v>2012</v>
      </c>
      <c r="B231" s="10">
        <v>325</v>
      </c>
      <c r="C231" s="10">
        <v>325</v>
      </c>
      <c r="D231" s="10">
        <v>0</v>
      </c>
      <c r="E231" s="10">
        <v>1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25">
        <v>1.5</v>
      </c>
      <c r="O231" s="15">
        <v>0</v>
      </c>
      <c r="P231" s="25">
        <v>95.52</v>
      </c>
      <c r="Q231" s="25">
        <v>1.9800943137852938</v>
      </c>
      <c r="R231" s="25">
        <v>3.92</v>
      </c>
      <c r="S231" s="25">
        <v>0.59328606702045728</v>
      </c>
      <c r="T231" s="25">
        <v>0</v>
      </c>
      <c r="U231" s="25">
        <v>2405</v>
      </c>
      <c r="V231" s="25">
        <v>0</v>
      </c>
      <c r="W231" s="25">
        <v>0</v>
      </c>
      <c r="X231" s="25">
        <v>0</v>
      </c>
      <c r="Y231">
        <v>0</v>
      </c>
      <c r="Z231" s="25">
        <f t="shared" si="3"/>
        <v>0</v>
      </c>
    </row>
    <row r="232" spans="1:26" x14ac:dyDescent="0.3">
      <c r="A232" s="25">
        <v>2012</v>
      </c>
      <c r="B232" s="10">
        <v>326</v>
      </c>
      <c r="C232" s="10">
        <v>326</v>
      </c>
      <c r="D232" s="10">
        <v>0</v>
      </c>
      <c r="E232" s="10">
        <v>1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25">
        <v>1</v>
      </c>
      <c r="O232" s="15">
        <v>0</v>
      </c>
      <c r="P232" s="25">
        <v>92.97</v>
      </c>
      <c r="Q232" s="25">
        <v>1.9683428309589455</v>
      </c>
      <c r="R232" s="25">
        <v>3.94</v>
      </c>
      <c r="S232" s="25">
        <v>0.59549622182557416</v>
      </c>
      <c r="T232" s="25">
        <v>0</v>
      </c>
      <c r="U232" s="25">
        <v>2405</v>
      </c>
      <c r="V232" s="25">
        <v>0</v>
      </c>
      <c r="W232" s="25">
        <v>0</v>
      </c>
      <c r="X232" s="25">
        <v>1</v>
      </c>
      <c r="Y232">
        <v>0</v>
      </c>
      <c r="Z232" s="25">
        <f t="shared" si="3"/>
        <v>1</v>
      </c>
    </row>
    <row r="233" spans="1:26" x14ac:dyDescent="0.3">
      <c r="A233" s="25">
        <v>2012</v>
      </c>
      <c r="B233" s="10">
        <v>327</v>
      </c>
      <c r="C233" s="10">
        <v>327</v>
      </c>
      <c r="D233" s="10">
        <v>0</v>
      </c>
      <c r="E233" s="10">
        <v>1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1</v>
      </c>
      <c r="L233" s="10">
        <v>0</v>
      </c>
      <c r="M233" s="10">
        <v>0</v>
      </c>
      <c r="N233" s="25">
        <v>1.3799999999999955</v>
      </c>
      <c r="O233" s="15">
        <v>0</v>
      </c>
      <c r="P233" s="25">
        <v>103.32</v>
      </c>
      <c r="Q233" s="25">
        <v>2.0141843975012796</v>
      </c>
      <c r="R233" s="25">
        <v>3.15</v>
      </c>
      <c r="S233" s="25">
        <v>0.49831055378960049</v>
      </c>
      <c r="T233" s="25">
        <v>0</v>
      </c>
      <c r="U233" s="25">
        <v>2405</v>
      </c>
      <c r="V233" s="25">
        <v>0</v>
      </c>
      <c r="W233" s="25">
        <v>0</v>
      </c>
      <c r="X233" s="25">
        <v>0</v>
      </c>
      <c r="Y233">
        <v>0</v>
      </c>
      <c r="Z233" s="25">
        <f t="shared" si="3"/>
        <v>0</v>
      </c>
    </row>
    <row r="234" spans="1:26" x14ac:dyDescent="0.3">
      <c r="A234" s="25">
        <v>2012</v>
      </c>
      <c r="B234" s="10">
        <v>328</v>
      </c>
      <c r="C234" s="10">
        <v>328</v>
      </c>
      <c r="D234" s="10">
        <v>0</v>
      </c>
      <c r="E234" s="10">
        <v>1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1</v>
      </c>
      <c r="L234" s="10">
        <v>0</v>
      </c>
      <c r="M234" s="10">
        <v>0</v>
      </c>
      <c r="N234" s="25">
        <v>0.81999999999999318</v>
      </c>
      <c r="O234" s="15">
        <v>6.9999999999999951E-2</v>
      </c>
      <c r="P234" s="25">
        <v>106.33</v>
      </c>
      <c r="Q234" s="25">
        <v>2.026655813877043</v>
      </c>
      <c r="R234" s="25">
        <v>3.79</v>
      </c>
      <c r="S234" s="25">
        <v>0.57863920996807239</v>
      </c>
      <c r="T234" s="25">
        <v>0</v>
      </c>
      <c r="U234" s="25">
        <v>2405</v>
      </c>
      <c r="V234" s="25">
        <v>0</v>
      </c>
      <c r="W234" s="25">
        <v>0</v>
      </c>
      <c r="X234" s="25">
        <v>0</v>
      </c>
      <c r="Y234">
        <v>0</v>
      </c>
      <c r="Z234" s="25">
        <f t="shared" si="3"/>
        <v>0</v>
      </c>
    </row>
    <row r="235" spans="1:26" x14ac:dyDescent="0.3">
      <c r="A235" s="25">
        <v>2012</v>
      </c>
      <c r="B235" s="10">
        <v>329</v>
      </c>
      <c r="C235" s="10">
        <v>329</v>
      </c>
      <c r="D235" s="10">
        <v>0</v>
      </c>
      <c r="E235" s="10">
        <v>1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1</v>
      </c>
      <c r="L235" s="10">
        <v>0</v>
      </c>
      <c r="M235" s="10">
        <v>0</v>
      </c>
      <c r="N235" s="25">
        <v>0.52700000000001523</v>
      </c>
      <c r="O235" s="15">
        <v>0</v>
      </c>
      <c r="P235" s="25">
        <v>114.2</v>
      </c>
      <c r="Q235" s="25">
        <v>2.0576661039098294</v>
      </c>
      <c r="R235" s="25">
        <v>4.4400000000000004</v>
      </c>
      <c r="S235" s="25">
        <v>0.64738297011461987</v>
      </c>
      <c r="T235" s="25">
        <v>0</v>
      </c>
      <c r="U235" s="25">
        <v>2405</v>
      </c>
      <c r="V235" s="25">
        <v>0</v>
      </c>
      <c r="W235" s="25">
        <v>0</v>
      </c>
      <c r="X235" s="25">
        <v>0</v>
      </c>
      <c r="Y235">
        <v>0</v>
      </c>
      <c r="Z235" s="25">
        <f t="shared" si="3"/>
        <v>0</v>
      </c>
    </row>
    <row r="236" spans="1:26" x14ac:dyDescent="0.3">
      <c r="A236" s="25">
        <v>2012</v>
      </c>
      <c r="B236" s="10">
        <v>330</v>
      </c>
      <c r="C236" s="10">
        <v>330</v>
      </c>
      <c r="D236" s="10">
        <v>0</v>
      </c>
      <c r="E236" s="10">
        <v>1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1</v>
      </c>
      <c r="L236" s="10">
        <v>0</v>
      </c>
      <c r="M236" s="10">
        <v>0</v>
      </c>
      <c r="N236" s="25">
        <v>0.65299999999999159</v>
      </c>
      <c r="O236" s="15">
        <v>3.0000000000000027E-2</v>
      </c>
      <c r="P236" s="25">
        <v>145.05000000000001</v>
      </c>
      <c r="Q236" s="25">
        <v>2.161517733138683</v>
      </c>
      <c r="R236" s="25">
        <v>3.11</v>
      </c>
      <c r="S236" s="25">
        <v>0.4927603890268375</v>
      </c>
      <c r="T236" s="25">
        <v>0</v>
      </c>
      <c r="U236" s="25">
        <v>2405</v>
      </c>
      <c r="V236" s="25">
        <v>0</v>
      </c>
      <c r="W236" s="25">
        <v>0</v>
      </c>
      <c r="X236" s="25">
        <v>0</v>
      </c>
      <c r="Y236">
        <v>0</v>
      </c>
      <c r="Z236" s="25">
        <f t="shared" si="3"/>
        <v>0</v>
      </c>
    </row>
    <row r="237" spans="1:26" x14ac:dyDescent="0.3">
      <c r="A237" s="25">
        <v>2012</v>
      </c>
      <c r="B237" s="10">
        <v>331</v>
      </c>
      <c r="C237" s="10">
        <v>331</v>
      </c>
      <c r="D237" s="10">
        <v>0</v>
      </c>
      <c r="E237" s="10">
        <v>1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1</v>
      </c>
      <c r="L237" s="10">
        <v>0</v>
      </c>
      <c r="M237" s="10">
        <v>0</v>
      </c>
      <c r="N237" s="25">
        <v>0.92000000000001592</v>
      </c>
      <c r="O237" s="15">
        <v>0</v>
      </c>
      <c r="P237" s="25">
        <v>50.67</v>
      </c>
      <c r="Q237" s="25">
        <v>1.7047509042906712</v>
      </c>
      <c r="R237" s="25">
        <v>5.15</v>
      </c>
      <c r="S237" s="25">
        <v>0.71180722904119109</v>
      </c>
      <c r="T237" s="25">
        <v>1</v>
      </c>
      <c r="U237" s="25">
        <v>2405</v>
      </c>
      <c r="V237" s="25">
        <v>0</v>
      </c>
      <c r="W237" s="25">
        <v>0</v>
      </c>
      <c r="X237" s="25">
        <v>0</v>
      </c>
      <c r="Y237">
        <v>0</v>
      </c>
      <c r="Z237" s="25">
        <f t="shared" si="3"/>
        <v>0</v>
      </c>
    </row>
    <row r="238" spans="1:26" x14ac:dyDescent="0.3">
      <c r="A238" s="25">
        <v>2012</v>
      </c>
      <c r="B238" s="10">
        <v>332</v>
      </c>
      <c r="C238" s="10">
        <v>332</v>
      </c>
      <c r="D238" s="10">
        <v>0</v>
      </c>
      <c r="E238" s="10">
        <v>1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1</v>
      </c>
      <c r="L238" s="10">
        <v>0</v>
      </c>
      <c r="M238" s="10">
        <v>0</v>
      </c>
      <c r="N238" s="25">
        <v>0.69999999999998863</v>
      </c>
      <c r="O238" s="15">
        <v>6.0000000000000053E-2</v>
      </c>
      <c r="P238" s="25">
        <v>95.32</v>
      </c>
      <c r="Q238" s="25">
        <v>1.9791840336744184</v>
      </c>
      <c r="R238" s="25">
        <v>4.3</v>
      </c>
      <c r="S238" s="25">
        <v>0.63346845557958653</v>
      </c>
      <c r="T238" s="25">
        <v>1</v>
      </c>
      <c r="U238" s="25">
        <v>2405</v>
      </c>
      <c r="V238" s="25">
        <v>0</v>
      </c>
      <c r="W238" s="25">
        <v>0</v>
      </c>
      <c r="X238" s="25">
        <v>0</v>
      </c>
      <c r="Y238">
        <v>0</v>
      </c>
      <c r="Z238" s="25">
        <f t="shared" si="3"/>
        <v>0</v>
      </c>
    </row>
    <row r="239" spans="1:26" x14ac:dyDescent="0.3">
      <c r="A239" s="25">
        <v>2012</v>
      </c>
      <c r="B239" s="10">
        <v>333</v>
      </c>
      <c r="C239" s="10">
        <v>333</v>
      </c>
      <c r="D239" s="10">
        <v>0</v>
      </c>
      <c r="E239" s="10">
        <v>1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1</v>
      </c>
      <c r="L239" s="10">
        <v>0</v>
      </c>
      <c r="M239" s="10">
        <v>0</v>
      </c>
      <c r="N239" s="25">
        <v>1</v>
      </c>
      <c r="O239" s="15">
        <v>0</v>
      </c>
      <c r="P239" s="25">
        <v>94.2</v>
      </c>
      <c r="Q239" s="25">
        <v>1.9740509027928774</v>
      </c>
      <c r="R239" s="25">
        <v>4.45</v>
      </c>
      <c r="S239" s="25">
        <v>0.64836001098093166</v>
      </c>
      <c r="T239" s="25">
        <v>1</v>
      </c>
      <c r="U239" s="25">
        <v>2405</v>
      </c>
      <c r="V239" s="25">
        <v>0</v>
      </c>
      <c r="W239" s="25">
        <v>0</v>
      </c>
      <c r="X239" s="25">
        <v>0</v>
      </c>
      <c r="Y239">
        <v>0</v>
      </c>
      <c r="Z239" s="25">
        <f t="shared" si="3"/>
        <v>0</v>
      </c>
    </row>
    <row r="240" spans="1:26" x14ac:dyDescent="0.3">
      <c r="A240" s="25">
        <v>2012</v>
      </c>
      <c r="B240" s="10">
        <v>334</v>
      </c>
      <c r="C240" s="10">
        <v>334</v>
      </c>
      <c r="D240" s="10">
        <v>0</v>
      </c>
      <c r="E240" s="10">
        <v>1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1</v>
      </c>
      <c r="L240" s="10">
        <v>0</v>
      </c>
      <c r="M240" s="10">
        <v>0</v>
      </c>
      <c r="N240" s="25">
        <v>1</v>
      </c>
      <c r="O240" s="15">
        <v>0</v>
      </c>
      <c r="P240" s="25">
        <v>60.12</v>
      </c>
      <c r="Q240" s="25">
        <v>1.7790189719148706</v>
      </c>
      <c r="R240" s="25">
        <v>4.62</v>
      </c>
      <c r="S240" s="25">
        <v>0.66464197555612547</v>
      </c>
      <c r="T240" s="25">
        <v>0</v>
      </c>
      <c r="U240" s="25">
        <v>2405</v>
      </c>
      <c r="V240" s="25">
        <v>0</v>
      </c>
      <c r="W240" s="25">
        <v>0</v>
      </c>
      <c r="X240" s="25">
        <v>0</v>
      </c>
      <c r="Y240">
        <v>0</v>
      </c>
      <c r="Z240" s="25">
        <f t="shared" si="3"/>
        <v>0</v>
      </c>
    </row>
    <row r="241" spans="1:26" x14ac:dyDescent="0.3">
      <c r="A241" s="25">
        <v>2012</v>
      </c>
      <c r="B241" s="10">
        <v>335</v>
      </c>
      <c r="C241" s="10">
        <v>335</v>
      </c>
      <c r="D241" s="10">
        <v>0</v>
      </c>
      <c r="E241" s="10">
        <v>1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25">
        <v>1.5</v>
      </c>
      <c r="O241" s="15">
        <v>8.9999999999999969E-2</v>
      </c>
      <c r="P241" s="25">
        <v>105.62</v>
      </c>
      <c r="Q241" s="25">
        <v>2.023746163152476</v>
      </c>
      <c r="R241" s="25">
        <v>4.1100000000000003</v>
      </c>
      <c r="S241" s="25">
        <v>0.61384182187606928</v>
      </c>
      <c r="T241" s="25">
        <v>1</v>
      </c>
      <c r="U241" s="25">
        <v>2405</v>
      </c>
      <c r="V241" s="25">
        <v>0</v>
      </c>
      <c r="W241" s="25">
        <v>0</v>
      </c>
      <c r="X241" s="25">
        <v>0</v>
      </c>
      <c r="Y241">
        <v>0</v>
      </c>
      <c r="Z241" s="25">
        <f t="shared" si="3"/>
        <v>0</v>
      </c>
    </row>
    <row r="242" spans="1:26" x14ac:dyDescent="0.3">
      <c r="A242" s="25">
        <v>2012</v>
      </c>
      <c r="B242" s="10">
        <v>336</v>
      </c>
      <c r="C242" s="10">
        <v>336</v>
      </c>
      <c r="D242" s="10">
        <v>0</v>
      </c>
      <c r="E242" s="10">
        <v>1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1</v>
      </c>
      <c r="L242" s="10">
        <v>0</v>
      </c>
      <c r="M242" s="10">
        <v>0</v>
      </c>
      <c r="N242" s="25">
        <v>1.5</v>
      </c>
      <c r="O242" s="15">
        <v>0</v>
      </c>
      <c r="P242" s="25">
        <v>73.59</v>
      </c>
      <c r="Q242" s="25">
        <v>1.8668188029260482</v>
      </c>
      <c r="R242" s="25">
        <v>4.29</v>
      </c>
      <c r="S242" s="25">
        <v>0.63245729218472424</v>
      </c>
      <c r="T242" s="25">
        <v>0</v>
      </c>
      <c r="U242" s="25">
        <v>2405</v>
      </c>
      <c r="V242" s="25">
        <v>0</v>
      </c>
      <c r="W242" s="25">
        <v>0</v>
      </c>
      <c r="X242" s="25">
        <v>0</v>
      </c>
      <c r="Y242">
        <v>0</v>
      </c>
      <c r="Z242" s="25">
        <f t="shared" si="3"/>
        <v>0</v>
      </c>
    </row>
    <row r="243" spans="1:26" x14ac:dyDescent="0.3">
      <c r="A243" s="25">
        <v>2012</v>
      </c>
      <c r="B243" s="10">
        <v>337</v>
      </c>
      <c r="C243" s="10">
        <v>337</v>
      </c>
      <c r="D243" s="10">
        <v>0</v>
      </c>
      <c r="E243" s="10">
        <v>1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25">
        <v>1</v>
      </c>
      <c r="O243" s="15">
        <v>0</v>
      </c>
      <c r="P243" s="25">
        <v>98.56</v>
      </c>
      <c r="Q243" s="25">
        <v>1.9937006948203502</v>
      </c>
      <c r="R243" s="25">
        <v>5.12</v>
      </c>
      <c r="S243" s="25">
        <v>0.70926996097583073</v>
      </c>
      <c r="T243" s="25">
        <v>0</v>
      </c>
      <c r="U243" s="25">
        <v>2405</v>
      </c>
      <c r="V243" s="25">
        <v>0</v>
      </c>
      <c r="W243" s="25">
        <v>0</v>
      </c>
      <c r="X243" s="25">
        <v>0</v>
      </c>
      <c r="Y243">
        <v>0</v>
      </c>
      <c r="Z243" s="25">
        <f t="shared" si="3"/>
        <v>0</v>
      </c>
    </row>
    <row r="244" spans="1:26" x14ac:dyDescent="0.3">
      <c r="A244" s="25">
        <v>2012</v>
      </c>
      <c r="B244" s="10">
        <v>338</v>
      </c>
      <c r="C244" s="10">
        <v>338</v>
      </c>
      <c r="D244" s="10">
        <v>0</v>
      </c>
      <c r="E244" s="10">
        <v>1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25">
        <v>1</v>
      </c>
      <c r="O244" s="15">
        <v>2.0000000000000018E-2</v>
      </c>
      <c r="P244" s="25">
        <v>57.75</v>
      </c>
      <c r="Q244" s="25">
        <v>1.7615519885641819</v>
      </c>
      <c r="R244" s="25">
        <v>4.3499999999999996</v>
      </c>
      <c r="S244" s="25">
        <v>0.63848925695463732</v>
      </c>
      <c r="T244" s="25">
        <v>0</v>
      </c>
      <c r="U244" s="25">
        <v>2405</v>
      </c>
      <c r="V244" s="25">
        <v>0</v>
      </c>
      <c r="W244" s="25">
        <v>0</v>
      </c>
      <c r="X244" s="25">
        <v>0</v>
      </c>
      <c r="Y244">
        <v>0</v>
      </c>
      <c r="Z244" s="25">
        <f t="shared" si="3"/>
        <v>0</v>
      </c>
    </row>
    <row r="245" spans="1:26" x14ac:dyDescent="0.3">
      <c r="A245" s="25">
        <v>2012</v>
      </c>
      <c r="B245" s="10">
        <v>339</v>
      </c>
      <c r="C245" s="10">
        <v>339</v>
      </c>
      <c r="D245" s="10">
        <v>0</v>
      </c>
      <c r="E245" s="10">
        <v>1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25">
        <v>1</v>
      </c>
      <c r="O245" s="15">
        <v>0</v>
      </c>
      <c r="P245" s="25">
        <v>92.78</v>
      </c>
      <c r="Q245" s="25">
        <v>1.9674543681827408</v>
      </c>
      <c r="R245" s="25">
        <v>4.12</v>
      </c>
      <c r="S245" s="25">
        <v>0.61489721603313463</v>
      </c>
      <c r="T245" s="25">
        <v>1</v>
      </c>
      <c r="U245" s="25">
        <v>2405</v>
      </c>
      <c r="V245" s="25">
        <v>0</v>
      </c>
      <c r="W245" s="25">
        <v>0</v>
      </c>
      <c r="X245" s="25">
        <v>0</v>
      </c>
      <c r="Y245">
        <v>0</v>
      </c>
      <c r="Z245" s="25">
        <f t="shared" si="3"/>
        <v>0</v>
      </c>
    </row>
    <row r="246" spans="1:26" x14ac:dyDescent="0.3">
      <c r="A246" s="25">
        <v>2012</v>
      </c>
      <c r="B246" s="10">
        <v>340</v>
      </c>
      <c r="C246" s="10">
        <v>340</v>
      </c>
      <c r="D246" s="10">
        <v>0</v>
      </c>
      <c r="E246" s="10">
        <v>1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1</v>
      </c>
      <c r="L246" s="10">
        <v>0</v>
      </c>
      <c r="M246" s="10">
        <v>0</v>
      </c>
      <c r="N246" s="25">
        <v>1</v>
      </c>
      <c r="O246" s="15">
        <v>0</v>
      </c>
      <c r="P246" s="25">
        <v>84.85</v>
      </c>
      <c r="Q246" s="25">
        <v>1.9286518466536946</v>
      </c>
      <c r="R246" s="25">
        <v>5.44</v>
      </c>
      <c r="S246" s="25">
        <v>0.73559889969817993</v>
      </c>
      <c r="T246" s="25">
        <v>0</v>
      </c>
      <c r="U246" s="25">
        <v>2405</v>
      </c>
      <c r="V246" s="25">
        <v>0</v>
      </c>
      <c r="W246" s="25">
        <v>0</v>
      </c>
      <c r="X246" s="25">
        <v>0</v>
      </c>
      <c r="Y246">
        <v>0</v>
      </c>
      <c r="Z246" s="25">
        <f t="shared" si="3"/>
        <v>0</v>
      </c>
    </row>
    <row r="247" spans="1:26" x14ac:dyDescent="0.3">
      <c r="A247" s="25">
        <v>2012</v>
      </c>
      <c r="B247" s="10">
        <v>341</v>
      </c>
      <c r="C247" s="10">
        <v>341</v>
      </c>
      <c r="D247" s="10">
        <v>0</v>
      </c>
      <c r="E247" s="10">
        <v>1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25">
        <v>1</v>
      </c>
      <c r="O247" s="15">
        <v>1.0000000000000009E-2</v>
      </c>
      <c r="P247" s="25">
        <v>106.08</v>
      </c>
      <c r="Q247" s="25">
        <v>2.0256335110606978</v>
      </c>
      <c r="R247" s="25">
        <v>4.96</v>
      </c>
      <c r="S247" s="25">
        <v>0.69548167649019743</v>
      </c>
      <c r="T247" s="25">
        <v>0</v>
      </c>
      <c r="U247" s="25">
        <v>2405</v>
      </c>
      <c r="V247" s="25">
        <v>0</v>
      </c>
      <c r="W247" s="25">
        <v>0</v>
      </c>
      <c r="X247" s="25">
        <v>0</v>
      </c>
      <c r="Y247">
        <v>0</v>
      </c>
      <c r="Z247" s="25">
        <f t="shared" si="3"/>
        <v>0</v>
      </c>
    </row>
    <row r="248" spans="1:26" x14ac:dyDescent="0.3">
      <c r="A248" s="25">
        <v>2012</v>
      </c>
      <c r="B248" s="10">
        <v>342</v>
      </c>
      <c r="C248" s="10">
        <v>342</v>
      </c>
      <c r="D248" s="10">
        <v>1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1</v>
      </c>
      <c r="L248" s="10">
        <v>0</v>
      </c>
      <c r="M248" s="10">
        <v>0</v>
      </c>
      <c r="N248" s="25">
        <v>1</v>
      </c>
      <c r="O248" s="15">
        <v>2.0000000000000018E-2</v>
      </c>
      <c r="P248" s="25">
        <v>30.21</v>
      </c>
      <c r="Q248" s="25">
        <v>1.4801507252732804</v>
      </c>
      <c r="R248" s="25">
        <v>4.78</v>
      </c>
      <c r="S248" s="25">
        <v>0.67942789661211889</v>
      </c>
      <c r="T248" s="25">
        <v>2</v>
      </c>
      <c r="U248" s="25">
        <v>2405</v>
      </c>
      <c r="V248" s="25">
        <v>0</v>
      </c>
      <c r="W248" s="25">
        <v>0</v>
      </c>
      <c r="X248" s="25">
        <v>0</v>
      </c>
      <c r="Y248">
        <v>0</v>
      </c>
      <c r="Z248" s="25">
        <f t="shared" si="3"/>
        <v>0</v>
      </c>
    </row>
    <row r="249" spans="1:26" x14ac:dyDescent="0.3">
      <c r="A249" s="25">
        <v>2012</v>
      </c>
      <c r="B249" s="10">
        <v>343</v>
      </c>
      <c r="C249" s="10">
        <v>343</v>
      </c>
      <c r="D249" s="10">
        <v>0</v>
      </c>
      <c r="E249" s="10">
        <v>1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1</v>
      </c>
      <c r="L249" s="10">
        <v>0</v>
      </c>
      <c r="M249" s="10">
        <v>0</v>
      </c>
      <c r="N249" s="25">
        <v>1</v>
      </c>
      <c r="O249" s="15">
        <v>1.0000000000000009E-2</v>
      </c>
      <c r="P249" s="25">
        <v>55.72</v>
      </c>
      <c r="Q249" s="25">
        <v>1.7460111077519258</v>
      </c>
      <c r="R249" s="25">
        <v>3.99</v>
      </c>
      <c r="S249" s="25">
        <v>0.60097289568674828</v>
      </c>
      <c r="T249" s="25">
        <v>0</v>
      </c>
      <c r="U249" s="25">
        <v>2405</v>
      </c>
      <c r="V249" s="25">
        <v>0</v>
      </c>
      <c r="W249" s="25">
        <v>0</v>
      </c>
      <c r="X249" s="25">
        <v>0</v>
      </c>
      <c r="Y249">
        <v>0</v>
      </c>
      <c r="Z249" s="25">
        <f t="shared" si="3"/>
        <v>0</v>
      </c>
    </row>
    <row r="250" spans="1:26" x14ac:dyDescent="0.3">
      <c r="A250" s="25">
        <v>2012</v>
      </c>
      <c r="B250" s="10">
        <v>344</v>
      </c>
      <c r="C250" s="10">
        <v>344</v>
      </c>
      <c r="D250" s="10">
        <v>0</v>
      </c>
      <c r="E250" s="10">
        <v>1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1</v>
      </c>
      <c r="L250" s="10">
        <v>0</v>
      </c>
      <c r="M250" s="10">
        <v>0</v>
      </c>
      <c r="N250" s="25">
        <v>1</v>
      </c>
      <c r="O250" s="15">
        <v>0</v>
      </c>
      <c r="P250" s="25">
        <v>61.91</v>
      </c>
      <c r="Q250" s="25">
        <v>1.7917608040129049</v>
      </c>
      <c r="R250" s="25">
        <v>4.59</v>
      </c>
      <c r="S250" s="25">
        <v>0.66181268553726125</v>
      </c>
      <c r="T250" s="25">
        <v>3</v>
      </c>
      <c r="U250" s="25">
        <v>2405</v>
      </c>
      <c r="V250" s="25">
        <v>0</v>
      </c>
      <c r="W250" s="25">
        <v>0</v>
      </c>
      <c r="X250" s="25">
        <v>0</v>
      </c>
      <c r="Y250">
        <v>0</v>
      </c>
      <c r="Z250" s="25">
        <f t="shared" si="3"/>
        <v>0</v>
      </c>
    </row>
    <row r="251" spans="1:26" x14ac:dyDescent="0.3">
      <c r="A251" s="25">
        <v>2012</v>
      </c>
      <c r="B251" s="10">
        <v>345</v>
      </c>
      <c r="C251" s="10">
        <v>345</v>
      </c>
      <c r="D251" s="10">
        <v>1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1</v>
      </c>
      <c r="L251" s="10">
        <v>0</v>
      </c>
      <c r="M251" s="10">
        <v>0</v>
      </c>
      <c r="N251" s="25">
        <v>1</v>
      </c>
      <c r="O251" s="15">
        <v>0</v>
      </c>
      <c r="P251" s="25">
        <v>50.72</v>
      </c>
      <c r="Q251" s="25">
        <v>1.7051792448736762</v>
      </c>
      <c r="R251" s="25">
        <v>3.84</v>
      </c>
      <c r="S251" s="25">
        <v>0.58433122436753082</v>
      </c>
      <c r="T251" s="25">
        <v>3</v>
      </c>
      <c r="U251" s="25">
        <v>2405</v>
      </c>
      <c r="V251" s="25">
        <v>0</v>
      </c>
      <c r="W251" s="25">
        <v>0</v>
      </c>
      <c r="X251" s="25">
        <v>0</v>
      </c>
      <c r="Y251">
        <v>0</v>
      </c>
      <c r="Z251" s="25">
        <f t="shared" si="3"/>
        <v>0</v>
      </c>
    </row>
    <row r="252" spans="1:26" x14ac:dyDescent="0.3">
      <c r="A252" s="25">
        <v>2012</v>
      </c>
      <c r="B252" s="10">
        <v>346</v>
      </c>
      <c r="C252" s="10">
        <v>346</v>
      </c>
      <c r="D252" s="10">
        <v>0</v>
      </c>
      <c r="E252" s="10">
        <v>1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1</v>
      </c>
      <c r="L252" s="10">
        <v>0</v>
      </c>
      <c r="M252" s="10">
        <v>0</v>
      </c>
      <c r="N252" s="25">
        <v>1</v>
      </c>
      <c r="O252" s="15">
        <v>7.999999999999996E-2</v>
      </c>
      <c r="P252" s="25">
        <v>64.790000000000006</v>
      </c>
      <c r="Q252" s="25">
        <v>1.8115079799453266</v>
      </c>
      <c r="R252" s="25">
        <v>3.99</v>
      </c>
      <c r="S252" s="25">
        <v>0.60097289568674828</v>
      </c>
      <c r="T252" s="25">
        <v>0</v>
      </c>
      <c r="U252" s="25">
        <v>2405</v>
      </c>
      <c r="V252" s="25">
        <v>0</v>
      </c>
      <c r="W252" s="25">
        <v>0</v>
      </c>
      <c r="X252" s="25">
        <v>0</v>
      </c>
      <c r="Y252">
        <v>0</v>
      </c>
      <c r="Z252" s="25">
        <f t="shared" si="3"/>
        <v>0</v>
      </c>
    </row>
    <row r="253" spans="1:26" x14ac:dyDescent="0.3">
      <c r="A253" s="25">
        <v>2012</v>
      </c>
      <c r="B253" s="10">
        <v>347</v>
      </c>
      <c r="C253" s="10">
        <v>347</v>
      </c>
      <c r="D253" s="10">
        <v>0</v>
      </c>
      <c r="E253" s="10">
        <v>1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1</v>
      </c>
      <c r="L253" s="10">
        <v>0</v>
      </c>
      <c r="M253" s="10">
        <v>0</v>
      </c>
      <c r="N253" s="25">
        <v>1</v>
      </c>
      <c r="O253" s="15">
        <v>5.0000000000000044E-2</v>
      </c>
      <c r="P253" s="25">
        <v>51.24</v>
      </c>
      <c r="Q253" s="25">
        <v>1.7096091210726487</v>
      </c>
      <c r="R253" s="25">
        <v>4.21</v>
      </c>
      <c r="S253" s="25">
        <v>0.62428209583566829</v>
      </c>
      <c r="T253" s="25">
        <v>0</v>
      </c>
      <c r="U253" s="25">
        <v>2405</v>
      </c>
      <c r="V253" s="25">
        <v>0</v>
      </c>
      <c r="W253" s="25">
        <v>0</v>
      </c>
      <c r="X253" s="25">
        <v>0</v>
      </c>
      <c r="Y253">
        <v>0</v>
      </c>
      <c r="Z253" s="25">
        <f t="shared" si="3"/>
        <v>0</v>
      </c>
    </row>
    <row r="254" spans="1:26" x14ac:dyDescent="0.3">
      <c r="A254" s="25">
        <v>2012</v>
      </c>
      <c r="B254" s="10">
        <v>348</v>
      </c>
      <c r="C254" s="10">
        <v>348</v>
      </c>
      <c r="D254" s="10">
        <v>0</v>
      </c>
      <c r="E254" s="10">
        <v>1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1</v>
      </c>
      <c r="L254" s="10">
        <v>0</v>
      </c>
      <c r="M254" s="10">
        <v>0</v>
      </c>
      <c r="N254" s="25">
        <v>1</v>
      </c>
      <c r="O254" s="15">
        <v>1.0000000000000009E-2</v>
      </c>
      <c r="P254" s="25">
        <v>80.209999999999994</v>
      </c>
      <c r="Q254" s="25">
        <v>1.9042285163400785</v>
      </c>
      <c r="R254" s="25">
        <v>4.68</v>
      </c>
      <c r="S254" s="25">
        <v>0.67024585307412399</v>
      </c>
      <c r="T254" s="25">
        <v>2</v>
      </c>
      <c r="U254" s="25">
        <v>2405</v>
      </c>
      <c r="V254" s="25">
        <v>0</v>
      </c>
      <c r="W254" s="25">
        <v>0</v>
      </c>
      <c r="X254" s="25">
        <v>0</v>
      </c>
      <c r="Y254">
        <v>0</v>
      </c>
      <c r="Z254" s="25">
        <f t="shared" si="3"/>
        <v>0</v>
      </c>
    </row>
    <row r="255" spans="1:26" x14ac:dyDescent="0.3">
      <c r="A255" s="25">
        <v>2012</v>
      </c>
      <c r="B255" s="10">
        <v>349</v>
      </c>
      <c r="C255" s="10">
        <v>349</v>
      </c>
      <c r="D255" s="10">
        <v>0</v>
      </c>
      <c r="E255" s="10">
        <v>1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1</v>
      </c>
      <c r="L255" s="10">
        <v>0</v>
      </c>
      <c r="M255" s="10">
        <v>0</v>
      </c>
      <c r="N255" s="25">
        <v>0.69999999999998863</v>
      </c>
      <c r="O255" s="15">
        <v>0</v>
      </c>
      <c r="P255" s="25">
        <v>57.92</v>
      </c>
      <c r="Q255" s="25">
        <v>1.7628285531890906</v>
      </c>
      <c r="R255" s="25">
        <v>3.21</v>
      </c>
      <c r="S255" s="25">
        <v>0.5065050324048721</v>
      </c>
      <c r="T255" s="25">
        <v>0</v>
      </c>
      <c r="U255" s="25">
        <v>2405</v>
      </c>
      <c r="V255" s="25">
        <v>0</v>
      </c>
      <c r="W255" s="25">
        <v>0</v>
      </c>
      <c r="X255" s="25">
        <v>0</v>
      </c>
      <c r="Y255">
        <v>0</v>
      </c>
      <c r="Z255" s="25">
        <f t="shared" si="3"/>
        <v>0</v>
      </c>
    </row>
    <row r="256" spans="1:26" x14ac:dyDescent="0.3">
      <c r="A256" s="25">
        <v>2012</v>
      </c>
      <c r="B256" s="10">
        <v>350</v>
      </c>
      <c r="C256" s="10">
        <v>350</v>
      </c>
      <c r="D256" s="10">
        <v>0</v>
      </c>
      <c r="E256" s="10">
        <v>1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1</v>
      </c>
      <c r="L256" s="10">
        <v>0</v>
      </c>
      <c r="M256" s="10">
        <v>0</v>
      </c>
      <c r="N256" s="25">
        <v>1</v>
      </c>
      <c r="O256" s="15">
        <v>0.12</v>
      </c>
      <c r="P256" s="25">
        <v>58.11</v>
      </c>
      <c r="Q256" s="25">
        <v>1.7642508754387733</v>
      </c>
      <c r="R256" s="25">
        <v>3.88</v>
      </c>
      <c r="S256" s="25">
        <v>0.58883172559420727</v>
      </c>
      <c r="T256" s="25">
        <v>1</v>
      </c>
      <c r="U256" s="25">
        <v>2405</v>
      </c>
      <c r="V256" s="25">
        <v>0</v>
      </c>
      <c r="W256" s="25">
        <v>0</v>
      </c>
      <c r="X256" s="25">
        <v>0</v>
      </c>
      <c r="Y256">
        <v>0</v>
      </c>
      <c r="Z256" s="25">
        <f t="shared" si="3"/>
        <v>0</v>
      </c>
    </row>
    <row r="257" spans="1:26" x14ac:dyDescent="0.3">
      <c r="A257" s="25">
        <v>2012</v>
      </c>
      <c r="B257" s="10">
        <v>351</v>
      </c>
      <c r="C257" s="10">
        <v>351</v>
      </c>
      <c r="D257" s="10">
        <v>0</v>
      </c>
      <c r="E257" s="10">
        <v>1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1</v>
      </c>
      <c r="L257" s="10">
        <v>0</v>
      </c>
      <c r="M257" s="10">
        <v>0</v>
      </c>
      <c r="N257" s="25">
        <v>1.3000000000000114</v>
      </c>
      <c r="O257" s="15">
        <v>2.0000000000000018E-2</v>
      </c>
      <c r="P257" s="25">
        <v>90.86</v>
      </c>
      <c r="Q257" s="25">
        <v>1.9583727324786073</v>
      </c>
      <c r="R257" s="25">
        <v>4.4800000000000004</v>
      </c>
      <c r="S257" s="25">
        <v>0.651278013998144</v>
      </c>
      <c r="T257" s="25">
        <v>1</v>
      </c>
      <c r="U257" s="25">
        <v>2405</v>
      </c>
      <c r="V257" s="25">
        <v>0</v>
      </c>
      <c r="W257" s="25">
        <v>0</v>
      </c>
      <c r="X257" s="25">
        <v>0</v>
      </c>
      <c r="Y257">
        <v>0</v>
      </c>
      <c r="Z257" s="25">
        <f t="shared" si="3"/>
        <v>0</v>
      </c>
    </row>
    <row r="258" spans="1:26" x14ac:dyDescent="0.3">
      <c r="A258" s="25">
        <v>2012</v>
      </c>
      <c r="B258" s="10">
        <v>352</v>
      </c>
      <c r="C258" s="10">
        <v>352</v>
      </c>
      <c r="D258" s="10">
        <v>0</v>
      </c>
      <c r="E258" s="10">
        <v>1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1</v>
      </c>
      <c r="L258" s="10">
        <v>0</v>
      </c>
      <c r="M258" s="10">
        <v>0</v>
      </c>
      <c r="N258" s="25">
        <v>1</v>
      </c>
      <c r="O258" s="15">
        <v>0</v>
      </c>
      <c r="P258" s="25">
        <v>91.64</v>
      </c>
      <c r="Q258" s="25">
        <v>1.96208508051736</v>
      </c>
      <c r="R258" s="25">
        <v>4.7</v>
      </c>
      <c r="S258" s="25">
        <v>0.67209785793571752</v>
      </c>
      <c r="T258" s="25">
        <v>0</v>
      </c>
      <c r="U258" s="25">
        <v>2405</v>
      </c>
      <c r="V258" s="25">
        <v>0</v>
      </c>
      <c r="W258" s="25">
        <v>0</v>
      </c>
      <c r="X258" s="25">
        <v>0</v>
      </c>
      <c r="Y258">
        <v>0</v>
      </c>
      <c r="Z258" s="25">
        <f t="shared" ref="Z258:Z321" si="4">SUM(V258:Y258)</f>
        <v>0</v>
      </c>
    </row>
    <row r="259" spans="1:26" x14ac:dyDescent="0.3">
      <c r="A259" s="25">
        <v>2012</v>
      </c>
      <c r="B259" s="10">
        <v>353</v>
      </c>
      <c r="C259" s="10">
        <v>353</v>
      </c>
      <c r="D259" s="10">
        <v>0</v>
      </c>
      <c r="E259" s="10">
        <v>1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1</v>
      </c>
      <c r="L259" s="10">
        <v>0</v>
      </c>
      <c r="M259" s="10">
        <v>0</v>
      </c>
      <c r="N259" s="25">
        <v>1</v>
      </c>
      <c r="O259" s="15">
        <v>2.0000000000000018E-2</v>
      </c>
      <c r="P259" s="25">
        <v>72.989999999999995</v>
      </c>
      <c r="Q259" s="25">
        <v>1.863263363650481</v>
      </c>
      <c r="R259" s="25">
        <v>4.4800000000000004</v>
      </c>
      <c r="S259" s="25">
        <v>0.651278013998144</v>
      </c>
      <c r="T259" s="25">
        <v>0</v>
      </c>
      <c r="U259" s="25">
        <v>2405</v>
      </c>
      <c r="V259" s="25">
        <v>0</v>
      </c>
      <c r="W259" s="25">
        <v>0</v>
      </c>
      <c r="X259" s="25">
        <v>0</v>
      </c>
      <c r="Y259">
        <v>0</v>
      </c>
      <c r="Z259" s="25">
        <f t="shared" si="4"/>
        <v>0</v>
      </c>
    </row>
    <row r="260" spans="1:26" x14ac:dyDescent="0.3">
      <c r="A260" s="25">
        <v>2012</v>
      </c>
      <c r="B260" s="10">
        <v>354</v>
      </c>
      <c r="C260" s="10">
        <v>354</v>
      </c>
      <c r="D260" s="10">
        <v>1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25">
        <v>1</v>
      </c>
      <c r="O260" s="15">
        <v>0</v>
      </c>
      <c r="P260" s="25">
        <v>63.08</v>
      </c>
      <c r="Q260" s="25">
        <v>1.7998916846568653</v>
      </c>
      <c r="R260" s="25">
        <v>5.12</v>
      </c>
      <c r="S260" s="25">
        <v>0.70926996097583073</v>
      </c>
      <c r="T260" s="25">
        <v>1</v>
      </c>
      <c r="U260" s="25">
        <v>3469</v>
      </c>
      <c r="V260" s="25">
        <v>0</v>
      </c>
      <c r="W260" s="25">
        <v>0</v>
      </c>
      <c r="X260" s="25">
        <v>0</v>
      </c>
      <c r="Y260">
        <v>0</v>
      </c>
      <c r="Z260" s="25">
        <f t="shared" si="4"/>
        <v>0</v>
      </c>
    </row>
    <row r="261" spans="1:26" x14ac:dyDescent="0.3">
      <c r="A261" s="25">
        <v>2012</v>
      </c>
      <c r="B261" s="10">
        <v>355</v>
      </c>
      <c r="C261" s="10">
        <v>355</v>
      </c>
      <c r="D261" s="10">
        <v>0</v>
      </c>
      <c r="E261" s="10">
        <v>1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1</v>
      </c>
      <c r="L261" s="10">
        <v>0</v>
      </c>
      <c r="M261" s="10">
        <v>0</v>
      </c>
      <c r="N261" s="25">
        <v>1</v>
      </c>
      <c r="O261" s="15">
        <v>0</v>
      </c>
      <c r="P261" s="25">
        <v>112.57</v>
      </c>
      <c r="Q261" s="25">
        <v>2.0514226660890347</v>
      </c>
      <c r="R261" s="25">
        <v>4.3</v>
      </c>
      <c r="S261" s="25">
        <v>0.63346845557958653</v>
      </c>
      <c r="T261" s="25">
        <v>4</v>
      </c>
      <c r="U261" s="25">
        <v>3469</v>
      </c>
      <c r="V261" s="25">
        <v>0</v>
      </c>
      <c r="W261" s="25">
        <v>0</v>
      </c>
      <c r="X261" s="25">
        <v>0</v>
      </c>
      <c r="Y261">
        <v>0</v>
      </c>
      <c r="Z261" s="25">
        <f t="shared" si="4"/>
        <v>0</v>
      </c>
    </row>
    <row r="262" spans="1:26" x14ac:dyDescent="0.3">
      <c r="A262" s="25">
        <v>2012</v>
      </c>
      <c r="B262" s="10">
        <v>356</v>
      </c>
      <c r="C262" s="10">
        <v>356</v>
      </c>
      <c r="D262" s="10">
        <v>1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1</v>
      </c>
      <c r="L262" s="10">
        <v>0</v>
      </c>
      <c r="M262" s="10">
        <v>0</v>
      </c>
      <c r="N262" s="25">
        <v>1</v>
      </c>
      <c r="O262" s="15">
        <v>3.0000000000000027E-2</v>
      </c>
      <c r="P262" s="25">
        <v>80.72</v>
      </c>
      <c r="Q262" s="25">
        <v>1.9069811532288541</v>
      </c>
      <c r="R262" s="25">
        <v>4.5199999999999996</v>
      </c>
      <c r="S262" s="25">
        <v>0.65513843481138212</v>
      </c>
      <c r="T262" s="25">
        <v>8</v>
      </c>
      <c r="U262" s="25">
        <v>3469</v>
      </c>
      <c r="V262" s="25">
        <v>0</v>
      </c>
      <c r="W262" s="25">
        <v>0</v>
      </c>
      <c r="X262" s="25">
        <v>0</v>
      </c>
      <c r="Y262">
        <v>0</v>
      </c>
      <c r="Z262" s="25">
        <f t="shared" si="4"/>
        <v>0</v>
      </c>
    </row>
    <row r="263" spans="1:26" x14ac:dyDescent="0.3">
      <c r="A263" s="25">
        <v>2012</v>
      </c>
      <c r="B263" s="10">
        <v>357</v>
      </c>
      <c r="C263" s="10">
        <v>357</v>
      </c>
      <c r="D263" s="10">
        <v>1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1</v>
      </c>
      <c r="M263" s="10">
        <v>0</v>
      </c>
      <c r="N263" s="25">
        <v>0.69999999999998863</v>
      </c>
      <c r="O263" s="15">
        <v>0</v>
      </c>
      <c r="P263" s="25">
        <v>34.75</v>
      </c>
      <c r="Q263" s="25">
        <v>1.5409548089261327</v>
      </c>
      <c r="R263" s="25">
        <v>4.4400000000000004</v>
      </c>
      <c r="S263" s="25">
        <v>0.64738297011461987</v>
      </c>
      <c r="T263" s="25">
        <v>7</v>
      </c>
      <c r="U263" s="25">
        <v>3469</v>
      </c>
      <c r="V263" s="25">
        <v>0</v>
      </c>
      <c r="W263" s="25">
        <v>0</v>
      </c>
      <c r="X263" s="25">
        <v>0</v>
      </c>
      <c r="Y263">
        <v>0</v>
      </c>
      <c r="Z263" s="25">
        <f t="shared" si="4"/>
        <v>0</v>
      </c>
    </row>
    <row r="264" spans="1:26" x14ac:dyDescent="0.3">
      <c r="A264" s="25">
        <v>2012</v>
      </c>
      <c r="B264" s="10">
        <v>358</v>
      </c>
      <c r="C264" s="10">
        <v>358</v>
      </c>
      <c r="D264" s="10">
        <v>1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25">
        <v>0.80000000000001137</v>
      </c>
      <c r="O264" s="15">
        <v>0.12</v>
      </c>
      <c r="P264" s="25">
        <v>24.51</v>
      </c>
      <c r="Q264" s="25">
        <v>1.3893433112520779</v>
      </c>
      <c r="R264" s="25">
        <v>3.37</v>
      </c>
      <c r="S264" s="25">
        <v>0.52762990087133865</v>
      </c>
      <c r="T264" s="25">
        <v>7</v>
      </c>
      <c r="U264" s="25">
        <v>3469</v>
      </c>
      <c r="V264" s="25">
        <v>0</v>
      </c>
      <c r="W264" s="25">
        <v>0</v>
      </c>
      <c r="X264" s="25">
        <v>0</v>
      </c>
      <c r="Y264">
        <v>0</v>
      </c>
      <c r="Z264" s="25">
        <f t="shared" si="4"/>
        <v>0</v>
      </c>
    </row>
    <row r="265" spans="1:26" x14ac:dyDescent="0.3">
      <c r="A265" s="25">
        <v>2012</v>
      </c>
      <c r="B265" s="10">
        <v>359</v>
      </c>
      <c r="C265" s="10">
        <v>359</v>
      </c>
      <c r="D265" s="10">
        <v>0</v>
      </c>
      <c r="E265" s="10">
        <v>1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1</v>
      </c>
      <c r="M265" s="10">
        <v>0</v>
      </c>
      <c r="N265" s="25">
        <v>1</v>
      </c>
      <c r="O265" s="15">
        <v>7.999999999999996E-2</v>
      </c>
      <c r="P265" s="25">
        <v>56.73</v>
      </c>
      <c r="Q265" s="25">
        <v>1.7538127835647022</v>
      </c>
      <c r="R265" s="25">
        <v>3.04</v>
      </c>
      <c r="S265" s="25">
        <v>0.48287358360875376</v>
      </c>
      <c r="T265" s="25">
        <v>1</v>
      </c>
      <c r="U265" s="25">
        <v>3469</v>
      </c>
      <c r="V265" s="25">
        <v>0</v>
      </c>
      <c r="W265" s="25">
        <v>0</v>
      </c>
      <c r="X265" s="25">
        <v>0</v>
      </c>
      <c r="Y265">
        <v>0</v>
      </c>
      <c r="Z265" s="25">
        <f t="shared" si="4"/>
        <v>0</v>
      </c>
    </row>
    <row r="266" spans="1:26" x14ac:dyDescent="0.3">
      <c r="A266" s="25">
        <v>2012</v>
      </c>
      <c r="B266" s="10">
        <v>360</v>
      </c>
      <c r="C266" s="10">
        <v>360</v>
      </c>
      <c r="D266" s="10">
        <v>0</v>
      </c>
      <c r="E266" s="10">
        <v>1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25">
        <v>1.5</v>
      </c>
      <c r="O266" s="15">
        <v>6.0000000000000053E-2</v>
      </c>
      <c r="P266" s="25">
        <v>15.46</v>
      </c>
      <c r="Q266" s="25">
        <v>1.1892094895823062</v>
      </c>
      <c r="R266" s="25">
        <v>2.48</v>
      </c>
      <c r="S266" s="25">
        <v>0.39445168082621629</v>
      </c>
      <c r="T266" s="25">
        <v>0</v>
      </c>
      <c r="U266" s="25">
        <v>3469</v>
      </c>
      <c r="V266" s="25">
        <v>0</v>
      </c>
      <c r="W266" s="25">
        <v>0</v>
      </c>
      <c r="X266" s="25">
        <v>0</v>
      </c>
      <c r="Y266">
        <v>0</v>
      </c>
      <c r="Z266" s="25">
        <f t="shared" si="4"/>
        <v>0</v>
      </c>
    </row>
    <row r="267" spans="1:26" x14ac:dyDescent="0.3">
      <c r="A267" s="25">
        <v>2012</v>
      </c>
      <c r="B267" s="10">
        <v>361</v>
      </c>
      <c r="C267" s="10">
        <v>361</v>
      </c>
      <c r="D267" s="10">
        <v>0</v>
      </c>
      <c r="E267" s="10">
        <v>1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25">
        <v>1.1499999999999773</v>
      </c>
      <c r="O267" s="15">
        <v>0.16000000000000003</v>
      </c>
      <c r="P267" s="25">
        <v>32.86</v>
      </c>
      <c r="Q267" s="25">
        <v>1.5166675590990428</v>
      </c>
      <c r="R267" s="25">
        <v>3.24</v>
      </c>
      <c r="S267" s="25">
        <v>0.51054501020661214</v>
      </c>
      <c r="T267" s="25">
        <v>0</v>
      </c>
      <c r="U267" s="25">
        <v>3469</v>
      </c>
      <c r="V267" s="25">
        <v>0</v>
      </c>
      <c r="W267" s="25">
        <v>0</v>
      </c>
      <c r="X267" s="25">
        <v>0</v>
      </c>
      <c r="Y267">
        <v>0</v>
      </c>
      <c r="Z267" s="25">
        <f t="shared" si="4"/>
        <v>0</v>
      </c>
    </row>
    <row r="268" spans="1:26" x14ac:dyDescent="0.3">
      <c r="A268" s="25">
        <v>2012</v>
      </c>
      <c r="B268" s="10">
        <v>362</v>
      </c>
      <c r="C268" s="10">
        <v>362</v>
      </c>
      <c r="D268" s="10">
        <v>0</v>
      </c>
      <c r="E268" s="10">
        <v>1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25">
        <v>0.55000000000001137</v>
      </c>
      <c r="O268" s="15">
        <v>2.0000000000000018E-2</v>
      </c>
      <c r="P268" s="25">
        <v>10.19</v>
      </c>
      <c r="Q268" s="25">
        <v>1.0081741840064264</v>
      </c>
      <c r="R268" s="25">
        <v>3.74</v>
      </c>
      <c r="S268" s="25">
        <v>0.57287160220048017</v>
      </c>
      <c r="T268" s="25">
        <v>1</v>
      </c>
      <c r="U268" s="25">
        <v>3469</v>
      </c>
      <c r="V268" s="25">
        <v>0</v>
      </c>
      <c r="W268" s="25">
        <v>0</v>
      </c>
      <c r="X268" s="25">
        <v>0</v>
      </c>
      <c r="Y268">
        <v>0</v>
      </c>
      <c r="Z268" s="25">
        <f t="shared" si="4"/>
        <v>0</v>
      </c>
    </row>
    <row r="269" spans="1:26" x14ac:dyDescent="0.3">
      <c r="A269" s="25">
        <v>2012</v>
      </c>
      <c r="B269" s="10">
        <v>363</v>
      </c>
      <c r="C269" s="10">
        <v>363</v>
      </c>
      <c r="D269" s="10">
        <v>1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25">
        <v>0.69999999999998863</v>
      </c>
      <c r="O269" s="15">
        <v>6.0000000000000053E-2</v>
      </c>
      <c r="P269" s="25">
        <v>15.39</v>
      </c>
      <c r="Q269" s="25">
        <v>1.1872386198314788</v>
      </c>
      <c r="R269" s="25">
        <v>3.66</v>
      </c>
      <c r="S269" s="25">
        <v>0.56348108539441066</v>
      </c>
      <c r="T269" s="25">
        <v>1</v>
      </c>
      <c r="U269" s="25">
        <v>3469</v>
      </c>
      <c r="V269" s="25">
        <v>0</v>
      </c>
      <c r="W269" s="25">
        <v>0</v>
      </c>
      <c r="X269" s="25">
        <v>0</v>
      </c>
      <c r="Y269">
        <v>0</v>
      </c>
      <c r="Z269" s="25">
        <f t="shared" si="4"/>
        <v>0</v>
      </c>
    </row>
    <row r="270" spans="1:26" x14ac:dyDescent="0.3">
      <c r="A270" s="25">
        <v>2012</v>
      </c>
      <c r="B270" s="10">
        <v>364</v>
      </c>
      <c r="C270" s="10">
        <v>364</v>
      </c>
      <c r="D270" s="10">
        <v>1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25">
        <v>0.60000000000002274</v>
      </c>
      <c r="O270" s="15">
        <v>5.0000000000000044E-2</v>
      </c>
      <c r="P270" s="25">
        <v>19.14</v>
      </c>
      <c r="Q270" s="25">
        <v>1.2819419334408249</v>
      </c>
      <c r="R270" s="25">
        <v>3.36</v>
      </c>
      <c r="S270" s="25">
        <v>0.52633927738984398</v>
      </c>
      <c r="T270" s="25">
        <v>0</v>
      </c>
      <c r="U270" s="25">
        <v>3469</v>
      </c>
      <c r="V270" s="25">
        <v>0</v>
      </c>
      <c r="W270" s="25">
        <v>0</v>
      </c>
      <c r="X270" s="25">
        <v>0</v>
      </c>
      <c r="Y270">
        <v>0</v>
      </c>
      <c r="Z270" s="25">
        <f t="shared" si="4"/>
        <v>0</v>
      </c>
    </row>
    <row r="271" spans="1:26" x14ac:dyDescent="0.3">
      <c r="A271" s="25">
        <v>2012</v>
      </c>
      <c r="B271" s="10">
        <v>365</v>
      </c>
      <c r="C271" s="10">
        <v>365</v>
      </c>
      <c r="D271" s="10">
        <v>1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25">
        <v>1.1999999999999886</v>
      </c>
      <c r="O271" s="15">
        <v>2.0000000000000018E-2</v>
      </c>
      <c r="P271" s="25">
        <v>10.71</v>
      </c>
      <c r="Q271" s="25">
        <v>1.0297894708318556</v>
      </c>
      <c r="R271" s="25">
        <v>3.25</v>
      </c>
      <c r="S271" s="25">
        <v>0.51188336097887432</v>
      </c>
      <c r="T271" s="25">
        <v>0</v>
      </c>
      <c r="U271" s="25">
        <v>3469</v>
      </c>
      <c r="V271" s="25">
        <v>0</v>
      </c>
      <c r="W271" s="25">
        <v>0</v>
      </c>
      <c r="X271" s="25">
        <v>0</v>
      </c>
      <c r="Y271">
        <v>0</v>
      </c>
      <c r="Z271" s="25">
        <f t="shared" si="4"/>
        <v>0</v>
      </c>
    </row>
    <row r="272" spans="1:26" x14ac:dyDescent="0.3">
      <c r="A272" s="25">
        <v>2012</v>
      </c>
      <c r="B272" s="10">
        <v>366</v>
      </c>
      <c r="C272" s="10">
        <v>366</v>
      </c>
      <c r="D272" s="10">
        <v>1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25">
        <v>1.1000000000000227</v>
      </c>
      <c r="O272" s="15">
        <v>3.0000000000000027E-2</v>
      </c>
      <c r="P272" s="25">
        <v>37.11</v>
      </c>
      <c r="Q272" s="25">
        <v>1.5694909543487832</v>
      </c>
      <c r="R272" s="25">
        <v>3.92</v>
      </c>
      <c r="S272" s="25">
        <v>0.59328606702045728</v>
      </c>
      <c r="T272" s="25">
        <v>0</v>
      </c>
      <c r="U272" s="25">
        <v>3469</v>
      </c>
      <c r="V272" s="25">
        <v>0</v>
      </c>
      <c r="W272" s="25">
        <v>0</v>
      </c>
      <c r="X272" s="25">
        <v>0</v>
      </c>
      <c r="Y272">
        <v>0</v>
      </c>
      <c r="Z272" s="25">
        <f t="shared" si="4"/>
        <v>0</v>
      </c>
    </row>
    <row r="273" spans="1:26" x14ac:dyDescent="0.3">
      <c r="A273" s="25">
        <v>2012</v>
      </c>
      <c r="B273" s="10">
        <v>367</v>
      </c>
      <c r="C273" s="10">
        <v>367</v>
      </c>
      <c r="D273" s="10">
        <v>1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25">
        <v>0.69999999999998863</v>
      </c>
      <c r="O273" s="15">
        <v>2.0000000000000018E-2</v>
      </c>
      <c r="P273" s="25">
        <v>13.64</v>
      </c>
      <c r="Q273" s="25">
        <v>1.1348143703204601</v>
      </c>
      <c r="R273" s="25">
        <v>3.76</v>
      </c>
      <c r="S273" s="25">
        <v>0.57518784492766106</v>
      </c>
      <c r="T273" s="25">
        <v>0</v>
      </c>
      <c r="U273" s="25">
        <v>3469</v>
      </c>
      <c r="V273" s="25">
        <v>0</v>
      </c>
      <c r="W273" s="25">
        <v>0</v>
      </c>
      <c r="X273" s="25">
        <v>0</v>
      </c>
      <c r="Y273">
        <v>0</v>
      </c>
      <c r="Z273" s="25">
        <f t="shared" si="4"/>
        <v>0</v>
      </c>
    </row>
    <row r="274" spans="1:26" x14ac:dyDescent="0.3">
      <c r="A274" s="25">
        <v>2012</v>
      </c>
      <c r="B274" s="10">
        <v>368</v>
      </c>
      <c r="C274" s="10">
        <v>368</v>
      </c>
      <c r="D274" s="10">
        <v>1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25">
        <v>1</v>
      </c>
      <c r="O274" s="15">
        <v>3.0000000000000027E-2</v>
      </c>
      <c r="P274" s="25">
        <v>17.2</v>
      </c>
      <c r="Q274" s="25">
        <v>1.2355284469075489</v>
      </c>
      <c r="R274" s="25">
        <v>3.68</v>
      </c>
      <c r="S274" s="25">
        <v>0.56584781867351763</v>
      </c>
      <c r="T274" s="25">
        <v>0</v>
      </c>
      <c r="U274" s="25">
        <v>2374</v>
      </c>
      <c r="V274" s="25">
        <v>0</v>
      </c>
      <c r="W274" s="25">
        <v>0</v>
      </c>
      <c r="X274" s="25">
        <v>0</v>
      </c>
      <c r="Y274">
        <v>0</v>
      </c>
      <c r="Z274" s="25">
        <f t="shared" si="4"/>
        <v>0</v>
      </c>
    </row>
    <row r="275" spans="1:26" x14ac:dyDescent="0.3">
      <c r="A275" s="25">
        <v>2012</v>
      </c>
      <c r="B275" s="10">
        <v>369</v>
      </c>
      <c r="C275" s="10">
        <v>369</v>
      </c>
      <c r="D275" s="10">
        <v>0</v>
      </c>
      <c r="E275" s="10">
        <v>1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25">
        <v>1.1000000000000227</v>
      </c>
      <c r="O275" s="15">
        <v>5.0000000000000044E-2</v>
      </c>
      <c r="P275" s="25">
        <v>15.25</v>
      </c>
      <c r="Q275" s="25">
        <v>1.1832698436828046</v>
      </c>
      <c r="R275" s="25">
        <v>3.03</v>
      </c>
      <c r="S275" s="25">
        <v>0.48144262850230496</v>
      </c>
      <c r="T275" s="25">
        <v>1</v>
      </c>
      <c r="U275" s="25">
        <v>2374</v>
      </c>
      <c r="V275" s="25">
        <v>0</v>
      </c>
      <c r="W275" s="25">
        <v>0</v>
      </c>
      <c r="X275" s="25">
        <v>0</v>
      </c>
      <c r="Y275">
        <v>0</v>
      </c>
      <c r="Z275" s="25">
        <f t="shared" si="4"/>
        <v>0</v>
      </c>
    </row>
    <row r="276" spans="1:26" x14ac:dyDescent="0.3">
      <c r="A276" s="25">
        <v>2012</v>
      </c>
      <c r="B276" s="10">
        <v>370</v>
      </c>
      <c r="C276" s="10">
        <v>370</v>
      </c>
      <c r="D276" s="10">
        <v>0</v>
      </c>
      <c r="E276" s="10">
        <v>1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25">
        <v>0.79999999999995453</v>
      </c>
      <c r="O276" s="15">
        <v>0.16000000000000003</v>
      </c>
      <c r="P276" s="25">
        <v>48.48</v>
      </c>
      <c r="Q276" s="25">
        <v>1.6855626111582298</v>
      </c>
      <c r="R276" s="25">
        <v>3.62</v>
      </c>
      <c r="S276" s="25">
        <v>0.55870857053316569</v>
      </c>
      <c r="T276" s="25">
        <v>0</v>
      </c>
      <c r="U276" s="25">
        <v>2374</v>
      </c>
      <c r="V276" s="25">
        <v>0</v>
      </c>
      <c r="W276" s="25">
        <v>1</v>
      </c>
      <c r="X276" s="25">
        <v>0</v>
      </c>
      <c r="Y276">
        <v>0</v>
      </c>
      <c r="Z276" s="25">
        <f t="shared" si="4"/>
        <v>1</v>
      </c>
    </row>
    <row r="277" spans="1:26" x14ac:dyDescent="0.3">
      <c r="A277" s="25">
        <v>2012</v>
      </c>
      <c r="B277" s="10">
        <v>371</v>
      </c>
      <c r="C277" s="10">
        <v>371</v>
      </c>
      <c r="D277" s="10">
        <v>1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25">
        <v>0.55000000000001137</v>
      </c>
      <c r="O277" s="15">
        <v>2.0000000000000018E-2</v>
      </c>
      <c r="P277" s="25">
        <v>46.56</v>
      </c>
      <c r="Q277" s="25">
        <v>1.6680129716418322</v>
      </c>
      <c r="R277" s="25">
        <v>3.83</v>
      </c>
      <c r="S277" s="25">
        <v>0.58319877396862274</v>
      </c>
      <c r="T277" s="25">
        <v>0</v>
      </c>
      <c r="U277" s="25">
        <v>2374</v>
      </c>
      <c r="V277" s="25">
        <v>0</v>
      </c>
      <c r="W277" s="25">
        <v>0</v>
      </c>
      <c r="X277" s="25">
        <v>0</v>
      </c>
      <c r="Y277">
        <v>0</v>
      </c>
      <c r="Z277" s="25">
        <f t="shared" si="4"/>
        <v>0</v>
      </c>
    </row>
    <row r="278" spans="1:26" x14ac:dyDescent="0.3">
      <c r="A278" s="25">
        <v>2012</v>
      </c>
      <c r="B278" s="10">
        <v>372</v>
      </c>
      <c r="C278" s="10">
        <v>372</v>
      </c>
      <c r="D278" s="10">
        <v>1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25">
        <v>0.55000000000001137</v>
      </c>
      <c r="O278" s="15">
        <v>0</v>
      </c>
      <c r="P278" s="25">
        <v>19.54</v>
      </c>
      <c r="Q278" s="25">
        <v>1.2909245593827543</v>
      </c>
      <c r="R278" s="25">
        <v>3.53</v>
      </c>
      <c r="S278" s="25">
        <v>0.54777470538782258</v>
      </c>
      <c r="T278" s="25">
        <v>0</v>
      </c>
      <c r="U278" s="25">
        <v>2374</v>
      </c>
      <c r="V278" s="25">
        <v>0</v>
      </c>
      <c r="W278" s="25">
        <v>0</v>
      </c>
      <c r="X278" s="25">
        <v>0</v>
      </c>
      <c r="Y278">
        <v>0</v>
      </c>
      <c r="Z278" s="25">
        <f t="shared" si="4"/>
        <v>0</v>
      </c>
    </row>
    <row r="279" spans="1:26" x14ac:dyDescent="0.3">
      <c r="A279" s="25">
        <v>2012</v>
      </c>
      <c r="B279" s="10">
        <v>373</v>
      </c>
      <c r="C279" s="10">
        <v>373</v>
      </c>
      <c r="D279" s="10">
        <v>1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1</v>
      </c>
      <c r="M279" s="10">
        <v>0</v>
      </c>
      <c r="N279" s="25">
        <v>0.37999999999999545</v>
      </c>
      <c r="O279" s="15">
        <v>1.0000000000000009E-2</v>
      </c>
      <c r="P279" s="25">
        <v>45.63</v>
      </c>
      <c r="Q279" s="25">
        <v>1.6592504687726608</v>
      </c>
      <c r="R279" s="25">
        <v>4.16</v>
      </c>
      <c r="S279" s="25">
        <v>0.61909333062674277</v>
      </c>
      <c r="T279" s="25">
        <v>0</v>
      </c>
      <c r="U279" s="25">
        <v>2374</v>
      </c>
      <c r="V279" s="25">
        <v>0</v>
      </c>
      <c r="W279" s="25">
        <v>0</v>
      </c>
      <c r="X279" s="25">
        <v>0</v>
      </c>
      <c r="Y279">
        <v>0</v>
      </c>
      <c r="Z279" s="25">
        <f t="shared" si="4"/>
        <v>0</v>
      </c>
    </row>
    <row r="280" spans="1:26" x14ac:dyDescent="0.3">
      <c r="A280" s="25">
        <v>2012</v>
      </c>
      <c r="B280" s="10">
        <v>374</v>
      </c>
      <c r="C280" s="10">
        <v>374</v>
      </c>
      <c r="D280" s="10">
        <v>1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25">
        <v>0.44999999999998863</v>
      </c>
      <c r="O280" s="15">
        <v>0</v>
      </c>
      <c r="P280" s="25">
        <v>8.39</v>
      </c>
      <c r="Q280" s="25">
        <v>0.92376196082870032</v>
      </c>
      <c r="R280" s="25">
        <v>4.2300000000000004</v>
      </c>
      <c r="S280" s="25">
        <v>0.6263403673750424</v>
      </c>
      <c r="T280" s="25">
        <v>0</v>
      </c>
      <c r="U280" s="25">
        <v>2374</v>
      </c>
      <c r="V280" s="25">
        <v>0</v>
      </c>
      <c r="W280" s="25">
        <v>0</v>
      </c>
      <c r="X280" s="25">
        <v>0</v>
      </c>
      <c r="Y280">
        <v>0</v>
      </c>
      <c r="Z280" s="25">
        <f t="shared" si="4"/>
        <v>0</v>
      </c>
    </row>
    <row r="281" spans="1:26" x14ac:dyDescent="0.3">
      <c r="A281" s="25">
        <v>2012</v>
      </c>
      <c r="B281" s="10">
        <v>375</v>
      </c>
      <c r="C281" s="10">
        <v>375</v>
      </c>
      <c r="D281" s="10">
        <v>0</v>
      </c>
      <c r="E281" s="10">
        <v>1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1</v>
      </c>
      <c r="M281" s="10">
        <v>0</v>
      </c>
      <c r="N281" s="25">
        <v>0.67000000000001592</v>
      </c>
      <c r="O281" s="15">
        <v>0.10999999999999999</v>
      </c>
      <c r="P281" s="25">
        <v>33.049999999999997</v>
      </c>
      <c r="Q281" s="25">
        <v>1.5191714638216589</v>
      </c>
      <c r="R281" s="25">
        <v>4.8</v>
      </c>
      <c r="S281" s="25">
        <v>0.68124123737558717</v>
      </c>
      <c r="T281" s="25">
        <v>0</v>
      </c>
      <c r="U281" s="25">
        <v>2374</v>
      </c>
      <c r="V281" s="25">
        <v>0</v>
      </c>
      <c r="W281" s="25">
        <v>0</v>
      </c>
      <c r="X281" s="25">
        <v>0</v>
      </c>
      <c r="Y281">
        <v>0</v>
      </c>
      <c r="Z281" s="25">
        <f t="shared" si="4"/>
        <v>0</v>
      </c>
    </row>
    <row r="282" spans="1:26" x14ac:dyDescent="0.3">
      <c r="A282" s="25">
        <v>2012</v>
      </c>
      <c r="B282" s="10">
        <v>376</v>
      </c>
      <c r="C282" s="10">
        <v>376</v>
      </c>
      <c r="D282" s="10">
        <v>0</v>
      </c>
      <c r="E282" s="10">
        <v>1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1</v>
      </c>
      <c r="M282" s="10">
        <v>0</v>
      </c>
      <c r="N282" s="25">
        <v>0.25</v>
      </c>
      <c r="O282" s="15">
        <v>0</v>
      </c>
      <c r="P282" s="25">
        <v>36.78</v>
      </c>
      <c r="Q282" s="25">
        <v>1.5656117249020587</v>
      </c>
      <c r="R282" s="25">
        <v>4.74</v>
      </c>
      <c r="S282" s="25">
        <v>0.67577834167408513</v>
      </c>
      <c r="T282" s="25">
        <v>1</v>
      </c>
      <c r="U282" s="25">
        <v>2374</v>
      </c>
      <c r="V282" s="25">
        <v>0</v>
      </c>
      <c r="W282" s="25">
        <v>0</v>
      </c>
      <c r="X282" s="25">
        <v>0</v>
      </c>
      <c r="Y282">
        <v>0</v>
      </c>
      <c r="Z282" s="25">
        <f t="shared" si="4"/>
        <v>0</v>
      </c>
    </row>
    <row r="283" spans="1:26" x14ac:dyDescent="0.3">
      <c r="A283" s="25">
        <v>2012</v>
      </c>
      <c r="B283" s="10">
        <v>377</v>
      </c>
      <c r="C283" s="10">
        <v>377</v>
      </c>
      <c r="D283" s="10">
        <v>0</v>
      </c>
      <c r="E283" s="10">
        <v>1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25">
        <v>0.64999999999997726</v>
      </c>
      <c r="O283" s="15">
        <v>6.0000000000000053E-2</v>
      </c>
      <c r="P283" s="25">
        <v>40.51</v>
      </c>
      <c r="Q283" s="25">
        <v>1.6075622431835883</v>
      </c>
      <c r="R283" s="25">
        <v>4.33</v>
      </c>
      <c r="S283" s="25">
        <v>0.63648789635336545</v>
      </c>
      <c r="T283" s="25">
        <v>0</v>
      </c>
      <c r="U283" s="25">
        <v>2374</v>
      </c>
      <c r="V283" s="25">
        <v>0</v>
      </c>
      <c r="W283" s="25">
        <v>1</v>
      </c>
      <c r="X283" s="25">
        <v>0</v>
      </c>
      <c r="Y283">
        <v>0</v>
      </c>
      <c r="Z283" s="25">
        <f t="shared" si="4"/>
        <v>1</v>
      </c>
    </row>
    <row r="284" spans="1:26" x14ac:dyDescent="0.3">
      <c r="A284" s="25">
        <v>2012</v>
      </c>
      <c r="B284" s="10">
        <v>378</v>
      </c>
      <c r="C284" s="10">
        <v>378</v>
      </c>
      <c r="D284" s="10">
        <v>0</v>
      </c>
      <c r="E284" s="10">
        <v>1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25">
        <v>0.30000000000001137</v>
      </c>
      <c r="O284" s="15">
        <v>0</v>
      </c>
      <c r="P284" s="25">
        <v>40.51</v>
      </c>
      <c r="Q284" s="25">
        <v>1.6075622431835883</v>
      </c>
      <c r="R284" s="25">
        <v>5.22</v>
      </c>
      <c r="S284" s="25">
        <v>0.71767050300226209</v>
      </c>
      <c r="T284" s="25">
        <v>0</v>
      </c>
      <c r="U284" s="25">
        <v>2374</v>
      </c>
      <c r="V284" s="25">
        <v>0</v>
      </c>
      <c r="W284" s="25">
        <v>0</v>
      </c>
      <c r="X284" s="25">
        <v>0</v>
      </c>
      <c r="Y284">
        <v>0</v>
      </c>
      <c r="Z284" s="25">
        <f t="shared" si="4"/>
        <v>0</v>
      </c>
    </row>
    <row r="285" spans="1:26" x14ac:dyDescent="0.3">
      <c r="A285" s="25">
        <v>2013</v>
      </c>
      <c r="B285" s="10">
        <v>96</v>
      </c>
      <c r="C285" s="10">
        <v>474</v>
      </c>
      <c r="D285" s="10">
        <v>1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1</v>
      </c>
      <c r="N285" s="25">
        <v>0.39999999999999858</v>
      </c>
      <c r="O285" s="15">
        <v>0</v>
      </c>
      <c r="P285" s="25">
        <v>46.76</v>
      </c>
      <c r="Q285" s="25">
        <v>1.6698745024898025</v>
      </c>
      <c r="R285" s="25">
        <v>2.34</v>
      </c>
      <c r="S285" s="25">
        <v>0.36921585741014279</v>
      </c>
      <c r="T285" s="25">
        <v>0</v>
      </c>
      <c r="U285" s="25">
        <v>24574</v>
      </c>
      <c r="V285" s="25">
        <v>0</v>
      </c>
      <c r="W285" s="25">
        <v>0</v>
      </c>
      <c r="X285" s="25">
        <v>3</v>
      </c>
      <c r="Y285" s="25">
        <v>0</v>
      </c>
      <c r="Z285" s="25">
        <f t="shared" si="4"/>
        <v>3</v>
      </c>
    </row>
    <row r="286" spans="1:26" x14ac:dyDescent="0.3">
      <c r="A286" s="25">
        <v>2013</v>
      </c>
      <c r="B286" s="10">
        <v>97</v>
      </c>
      <c r="C286" s="10">
        <v>475</v>
      </c>
      <c r="D286" s="10">
        <v>1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1</v>
      </c>
      <c r="N286" s="25">
        <v>0.60000000000000131</v>
      </c>
      <c r="O286" s="15">
        <v>3.0000000000000027E-2</v>
      </c>
      <c r="P286" s="25">
        <v>51.49</v>
      </c>
      <c r="Q286" s="25">
        <v>1.7117228918272347</v>
      </c>
      <c r="R286" s="25">
        <v>3.85</v>
      </c>
      <c r="S286" s="25">
        <v>0.5854607295085007</v>
      </c>
      <c r="T286" s="25">
        <v>3</v>
      </c>
      <c r="U286" s="25">
        <v>24574</v>
      </c>
      <c r="V286" s="25">
        <v>0</v>
      </c>
      <c r="W286" s="25">
        <v>0</v>
      </c>
      <c r="X286" s="25">
        <v>1</v>
      </c>
      <c r="Y286" s="25">
        <v>0</v>
      </c>
      <c r="Z286" s="25">
        <f t="shared" si="4"/>
        <v>1</v>
      </c>
    </row>
    <row r="287" spans="1:26" x14ac:dyDescent="0.3">
      <c r="A287" s="25">
        <v>2013</v>
      </c>
      <c r="B287" s="10">
        <v>98</v>
      </c>
      <c r="C287" s="10">
        <v>476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25">
        <v>0.29999999999999716</v>
      </c>
      <c r="O287" s="15">
        <v>1.0000000000000009E-2</v>
      </c>
      <c r="P287" s="25">
        <v>56.79</v>
      </c>
      <c r="Q287" s="25">
        <v>1.7542718686834591</v>
      </c>
      <c r="R287" s="25">
        <v>6.39</v>
      </c>
      <c r="S287" s="25">
        <v>0.80550085815840011</v>
      </c>
      <c r="T287" s="25">
        <v>1</v>
      </c>
      <c r="U287" s="25">
        <v>24574</v>
      </c>
      <c r="V287" s="25">
        <v>0</v>
      </c>
      <c r="W287" s="25">
        <v>0</v>
      </c>
      <c r="X287" s="25">
        <v>0</v>
      </c>
      <c r="Y287" s="25">
        <v>0</v>
      </c>
      <c r="Z287" s="25">
        <f t="shared" si="4"/>
        <v>0</v>
      </c>
    </row>
    <row r="288" spans="1:26" x14ac:dyDescent="0.3">
      <c r="A288" s="25">
        <v>2013</v>
      </c>
      <c r="B288" s="10">
        <v>99</v>
      </c>
      <c r="C288" s="10">
        <v>477</v>
      </c>
      <c r="D288" s="10">
        <v>1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1</v>
      </c>
      <c r="L288" s="10">
        <v>0</v>
      </c>
      <c r="M288" s="10">
        <v>0</v>
      </c>
      <c r="N288" s="25">
        <v>0.67000000000000171</v>
      </c>
      <c r="O288" s="15">
        <v>0</v>
      </c>
      <c r="P288" s="25">
        <v>27.14</v>
      </c>
      <c r="Q288" s="25">
        <v>1.4336098433237183</v>
      </c>
      <c r="R288" s="25">
        <v>4.25</v>
      </c>
      <c r="S288" s="25">
        <v>0.62838893005031149</v>
      </c>
      <c r="T288" s="25">
        <v>1</v>
      </c>
      <c r="U288" s="25">
        <v>24574</v>
      </c>
      <c r="V288" s="25">
        <v>0</v>
      </c>
      <c r="W288" s="25">
        <v>0</v>
      </c>
      <c r="X288" s="25">
        <v>2</v>
      </c>
      <c r="Y288" s="25">
        <v>0</v>
      </c>
      <c r="Z288" s="25">
        <f t="shared" si="4"/>
        <v>2</v>
      </c>
    </row>
    <row r="289" spans="1:26" x14ac:dyDescent="0.3">
      <c r="A289" s="25">
        <v>2013</v>
      </c>
      <c r="B289" s="10">
        <v>100</v>
      </c>
      <c r="C289" s="10">
        <v>478</v>
      </c>
      <c r="D289" s="10">
        <v>1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1</v>
      </c>
      <c r="L289" s="10">
        <v>0</v>
      </c>
      <c r="M289" s="10">
        <v>0</v>
      </c>
      <c r="N289" s="25">
        <v>0.25999999999999801</v>
      </c>
      <c r="O289" s="15">
        <v>1.0000000000000009E-2</v>
      </c>
      <c r="P289" s="25">
        <v>21.05</v>
      </c>
      <c r="Q289" s="25">
        <v>1.323252100171687</v>
      </c>
      <c r="R289" s="25">
        <v>2.66</v>
      </c>
      <c r="S289" s="25">
        <v>0.42488163663106698</v>
      </c>
      <c r="T289" s="25">
        <v>1</v>
      </c>
      <c r="U289" s="25">
        <v>24574</v>
      </c>
      <c r="V289" s="25">
        <v>0</v>
      </c>
      <c r="W289" s="25">
        <v>0</v>
      </c>
      <c r="X289" s="25">
        <v>0</v>
      </c>
      <c r="Y289" s="25">
        <v>0</v>
      </c>
      <c r="Z289" s="25">
        <f t="shared" si="4"/>
        <v>0</v>
      </c>
    </row>
    <row r="290" spans="1:26" x14ac:dyDescent="0.3">
      <c r="A290" s="25">
        <v>2013</v>
      </c>
      <c r="B290" s="10">
        <v>101</v>
      </c>
      <c r="C290" s="10">
        <v>479</v>
      </c>
      <c r="D290" s="10">
        <v>1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1</v>
      </c>
      <c r="L290" s="10">
        <v>0</v>
      </c>
      <c r="M290" s="10">
        <v>0</v>
      </c>
      <c r="N290" s="25">
        <v>0.17000000000000171</v>
      </c>
      <c r="O290" s="15">
        <v>4.0000000000000036E-2</v>
      </c>
      <c r="P290" s="25">
        <v>24.17</v>
      </c>
      <c r="Q290" s="25">
        <v>1.3832766504076504</v>
      </c>
      <c r="R290" s="25">
        <v>3</v>
      </c>
      <c r="S290" s="25">
        <v>0.47712125471966244</v>
      </c>
      <c r="T290" s="25">
        <v>1</v>
      </c>
      <c r="U290" s="25">
        <v>24574</v>
      </c>
      <c r="V290" s="25">
        <v>0</v>
      </c>
      <c r="W290" s="25">
        <v>0</v>
      </c>
      <c r="X290" s="25">
        <v>1</v>
      </c>
      <c r="Y290" s="25">
        <v>0</v>
      </c>
      <c r="Z290" s="25">
        <f t="shared" si="4"/>
        <v>1</v>
      </c>
    </row>
    <row r="291" spans="1:26" x14ac:dyDescent="0.3">
      <c r="A291" s="25">
        <v>2013</v>
      </c>
      <c r="B291" s="10">
        <v>102</v>
      </c>
      <c r="C291" s="10">
        <v>480</v>
      </c>
      <c r="D291" s="10">
        <v>1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25">
        <v>0.39999999999999858</v>
      </c>
      <c r="O291" s="15">
        <v>3.0000000000000027E-2</v>
      </c>
      <c r="P291" s="25">
        <v>33.06</v>
      </c>
      <c r="Q291" s="25">
        <v>1.5193028492354288</v>
      </c>
      <c r="R291" s="25">
        <v>2.9</v>
      </c>
      <c r="S291" s="25">
        <v>0.46239799789895608</v>
      </c>
      <c r="T291" s="25">
        <v>0</v>
      </c>
      <c r="U291" s="25">
        <v>24574</v>
      </c>
      <c r="V291" s="25">
        <v>0</v>
      </c>
      <c r="W291" s="25">
        <v>0</v>
      </c>
      <c r="X291" s="25">
        <v>0</v>
      </c>
      <c r="Y291" s="25">
        <v>0</v>
      </c>
      <c r="Z291" s="25">
        <f t="shared" si="4"/>
        <v>0</v>
      </c>
    </row>
    <row r="292" spans="1:26" x14ac:dyDescent="0.3">
      <c r="A292" s="25">
        <v>2013</v>
      </c>
      <c r="B292" s="10">
        <v>103</v>
      </c>
      <c r="C292" s="10">
        <v>481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25">
        <v>0.29999999999999716</v>
      </c>
      <c r="O292" s="15">
        <v>6.0000000000000053E-2</v>
      </c>
      <c r="P292" s="25">
        <v>42.68</v>
      </c>
      <c r="Q292" s="25">
        <v>1.6302244107524322</v>
      </c>
      <c r="R292" s="25">
        <v>3.19</v>
      </c>
      <c r="S292" s="25">
        <v>0.50379068305718111</v>
      </c>
      <c r="T292" s="25">
        <v>1</v>
      </c>
      <c r="U292" s="25">
        <v>24574</v>
      </c>
      <c r="V292" s="25">
        <v>0</v>
      </c>
      <c r="W292" s="25">
        <v>0</v>
      </c>
      <c r="X292" s="25">
        <v>0</v>
      </c>
      <c r="Y292" s="25">
        <v>0</v>
      </c>
      <c r="Z292" s="25">
        <f t="shared" si="4"/>
        <v>0</v>
      </c>
    </row>
    <row r="293" spans="1:26" x14ac:dyDescent="0.3">
      <c r="A293" s="25">
        <v>2013</v>
      </c>
      <c r="B293" s="10">
        <v>104</v>
      </c>
      <c r="C293" s="10">
        <v>482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1</v>
      </c>
      <c r="M293" s="10">
        <v>0</v>
      </c>
      <c r="N293" s="25">
        <v>0.20000000000000284</v>
      </c>
      <c r="O293" s="15">
        <v>4.0000000000000036E-2</v>
      </c>
      <c r="P293" s="25">
        <v>28.8</v>
      </c>
      <c r="Q293" s="25">
        <v>1.4593924877592308</v>
      </c>
      <c r="R293" s="25">
        <v>8.24</v>
      </c>
      <c r="S293" s="25">
        <v>0.91592721169711577</v>
      </c>
      <c r="T293" s="25">
        <v>2</v>
      </c>
      <c r="U293" s="25">
        <v>24574</v>
      </c>
      <c r="V293" s="25">
        <v>0</v>
      </c>
      <c r="W293" s="25">
        <v>0</v>
      </c>
      <c r="X293" s="25">
        <v>0</v>
      </c>
      <c r="Y293" s="25">
        <v>0</v>
      </c>
      <c r="Z293" s="25">
        <f t="shared" si="4"/>
        <v>0</v>
      </c>
    </row>
    <row r="294" spans="1:26" x14ac:dyDescent="0.3">
      <c r="A294" s="25">
        <v>2013</v>
      </c>
      <c r="B294" s="10">
        <v>105</v>
      </c>
      <c r="C294" s="10">
        <v>483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1</v>
      </c>
      <c r="L294" s="10">
        <v>0</v>
      </c>
      <c r="M294" s="10">
        <v>0</v>
      </c>
      <c r="N294" s="25">
        <v>0.32500000000000284</v>
      </c>
      <c r="O294" s="15">
        <v>1.0000000000000009E-2</v>
      </c>
      <c r="P294" s="25">
        <v>20.85</v>
      </c>
      <c r="Q294" s="25">
        <v>1.3191060593097763</v>
      </c>
      <c r="R294" s="25">
        <v>4.5199999999999996</v>
      </c>
      <c r="S294" s="25">
        <v>0.65513843481138212</v>
      </c>
      <c r="T294" s="25">
        <v>0</v>
      </c>
      <c r="U294" s="25">
        <v>24574</v>
      </c>
      <c r="V294" s="25">
        <v>0</v>
      </c>
      <c r="W294" s="25">
        <v>0</v>
      </c>
      <c r="X294" s="25">
        <v>0</v>
      </c>
      <c r="Y294" s="25">
        <v>0</v>
      </c>
      <c r="Z294" s="25">
        <f t="shared" si="4"/>
        <v>0</v>
      </c>
    </row>
    <row r="295" spans="1:26" x14ac:dyDescent="0.3">
      <c r="A295" s="25">
        <v>2013</v>
      </c>
      <c r="B295" s="10">
        <v>106</v>
      </c>
      <c r="C295" s="10">
        <v>484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1</v>
      </c>
      <c r="K295" s="10">
        <v>0</v>
      </c>
      <c r="L295" s="10">
        <v>0</v>
      </c>
      <c r="M295" s="10">
        <v>0</v>
      </c>
      <c r="N295" s="25">
        <v>0.44999999999999574</v>
      </c>
      <c r="O295" s="15">
        <v>0.14000000000000001</v>
      </c>
      <c r="P295" s="25">
        <v>16.82</v>
      </c>
      <c r="Q295" s="25">
        <v>1.2258259914618934</v>
      </c>
      <c r="R295" s="25">
        <v>3.02</v>
      </c>
      <c r="S295" s="25">
        <v>0.48000694295715063</v>
      </c>
      <c r="T295" s="25">
        <v>3</v>
      </c>
      <c r="U295" s="25">
        <v>24574</v>
      </c>
      <c r="V295" s="25">
        <v>0</v>
      </c>
      <c r="W295" s="25">
        <v>0</v>
      </c>
      <c r="X295" s="25">
        <v>1</v>
      </c>
      <c r="Y295" s="25">
        <v>0</v>
      </c>
      <c r="Z295" s="25">
        <f t="shared" si="4"/>
        <v>1</v>
      </c>
    </row>
    <row r="296" spans="1:26" x14ac:dyDescent="0.3">
      <c r="A296" s="25">
        <v>2013</v>
      </c>
      <c r="B296" s="10">
        <v>107</v>
      </c>
      <c r="C296" s="10">
        <v>485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1</v>
      </c>
      <c r="L296" s="10">
        <v>0</v>
      </c>
      <c r="M296" s="10">
        <v>0</v>
      </c>
      <c r="N296" s="25">
        <v>0.47500000000000142</v>
      </c>
      <c r="O296" s="15">
        <v>0.27</v>
      </c>
      <c r="P296" s="25">
        <v>21.28</v>
      </c>
      <c r="Q296" s="25">
        <v>1.3279716236230106</v>
      </c>
      <c r="R296" s="25">
        <v>3.63</v>
      </c>
      <c r="S296" s="25">
        <v>0.55990662503611255</v>
      </c>
      <c r="T296" s="25">
        <v>1</v>
      </c>
      <c r="U296" s="25">
        <v>24574</v>
      </c>
      <c r="V296" s="25">
        <v>0</v>
      </c>
      <c r="W296" s="25">
        <v>0</v>
      </c>
      <c r="X296" s="25">
        <v>1</v>
      </c>
      <c r="Y296" s="25">
        <v>0</v>
      </c>
      <c r="Z296" s="25">
        <f t="shared" si="4"/>
        <v>1</v>
      </c>
    </row>
    <row r="297" spans="1:26" x14ac:dyDescent="0.3">
      <c r="A297" s="25">
        <v>2013</v>
      </c>
      <c r="B297" s="10">
        <v>108</v>
      </c>
      <c r="C297" s="10">
        <v>486</v>
      </c>
      <c r="D297" s="10">
        <v>1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1</v>
      </c>
      <c r="L297" s="10">
        <v>0</v>
      </c>
      <c r="M297" s="10">
        <v>0</v>
      </c>
      <c r="N297" s="25">
        <v>0.28300000000000125</v>
      </c>
      <c r="O297" s="15">
        <v>0</v>
      </c>
      <c r="P297" s="25">
        <v>27.4</v>
      </c>
      <c r="Q297" s="25">
        <v>1.4377505628203879</v>
      </c>
      <c r="R297" s="25">
        <v>3.21</v>
      </c>
      <c r="S297" s="25">
        <v>0.5065050324048721</v>
      </c>
      <c r="T297" s="25">
        <v>0</v>
      </c>
      <c r="U297" s="25">
        <v>24574</v>
      </c>
      <c r="V297" s="25">
        <v>0</v>
      </c>
      <c r="W297" s="25">
        <v>0</v>
      </c>
      <c r="X297" s="25">
        <v>0</v>
      </c>
      <c r="Y297" s="25">
        <v>0</v>
      </c>
      <c r="Z297" s="25">
        <f t="shared" si="4"/>
        <v>0</v>
      </c>
    </row>
    <row r="298" spans="1:26" x14ac:dyDescent="0.3">
      <c r="A298" s="25">
        <v>2013</v>
      </c>
      <c r="B298" s="10">
        <v>109</v>
      </c>
      <c r="C298" s="10">
        <v>487</v>
      </c>
      <c r="D298" s="10">
        <v>1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1</v>
      </c>
      <c r="L298" s="10">
        <v>0</v>
      </c>
      <c r="M298" s="10">
        <v>0</v>
      </c>
      <c r="N298" s="25">
        <v>0.43699999999999761</v>
      </c>
      <c r="O298" s="15">
        <v>1.0000000000000009E-2</v>
      </c>
      <c r="P298" s="25">
        <v>16.04</v>
      </c>
      <c r="Q298" s="25">
        <v>1.2052043639481447</v>
      </c>
      <c r="R298" s="25">
        <v>4.37</v>
      </c>
      <c r="S298" s="25">
        <v>0.64048143697042181</v>
      </c>
      <c r="T298" s="25">
        <v>4</v>
      </c>
      <c r="U298" s="25">
        <v>24574</v>
      </c>
      <c r="V298" s="25">
        <v>0</v>
      </c>
      <c r="W298" s="25">
        <v>0</v>
      </c>
      <c r="X298" s="25">
        <v>0</v>
      </c>
      <c r="Y298" s="25">
        <v>0</v>
      </c>
      <c r="Z298" s="25">
        <f t="shared" si="4"/>
        <v>0</v>
      </c>
    </row>
    <row r="299" spans="1:26" x14ac:dyDescent="0.3">
      <c r="A299" s="25">
        <v>2013</v>
      </c>
      <c r="B299" s="10">
        <v>110</v>
      </c>
      <c r="C299" s="10">
        <v>488</v>
      </c>
      <c r="D299" s="10">
        <v>1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1</v>
      </c>
      <c r="L299" s="10">
        <v>0</v>
      </c>
      <c r="M299" s="10">
        <v>0</v>
      </c>
      <c r="N299" s="25">
        <v>0.14999999999999858</v>
      </c>
      <c r="O299" s="15">
        <v>5.0000000000000044E-2</v>
      </c>
      <c r="P299" s="25">
        <v>21.24</v>
      </c>
      <c r="Q299" s="25">
        <v>1.3271545124094315</v>
      </c>
      <c r="R299" s="25">
        <v>4.4000000000000004</v>
      </c>
      <c r="S299" s="25">
        <v>0.64345267648618742</v>
      </c>
      <c r="T299" s="25">
        <v>0</v>
      </c>
      <c r="U299" s="25">
        <v>24574</v>
      </c>
      <c r="V299" s="25">
        <v>0</v>
      </c>
      <c r="W299" s="25">
        <v>0</v>
      </c>
      <c r="X299" s="25">
        <v>0</v>
      </c>
      <c r="Y299" s="25">
        <v>0</v>
      </c>
      <c r="Z299" s="25">
        <f t="shared" si="4"/>
        <v>0</v>
      </c>
    </row>
    <row r="300" spans="1:26" x14ac:dyDescent="0.3">
      <c r="A300" s="25">
        <v>2013</v>
      </c>
      <c r="B300" s="10">
        <v>111</v>
      </c>
      <c r="C300" s="10">
        <v>489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1</v>
      </c>
      <c r="M300" s="10">
        <v>0</v>
      </c>
      <c r="N300" s="25">
        <v>0.24000000000000199</v>
      </c>
      <c r="O300" s="15">
        <v>0.16000000000000003</v>
      </c>
      <c r="P300" s="25">
        <v>11.54</v>
      </c>
      <c r="Q300" s="25">
        <v>1.0622058088197126</v>
      </c>
      <c r="R300" s="25">
        <v>4.05</v>
      </c>
      <c r="S300" s="25">
        <v>0.60745502321466849</v>
      </c>
      <c r="T300" s="25">
        <v>0</v>
      </c>
      <c r="U300" s="25">
        <v>24574</v>
      </c>
      <c r="V300" s="25">
        <v>0</v>
      </c>
      <c r="W300" s="25">
        <v>0</v>
      </c>
      <c r="X300" s="25">
        <v>0</v>
      </c>
      <c r="Y300" s="25">
        <v>0</v>
      </c>
      <c r="Z300" s="25">
        <f t="shared" si="4"/>
        <v>0</v>
      </c>
    </row>
    <row r="301" spans="1:26" x14ac:dyDescent="0.3">
      <c r="A301" s="25">
        <v>2013</v>
      </c>
      <c r="B301" s="10">
        <v>112</v>
      </c>
      <c r="C301" s="10">
        <v>490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25">
        <v>0.50500000000000256</v>
      </c>
      <c r="O301" s="15">
        <v>0</v>
      </c>
      <c r="P301" s="25">
        <v>9.5399999999999991</v>
      </c>
      <c r="Q301" s="25">
        <v>0.97954837470409506</v>
      </c>
      <c r="R301" s="25">
        <v>4.4000000000000004</v>
      </c>
      <c r="S301" s="25">
        <v>0.64345267648618742</v>
      </c>
      <c r="T301" s="25">
        <v>3</v>
      </c>
      <c r="U301" s="25">
        <v>24574</v>
      </c>
      <c r="V301" s="25">
        <v>0</v>
      </c>
      <c r="W301" s="25">
        <v>0</v>
      </c>
      <c r="X301" s="25">
        <v>0</v>
      </c>
      <c r="Y301" s="25">
        <v>0</v>
      </c>
      <c r="Z301" s="25">
        <f t="shared" si="4"/>
        <v>0</v>
      </c>
    </row>
    <row r="302" spans="1:26" x14ac:dyDescent="0.3">
      <c r="A302" s="25">
        <v>2013</v>
      </c>
      <c r="B302" s="10">
        <v>113</v>
      </c>
      <c r="C302" s="10">
        <v>491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1</v>
      </c>
      <c r="N302" s="25">
        <v>0.18499999999999517</v>
      </c>
      <c r="O302" s="15">
        <v>3.0000000000000027E-2</v>
      </c>
      <c r="P302" s="25">
        <v>30.62</v>
      </c>
      <c r="Q302" s="25">
        <v>1.4860051863622423</v>
      </c>
      <c r="R302" s="25">
        <v>4.38</v>
      </c>
      <c r="S302" s="25">
        <v>0.64147411050409953</v>
      </c>
      <c r="T302" s="25">
        <v>0</v>
      </c>
      <c r="U302" s="25">
        <v>24574</v>
      </c>
      <c r="V302" s="25">
        <v>0</v>
      </c>
      <c r="W302" s="25">
        <v>0</v>
      </c>
      <c r="X302" s="25">
        <v>1</v>
      </c>
      <c r="Y302" s="25">
        <v>0</v>
      </c>
      <c r="Z302" s="25">
        <f t="shared" si="4"/>
        <v>1</v>
      </c>
    </row>
    <row r="303" spans="1:26" x14ac:dyDescent="0.3">
      <c r="A303" s="25">
        <v>2013</v>
      </c>
      <c r="B303" s="10">
        <v>114</v>
      </c>
      <c r="C303" s="10">
        <v>492</v>
      </c>
      <c r="D303" s="10">
        <v>1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1</v>
      </c>
      <c r="M303" s="10">
        <v>0</v>
      </c>
      <c r="N303" s="25">
        <v>0.60000000000000131</v>
      </c>
      <c r="O303" s="15">
        <v>7.999999999999996E-2</v>
      </c>
      <c r="P303" s="25">
        <v>36.08</v>
      </c>
      <c r="Q303" s="25">
        <v>1.5572665288699041</v>
      </c>
      <c r="R303" s="25">
        <v>4.96</v>
      </c>
      <c r="S303" s="25">
        <v>0.69548167649019743</v>
      </c>
      <c r="T303" s="25">
        <v>1</v>
      </c>
      <c r="U303" s="25">
        <v>24574</v>
      </c>
      <c r="V303" s="25">
        <v>0</v>
      </c>
      <c r="W303" s="25">
        <v>0</v>
      </c>
      <c r="X303" s="25">
        <v>0</v>
      </c>
      <c r="Y303" s="25">
        <v>0</v>
      </c>
      <c r="Z303" s="25">
        <f t="shared" si="4"/>
        <v>0</v>
      </c>
    </row>
    <row r="304" spans="1:26" x14ac:dyDescent="0.3">
      <c r="A304" s="25">
        <v>2013</v>
      </c>
      <c r="B304" s="10">
        <v>115</v>
      </c>
      <c r="C304" s="10">
        <v>493</v>
      </c>
      <c r="D304" s="10">
        <v>1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1</v>
      </c>
      <c r="N304" s="25">
        <v>0.35000000000000142</v>
      </c>
      <c r="O304" s="15">
        <v>0.32999999999999996</v>
      </c>
      <c r="P304" s="25">
        <v>27.16</v>
      </c>
      <c r="Q304" s="25">
        <v>1.433929765608464</v>
      </c>
      <c r="R304" s="25">
        <v>3.03</v>
      </c>
      <c r="S304" s="25">
        <v>0.48144262850230496</v>
      </c>
      <c r="T304" s="25">
        <v>1</v>
      </c>
      <c r="U304" s="25">
        <v>24574</v>
      </c>
      <c r="V304" s="25">
        <v>0</v>
      </c>
      <c r="W304" s="25">
        <v>0</v>
      </c>
      <c r="X304" s="25">
        <v>1</v>
      </c>
      <c r="Y304" s="25">
        <v>0</v>
      </c>
      <c r="Z304" s="25">
        <f t="shared" si="4"/>
        <v>1</v>
      </c>
    </row>
    <row r="305" spans="1:26" x14ac:dyDescent="0.3">
      <c r="A305" s="25">
        <v>2013</v>
      </c>
      <c r="B305" s="10">
        <v>116</v>
      </c>
      <c r="C305" s="10">
        <v>494</v>
      </c>
      <c r="D305" s="10">
        <v>1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1</v>
      </c>
      <c r="N305" s="25">
        <v>0.17000000000000171</v>
      </c>
      <c r="O305" s="15">
        <v>8.9999999999999969E-2</v>
      </c>
      <c r="P305" s="25">
        <v>23.63</v>
      </c>
      <c r="Q305" s="25">
        <v>1.3734637216323691</v>
      </c>
      <c r="R305" s="25">
        <v>3.82</v>
      </c>
      <c r="S305" s="25">
        <v>0.58206336291170868</v>
      </c>
      <c r="T305" s="25">
        <v>0</v>
      </c>
      <c r="U305" s="25">
        <v>24574</v>
      </c>
      <c r="V305" s="25">
        <v>0</v>
      </c>
      <c r="W305" s="25">
        <v>0</v>
      </c>
      <c r="X305" s="25">
        <v>0</v>
      </c>
      <c r="Y305" s="25">
        <v>0</v>
      </c>
      <c r="Z305" s="25">
        <f t="shared" si="4"/>
        <v>0</v>
      </c>
    </row>
    <row r="306" spans="1:26" x14ac:dyDescent="0.3">
      <c r="A306" s="25">
        <v>2013</v>
      </c>
      <c r="B306" s="10">
        <v>117</v>
      </c>
      <c r="C306" s="10">
        <v>495</v>
      </c>
      <c r="D306" s="10">
        <v>1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1</v>
      </c>
      <c r="N306" s="25">
        <v>0.39499999999999602</v>
      </c>
      <c r="O306" s="15">
        <v>0</v>
      </c>
      <c r="P306" s="25">
        <v>20.57</v>
      </c>
      <c r="Q306" s="25">
        <v>1.3132342916947239</v>
      </c>
      <c r="R306" s="25">
        <v>2.82</v>
      </c>
      <c r="S306" s="25">
        <v>0.45024910831936105</v>
      </c>
      <c r="T306" s="25">
        <v>0</v>
      </c>
      <c r="U306" s="25">
        <v>24574</v>
      </c>
      <c r="V306" s="25">
        <v>0</v>
      </c>
      <c r="W306" s="25">
        <v>0</v>
      </c>
      <c r="X306" s="25">
        <v>0</v>
      </c>
      <c r="Y306" s="25">
        <v>2</v>
      </c>
      <c r="Z306" s="25">
        <f t="shared" si="4"/>
        <v>2</v>
      </c>
    </row>
    <row r="307" spans="1:26" x14ac:dyDescent="0.3">
      <c r="A307" s="25">
        <v>2013</v>
      </c>
      <c r="B307" s="10">
        <v>118</v>
      </c>
      <c r="C307" s="10">
        <v>496</v>
      </c>
      <c r="D307" s="10">
        <v>1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1</v>
      </c>
      <c r="N307" s="25">
        <v>0.60500000000000398</v>
      </c>
      <c r="O307" s="15">
        <v>0.52</v>
      </c>
      <c r="P307" s="25">
        <v>14.26</v>
      </c>
      <c r="Q307" s="25">
        <v>1.1541195255158467</v>
      </c>
      <c r="R307" s="25">
        <v>4.55</v>
      </c>
      <c r="S307" s="25">
        <v>0.65801139665711239</v>
      </c>
      <c r="T307" s="25">
        <v>1</v>
      </c>
      <c r="U307" s="25">
        <v>24574</v>
      </c>
      <c r="V307" s="25">
        <v>0</v>
      </c>
      <c r="W307" s="25">
        <v>0</v>
      </c>
      <c r="X307" s="25">
        <v>2</v>
      </c>
      <c r="Y307" s="25">
        <v>0</v>
      </c>
      <c r="Z307" s="25">
        <f t="shared" si="4"/>
        <v>2</v>
      </c>
    </row>
    <row r="308" spans="1:26" x14ac:dyDescent="0.3">
      <c r="A308" s="25">
        <v>2013</v>
      </c>
      <c r="B308" s="10">
        <v>119</v>
      </c>
      <c r="C308" s="10">
        <v>497</v>
      </c>
      <c r="D308" s="10">
        <v>1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1</v>
      </c>
      <c r="M308" s="10">
        <v>0</v>
      </c>
      <c r="N308" s="25">
        <v>0.18299999999999272</v>
      </c>
      <c r="O308" s="15">
        <v>1.0000000000000009E-2</v>
      </c>
      <c r="P308" s="25">
        <v>19.43</v>
      </c>
      <c r="Q308" s="25">
        <v>1.2884728005997825</v>
      </c>
      <c r="R308" s="25">
        <v>2.66</v>
      </c>
      <c r="S308" s="25">
        <v>0.42488163663106698</v>
      </c>
      <c r="T308" s="25">
        <v>1</v>
      </c>
      <c r="U308" s="25">
        <v>24574</v>
      </c>
      <c r="V308" s="25">
        <v>0</v>
      </c>
      <c r="W308" s="25">
        <v>0</v>
      </c>
      <c r="X308" s="25">
        <v>1</v>
      </c>
      <c r="Y308" s="25">
        <v>0</v>
      </c>
      <c r="Z308" s="25">
        <f t="shared" si="4"/>
        <v>1</v>
      </c>
    </row>
    <row r="309" spans="1:26" x14ac:dyDescent="0.3">
      <c r="A309" s="25">
        <v>2013</v>
      </c>
      <c r="B309" s="10">
        <v>120</v>
      </c>
      <c r="C309" s="10">
        <v>498</v>
      </c>
      <c r="D309" s="10">
        <v>1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1</v>
      </c>
      <c r="N309" s="25">
        <v>0.44700000000000273</v>
      </c>
      <c r="O309" s="15">
        <v>0.41000000000000003</v>
      </c>
      <c r="P309" s="25">
        <v>5.81</v>
      </c>
      <c r="Q309" s="25">
        <v>0.76417613239033066</v>
      </c>
      <c r="R309" s="25">
        <v>2.98</v>
      </c>
      <c r="S309" s="25">
        <v>0.47421626407625522</v>
      </c>
      <c r="T309" s="25">
        <v>2</v>
      </c>
      <c r="U309" s="25">
        <v>24574</v>
      </c>
      <c r="V309" s="25">
        <v>0</v>
      </c>
      <c r="W309" s="25">
        <v>0</v>
      </c>
      <c r="X309" s="25">
        <v>0</v>
      </c>
      <c r="Y309" s="25">
        <v>0</v>
      </c>
      <c r="Z309" s="25">
        <f t="shared" si="4"/>
        <v>0</v>
      </c>
    </row>
    <row r="310" spans="1:26" x14ac:dyDescent="0.3">
      <c r="A310" s="25">
        <v>2013</v>
      </c>
      <c r="B310" s="10">
        <v>121</v>
      </c>
      <c r="C310" s="10">
        <v>499</v>
      </c>
      <c r="D310" s="10">
        <v>1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1</v>
      </c>
      <c r="M310" s="10">
        <v>0</v>
      </c>
      <c r="N310" s="25">
        <v>0.46000000000000796</v>
      </c>
      <c r="O310" s="15">
        <v>1.0000000000000009E-2</v>
      </c>
      <c r="P310" s="25">
        <v>12.7</v>
      </c>
      <c r="Q310" s="25">
        <v>1.1038037209559568</v>
      </c>
      <c r="R310" s="25">
        <v>3.23</v>
      </c>
      <c r="S310" s="25">
        <v>0.50920252233110286</v>
      </c>
      <c r="T310" s="25">
        <v>2</v>
      </c>
      <c r="U310" s="25">
        <v>24574</v>
      </c>
      <c r="V310" s="25">
        <v>0</v>
      </c>
      <c r="W310" s="25">
        <v>0</v>
      </c>
      <c r="X310" s="25">
        <v>1</v>
      </c>
      <c r="Y310" s="25">
        <v>0</v>
      </c>
      <c r="Z310" s="25">
        <f t="shared" si="4"/>
        <v>1</v>
      </c>
    </row>
    <row r="311" spans="1:26" x14ac:dyDescent="0.3">
      <c r="A311" s="25">
        <v>2013</v>
      </c>
      <c r="B311" s="10">
        <v>122</v>
      </c>
      <c r="C311" s="10">
        <v>500</v>
      </c>
      <c r="D311" s="10">
        <v>1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1</v>
      </c>
      <c r="M311" s="10">
        <v>0</v>
      </c>
      <c r="N311" s="25">
        <v>0.5899999999999892</v>
      </c>
      <c r="O311" s="15">
        <v>4.0000000000000036E-2</v>
      </c>
      <c r="P311" s="25">
        <v>11.86</v>
      </c>
      <c r="Q311" s="25">
        <v>1.0740846890282438</v>
      </c>
      <c r="R311" s="25">
        <v>2.61</v>
      </c>
      <c r="S311" s="25">
        <v>0.41664050733828095</v>
      </c>
      <c r="T311" s="25">
        <v>1</v>
      </c>
      <c r="U311" s="25">
        <v>24574</v>
      </c>
      <c r="V311" s="25">
        <v>0</v>
      </c>
      <c r="W311" s="25">
        <v>0</v>
      </c>
      <c r="X311" s="25">
        <v>1</v>
      </c>
      <c r="Y311" s="25">
        <v>1</v>
      </c>
      <c r="Z311" s="25">
        <f t="shared" si="4"/>
        <v>2</v>
      </c>
    </row>
    <row r="312" spans="1:26" x14ac:dyDescent="0.3">
      <c r="A312" s="25">
        <v>2013</v>
      </c>
      <c r="B312" s="10">
        <v>123</v>
      </c>
      <c r="C312" s="10">
        <v>501</v>
      </c>
      <c r="D312" s="10">
        <v>1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1</v>
      </c>
      <c r="M312" s="10">
        <v>0</v>
      </c>
      <c r="N312" s="25">
        <v>0.35000000000000853</v>
      </c>
      <c r="O312" s="15">
        <v>0</v>
      </c>
      <c r="P312" s="25">
        <v>16.53</v>
      </c>
      <c r="Q312" s="25">
        <v>1.2182728535714475</v>
      </c>
      <c r="R312" s="25">
        <v>2.68</v>
      </c>
      <c r="S312" s="25">
        <v>0.42813479402878885</v>
      </c>
      <c r="T312" s="25">
        <v>0</v>
      </c>
      <c r="U312" s="25">
        <v>16879</v>
      </c>
      <c r="V312" s="25">
        <v>0</v>
      </c>
      <c r="W312" s="25">
        <v>0</v>
      </c>
      <c r="X312" s="25">
        <v>0</v>
      </c>
      <c r="Y312" s="25">
        <v>0</v>
      </c>
      <c r="Z312" s="25">
        <f t="shared" si="4"/>
        <v>0</v>
      </c>
    </row>
    <row r="313" spans="1:26" x14ac:dyDescent="0.3">
      <c r="A313" s="25">
        <v>2013</v>
      </c>
      <c r="B313" s="10">
        <v>124</v>
      </c>
      <c r="C313" s="10">
        <v>502</v>
      </c>
      <c r="D313" s="10">
        <v>1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1</v>
      </c>
      <c r="M313" s="10">
        <v>0</v>
      </c>
      <c r="N313" s="25">
        <v>0.54999999999999716</v>
      </c>
      <c r="O313" s="15">
        <v>8.9999999999999969E-2</v>
      </c>
      <c r="P313" s="25">
        <v>33.92</v>
      </c>
      <c r="Q313" s="25">
        <v>1.5304558435846762</v>
      </c>
      <c r="R313" s="25">
        <v>5.25</v>
      </c>
      <c r="S313" s="25">
        <v>0.72015930340595691</v>
      </c>
      <c r="T313" s="25">
        <v>0</v>
      </c>
      <c r="U313" s="25">
        <v>16879</v>
      </c>
      <c r="V313" s="25">
        <v>0</v>
      </c>
      <c r="W313" s="25">
        <v>0</v>
      </c>
      <c r="X313" s="25">
        <v>0</v>
      </c>
      <c r="Y313" s="25">
        <v>0</v>
      </c>
      <c r="Z313" s="25">
        <f t="shared" si="4"/>
        <v>0</v>
      </c>
    </row>
    <row r="314" spans="1:26" x14ac:dyDescent="0.3">
      <c r="A314" s="25">
        <v>2013</v>
      </c>
      <c r="B314" s="10">
        <v>125</v>
      </c>
      <c r="C314" s="10">
        <v>503</v>
      </c>
      <c r="D314" s="10">
        <v>1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1</v>
      </c>
      <c r="N314" s="25">
        <v>0.35999999999999943</v>
      </c>
      <c r="O314" s="15">
        <v>2.0000000000000018E-2</v>
      </c>
      <c r="P314" s="25">
        <v>24.19</v>
      </c>
      <c r="Q314" s="25">
        <v>1.3836358683618797</v>
      </c>
      <c r="R314" s="25">
        <v>7.7</v>
      </c>
      <c r="S314" s="25">
        <v>0.88649072517248184</v>
      </c>
      <c r="T314" s="25">
        <v>0</v>
      </c>
      <c r="U314" s="25">
        <v>16879</v>
      </c>
      <c r="V314" s="25">
        <v>0</v>
      </c>
      <c r="W314" s="25">
        <v>0</v>
      </c>
      <c r="X314" s="25">
        <v>0</v>
      </c>
      <c r="Y314" s="25">
        <v>0</v>
      </c>
      <c r="Z314" s="25">
        <f t="shared" si="4"/>
        <v>0</v>
      </c>
    </row>
    <row r="315" spans="1:26" x14ac:dyDescent="0.3">
      <c r="A315" s="25">
        <v>2013</v>
      </c>
      <c r="B315" s="10">
        <v>126</v>
      </c>
      <c r="C315" s="10">
        <v>504</v>
      </c>
      <c r="D315" s="10">
        <v>1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1</v>
      </c>
      <c r="M315" s="10">
        <v>0</v>
      </c>
      <c r="N315" s="25">
        <v>0.53499999999999659</v>
      </c>
      <c r="O315" s="15">
        <v>5.0000000000000044E-2</v>
      </c>
      <c r="P315" s="25">
        <v>49.81</v>
      </c>
      <c r="Q315" s="25">
        <v>1.6973165417323834</v>
      </c>
      <c r="R315" s="25">
        <v>6.11</v>
      </c>
      <c r="S315" s="25">
        <v>0.78604121024255424</v>
      </c>
      <c r="T315" s="25">
        <v>0</v>
      </c>
      <c r="U315" s="25">
        <v>16879</v>
      </c>
      <c r="V315" s="25">
        <v>0</v>
      </c>
      <c r="W315" s="25">
        <v>0</v>
      </c>
      <c r="X315" s="25">
        <v>0</v>
      </c>
      <c r="Y315" s="25">
        <v>0</v>
      </c>
      <c r="Z315" s="25">
        <f t="shared" si="4"/>
        <v>0</v>
      </c>
    </row>
    <row r="316" spans="1:26" x14ac:dyDescent="0.3">
      <c r="A316" s="25">
        <v>2013</v>
      </c>
      <c r="B316" s="10">
        <v>127</v>
      </c>
      <c r="C316" s="10">
        <v>505</v>
      </c>
      <c r="D316" s="10">
        <v>1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1</v>
      </c>
      <c r="N316" s="25">
        <v>0.35500000000000398</v>
      </c>
      <c r="O316" s="15">
        <v>5.0000000000000044E-2</v>
      </c>
      <c r="P316" s="25">
        <v>29.03</v>
      </c>
      <c r="Q316" s="25">
        <v>1.4628470358316736</v>
      </c>
      <c r="R316" s="25">
        <v>6.96</v>
      </c>
      <c r="S316" s="25">
        <v>0.84260923961056211</v>
      </c>
      <c r="T316" s="25">
        <v>0</v>
      </c>
      <c r="U316" s="25">
        <v>16879</v>
      </c>
      <c r="V316" s="25">
        <v>1</v>
      </c>
      <c r="W316" s="25">
        <v>0</v>
      </c>
      <c r="X316" s="25">
        <v>0</v>
      </c>
      <c r="Y316" s="25">
        <v>1</v>
      </c>
      <c r="Z316" s="25">
        <f t="shared" si="4"/>
        <v>2</v>
      </c>
    </row>
    <row r="317" spans="1:26" x14ac:dyDescent="0.3">
      <c r="A317" s="25">
        <v>2013</v>
      </c>
      <c r="B317" s="10">
        <v>128</v>
      </c>
      <c r="C317" s="10">
        <v>506</v>
      </c>
      <c r="D317" s="10">
        <v>1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1</v>
      </c>
      <c r="M317" s="10">
        <v>0</v>
      </c>
      <c r="N317" s="25">
        <v>0.51500000000000057</v>
      </c>
      <c r="O317" s="15">
        <v>8.9999999999999969E-2</v>
      </c>
      <c r="P317" s="25">
        <v>10.88</v>
      </c>
      <c r="Q317" s="25">
        <v>1.0366288953621612</v>
      </c>
      <c r="R317" s="25">
        <v>2.95</v>
      </c>
      <c r="S317" s="25">
        <v>0.46982201597816303</v>
      </c>
      <c r="T317" s="25">
        <v>0</v>
      </c>
      <c r="U317" s="25">
        <v>16879</v>
      </c>
      <c r="V317" s="25">
        <v>0</v>
      </c>
      <c r="W317" s="25">
        <v>0</v>
      </c>
      <c r="X317" s="25">
        <v>0</v>
      </c>
      <c r="Y317" s="25">
        <v>0</v>
      </c>
      <c r="Z317" s="25">
        <f t="shared" si="4"/>
        <v>0</v>
      </c>
    </row>
    <row r="318" spans="1:26" x14ac:dyDescent="0.3">
      <c r="A318" s="25">
        <v>2013</v>
      </c>
      <c r="B318" s="10">
        <v>129</v>
      </c>
      <c r="C318" s="10">
        <v>507</v>
      </c>
      <c r="D318" s="10">
        <v>1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1</v>
      </c>
      <c r="M318" s="10">
        <v>0</v>
      </c>
      <c r="N318" s="25">
        <v>0.92999999999999261</v>
      </c>
      <c r="O318" s="15">
        <v>0.21999999999999997</v>
      </c>
      <c r="P318" s="25">
        <v>15.61</v>
      </c>
      <c r="Q318" s="25">
        <v>1.1934029030624176</v>
      </c>
      <c r="R318" s="25">
        <v>3.09</v>
      </c>
      <c r="S318" s="25">
        <v>0.48995847942483461</v>
      </c>
      <c r="T318" s="25">
        <v>0</v>
      </c>
      <c r="U318" s="25">
        <v>16879</v>
      </c>
      <c r="V318" s="25">
        <v>0</v>
      </c>
      <c r="W318" s="25">
        <v>0</v>
      </c>
      <c r="X318" s="25">
        <v>3</v>
      </c>
      <c r="Y318" s="25">
        <v>0</v>
      </c>
      <c r="Z318" s="25">
        <f t="shared" si="4"/>
        <v>3</v>
      </c>
    </row>
    <row r="319" spans="1:26" x14ac:dyDescent="0.3">
      <c r="A319" s="25">
        <v>2013</v>
      </c>
      <c r="B319" s="10">
        <v>130</v>
      </c>
      <c r="C319" s="10">
        <v>508</v>
      </c>
      <c r="D319" s="10">
        <v>1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1</v>
      </c>
      <c r="L319" s="10">
        <v>0</v>
      </c>
      <c r="M319" s="10">
        <v>0</v>
      </c>
      <c r="N319" s="25">
        <v>0.31700000000000728</v>
      </c>
      <c r="O319" s="15">
        <v>6.0000000000000053E-2</v>
      </c>
      <c r="P319" s="25">
        <v>14.74</v>
      </c>
      <c r="Q319" s="25">
        <v>1.1684974835230326</v>
      </c>
      <c r="R319" s="25">
        <v>3.19</v>
      </c>
      <c r="S319" s="25">
        <v>0.50379068305718111</v>
      </c>
      <c r="T319" s="25">
        <v>1</v>
      </c>
      <c r="U319" s="25">
        <v>16879</v>
      </c>
      <c r="V319" s="25">
        <v>0</v>
      </c>
      <c r="W319" s="25">
        <v>0</v>
      </c>
      <c r="X319" s="25">
        <v>0</v>
      </c>
      <c r="Y319" s="25">
        <v>1</v>
      </c>
      <c r="Z319" s="25">
        <f t="shared" si="4"/>
        <v>1</v>
      </c>
    </row>
    <row r="320" spans="1:26" x14ac:dyDescent="0.3">
      <c r="A320" s="25">
        <v>2013</v>
      </c>
      <c r="B320" s="10">
        <v>131</v>
      </c>
      <c r="C320" s="10">
        <v>509</v>
      </c>
      <c r="D320" s="10">
        <v>1</v>
      </c>
      <c r="E320" s="10">
        <v>0</v>
      </c>
      <c r="F320" s="10">
        <v>0</v>
      </c>
      <c r="G320" s="10">
        <v>1</v>
      </c>
      <c r="H320" s="10">
        <v>0</v>
      </c>
      <c r="I320" s="10">
        <v>0</v>
      </c>
      <c r="J320" s="10">
        <v>0</v>
      </c>
      <c r="K320" s="10">
        <v>1</v>
      </c>
      <c r="L320" s="10">
        <v>0</v>
      </c>
      <c r="M320" s="10">
        <v>0</v>
      </c>
      <c r="N320" s="25">
        <v>0.23799999999999955</v>
      </c>
      <c r="O320" s="15">
        <v>0</v>
      </c>
      <c r="P320" s="25">
        <v>35.75</v>
      </c>
      <c r="Q320" s="25">
        <v>1.5532760461370994</v>
      </c>
      <c r="R320" s="25">
        <v>2.89</v>
      </c>
      <c r="S320" s="25">
        <v>0.46089784275654788</v>
      </c>
      <c r="T320" s="25">
        <v>0</v>
      </c>
      <c r="U320" s="25">
        <v>16879</v>
      </c>
      <c r="V320" s="25">
        <v>0</v>
      </c>
      <c r="W320" s="25">
        <v>0</v>
      </c>
      <c r="X320" s="25">
        <v>0</v>
      </c>
      <c r="Y320" s="25">
        <v>1</v>
      </c>
      <c r="Z320" s="25">
        <f t="shared" si="4"/>
        <v>1</v>
      </c>
    </row>
    <row r="321" spans="1:26" x14ac:dyDescent="0.3">
      <c r="A321" s="25">
        <v>2013</v>
      </c>
      <c r="B321" s="10">
        <v>132</v>
      </c>
      <c r="C321" s="10">
        <v>510</v>
      </c>
      <c r="D321" s="10">
        <v>1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1</v>
      </c>
      <c r="L321" s="10">
        <v>0</v>
      </c>
      <c r="M321" s="10">
        <v>0</v>
      </c>
      <c r="N321" s="25">
        <v>0.40999999999999659</v>
      </c>
      <c r="O321" s="15">
        <v>6.0000000000000053E-2</v>
      </c>
      <c r="P321" s="25">
        <v>34.93</v>
      </c>
      <c r="Q321" s="25">
        <v>1.5431985856376467</v>
      </c>
      <c r="R321" s="25">
        <v>3.54</v>
      </c>
      <c r="S321" s="25">
        <v>0.54900326202578786</v>
      </c>
      <c r="T321" s="25">
        <v>0</v>
      </c>
      <c r="U321" s="25">
        <v>16879</v>
      </c>
      <c r="V321" s="25">
        <v>0</v>
      </c>
      <c r="W321" s="25">
        <v>0</v>
      </c>
      <c r="X321" s="25">
        <v>2</v>
      </c>
      <c r="Y321" s="25">
        <v>1</v>
      </c>
      <c r="Z321" s="25">
        <f t="shared" si="4"/>
        <v>3</v>
      </c>
    </row>
    <row r="322" spans="1:26" x14ac:dyDescent="0.3">
      <c r="A322" s="25">
        <v>2013</v>
      </c>
      <c r="B322" s="10">
        <v>133</v>
      </c>
      <c r="C322" s="10">
        <v>511</v>
      </c>
      <c r="D322" s="10">
        <v>1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1</v>
      </c>
      <c r="L322" s="10">
        <v>0</v>
      </c>
      <c r="M322" s="10">
        <v>0</v>
      </c>
      <c r="N322" s="25">
        <v>0.59000000000000341</v>
      </c>
      <c r="O322" s="15">
        <v>0.16000000000000003</v>
      </c>
      <c r="P322" s="25">
        <v>29.9</v>
      </c>
      <c r="Q322" s="25">
        <v>1.4756711883244296</v>
      </c>
      <c r="R322" s="25">
        <v>3.26</v>
      </c>
      <c r="S322" s="25">
        <v>0.51321760006793893</v>
      </c>
      <c r="T322" s="25">
        <v>0</v>
      </c>
      <c r="U322" s="25">
        <v>16879</v>
      </c>
      <c r="V322" s="25">
        <v>0</v>
      </c>
      <c r="W322" s="25">
        <v>0</v>
      </c>
      <c r="X322" s="25">
        <v>3</v>
      </c>
      <c r="Y322" s="25">
        <v>0</v>
      </c>
      <c r="Z322" s="25">
        <f t="shared" ref="Z322:Z385" si="5">SUM(V322:Y322)</f>
        <v>3</v>
      </c>
    </row>
    <row r="323" spans="1:26" x14ac:dyDescent="0.3">
      <c r="A323" s="25">
        <v>2013</v>
      </c>
      <c r="B323" s="10">
        <v>134</v>
      </c>
      <c r="C323" s="10">
        <v>512</v>
      </c>
      <c r="D323" s="10">
        <v>1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1</v>
      </c>
      <c r="L323" s="10">
        <v>0</v>
      </c>
      <c r="M323" s="10">
        <v>0</v>
      </c>
      <c r="N323" s="25">
        <v>1</v>
      </c>
      <c r="O323" s="15">
        <v>0.18999999999999995</v>
      </c>
      <c r="P323" s="25">
        <v>26.09</v>
      </c>
      <c r="Q323" s="25">
        <v>1.4164740791002208</v>
      </c>
      <c r="R323" s="25">
        <v>3.39</v>
      </c>
      <c r="S323" s="25">
        <v>0.53019969820308221</v>
      </c>
      <c r="T323" s="25">
        <v>0</v>
      </c>
      <c r="U323" s="25">
        <v>16879</v>
      </c>
      <c r="V323" s="25">
        <v>1</v>
      </c>
      <c r="W323" s="25">
        <v>0</v>
      </c>
      <c r="X323" s="25">
        <v>2</v>
      </c>
      <c r="Y323" s="25">
        <v>0</v>
      </c>
      <c r="Z323" s="25">
        <f t="shared" si="5"/>
        <v>3</v>
      </c>
    </row>
    <row r="324" spans="1:26" x14ac:dyDescent="0.3">
      <c r="A324" s="25">
        <v>2013</v>
      </c>
      <c r="B324" s="10">
        <v>135</v>
      </c>
      <c r="C324" s="10">
        <v>513</v>
      </c>
      <c r="D324" s="10">
        <v>1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1</v>
      </c>
      <c r="L324" s="10">
        <v>0</v>
      </c>
      <c r="M324" s="10">
        <v>0</v>
      </c>
      <c r="N324" s="25">
        <v>0.23000000000000398</v>
      </c>
      <c r="O324" s="15">
        <v>0</v>
      </c>
      <c r="P324" s="25">
        <v>15.39</v>
      </c>
      <c r="Q324" s="25">
        <v>1.1872386198314788</v>
      </c>
      <c r="R324" s="25">
        <v>3.43</v>
      </c>
      <c r="S324" s="25">
        <v>0.53529412004277055</v>
      </c>
      <c r="T324" s="25">
        <v>1</v>
      </c>
      <c r="U324" s="25">
        <v>16879</v>
      </c>
      <c r="V324" s="25">
        <v>0</v>
      </c>
      <c r="W324" s="25">
        <v>0</v>
      </c>
      <c r="X324" s="25">
        <v>1</v>
      </c>
      <c r="Y324" s="25">
        <v>1</v>
      </c>
      <c r="Z324" s="25">
        <f t="shared" si="5"/>
        <v>2</v>
      </c>
    </row>
    <row r="325" spans="1:26" x14ac:dyDescent="0.3">
      <c r="A325" s="25">
        <v>2013</v>
      </c>
      <c r="B325" s="10">
        <v>136</v>
      </c>
      <c r="C325" s="10">
        <v>514</v>
      </c>
      <c r="D325" s="10">
        <v>1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1</v>
      </c>
      <c r="L325" s="10">
        <v>0</v>
      </c>
      <c r="M325" s="10">
        <v>0</v>
      </c>
      <c r="N325" s="25">
        <v>0.28000000000000114</v>
      </c>
      <c r="O325" s="15">
        <v>6.9999999999999951E-2</v>
      </c>
      <c r="P325" s="25">
        <v>28.64</v>
      </c>
      <c r="Q325" s="25">
        <v>1.4569730136358179</v>
      </c>
      <c r="R325" s="25">
        <v>4.09</v>
      </c>
      <c r="S325" s="25">
        <v>0.61172330800734176</v>
      </c>
      <c r="T325" s="25">
        <v>0</v>
      </c>
      <c r="U325" s="25">
        <v>16879</v>
      </c>
      <c r="V325" s="25">
        <v>1</v>
      </c>
      <c r="W325" s="25">
        <v>0</v>
      </c>
      <c r="X325" s="25">
        <v>0</v>
      </c>
      <c r="Y325" s="25">
        <v>0</v>
      </c>
      <c r="Z325" s="25">
        <f t="shared" si="5"/>
        <v>1</v>
      </c>
    </row>
    <row r="326" spans="1:26" x14ac:dyDescent="0.3">
      <c r="A326" s="25">
        <v>2013</v>
      </c>
      <c r="B326" s="10">
        <v>137</v>
      </c>
      <c r="C326" s="10">
        <v>515</v>
      </c>
      <c r="D326" s="10">
        <v>1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1</v>
      </c>
      <c r="K326" s="10">
        <v>0</v>
      </c>
      <c r="L326" s="10">
        <v>0</v>
      </c>
      <c r="M326" s="10">
        <v>0</v>
      </c>
      <c r="N326" s="25">
        <v>0.40999999999999659</v>
      </c>
      <c r="O326" s="15">
        <v>0</v>
      </c>
      <c r="P326" s="25">
        <v>25.16</v>
      </c>
      <c r="Q326" s="25">
        <v>1.4007106367732314</v>
      </c>
      <c r="R326" s="25">
        <v>3.5</v>
      </c>
      <c r="S326" s="25">
        <v>0.54406804435027567</v>
      </c>
      <c r="T326" s="25">
        <v>0</v>
      </c>
      <c r="U326" s="25">
        <v>16879</v>
      </c>
      <c r="V326" s="25">
        <v>0</v>
      </c>
      <c r="W326" s="25">
        <v>0</v>
      </c>
      <c r="X326" s="25">
        <v>0</v>
      </c>
      <c r="Y326" s="25">
        <v>1</v>
      </c>
      <c r="Z326" s="25">
        <f t="shared" si="5"/>
        <v>1</v>
      </c>
    </row>
    <row r="327" spans="1:26" x14ac:dyDescent="0.3">
      <c r="A327" s="25">
        <v>2013</v>
      </c>
      <c r="B327" s="10">
        <v>138</v>
      </c>
      <c r="C327" s="10">
        <v>516</v>
      </c>
      <c r="D327" s="10">
        <v>1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1</v>
      </c>
      <c r="L327" s="10">
        <v>0</v>
      </c>
      <c r="M327" s="10">
        <v>0</v>
      </c>
      <c r="N327" s="25">
        <v>0.63500000000000512</v>
      </c>
      <c r="O327" s="15">
        <v>0.25</v>
      </c>
      <c r="P327" s="25">
        <v>20.38</v>
      </c>
      <c r="Q327" s="25">
        <v>1.3092041796704075</v>
      </c>
      <c r="R327" s="25">
        <v>4.0599999999999996</v>
      </c>
      <c r="S327" s="25">
        <v>0.60852603357719404</v>
      </c>
      <c r="T327" s="25">
        <v>1</v>
      </c>
      <c r="U327" s="25">
        <v>16879</v>
      </c>
      <c r="V327" s="25">
        <v>0</v>
      </c>
      <c r="W327" s="25">
        <v>0</v>
      </c>
      <c r="X327" s="25">
        <v>0</v>
      </c>
      <c r="Y327" s="25">
        <v>0</v>
      </c>
      <c r="Z327" s="25">
        <f t="shared" si="5"/>
        <v>0</v>
      </c>
    </row>
    <row r="328" spans="1:26" x14ac:dyDescent="0.3">
      <c r="A328" s="25">
        <v>2013</v>
      </c>
      <c r="B328" s="10">
        <v>139</v>
      </c>
      <c r="C328" s="10">
        <v>517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25">
        <v>0.27299999999999613</v>
      </c>
      <c r="O328" s="15">
        <v>5.0000000000000044E-2</v>
      </c>
      <c r="P328" s="25">
        <v>21.13</v>
      </c>
      <c r="Q328" s="25">
        <v>1.3248994970523134</v>
      </c>
      <c r="R328" s="25">
        <v>3.35</v>
      </c>
      <c r="S328" s="25">
        <v>0.5250448070368452</v>
      </c>
      <c r="T328" s="25">
        <v>0</v>
      </c>
      <c r="U328" s="25">
        <v>16879</v>
      </c>
      <c r="V328" s="25">
        <v>0</v>
      </c>
      <c r="W328" s="25">
        <v>0</v>
      </c>
      <c r="X328" s="25">
        <v>0</v>
      </c>
      <c r="Y328" s="25">
        <v>0</v>
      </c>
      <c r="Z328" s="25">
        <f t="shared" si="5"/>
        <v>0</v>
      </c>
    </row>
    <row r="329" spans="1:26" x14ac:dyDescent="0.3">
      <c r="A329" s="25">
        <v>2013</v>
      </c>
      <c r="B329" s="10">
        <v>140</v>
      </c>
      <c r="C329" s="10">
        <v>518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1</v>
      </c>
      <c r="K329" s="10">
        <v>0</v>
      </c>
      <c r="L329" s="10">
        <v>0</v>
      </c>
      <c r="M329" s="10">
        <v>0</v>
      </c>
      <c r="N329" s="25">
        <v>0.25199999999999534</v>
      </c>
      <c r="O329" s="15">
        <v>0</v>
      </c>
      <c r="P329" s="25">
        <v>12.2</v>
      </c>
      <c r="Q329" s="25">
        <v>1.0863598306747482</v>
      </c>
      <c r="R329" s="25">
        <v>2.86</v>
      </c>
      <c r="S329" s="25">
        <v>0.456366033129043</v>
      </c>
      <c r="T329" s="25">
        <v>0</v>
      </c>
      <c r="U329" s="25">
        <v>16879</v>
      </c>
      <c r="V329" s="25">
        <v>0</v>
      </c>
      <c r="W329" s="25">
        <v>0</v>
      </c>
      <c r="X329" s="25">
        <v>0</v>
      </c>
      <c r="Y329" s="25">
        <v>0</v>
      </c>
      <c r="Z329" s="25">
        <f t="shared" si="5"/>
        <v>0</v>
      </c>
    </row>
    <row r="330" spans="1:26" x14ac:dyDescent="0.3">
      <c r="A330" s="25">
        <v>2013</v>
      </c>
      <c r="B330" s="10">
        <v>141</v>
      </c>
      <c r="C330" s="10">
        <v>519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1</v>
      </c>
      <c r="L330" s="10">
        <v>0</v>
      </c>
      <c r="M330" s="10">
        <v>0</v>
      </c>
      <c r="N330" s="25">
        <v>0.66500000000000625</v>
      </c>
      <c r="O330" s="15">
        <v>0.4</v>
      </c>
      <c r="P330" s="25">
        <v>18.03</v>
      </c>
      <c r="Q330" s="25">
        <v>1.255995726722402</v>
      </c>
      <c r="R330" s="25">
        <v>3.53</v>
      </c>
      <c r="S330" s="25">
        <v>0.54777470538782258</v>
      </c>
      <c r="T330" s="25">
        <v>2</v>
      </c>
      <c r="U330" s="25">
        <v>16879</v>
      </c>
      <c r="V330" s="25">
        <v>0</v>
      </c>
      <c r="W330" s="25">
        <v>0</v>
      </c>
      <c r="X330" s="25">
        <v>1</v>
      </c>
      <c r="Y330" s="25">
        <v>1</v>
      </c>
      <c r="Z330" s="25">
        <f t="shared" si="5"/>
        <v>2</v>
      </c>
    </row>
    <row r="331" spans="1:26" x14ac:dyDescent="0.3">
      <c r="A331" s="25">
        <v>2013</v>
      </c>
      <c r="B331" s="10">
        <v>142</v>
      </c>
      <c r="C331" s="10">
        <v>520</v>
      </c>
      <c r="D331" s="10">
        <v>1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1</v>
      </c>
      <c r="L331" s="10">
        <v>0</v>
      </c>
      <c r="M331" s="10">
        <v>0</v>
      </c>
      <c r="N331" s="25">
        <v>0.60199999999998965</v>
      </c>
      <c r="O331" s="15">
        <v>0.17000000000000004</v>
      </c>
      <c r="P331" s="25">
        <v>16.54</v>
      </c>
      <c r="Q331" s="25">
        <v>1.2185355052165279</v>
      </c>
      <c r="R331" s="25">
        <v>2.71</v>
      </c>
      <c r="S331" s="25">
        <v>0.43296929087440572</v>
      </c>
      <c r="T331" s="25">
        <v>2</v>
      </c>
      <c r="U331" s="25">
        <v>16879</v>
      </c>
      <c r="V331" s="25">
        <v>0</v>
      </c>
      <c r="W331" s="25">
        <v>0</v>
      </c>
      <c r="X331" s="25">
        <v>1</v>
      </c>
      <c r="Y331" s="25">
        <v>0</v>
      </c>
      <c r="Z331" s="25">
        <f t="shared" si="5"/>
        <v>1</v>
      </c>
    </row>
    <row r="332" spans="1:26" x14ac:dyDescent="0.3">
      <c r="A332" s="25">
        <v>2013</v>
      </c>
      <c r="B332" s="10">
        <v>143</v>
      </c>
      <c r="C332" s="10">
        <v>521</v>
      </c>
      <c r="D332" s="10">
        <v>1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1</v>
      </c>
      <c r="M332" s="10">
        <v>0</v>
      </c>
      <c r="N332" s="25">
        <v>0.21300000000000807</v>
      </c>
      <c r="O332" s="15">
        <v>0</v>
      </c>
      <c r="P332" s="25">
        <v>24.98</v>
      </c>
      <c r="Q332" s="25">
        <v>1.3975924340381167</v>
      </c>
      <c r="R332" s="25">
        <v>2.91</v>
      </c>
      <c r="S332" s="25">
        <v>0.46389298898590731</v>
      </c>
      <c r="T332" s="25">
        <v>1</v>
      </c>
      <c r="U332" s="25">
        <v>16879</v>
      </c>
      <c r="V332" s="25">
        <v>0</v>
      </c>
      <c r="W332" s="25">
        <v>0</v>
      </c>
      <c r="X332" s="25">
        <v>1</v>
      </c>
      <c r="Y332" s="25">
        <v>0</v>
      </c>
      <c r="Z332" s="25">
        <f t="shared" si="5"/>
        <v>1</v>
      </c>
    </row>
    <row r="333" spans="1:26" x14ac:dyDescent="0.3">
      <c r="A333" s="25">
        <v>2013</v>
      </c>
      <c r="B333" s="10">
        <v>144</v>
      </c>
      <c r="C333" s="10">
        <v>522</v>
      </c>
      <c r="D333" s="10">
        <v>1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25">
        <v>0.28999999999999204</v>
      </c>
      <c r="O333" s="15">
        <v>6.0000000000000053E-2</v>
      </c>
      <c r="P333" s="25">
        <v>33.29</v>
      </c>
      <c r="Q333" s="25">
        <v>1.5223137951566674</v>
      </c>
      <c r="R333" s="25">
        <v>3.47</v>
      </c>
      <c r="S333" s="25">
        <v>0.54032947479087379</v>
      </c>
      <c r="T333" s="25">
        <v>0</v>
      </c>
      <c r="U333" s="25">
        <v>16879</v>
      </c>
      <c r="V333" s="25">
        <v>0</v>
      </c>
      <c r="W333" s="25">
        <v>0</v>
      </c>
      <c r="X333" s="25">
        <v>0</v>
      </c>
      <c r="Y333" s="25">
        <v>0</v>
      </c>
      <c r="Z333" s="25">
        <f t="shared" si="5"/>
        <v>0</v>
      </c>
    </row>
    <row r="334" spans="1:26" x14ac:dyDescent="0.3">
      <c r="A334" s="25">
        <v>2013</v>
      </c>
      <c r="B334" s="10">
        <v>145</v>
      </c>
      <c r="C334" s="10">
        <v>523</v>
      </c>
      <c r="D334" s="10">
        <v>1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1</v>
      </c>
      <c r="L334" s="10">
        <v>0</v>
      </c>
      <c r="M334" s="10">
        <v>0</v>
      </c>
      <c r="N334" s="25">
        <v>0.35500000000000398</v>
      </c>
      <c r="O334" s="15">
        <v>0</v>
      </c>
      <c r="P334" s="25">
        <v>15.84</v>
      </c>
      <c r="Q334" s="25">
        <v>1.1997551772534747</v>
      </c>
      <c r="R334" s="25">
        <v>2.91</v>
      </c>
      <c r="S334" s="25">
        <v>0.46389298898590731</v>
      </c>
      <c r="T334" s="25">
        <v>0</v>
      </c>
      <c r="U334" s="25">
        <v>16879</v>
      </c>
      <c r="V334" s="25">
        <v>0</v>
      </c>
      <c r="W334" s="25">
        <v>0</v>
      </c>
      <c r="X334" s="25">
        <v>0</v>
      </c>
      <c r="Y334" s="25">
        <v>1</v>
      </c>
      <c r="Z334" s="25">
        <f t="shared" si="5"/>
        <v>1</v>
      </c>
    </row>
    <row r="335" spans="1:26" x14ac:dyDescent="0.3">
      <c r="A335" s="25">
        <v>2013</v>
      </c>
      <c r="B335" s="10">
        <v>146</v>
      </c>
      <c r="C335" s="10">
        <v>524</v>
      </c>
      <c r="D335" s="10">
        <v>1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25">
        <v>0.32000000000000739</v>
      </c>
      <c r="O335" s="15">
        <v>9.9999999999999978E-2</v>
      </c>
      <c r="P335" s="25">
        <v>10.97</v>
      </c>
      <c r="Q335" s="25">
        <v>1.0402066275747111</v>
      </c>
      <c r="R335" s="25">
        <v>2.88</v>
      </c>
      <c r="S335" s="25">
        <v>0.45939248775923086</v>
      </c>
      <c r="T335" s="25">
        <v>1</v>
      </c>
      <c r="U335" s="25">
        <v>16879</v>
      </c>
      <c r="V335" s="25">
        <v>0</v>
      </c>
      <c r="W335" s="25">
        <v>1</v>
      </c>
      <c r="X335" s="25">
        <v>0</v>
      </c>
      <c r="Y335" s="25">
        <v>0</v>
      </c>
      <c r="Z335" s="25">
        <f t="shared" si="5"/>
        <v>1</v>
      </c>
    </row>
    <row r="336" spans="1:26" x14ac:dyDescent="0.3">
      <c r="A336" s="25">
        <v>2013</v>
      </c>
      <c r="B336" s="10">
        <v>147</v>
      </c>
      <c r="C336" s="10">
        <v>525</v>
      </c>
      <c r="D336" s="10">
        <v>1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25">
        <v>0.36999999999999034</v>
      </c>
      <c r="O336" s="15">
        <v>0.18999999999999995</v>
      </c>
      <c r="P336" s="25">
        <v>10.49</v>
      </c>
      <c r="Q336" s="25">
        <v>1.0207754881935578</v>
      </c>
      <c r="R336" s="25">
        <v>3.89</v>
      </c>
      <c r="S336" s="25">
        <v>0.58994960132570773</v>
      </c>
      <c r="T336" s="25">
        <v>0</v>
      </c>
      <c r="U336" s="25">
        <v>16879</v>
      </c>
      <c r="V336" s="25">
        <v>0</v>
      </c>
      <c r="W336" s="25">
        <v>0</v>
      </c>
      <c r="X336" s="25">
        <v>0</v>
      </c>
      <c r="Y336" s="25">
        <v>0</v>
      </c>
      <c r="Z336" s="25">
        <f t="shared" si="5"/>
        <v>0</v>
      </c>
    </row>
    <row r="337" spans="1:26" x14ac:dyDescent="0.3">
      <c r="A337" s="25">
        <v>2013</v>
      </c>
      <c r="B337" s="10">
        <v>148</v>
      </c>
      <c r="C337" s="10">
        <v>526</v>
      </c>
      <c r="D337" s="10">
        <v>1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25">
        <v>0.54100000000001103</v>
      </c>
      <c r="O337" s="15">
        <v>8.9999999999999969E-2</v>
      </c>
      <c r="P337" s="25">
        <v>7.97</v>
      </c>
      <c r="Q337" s="25">
        <v>0.90145832139611237</v>
      </c>
      <c r="R337" s="25">
        <v>3.06</v>
      </c>
      <c r="S337" s="25">
        <v>0.48572142648158001</v>
      </c>
      <c r="T337" s="25">
        <v>1</v>
      </c>
      <c r="U337" s="25">
        <v>16879</v>
      </c>
      <c r="V337" s="25">
        <v>0</v>
      </c>
      <c r="W337" s="25">
        <v>0</v>
      </c>
      <c r="X337" s="25">
        <v>1</v>
      </c>
      <c r="Y337" s="25">
        <v>2</v>
      </c>
      <c r="Z337" s="25">
        <f t="shared" si="5"/>
        <v>3</v>
      </c>
    </row>
    <row r="338" spans="1:26" x14ac:dyDescent="0.3">
      <c r="A338" s="25">
        <v>2013</v>
      </c>
      <c r="B338" s="10">
        <v>149</v>
      </c>
      <c r="C338" s="10">
        <v>527</v>
      </c>
      <c r="D338" s="10">
        <v>1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1</v>
      </c>
      <c r="K338" s="10">
        <v>0</v>
      </c>
      <c r="L338" s="10">
        <v>0</v>
      </c>
      <c r="M338" s="10">
        <v>0</v>
      </c>
      <c r="N338" s="25">
        <v>0.19199999999999307</v>
      </c>
      <c r="O338" s="15">
        <v>1.0000000000000009E-2</v>
      </c>
      <c r="P338" s="25">
        <v>6.97</v>
      </c>
      <c r="Q338" s="25">
        <v>0.84323277809800945</v>
      </c>
      <c r="R338" s="25">
        <v>2.9</v>
      </c>
      <c r="S338" s="25">
        <v>0.46239799789895608</v>
      </c>
      <c r="T338" s="25">
        <v>0</v>
      </c>
      <c r="U338" s="25">
        <v>16879</v>
      </c>
      <c r="V338" s="25">
        <v>0</v>
      </c>
      <c r="W338" s="25">
        <v>0</v>
      </c>
      <c r="X338" s="25">
        <v>0</v>
      </c>
      <c r="Y338" s="25">
        <v>0</v>
      </c>
      <c r="Z338" s="25">
        <f t="shared" si="5"/>
        <v>0</v>
      </c>
    </row>
    <row r="339" spans="1:26" x14ac:dyDescent="0.3">
      <c r="A339" s="25">
        <v>2013</v>
      </c>
      <c r="B339" s="10">
        <v>150</v>
      </c>
      <c r="C339" s="10">
        <v>528</v>
      </c>
      <c r="D339" s="10">
        <v>1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1</v>
      </c>
      <c r="M339" s="10">
        <v>0</v>
      </c>
      <c r="N339" s="25">
        <v>0.37199999999999989</v>
      </c>
      <c r="O339" s="15">
        <v>0.14000000000000001</v>
      </c>
      <c r="P339" s="25">
        <v>11.37</v>
      </c>
      <c r="Q339" s="25">
        <v>1.0557604646877348</v>
      </c>
      <c r="R339" s="25">
        <v>3.32</v>
      </c>
      <c r="S339" s="25">
        <v>0.52113808370403625</v>
      </c>
      <c r="T339" s="25">
        <v>1</v>
      </c>
      <c r="U339" s="25">
        <v>16879</v>
      </c>
      <c r="V339" s="25">
        <v>0</v>
      </c>
      <c r="W339" s="25">
        <v>1</v>
      </c>
      <c r="X339" s="25">
        <v>2</v>
      </c>
      <c r="Y339" s="25">
        <v>2</v>
      </c>
      <c r="Z339" s="25">
        <f t="shared" si="5"/>
        <v>5</v>
      </c>
    </row>
    <row r="340" spans="1:26" x14ac:dyDescent="0.3">
      <c r="A340" s="25">
        <v>2013</v>
      </c>
      <c r="B340" s="10">
        <v>151</v>
      </c>
      <c r="C340" s="10">
        <v>529</v>
      </c>
      <c r="D340" s="10">
        <v>1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1</v>
      </c>
      <c r="L340" s="10">
        <v>0</v>
      </c>
      <c r="M340" s="10">
        <v>0</v>
      </c>
      <c r="N340" s="25">
        <v>0.60699999999999932</v>
      </c>
      <c r="O340" s="15">
        <v>0.31000000000000005</v>
      </c>
      <c r="P340" s="25">
        <v>8.7899999999999991</v>
      </c>
      <c r="Q340" s="25">
        <v>0.94398887507377183</v>
      </c>
      <c r="R340" s="25">
        <v>4.05</v>
      </c>
      <c r="S340" s="25">
        <v>0.60745502321466849</v>
      </c>
      <c r="T340" s="25">
        <v>0</v>
      </c>
      <c r="U340" s="25">
        <v>16879</v>
      </c>
      <c r="V340" s="25">
        <v>0</v>
      </c>
      <c r="W340" s="25">
        <v>0</v>
      </c>
      <c r="X340" s="25">
        <v>1</v>
      </c>
      <c r="Y340" s="25">
        <v>0</v>
      </c>
      <c r="Z340" s="25">
        <f t="shared" si="5"/>
        <v>1</v>
      </c>
    </row>
    <row r="341" spans="1:26" x14ac:dyDescent="0.3">
      <c r="A341" s="25">
        <v>2013</v>
      </c>
      <c r="B341" s="10">
        <v>152</v>
      </c>
      <c r="C341" s="10">
        <v>530</v>
      </c>
      <c r="D341" s="10">
        <v>1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1</v>
      </c>
      <c r="L341" s="10">
        <v>0</v>
      </c>
      <c r="M341" s="10">
        <v>0</v>
      </c>
      <c r="N341" s="25">
        <v>0.39300000000000068</v>
      </c>
      <c r="O341" s="15">
        <v>2.0000000000000018E-2</v>
      </c>
      <c r="P341" s="25">
        <v>19.03</v>
      </c>
      <c r="Q341" s="25">
        <v>1.2794387882870204</v>
      </c>
      <c r="R341" s="25">
        <v>3.38</v>
      </c>
      <c r="S341" s="25">
        <v>0.52891670027765469</v>
      </c>
      <c r="T341" s="25">
        <v>0</v>
      </c>
      <c r="U341" s="25">
        <v>16879</v>
      </c>
      <c r="V341" s="25">
        <v>0</v>
      </c>
      <c r="W341" s="25">
        <v>0</v>
      </c>
      <c r="X341" s="25">
        <v>1</v>
      </c>
      <c r="Y341" s="25">
        <v>0</v>
      </c>
      <c r="Z341" s="25">
        <f t="shared" si="5"/>
        <v>1</v>
      </c>
    </row>
    <row r="342" spans="1:26" x14ac:dyDescent="0.3">
      <c r="A342" s="25">
        <v>2013</v>
      </c>
      <c r="B342" s="10">
        <v>153</v>
      </c>
      <c r="C342" s="10">
        <v>531</v>
      </c>
      <c r="D342" s="10">
        <v>1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1</v>
      </c>
      <c r="K342" s="10">
        <v>0</v>
      </c>
      <c r="L342" s="10">
        <v>0</v>
      </c>
      <c r="M342" s="10">
        <v>0</v>
      </c>
      <c r="N342" s="25">
        <v>0.40000000000000568</v>
      </c>
      <c r="O342" s="15">
        <v>6.0000000000000053E-2</v>
      </c>
      <c r="P342" s="25">
        <v>27.22</v>
      </c>
      <c r="Q342" s="25">
        <v>1.4348881208673159</v>
      </c>
      <c r="R342" s="25">
        <v>3.21</v>
      </c>
      <c r="S342" s="25">
        <v>0.5065050324048721</v>
      </c>
      <c r="T342" s="25">
        <v>0</v>
      </c>
      <c r="U342" s="25">
        <v>16879</v>
      </c>
      <c r="V342" s="25">
        <v>0</v>
      </c>
      <c r="W342" s="25">
        <v>0</v>
      </c>
      <c r="X342" s="25">
        <v>0</v>
      </c>
      <c r="Y342" s="25">
        <v>0</v>
      </c>
      <c r="Z342" s="25">
        <f t="shared" si="5"/>
        <v>0</v>
      </c>
    </row>
    <row r="343" spans="1:26" x14ac:dyDescent="0.3">
      <c r="A343" s="25">
        <v>2013</v>
      </c>
      <c r="B343" s="10">
        <v>154</v>
      </c>
      <c r="C343" s="10">
        <v>532</v>
      </c>
      <c r="D343" s="10">
        <v>1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1</v>
      </c>
      <c r="L343" s="10">
        <v>0</v>
      </c>
      <c r="M343" s="10">
        <v>0</v>
      </c>
      <c r="N343" s="25">
        <v>0.75099999999999056</v>
      </c>
      <c r="O343" s="15">
        <v>0.17000000000000004</v>
      </c>
      <c r="P343" s="25">
        <v>34.799999999999997</v>
      </c>
      <c r="Q343" s="25">
        <v>1.541579243946581</v>
      </c>
      <c r="R343" s="25">
        <v>4.91</v>
      </c>
      <c r="S343" s="25">
        <v>0.69108149212296843</v>
      </c>
      <c r="T343" s="25">
        <v>2</v>
      </c>
      <c r="U343" s="25">
        <v>16879</v>
      </c>
      <c r="V343" s="25">
        <v>0</v>
      </c>
      <c r="W343" s="25">
        <v>0</v>
      </c>
      <c r="X343" s="25">
        <v>3</v>
      </c>
      <c r="Y343" s="25">
        <v>0</v>
      </c>
      <c r="Z343" s="25">
        <f t="shared" si="5"/>
        <v>3</v>
      </c>
    </row>
    <row r="344" spans="1:26" x14ac:dyDescent="0.3">
      <c r="A344" s="25">
        <v>2013</v>
      </c>
      <c r="B344" s="10">
        <v>155</v>
      </c>
      <c r="C344" s="10">
        <v>533</v>
      </c>
      <c r="D344" s="10">
        <v>1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1</v>
      </c>
      <c r="K344" s="10">
        <v>0</v>
      </c>
      <c r="L344" s="10">
        <v>0</v>
      </c>
      <c r="M344" s="10">
        <v>0</v>
      </c>
      <c r="N344" s="25">
        <v>1</v>
      </c>
      <c r="O344" s="15">
        <v>0.13</v>
      </c>
      <c r="P344" s="25">
        <v>28.27</v>
      </c>
      <c r="Q344" s="25">
        <v>1.4513258084895195</v>
      </c>
      <c r="R344" s="25">
        <v>4.58</v>
      </c>
      <c r="S344" s="25">
        <v>0.66086547800386919</v>
      </c>
      <c r="T344" s="25">
        <v>2</v>
      </c>
      <c r="U344" s="25">
        <v>16879</v>
      </c>
      <c r="V344" s="25">
        <v>0</v>
      </c>
      <c r="W344" s="25">
        <v>0</v>
      </c>
      <c r="X344" s="25">
        <v>0</v>
      </c>
      <c r="Y344" s="25">
        <v>1</v>
      </c>
      <c r="Z344" s="25">
        <f t="shared" si="5"/>
        <v>1</v>
      </c>
    </row>
    <row r="345" spans="1:26" x14ac:dyDescent="0.3">
      <c r="A345" s="25">
        <v>2013</v>
      </c>
      <c r="B345" s="10">
        <v>156</v>
      </c>
      <c r="C345" s="10">
        <v>534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1</v>
      </c>
      <c r="L345" s="10">
        <v>0</v>
      </c>
      <c r="M345" s="10">
        <v>0</v>
      </c>
      <c r="N345" s="25">
        <v>0.44899999999999807</v>
      </c>
      <c r="O345" s="15">
        <v>0</v>
      </c>
      <c r="P345" s="25">
        <v>19.12</v>
      </c>
      <c r="Q345" s="25">
        <v>1.2814878879400813</v>
      </c>
      <c r="R345" s="25">
        <v>4.4400000000000004</v>
      </c>
      <c r="S345" s="25">
        <v>0.64738297011461987</v>
      </c>
      <c r="T345" s="25">
        <v>1</v>
      </c>
      <c r="U345" s="25">
        <v>16879</v>
      </c>
      <c r="V345" s="25">
        <v>0</v>
      </c>
      <c r="W345" s="25">
        <v>0</v>
      </c>
      <c r="X345" s="25">
        <v>1</v>
      </c>
      <c r="Y345" s="25">
        <v>0</v>
      </c>
      <c r="Z345" s="25">
        <f t="shared" si="5"/>
        <v>1</v>
      </c>
    </row>
    <row r="346" spans="1:26" x14ac:dyDescent="0.3">
      <c r="A346" s="25">
        <v>2013</v>
      </c>
      <c r="B346" s="10">
        <v>157</v>
      </c>
      <c r="C346" s="10">
        <v>535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1</v>
      </c>
      <c r="L346" s="10">
        <v>0</v>
      </c>
      <c r="M346" s="10">
        <v>0</v>
      </c>
      <c r="N346" s="25">
        <v>0.72800000000000864</v>
      </c>
      <c r="O346" s="15">
        <v>0.22999999999999998</v>
      </c>
      <c r="P346" s="25">
        <v>27.66</v>
      </c>
      <c r="Q346" s="25">
        <v>1.4418521757732918</v>
      </c>
      <c r="R346" s="25">
        <v>3.6</v>
      </c>
      <c r="S346" s="25">
        <v>0.55630250076728727</v>
      </c>
      <c r="T346" s="25">
        <v>1</v>
      </c>
      <c r="U346" s="25">
        <v>16879</v>
      </c>
      <c r="V346" s="25">
        <v>0</v>
      </c>
      <c r="W346" s="25">
        <v>0</v>
      </c>
      <c r="X346" s="25">
        <v>2</v>
      </c>
      <c r="Y346" s="25">
        <v>0</v>
      </c>
      <c r="Z346" s="25">
        <f t="shared" si="5"/>
        <v>2</v>
      </c>
    </row>
    <row r="347" spans="1:26" x14ac:dyDescent="0.3">
      <c r="A347" s="25">
        <v>2013</v>
      </c>
      <c r="B347" s="10">
        <v>158</v>
      </c>
      <c r="C347" s="10">
        <v>536</v>
      </c>
      <c r="D347" s="10">
        <v>1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1</v>
      </c>
      <c r="K347" s="10">
        <v>0</v>
      </c>
      <c r="L347" s="10">
        <v>0</v>
      </c>
      <c r="M347" s="10">
        <v>0</v>
      </c>
      <c r="N347" s="25">
        <v>0.57200000000000273</v>
      </c>
      <c r="O347" s="15">
        <v>0</v>
      </c>
      <c r="P347" s="25">
        <v>33.090000000000003</v>
      </c>
      <c r="Q347" s="25">
        <v>1.5196967671598531</v>
      </c>
      <c r="R347" s="25">
        <v>4.0199999999999996</v>
      </c>
      <c r="S347" s="25">
        <v>0.60422605308446997</v>
      </c>
      <c r="T347" s="25">
        <v>0</v>
      </c>
      <c r="U347" s="25">
        <v>16879</v>
      </c>
      <c r="V347" s="25">
        <v>0</v>
      </c>
      <c r="W347" s="25">
        <v>0</v>
      </c>
      <c r="X347" s="25">
        <v>0</v>
      </c>
      <c r="Y347" s="25">
        <v>0</v>
      </c>
      <c r="Z347" s="25">
        <f t="shared" si="5"/>
        <v>0</v>
      </c>
    </row>
    <row r="348" spans="1:26" x14ac:dyDescent="0.3">
      <c r="A348" s="25">
        <v>2013</v>
      </c>
      <c r="B348" s="10">
        <v>159</v>
      </c>
      <c r="C348" s="10">
        <v>537</v>
      </c>
      <c r="D348" s="10">
        <v>1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1</v>
      </c>
      <c r="K348" s="10">
        <v>0</v>
      </c>
      <c r="L348" s="10">
        <v>0</v>
      </c>
      <c r="M348" s="10">
        <v>0</v>
      </c>
      <c r="N348" s="25">
        <v>0.39999999999999147</v>
      </c>
      <c r="O348" s="15">
        <v>4.0000000000000036E-2</v>
      </c>
      <c r="P348" s="25">
        <v>31.16</v>
      </c>
      <c r="Q348" s="25">
        <v>1.4935974490005268</v>
      </c>
      <c r="R348" s="25">
        <v>3.88</v>
      </c>
      <c r="S348" s="25">
        <v>0.58883172559420727</v>
      </c>
      <c r="T348" s="25">
        <v>0</v>
      </c>
      <c r="U348" s="25">
        <v>16879</v>
      </c>
      <c r="V348" s="25">
        <v>0</v>
      </c>
      <c r="W348" s="25">
        <v>0</v>
      </c>
      <c r="X348" s="25">
        <v>1</v>
      </c>
      <c r="Y348" s="25">
        <v>1</v>
      </c>
      <c r="Z348" s="25">
        <f t="shared" si="5"/>
        <v>2</v>
      </c>
    </row>
    <row r="349" spans="1:26" x14ac:dyDescent="0.3">
      <c r="A349" s="25">
        <v>2013</v>
      </c>
      <c r="B349" s="10">
        <v>160</v>
      </c>
      <c r="C349" s="10">
        <v>538</v>
      </c>
      <c r="D349" s="10">
        <v>1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1</v>
      </c>
      <c r="K349" s="10">
        <v>0</v>
      </c>
      <c r="L349" s="10">
        <v>0</v>
      </c>
      <c r="M349" s="10">
        <v>0</v>
      </c>
      <c r="N349" s="25">
        <v>1</v>
      </c>
      <c r="O349" s="15">
        <v>0</v>
      </c>
      <c r="P349" s="25">
        <v>24.62</v>
      </c>
      <c r="Q349" s="25">
        <v>1.3912880485952974</v>
      </c>
      <c r="R349" s="25">
        <v>5.17</v>
      </c>
      <c r="S349" s="25">
        <v>0.71349054309394255</v>
      </c>
      <c r="T349" s="25">
        <v>1</v>
      </c>
      <c r="U349" s="25">
        <v>16879</v>
      </c>
      <c r="V349" s="25">
        <v>0</v>
      </c>
      <c r="W349" s="25">
        <v>0</v>
      </c>
      <c r="X349" s="25">
        <v>3</v>
      </c>
      <c r="Y349" s="25">
        <v>0</v>
      </c>
      <c r="Z349" s="25">
        <f t="shared" si="5"/>
        <v>3</v>
      </c>
    </row>
    <row r="350" spans="1:26" x14ac:dyDescent="0.3">
      <c r="A350" s="25">
        <v>2013</v>
      </c>
      <c r="B350" s="10">
        <v>161</v>
      </c>
      <c r="C350" s="10">
        <v>539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1</v>
      </c>
      <c r="K350" s="10">
        <v>0</v>
      </c>
      <c r="L350" s="10">
        <v>0</v>
      </c>
      <c r="M350" s="10">
        <v>0</v>
      </c>
      <c r="N350" s="25">
        <v>1</v>
      </c>
      <c r="O350" s="15">
        <v>0</v>
      </c>
      <c r="P350" s="25">
        <v>23.77</v>
      </c>
      <c r="Q350" s="25">
        <v>1.3760291817281802</v>
      </c>
      <c r="R350" s="25">
        <v>5.0199999999999996</v>
      </c>
      <c r="S350" s="25">
        <v>0.70070371714501933</v>
      </c>
      <c r="T350" s="25">
        <v>7</v>
      </c>
      <c r="U350" s="25">
        <v>16879</v>
      </c>
      <c r="V350" s="25">
        <v>0</v>
      </c>
      <c r="W350" s="25">
        <v>1</v>
      </c>
      <c r="X350" s="25">
        <v>2</v>
      </c>
      <c r="Y350" s="25">
        <v>2</v>
      </c>
      <c r="Z350" s="25">
        <f t="shared" si="5"/>
        <v>5</v>
      </c>
    </row>
    <row r="351" spans="1:26" x14ac:dyDescent="0.3">
      <c r="A351" s="25">
        <v>2013</v>
      </c>
      <c r="B351" s="10">
        <v>162</v>
      </c>
      <c r="C351" s="10">
        <v>540</v>
      </c>
      <c r="D351" s="10">
        <v>1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1</v>
      </c>
      <c r="K351" s="10">
        <v>0</v>
      </c>
      <c r="L351" s="10">
        <v>0</v>
      </c>
      <c r="M351" s="10">
        <v>0</v>
      </c>
      <c r="N351" s="25">
        <v>0.70000000000000284</v>
      </c>
      <c r="O351" s="15">
        <v>0</v>
      </c>
      <c r="P351" s="25">
        <v>19.45</v>
      </c>
      <c r="Q351" s="25">
        <v>1.2889196056617265</v>
      </c>
      <c r="R351" s="25">
        <v>4.37</v>
      </c>
      <c r="S351" s="25">
        <v>0.64048143697042181</v>
      </c>
      <c r="T351" s="25">
        <v>3</v>
      </c>
      <c r="U351" s="25">
        <v>16879</v>
      </c>
      <c r="V351" s="25">
        <v>0</v>
      </c>
      <c r="W351" s="25">
        <v>1</v>
      </c>
      <c r="X351" s="25">
        <v>1</v>
      </c>
      <c r="Y351" s="25">
        <v>2</v>
      </c>
      <c r="Z351" s="25">
        <f t="shared" si="5"/>
        <v>4</v>
      </c>
    </row>
    <row r="352" spans="1:26" x14ac:dyDescent="0.3">
      <c r="A352" s="25">
        <v>2013</v>
      </c>
      <c r="B352" s="10">
        <v>163</v>
      </c>
      <c r="C352" s="10">
        <v>541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1</v>
      </c>
      <c r="K352" s="10">
        <v>0</v>
      </c>
      <c r="L352" s="10">
        <v>0</v>
      </c>
      <c r="M352" s="10">
        <v>0</v>
      </c>
      <c r="N352" s="25">
        <v>0.84999999999999432</v>
      </c>
      <c r="O352" s="15">
        <v>0</v>
      </c>
      <c r="P352" s="25">
        <v>26.84</v>
      </c>
      <c r="Q352" s="25">
        <v>1.4287825114969546</v>
      </c>
      <c r="R352" s="25">
        <v>3.07</v>
      </c>
      <c r="S352" s="25">
        <v>0.48713837547718647</v>
      </c>
      <c r="T352" s="25">
        <v>8</v>
      </c>
      <c r="U352" s="25">
        <v>10201</v>
      </c>
      <c r="V352" s="25">
        <v>0</v>
      </c>
      <c r="W352" s="25">
        <v>0</v>
      </c>
      <c r="X352" s="25">
        <v>3</v>
      </c>
      <c r="Y352" s="25">
        <v>9</v>
      </c>
      <c r="Z352" s="25">
        <f t="shared" si="5"/>
        <v>12</v>
      </c>
    </row>
    <row r="353" spans="1:26" x14ac:dyDescent="0.3">
      <c r="A353" s="25">
        <v>2013</v>
      </c>
      <c r="B353" s="10">
        <v>164</v>
      </c>
      <c r="C353" s="10">
        <v>542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1</v>
      </c>
      <c r="L353" s="10">
        <v>0</v>
      </c>
      <c r="M353" s="10">
        <v>0</v>
      </c>
      <c r="N353" s="25">
        <v>1</v>
      </c>
      <c r="O353" s="15">
        <v>1.0000000000000009E-2</v>
      </c>
      <c r="P353" s="25">
        <v>25.13</v>
      </c>
      <c r="Q353" s="25">
        <v>1.4001924885925761</v>
      </c>
      <c r="R353" s="25">
        <v>2.8</v>
      </c>
      <c r="S353" s="25">
        <v>0.44715803134221921</v>
      </c>
      <c r="T353" s="25">
        <v>6</v>
      </c>
      <c r="U353" s="25">
        <v>10201</v>
      </c>
      <c r="V353" s="25">
        <v>0</v>
      </c>
      <c r="W353" s="25">
        <v>1</v>
      </c>
      <c r="X353" s="25">
        <v>4</v>
      </c>
      <c r="Y353" s="25">
        <v>4</v>
      </c>
      <c r="Z353" s="25">
        <f t="shared" si="5"/>
        <v>9</v>
      </c>
    </row>
    <row r="354" spans="1:26" x14ac:dyDescent="0.3">
      <c r="A354" s="25">
        <v>2013</v>
      </c>
      <c r="B354" s="10">
        <v>165</v>
      </c>
      <c r="C354" s="10">
        <v>543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25">
        <v>0.45000000000000284</v>
      </c>
      <c r="O354" s="15">
        <v>7.999999999999996E-2</v>
      </c>
      <c r="P354" s="25">
        <v>24.16</v>
      </c>
      <c r="Q354" s="25">
        <v>1.3830969299490943</v>
      </c>
      <c r="R354" s="25">
        <v>2.14</v>
      </c>
      <c r="S354" s="25">
        <v>0.33041377334919086</v>
      </c>
      <c r="T354" s="25">
        <v>3</v>
      </c>
      <c r="U354" s="25">
        <v>10201</v>
      </c>
      <c r="V354" s="25">
        <v>0</v>
      </c>
      <c r="W354" s="25">
        <v>2</v>
      </c>
      <c r="X354" s="25">
        <v>0</v>
      </c>
      <c r="Y354" s="25">
        <v>1</v>
      </c>
      <c r="Z354" s="25">
        <f t="shared" si="5"/>
        <v>3</v>
      </c>
    </row>
    <row r="355" spans="1:26" x14ac:dyDescent="0.3">
      <c r="A355" s="25">
        <v>2013</v>
      </c>
      <c r="B355" s="10">
        <v>166</v>
      </c>
      <c r="C355" s="10">
        <v>544</v>
      </c>
      <c r="D355" s="10">
        <v>1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25">
        <v>0.33899999999999864</v>
      </c>
      <c r="O355" s="15">
        <v>1.0000000000000009E-2</v>
      </c>
      <c r="P355" s="25">
        <v>25.03</v>
      </c>
      <c r="Q355" s="25">
        <v>1.3984608496082234</v>
      </c>
      <c r="R355" s="25">
        <v>2.99</v>
      </c>
      <c r="S355" s="25">
        <v>0.47567118832442967</v>
      </c>
      <c r="T355" s="25">
        <v>1</v>
      </c>
      <c r="U355" s="25">
        <v>10201</v>
      </c>
      <c r="V355" s="25">
        <v>0</v>
      </c>
      <c r="W355" s="25">
        <v>1</v>
      </c>
      <c r="X355" s="25">
        <v>0</v>
      </c>
      <c r="Y355" s="25">
        <v>0</v>
      </c>
      <c r="Z355" s="25">
        <f t="shared" si="5"/>
        <v>1</v>
      </c>
    </row>
    <row r="356" spans="1:26" x14ac:dyDescent="0.3">
      <c r="A356" s="25">
        <v>2013</v>
      </c>
      <c r="B356" s="10">
        <v>167</v>
      </c>
      <c r="C356" s="10">
        <v>545</v>
      </c>
      <c r="D356" s="10">
        <v>1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25">
        <v>0.56100000000000705</v>
      </c>
      <c r="O356" s="15">
        <v>0.19999999999999996</v>
      </c>
      <c r="P356" s="25">
        <v>22.14</v>
      </c>
      <c r="Q356" s="25">
        <v>1.3451776165427041</v>
      </c>
      <c r="R356" s="25">
        <v>3.32</v>
      </c>
      <c r="S356" s="25">
        <v>0.52113808370403625</v>
      </c>
      <c r="T356" s="25">
        <v>0</v>
      </c>
      <c r="U356" s="25">
        <v>10201</v>
      </c>
      <c r="V356" s="25">
        <v>0</v>
      </c>
      <c r="W356" s="25">
        <v>0</v>
      </c>
      <c r="X356" s="25">
        <v>0</v>
      </c>
      <c r="Y356" s="25">
        <v>1</v>
      </c>
      <c r="Z356" s="25">
        <f t="shared" si="5"/>
        <v>1</v>
      </c>
    </row>
    <row r="357" spans="1:26" x14ac:dyDescent="0.3">
      <c r="A357" s="25">
        <v>2013</v>
      </c>
      <c r="B357" s="10">
        <v>168</v>
      </c>
      <c r="C357" s="10">
        <v>546</v>
      </c>
      <c r="D357" s="10">
        <v>1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25">
        <v>0.34199999999999875</v>
      </c>
      <c r="O357" s="15">
        <v>0</v>
      </c>
      <c r="P357" s="25">
        <v>35.159999999999997</v>
      </c>
      <c r="Q357" s="25">
        <v>1.5460488664017342</v>
      </c>
      <c r="R357" s="25">
        <v>3.69</v>
      </c>
      <c r="S357" s="25">
        <v>0.56702636615906032</v>
      </c>
      <c r="T357" s="25">
        <v>0</v>
      </c>
      <c r="U357" s="25">
        <v>10201</v>
      </c>
      <c r="V357" s="25">
        <v>0</v>
      </c>
      <c r="W357" s="25">
        <v>1</v>
      </c>
      <c r="X357" s="25">
        <v>0</v>
      </c>
      <c r="Y357" s="25">
        <v>2</v>
      </c>
      <c r="Z357" s="25">
        <f t="shared" si="5"/>
        <v>3</v>
      </c>
    </row>
    <row r="358" spans="1:26" x14ac:dyDescent="0.3">
      <c r="A358" s="25">
        <v>2013</v>
      </c>
      <c r="B358" s="10">
        <v>169</v>
      </c>
      <c r="C358" s="10">
        <v>547</v>
      </c>
      <c r="D358" s="10">
        <v>1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25">
        <v>0.37999999999999545</v>
      </c>
      <c r="O358" s="15">
        <v>4.0000000000000036E-2</v>
      </c>
      <c r="P358" s="25">
        <v>22.45</v>
      </c>
      <c r="Q358" s="25">
        <v>1.351216345339342</v>
      </c>
      <c r="R358" s="25">
        <v>2.89</v>
      </c>
      <c r="S358" s="25">
        <v>0.46089784275654788</v>
      </c>
      <c r="T358" s="25">
        <v>0</v>
      </c>
      <c r="U358" s="25">
        <v>10201</v>
      </c>
      <c r="V358" s="25">
        <v>0</v>
      </c>
      <c r="W358" s="25">
        <v>0</v>
      </c>
      <c r="X358" s="25">
        <v>1</v>
      </c>
      <c r="Y358" s="25">
        <v>0</v>
      </c>
      <c r="Z358" s="25">
        <f t="shared" si="5"/>
        <v>1</v>
      </c>
    </row>
    <row r="359" spans="1:26" x14ac:dyDescent="0.3">
      <c r="A359" s="25">
        <v>2013</v>
      </c>
      <c r="B359" s="10">
        <v>170</v>
      </c>
      <c r="C359" s="10">
        <v>548</v>
      </c>
      <c r="D359" s="10">
        <v>1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1</v>
      </c>
      <c r="L359" s="10">
        <v>0</v>
      </c>
      <c r="M359" s="10">
        <v>0</v>
      </c>
      <c r="N359" s="25">
        <v>0.42799999999999727</v>
      </c>
      <c r="O359" s="15">
        <v>2.0000000000000018E-2</v>
      </c>
      <c r="P359" s="25">
        <v>27.94</v>
      </c>
      <c r="Q359" s="25">
        <v>1.4462264017781632</v>
      </c>
      <c r="R359" s="25">
        <v>4.62</v>
      </c>
      <c r="S359" s="25">
        <v>0.66464197555612547</v>
      </c>
      <c r="T359" s="25">
        <v>0</v>
      </c>
      <c r="U359" s="25">
        <v>10201</v>
      </c>
      <c r="V359" s="25">
        <v>0</v>
      </c>
      <c r="W359" s="25">
        <v>1</v>
      </c>
      <c r="X359" s="25">
        <v>1</v>
      </c>
      <c r="Y359" s="25">
        <v>0</v>
      </c>
      <c r="Z359" s="25">
        <f t="shared" si="5"/>
        <v>2</v>
      </c>
    </row>
    <row r="360" spans="1:26" x14ac:dyDescent="0.3">
      <c r="A360" s="25">
        <v>2013</v>
      </c>
      <c r="B360" s="10">
        <v>171</v>
      </c>
      <c r="C360" s="10">
        <v>549</v>
      </c>
      <c r="D360" s="10">
        <v>1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1</v>
      </c>
      <c r="K360" s="10">
        <v>0</v>
      </c>
      <c r="L360" s="10">
        <v>0</v>
      </c>
      <c r="M360" s="10">
        <v>0</v>
      </c>
      <c r="N360" s="25">
        <v>0.32200000000000273</v>
      </c>
      <c r="O360" s="15">
        <v>5.0000000000000044E-2</v>
      </c>
      <c r="P360" s="25">
        <v>13.01</v>
      </c>
      <c r="Q360" s="25">
        <v>1.1142772965615861</v>
      </c>
      <c r="R360" s="25">
        <v>5.18</v>
      </c>
      <c r="S360" s="25">
        <v>0.71432975974523305</v>
      </c>
      <c r="T360" s="25">
        <v>0</v>
      </c>
      <c r="U360" s="25">
        <v>10201</v>
      </c>
      <c r="V360" s="25">
        <v>0</v>
      </c>
      <c r="W360" s="25">
        <v>0</v>
      </c>
      <c r="X360" s="25">
        <v>2</v>
      </c>
      <c r="Y360" s="25">
        <v>0</v>
      </c>
      <c r="Z360" s="25">
        <f t="shared" si="5"/>
        <v>2</v>
      </c>
    </row>
    <row r="361" spans="1:26" x14ac:dyDescent="0.3">
      <c r="A361" s="25">
        <v>2013</v>
      </c>
      <c r="B361" s="10">
        <v>172</v>
      </c>
      <c r="C361" s="10">
        <v>550</v>
      </c>
      <c r="D361" s="10">
        <v>1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1</v>
      </c>
      <c r="L361" s="10">
        <v>0</v>
      </c>
      <c r="M361" s="10">
        <v>0</v>
      </c>
      <c r="N361" s="25">
        <v>0.70799999999999841</v>
      </c>
      <c r="O361" s="15">
        <v>0</v>
      </c>
      <c r="P361" s="25">
        <v>13.75</v>
      </c>
      <c r="Q361" s="25">
        <v>1.1383026981662814</v>
      </c>
      <c r="R361" s="25">
        <v>3.98</v>
      </c>
      <c r="S361" s="25">
        <v>0.59988307207368785</v>
      </c>
      <c r="T361" s="25">
        <v>1</v>
      </c>
      <c r="U361" s="25">
        <v>10201</v>
      </c>
      <c r="V361" s="25">
        <v>1</v>
      </c>
      <c r="W361" s="25">
        <v>1</v>
      </c>
      <c r="X361" s="25">
        <v>3</v>
      </c>
      <c r="Y361" s="25">
        <v>0</v>
      </c>
      <c r="Z361" s="25">
        <f t="shared" si="5"/>
        <v>5</v>
      </c>
    </row>
    <row r="362" spans="1:26" x14ac:dyDescent="0.3">
      <c r="A362" s="25">
        <v>2013</v>
      </c>
      <c r="B362" s="10">
        <v>173</v>
      </c>
      <c r="C362" s="10">
        <v>551</v>
      </c>
      <c r="D362" s="10">
        <v>1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1</v>
      </c>
      <c r="K362" s="10">
        <v>0</v>
      </c>
      <c r="L362" s="10">
        <v>0</v>
      </c>
      <c r="M362" s="10">
        <v>0</v>
      </c>
      <c r="N362" s="25">
        <v>0.62000000000000455</v>
      </c>
      <c r="O362" s="15">
        <v>1.0000000000000009E-2</v>
      </c>
      <c r="P362" s="25">
        <v>11.12</v>
      </c>
      <c r="Q362" s="25">
        <v>1.0461047872460387</v>
      </c>
      <c r="R362" s="25">
        <v>3.39</v>
      </c>
      <c r="S362" s="25">
        <v>0.53019969820308221</v>
      </c>
      <c r="T362" s="25">
        <v>1</v>
      </c>
      <c r="U362" s="25">
        <v>13972</v>
      </c>
      <c r="V362" s="25">
        <v>0</v>
      </c>
      <c r="W362" s="25">
        <v>0</v>
      </c>
      <c r="X362" s="25">
        <v>0</v>
      </c>
      <c r="Y362" s="25">
        <v>5</v>
      </c>
      <c r="Z362" s="25">
        <f t="shared" si="5"/>
        <v>5</v>
      </c>
    </row>
    <row r="363" spans="1:26" x14ac:dyDescent="0.3">
      <c r="A363" s="25">
        <v>2013</v>
      </c>
      <c r="B363" s="10">
        <v>174</v>
      </c>
      <c r="C363" s="10">
        <v>552</v>
      </c>
      <c r="D363" s="10">
        <v>1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25">
        <v>1</v>
      </c>
      <c r="O363" s="15">
        <v>9.9999999999999978E-2</v>
      </c>
      <c r="P363" s="25">
        <v>11.75</v>
      </c>
      <c r="Q363" s="25">
        <v>1.070037866607755</v>
      </c>
      <c r="R363" s="25">
        <v>3.67</v>
      </c>
      <c r="S363" s="25">
        <v>0.56466606425208932</v>
      </c>
      <c r="T363" s="25">
        <v>5</v>
      </c>
      <c r="U363" s="25">
        <v>13972</v>
      </c>
      <c r="V363" s="25">
        <v>0</v>
      </c>
      <c r="W363" s="25">
        <v>1</v>
      </c>
      <c r="X363" s="25">
        <v>4</v>
      </c>
      <c r="Y363" s="25">
        <v>3</v>
      </c>
      <c r="Z363" s="25">
        <f t="shared" si="5"/>
        <v>8</v>
      </c>
    </row>
    <row r="364" spans="1:26" x14ac:dyDescent="0.3">
      <c r="A364" s="25">
        <v>2013</v>
      </c>
      <c r="B364" s="10">
        <v>175</v>
      </c>
      <c r="C364" s="10">
        <v>553</v>
      </c>
      <c r="D364" s="10">
        <v>1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1</v>
      </c>
      <c r="L364" s="10">
        <v>0</v>
      </c>
      <c r="M364" s="10">
        <v>0</v>
      </c>
      <c r="N364" s="25">
        <v>0.76999999999999602</v>
      </c>
      <c r="O364" s="15">
        <v>0</v>
      </c>
      <c r="P364" s="25">
        <v>19.89</v>
      </c>
      <c r="Q364" s="25">
        <v>1.2986347831244356</v>
      </c>
      <c r="R364" s="25">
        <v>2.65</v>
      </c>
      <c r="S364" s="25">
        <v>0.42324587393680785</v>
      </c>
      <c r="T364" s="25">
        <v>3</v>
      </c>
      <c r="U364" s="25">
        <v>13297</v>
      </c>
      <c r="V364" s="25">
        <v>0</v>
      </c>
      <c r="W364" s="25">
        <v>2</v>
      </c>
      <c r="X364" s="25">
        <v>1</v>
      </c>
      <c r="Y364" s="25">
        <v>1</v>
      </c>
      <c r="Z364" s="25">
        <f t="shared" si="5"/>
        <v>4</v>
      </c>
    </row>
    <row r="365" spans="1:26" x14ac:dyDescent="0.3">
      <c r="A365" s="25">
        <v>2013</v>
      </c>
      <c r="B365" s="10">
        <v>176</v>
      </c>
      <c r="C365" s="10">
        <v>554</v>
      </c>
      <c r="D365" s="10">
        <v>1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1</v>
      </c>
      <c r="L365" s="10">
        <v>0</v>
      </c>
      <c r="M365" s="10">
        <v>0</v>
      </c>
      <c r="N365" s="25">
        <v>1</v>
      </c>
      <c r="O365" s="15">
        <v>8.9999999999999969E-2</v>
      </c>
      <c r="P365" s="25">
        <v>25.83</v>
      </c>
      <c r="Q365" s="25">
        <v>1.4121244061733171</v>
      </c>
      <c r="R365" s="25">
        <v>4.0599999999999996</v>
      </c>
      <c r="S365" s="25">
        <v>0.60852603357719404</v>
      </c>
      <c r="T365" s="25">
        <v>0</v>
      </c>
      <c r="U365" s="25">
        <v>12218</v>
      </c>
      <c r="V365" s="25">
        <v>0</v>
      </c>
      <c r="W365" s="25">
        <v>1</v>
      </c>
      <c r="X365" s="25">
        <v>0</v>
      </c>
      <c r="Y365" s="25">
        <v>2</v>
      </c>
      <c r="Z365" s="25">
        <f t="shared" si="5"/>
        <v>3</v>
      </c>
    </row>
    <row r="366" spans="1:26" x14ac:dyDescent="0.3">
      <c r="A366" s="25">
        <v>2013</v>
      </c>
      <c r="B366" s="10">
        <v>177</v>
      </c>
      <c r="C366" s="10">
        <v>555</v>
      </c>
      <c r="D366" s="10">
        <v>1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1</v>
      </c>
      <c r="L366" s="10">
        <v>0</v>
      </c>
      <c r="M366" s="10">
        <v>0</v>
      </c>
      <c r="N366" s="25">
        <v>1</v>
      </c>
      <c r="O366" s="15">
        <v>0</v>
      </c>
      <c r="P366" s="25">
        <v>23.53</v>
      </c>
      <c r="Q366" s="25">
        <v>1.3716219271760213</v>
      </c>
      <c r="R366" s="25">
        <v>3.9</v>
      </c>
      <c r="S366" s="25">
        <v>0.59106460702649921</v>
      </c>
      <c r="T366" s="25">
        <v>5</v>
      </c>
      <c r="U366" s="25">
        <v>12218</v>
      </c>
      <c r="V366" s="25">
        <v>0</v>
      </c>
      <c r="W366" s="25">
        <v>0</v>
      </c>
      <c r="X366" s="25">
        <v>1</v>
      </c>
      <c r="Y366" s="25">
        <v>6</v>
      </c>
      <c r="Z366" s="25">
        <f t="shared" si="5"/>
        <v>7</v>
      </c>
    </row>
    <row r="367" spans="1:26" x14ac:dyDescent="0.3">
      <c r="A367" s="25">
        <v>2013</v>
      </c>
      <c r="B367" s="10">
        <v>178</v>
      </c>
      <c r="C367" s="10">
        <v>556</v>
      </c>
      <c r="D367" s="10">
        <v>0</v>
      </c>
      <c r="E367" s="10">
        <v>1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1</v>
      </c>
      <c r="L367" s="10">
        <v>0</v>
      </c>
      <c r="M367" s="10">
        <v>0</v>
      </c>
      <c r="N367" s="25">
        <v>1</v>
      </c>
      <c r="O367" s="15">
        <v>0</v>
      </c>
      <c r="P367" s="25">
        <v>22.96</v>
      </c>
      <c r="Q367" s="25">
        <v>1.3609718837259359</v>
      </c>
      <c r="R367" s="25">
        <v>3.68</v>
      </c>
      <c r="S367" s="25">
        <v>0.56584781867351763</v>
      </c>
      <c r="T367" s="25">
        <v>0</v>
      </c>
      <c r="U367" s="25">
        <v>12218</v>
      </c>
      <c r="V367" s="25">
        <v>0</v>
      </c>
      <c r="W367" s="25">
        <v>1</v>
      </c>
      <c r="X367" s="25">
        <v>1</v>
      </c>
      <c r="Y367" s="25">
        <v>3</v>
      </c>
      <c r="Z367" s="25">
        <f t="shared" si="5"/>
        <v>5</v>
      </c>
    </row>
    <row r="368" spans="1:26" x14ac:dyDescent="0.3">
      <c r="A368" s="25">
        <v>2013</v>
      </c>
      <c r="B368" s="10">
        <v>179</v>
      </c>
      <c r="C368" s="10">
        <v>557</v>
      </c>
      <c r="D368" s="10">
        <v>0</v>
      </c>
      <c r="E368" s="10">
        <v>1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1</v>
      </c>
      <c r="L368" s="10">
        <v>0</v>
      </c>
      <c r="M368" s="10">
        <v>0</v>
      </c>
      <c r="N368" s="25">
        <v>1</v>
      </c>
      <c r="O368" s="15">
        <v>0</v>
      </c>
      <c r="P368" s="25">
        <v>18.48</v>
      </c>
      <c r="Q368" s="25">
        <v>1.266701966884088</v>
      </c>
      <c r="R368" s="25">
        <v>4.04</v>
      </c>
      <c r="S368" s="25">
        <v>0.60638136511060492</v>
      </c>
      <c r="T368" s="25">
        <v>0</v>
      </c>
      <c r="U368" s="25">
        <v>12218</v>
      </c>
      <c r="V368" s="25">
        <v>0</v>
      </c>
      <c r="W368" s="25">
        <v>0</v>
      </c>
      <c r="X368" s="25">
        <v>4</v>
      </c>
      <c r="Y368" s="25">
        <v>0</v>
      </c>
      <c r="Z368" s="25">
        <f t="shared" si="5"/>
        <v>4</v>
      </c>
    </row>
    <row r="369" spans="1:26" x14ac:dyDescent="0.3">
      <c r="A369" s="25">
        <v>2013</v>
      </c>
      <c r="B369" s="10">
        <v>180</v>
      </c>
      <c r="C369" s="10">
        <v>558</v>
      </c>
      <c r="D369" s="10">
        <v>0</v>
      </c>
      <c r="E369" s="10">
        <v>1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1</v>
      </c>
      <c r="L369" s="10">
        <v>0</v>
      </c>
      <c r="M369" s="10">
        <v>0</v>
      </c>
      <c r="N369" s="25">
        <v>0.90000000000000568</v>
      </c>
      <c r="O369" s="15">
        <v>0</v>
      </c>
      <c r="P369" s="25">
        <v>19.13</v>
      </c>
      <c r="Q369" s="25">
        <v>1.2817149700272958</v>
      </c>
      <c r="R369" s="25">
        <v>4.41</v>
      </c>
      <c r="S369" s="25">
        <v>0.6444385894678385</v>
      </c>
      <c r="T369" s="25">
        <v>0</v>
      </c>
      <c r="U369" s="25">
        <v>12218</v>
      </c>
      <c r="V369" s="25">
        <v>0</v>
      </c>
      <c r="W369" s="25">
        <v>0</v>
      </c>
      <c r="X369" s="25">
        <v>1</v>
      </c>
      <c r="Y369" s="25">
        <v>4</v>
      </c>
      <c r="Z369" s="25">
        <f t="shared" si="5"/>
        <v>5</v>
      </c>
    </row>
    <row r="370" spans="1:26" x14ac:dyDescent="0.3">
      <c r="A370" s="25">
        <v>2013</v>
      </c>
      <c r="B370" s="10">
        <v>181</v>
      </c>
      <c r="C370" s="10">
        <v>559</v>
      </c>
      <c r="D370" s="10">
        <v>1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1</v>
      </c>
      <c r="L370" s="10">
        <v>0</v>
      </c>
      <c r="M370" s="10">
        <v>0</v>
      </c>
      <c r="N370" s="25">
        <v>0.32999999999999829</v>
      </c>
      <c r="O370" s="15">
        <v>0</v>
      </c>
      <c r="P370" s="25">
        <v>15.81</v>
      </c>
      <c r="Q370" s="25">
        <v>1.1989318699322091</v>
      </c>
      <c r="R370" s="25">
        <v>6.56</v>
      </c>
      <c r="S370" s="25">
        <v>0.81690383937566025</v>
      </c>
      <c r="T370" s="25">
        <v>2</v>
      </c>
      <c r="U370" s="25">
        <v>12218</v>
      </c>
      <c r="V370" s="25">
        <v>0</v>
      </c>
      <c r="W370" s="25">
        <v>0</v>
      </c>
      <c r="X370" s="25">
        <v>1</v>
      </c>
      <c r="Y370" s="25">
        <v>4</v>
      </c>
      <c r="Z370" s="25">
        <f t="shared" si="5"/>
        <v>5</v>
      </c>
    </row>
    <row r="371" spans="1:26" x14ac:dyDescent="0.3">
      <c r="A371" s="25">
        <v>2013</v>
      </c>
      <c r="B371" s="10">
        <v>182</v>
      </c>
      <c r="C371" s="10">
        <v>560</v>
      </c>
      <c r="D371" s="10">
        <v>0</v>
      </c>
      <c r="E371" s="10">
        <v>1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1</v>
      </c>
      <c r="L371" s="10">
        <v>0</v>
      </c>
      <c r="M371" s="10">
        <v>0</v>
      </c>
      <c r="N371" s="25">
        <v>1</v>
      </c>
      <c r="O371" s="15">
        <v>0</v>
      </c>
      <c r="P371" s="25">
        <v>22.34</v>
      </c>
      <c r="Q371" s="25">
        <v>1.3490831687795903</v>
      </c>
      <c r="R371" s="25">
        <v>6.18</v>
      </c>
      <c r="S371" s="25">
        <v>0.79098847508881587</v>
      </c>
      <c r="T371" s="25">
        <v>0</v>
      </c>
      <c r="U371" s="25">
        <v>10137</v>
      </c>
      <c r="V371" s="25">
        <v>0</v>
      </c>
      <c r="W371" s="25">
        <v>1</v>
      </c>
      <c r="X371" s="25">
        <v>1</v>
      </c>
      <c r="Y371" s="25">
        <v>1</v>
      </c>
      <c r="Z371" s="25">
        <f t="shared" si="5"/>
        <v>3</v>
      </c>
    </row>
    <row r="372" spans="1:26" x14ac:dyDescent="0.3">
      <c r="A372" s="25">
        <v>2013</v>
      </c>
      <c r="B372" s="10">
        <v>183</v>
      </c>
      <c r="C372" s="10">
        <v>561</v>
      </c>
      <c r="D372" s="10">
        <v>0</v>
      </c>
      <c r="E372" s="10">
        <v>1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25">
        <v>1</v>
      </c>
      <c r="O372" s="15">
        <v>1.0000000000000009E-2</v>
      </c>
      <c r="P372" s="25">
        <v>22.93</v>
      </c>
      <c r="Q372" s="25">
        <v>1.3604040547299387</v>
      </c>
      <c r="R372" s="25">
        <v>4.5</v>
      </c>
      <c r="S372" s="25">
        <v>0.65321251377534373</v>
      </c>
      <c r="T372" s="25">
        <v>0</v>
      </c>
      <c r="U372" s="25">
        <v>10137</v>
      </c>
      <c r="V372" s="25">
        <v>0</v>
      </c>
      <c r="W372" s="25">
        <v>0</v>
      </c>
      <c r="X372" s="25">
        <v>0</v>
      </c>
      <c r="Y372" s="25">
        <v>2</v>
      </c>
      <c r="Z372" s="25">
        <f t="shared" si="5"/>
        <v>2</v>
      </c>
    </row>
    <row r="373" spans="1:26" x14ac:dyDescent="0.3">
      <c r="A373" s="25">
        <v>2013</v>
      </c>
      <c r="B373" s="10">
        <v>184</v>
      </c>
      <c r="C373" s="10">
        <v>562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1</v>
      </c>
      <c r="L373" s="10">
        <v>0</v>
      </c>
      <c r="M373" s="10">
        <v>0</v>
      </c>
      <c r="N373" s="25">
        <v>2</v>
      </c>
      <c r="O373" s="15">
        <v>2.0000000000000018E-2</v>
      </c>
      <c r="P373" s="25">
        <v>14.25</v>
      </c>
      <c r="Q373" s="25">
        <v>1.153814864344529</v>
      </c>
      <c r="R373" s="25">
        <v>4.3499999999999996</v>
      </c>
      <c r="S373" s="25">
        <v>0.63848925695463732</v>
      </c>
      <c r="T373" s="25">
        <v>4</v>
      </c>
      <c r="U373" s="25">
        <v>10137</v>
      </c>
      <c r="V373" s="25">
        <v>0</v>
      </c>
      <c r="W373" s="25">
        <v>0</v>
      </c>
      <c r="X373" s="25">
        <v>4</v>
      </c>
      <c r="Y373" s="25">
        <v>3</v>
      </c>
      <c r="Z373" s="25">
        <f t="shared" si="5"/>
        <v>7</v>
      </c>
    </row>
    <row r="374" spans="1:26" x14ac:dyDescent="0.3">
      <c r="A374" s="25">
        <v>2013</v>
      </c>
      <c r="B374" s="10">
        <v>185</v>
      </c>
      <c r="C374" s="10">
        <v>563</v>
      </c>
      <c r="D374" s="10">
        <v>1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1</v>
      </c>
      <c r="L374" s="10">
        <v>0</v>
      </c>
      <c r="M374" s="10">
        <v>0</v>
      </c>
      <c r="N374" s="25">
        <v>1</v>
      </c>
      <c r="O374" s="15">
        <v>0</v>
      </c>
      <c r="P374" s="25">
        <v>36.81</v>
      </c>
      <c r="Q374" s="25">
        <v>1.5659658174466666</v>
      </c>
      <c r="R374" s="25">
        <v>3.84</v>
      </c>
      <c r="S374" s="25">
        <v>0.58433122436753082</v>
      </c>
      <c r="T374" s="25">
        <v>1</v>
      </c>
      <c r="U374" s="25">
        <v>10137</v>
      </c>
      <c r="V374" s="25">
        <v>0</v>
      </c>
      <c r="W374" s="25">
        <v>0</v>
      </c>
      <c r="X374" s="25">
        <v>2</v>
      </c>
      <c r="Y374" s="25">
        <v>3</v>
      </c>
      <c r="Z374" s="25">
        <f t="shared" si="5"/>
        <v>5</v>
      </c>
    </row>
    <row r="375" spans="1:26" x14ac:dyDescent="0.3">
      <c r="A375" s="25">
        <v>2013</v>
      </c>
      <c r="B375" s="10">
        <v>186</v>
      </c>
      <c r="C375" s="10">
        <v>564</v>
      </c>
      <c r="D375" s="10">
        <v>1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1</v>
      </c>
      <c r="L375" s="10">
        <v>0</v>
      </c>
      <c r="M375" s="10">
        <v>0</v>
      </c>
      <c r="N375" s="25">
        <v>1</v>
      </c>
      <c r="O375" s="15">
        <v>1.0000000000000009E-2</v>
      </c>
      <c r="P375" s="25">
        <v>30.23</v>
      </c>
      <c r="Q375" s="25">
        <v>1.4804381471778172</v>
      </c>
      <c r="R375" s="25">
        <v>4.0599999999999996</v>
      </c>
      <c r="S375" s="25">
        <v>0.60852603357719404</v>
      </c>
      <c r="T375" s="25">
        <v>1</v>
      </c>
      <c r="U375" s="25">
        <v>10137</v>
      </c>
      <c r="V375" s="25">
        <v>0</v>
      </c>
      <c r="W375" s="25">
        <v>0</v>
      </c>
      <c r="X375" s="25">
        <v>0</v>
      </c>
      <c r="Y375" s="25">
        <v>4</v>
      </c>
      <c r="Z375" s="25">
        <f t="shared" si="5"/>
        <v>4</v>
      </c>
    </row>
    <row r="376" spans="1:26" x14ac:dyDescent="0.3">
      <c r="A376" s="25">
        <v>2013</v>
      </c>
      <c r="B376" s="10">
        <v>187</v>
      </c>
      <c r="C376" s="10">
        <v>565</v>
      </c>
      <c r="D376" s="10">
        <v>1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1</v>
      </c>
      <c r="L376" s="10">
        <v>0</v>
      </c>
      <c r="M376" s="10">
        <v>0</v>
      </c>
      <c r="N376" s="25">
        <v>1</v>
      </c>
      <c r="O376" s="15">
        <v>0</v>
      </c>
      <c r="P376" s="25">
        <v>31.35</v>
      </c>
      <c r="Q376" s="25">
        <v>1.4962375451667353</v>
      </c>
      <c r="R376" s="25">
        <v>4.57</v>
      </c>
      <c r="S376" s="25">
        <v>0.6599162000698503</v>
      </c>
      <c r="T376" s="25">
        <v>0</v>
      </c>
      <c r="U376" s="25">
        <v>10137</v>
      </c>
      <c r="V376" s="25">
        <v>0</v>
      </c>
      <c r="W376" s="25">
        <v>0</v>
      </c>
      <c r="X376" s="25">
        <v>2</v>
      </c>
      <c r="Y376" s="25">
        <v>1</v>
      </c>
      <c r="Z376" s="25">
        <f t="shared" si="5"/>
        <v>3</v>
      </c>
    </row>
    <row r="377" spans="1:26" x14ac:dyDescent="0.3">
      <c r="A377" s="25">
        <v>2013</v>
      </c>
      <c r="B377" s="10">
        <v>188</v>
      </c>
      <c r="C377" s="10">
        <v>566</v>
      </c>
      <c r="D377" s="10">
        <v>1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1</v>
      </c>
      <c r="K377" s="10">
        <v>0</v>
      </c>
      <c r="L377" s="10">
        <v>0</v>
      </c>
      <c r="M377" s="10">
        <v>0</v>
      </c>
      <c r="N377" s="25">
        <v>0.37800000000000011</v>
      </c>
      <c r="O377" s="15">
        <v>0</v>
      </c>
      <c r="P377" s="25">
        <v>33.72</v>
      </c>
      <c r="Q377" s="25">
        <v>1.5278875659527047</v>
      </c>
      <c r="R377" s="25">
        <v>2.91</v>
      </c>
      <c r="S377" s="25">
        <v>0.46389298898590731</v>
      </c>
      <c r="T377" s="25">
        <v>0</v>
      </c>
      <c r="U377" s="25">
        <v>10137</v>
      </c>
      <c r="V377" s="25">
        <v>0</v>
      </c>
      <c r="W377" s="25">
        <v>0</v>
      </c>
      <c r="X377" s="25">
        <v>0</v>
      </c>
      <c r="Y377" s="25">
        <v>1</v>
      </c>
      <c r="Z377" s="25">
        <f t="shared" si="5"/>
        <v>1</v>
      </c>
    </row>
    <row r="378" spans="1:26" x14ac:dyDescent="0.3">
      <c r="A378" s="25">
        <v>2013</v>
      </c>
      <c r="B378" s="10">
        <v>189</v>
      </c>
      <c r="C378" s="10">
        <v>567</v>
      </c>
      <c r="D378" s="10">
        <v>1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1</v>
      </c>
      <c r="L378" s="10">
        <v>0</v>
      </c>
      <c r="M378" s="10">
        <v>0</v>
      </c>
      <c r="N378" s="25">
        <v>0.35200000000000387</v>
      </c>
      <c r="O378" s="15">
        <v>3.0000000000000027E-2</v>
      </c>
      <c r="P378" s="25">
        <v>37.869999999999997</v>
      </c>
      <c r="Q378" s="25">
        <v>1.5782953051208262</v>
      </c>
      <c r="R378" s="25">
        <v>3.35</v>
      </c>
      <c r="S378" s="25">
        <v>0.5250448070368452</v>
      </c>
      <c r="T378" s="25">
        <v>0</v>
      </c>
      <c r="U378" s="25">
        <v>10137</v>
      </c>
      <c r="V378" s="25">
        <v>0</v>
      </c>
      <c r="W378" s="25">
        <v>0</v>
      </c>
      <c r="X378" s="25">
        <v>1</v>
      </c>
      <c r="Y378" s="25">
        <v>0</v>
      </c>
      <c r="Z378" s="25">
        <f t="shared" si="5"/>
        <v>1</v>
      </c>
    </row>
    <row r="379" spans="1:26" x14ac:dyDescent="0.3">
      <c r="A379" s="25">
        <v>2013</v>
      </c>
      <c r="B379" s="10">
        <v>190</v>
      </c>
      <c r="C379" s="10">
        <v>568</v>
      </c>
      <c r="D379" s="10">
        <v>1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1</v>
      </c>
      <c r="L379" s="10">
        <v>0</v>
      </c>
      <c r="M379" s="10">
        <v>0</v>
      </c>
      <c r="N379" s="25">
        <v>0.92999999999999261</v>
      </c>
      <c r="O379" s="15">
        <v>0</v>
      </c>
      <c r="P379" s="25">
        <v>23.72</v>
      </c>
      <c r="Q379" s="25">
        <v>1.3751146846922251</v>
      </c>
      <c r="R379" s="25">
        <v>3.84</v>
      </c>
      <c r="S379" s="25">
        <v>0.58433122436753082</v>
      </c>
      <c r="T379" s="25">
        <v>1</v>
      </c>
      <c r="U379" s="25">
        <v>10137</v>
      </c>
      <c r="V379" s="25">
        <v>0</v>
      </c>
      <c r="W379" s="25">
        <v>0</v>
      </c>
      <c r="X379" s="25">
        <v>2</v>
      </c>
      <c r="Y379" s="25">
        <v>0</v>
      </c>
      <c r="Z379" s="25">
        <f t="shared" si="5"/>
        <v>2</v>
      </c>
    </row>
    <row r="380" spans="1:26" x14ac:dyDescent="0.3">
      <c r="A380" s="25">
        <v>2013</v>
      </c>
      <c r="B380" s="10">
        <v>191</v>
      </c>
      <c r="C380" s="10">
        <v>569</v>
      </c>
      <c r="D380" s="10">
        <v>1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1</v>
      </c>
      <c r="L380" s="10">
        <v>0</v>
      </c>
      <c r="M380" s="10">
        <v>0</v>
      </c>
      <c r="N380" s="25">
        <v>0.34000000000000341</v>
      </c>
      <c r="O380" s="15">
        <v>1.0000000000000009E-2</v>
      </c>
      <c r="P380" s="25">
        <v>25.15</v>
      </c>
      <c r="Q380" s="25">
        <v>1.4005379893919461</v>
      </c>
      <c r="R380" s="25">
        <v>4.0599999999999996</v>
      </c>
      <c r="S380" s="25">
        <v>0.60852603357719404</v>
      </c>
      <c r="T380" s="25">
        <v>0</v>
      </c>
      <c r="U380" s="25">
        <v>10137</v>
      </c>
      <c r="V380" s="25">
        <v>0</v>
      </c>
      <c r="W380" s="25">
        <v>0</v>
      </c>
      <c r="X380" s="25">
        <v>1</v>
      </c>
      <c r="Y380" s="25">
        <v>0</v>
      </c>
      <c r="Z380" s="25">
        <f t="shared" si="5"/>
        <v>1</v>
      </c>
    </row>
    <row r="381" spans="1:26" x14ac:dyDescent="0.3">
      <c r="A381" s="25">
        <v>2013</v>
      </c>
      <c r="B381" s="10">
        <v>192</v>
      </c>
      <c r="C381" s="10">
        <v>570</v>
      </c>
      <c r="D381" s="10">
        <v>0</v>
      </c>
      <c r="E381" s="10">
        <v>1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1</v>
      </c>
      <c r="L381" s="10">
        <v>0</v>
      </c>
      <c r="M381" s="10">
        <v>0</v>
      </c>
      <c r="N381" s="25">
        <v>1</v>
      </c>
      <c r="O381" s="15">
        <v>0</v>
      </c>
      <c r="P381" s="25">
        <v>45.28</v>
      </c>
      <c r="Q381" s="25">
        <v>1.655906418180215</v>
      </c>
      <c r="R381" s="25">
        <v>3.85</v>
      </c>
      <c r="S381" s="25">
        <v>0.5854607295085007</v>
      </c>
      <c r="T381" s="25">
        <v>1</v>
      </c>
      <c r="U381" s="25">
        <v>10137</v>
      </c>
      <c r="V381" s="25">
        <v>0</v>
      </c>
      <c r="W381" s="25">
        <v>0</v>
      </c>
      <c r="X381" s="25">
        <v>4</v>
      </c>
      <c r="Y381" s="25">
        <v>2</v>
      </c>
      <c r="Z381" s="25">
        <f t="shared" si="5"/>
        <v>6</v>
      </c>
    </row>
    <row r="382" spans="1:26" x14ac:dyDescent="0.3">
      <c r="A382" s="25">
        <v>2013</v>
      </c>
      <c r="B382" s="10">
        <v>193</v>
      </c>
      <c r="C382" s="10">
        <v>571</v>
      </c>
      <c r="D382" s="10">
        <v>0</v>
      </c>
      <c r="E382" s="10">
        <v>1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1</v>
      </c>
      <c r="L382" s="10">
        <v>0</v>
      </c>
      <c r="M382" s="10">
        <v>0</v>
      </c>
      <c r="N382" s="25">
        <v>0.70999999999999375</v>
      </c>
      <c r="O382" s="15">
        <v>0.15000000000000002</v>
      </c>
      <c r="P382" s="25">
        <v>27.71</v>
      </c>
      <c r="Q382" s="25">
        <v>1.4426365257822318</v>
      </c>
      <c r="R382" s="25">
        <v>3.08</v>
      </c>
      <c r="S382" s="25">
        <v>0.48855071650044429</v>
      </c>
      <c r="T382" s="25">
        <v>1</v>
      </c>
      <c r="U382" s="25">
        <v>10137</v>
      </c>
      <c r="V382" s="25">
        <v>0</v>
      </c>
      <c r="W382" s="25">
        <v>0</v>
      </c>
      <c r="X382" s="25">
        <v>1</v>
      </c>
      <c r="Y382" s="25">
        <v>0</v>
      </c>
      <c r="Z382" s="25">
        <f t="shared" si="5"/>
        <v>1</v>
      </c>
    </row>
    <row r="383" spans="1:26" x14ac:dyDescent="0.3">
      <c r="A383" s="25">
        <v>2013</v>
      </c>
      <c r="B383" s="10">
        <v>194</v>
      </c>
      <c r="C383" s="10">
        <v>572</v>
      </c>
      <c r="D383" s="10">
        <v>0</v>
      </c>
      <c r="E383" s="10">
        <v>1</v>
      </c>
      <c r="F383" s="10">
        <v>0</v>
      </c>
      <c r="G383" s="10">
        <v>0</v>
      </c>
      <c r="H383" s="10">
        <v>0</v>
      </c>
      <c r="I383" s="10">
        <v>0</v>
      </c>
      <c r="J383" s="10">
        <v>1</v>
      </c>
      <c r="K383" s="10">
        <v>0</v>
      </c>
      <c r="L383" s="10">
        <v>0</v>
      </c>
      <c r="M383" s="10">
        <v>0</v>
      </c>
      <c r="N383" s="25">
        <v>1</v>
      </c>
      <c r="O383" s="15">
        <v>0</v>
      </c>
      <c r="P383" s="25">
        <v>25.6</v>
      </c>
      <c r="Q383" s="25">
        <v>1.4082399653118496</v>
      </c>
      <c r="R383" s="25">
        <v>4.0599999999999996</v>
      </c>
      <c r="S383" s="25">
        <v>0.60852603357719404</v>
      </c>
      <c r="T383" s="25">
        <v>1</v>
      </c>
      <c r="U383" s="25">
        <v>10137</v>
      </c>
      <c r="V383" s="25">
        <v>0</v>
      </c>
      <c r="W383" s="25">
        <v>0</v>
      </c>
      <c r="X383" s="25">
        <v>1</v>
      </c>
      <c r="Y383" s="25">
        <v>1</v>
      </c>
      <c r="Z383" s="25">
        <f t="shared" si="5"/>
        <v>2</v>
      </c>
    </row>
    <row r="384" spans="1:26" x14ac:dyDescent="0.3">
      <c r="A384" s="25">
        <v>2013</v>
      </c>
      <c r="B384" s="10">
        <v>195</v>
      </c>
      <c r="C384" s="10">
        <v>573</v>
      </c>
      <c r="D384" s="10">
        <v>1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1</v>
      </c>
      <c r="L384" s="10">
        <v>0</v>
      </c>
      <c r="M384" s="10">
        <v>0</v>
      </c>
      <c r="N384" s="25">
        <v>0.39000000000000057</v>
      </c>
      <c r="O384" s="15">
        <v>0</v>
      </c>
      <c r="P384" s="25">
        <v>24.44</v>
      </c>
      <c r="Q384" s="25">
        <v>1.3881012015705168</v>
      </c>
      <c r="R384" s="25">
        <v>6.46</v>
      </c>
      <c r="S384" s="25">
        <v>0.81023251799508411</v>
      </c>
      <c r="T384" s="25">
        <v>1</v>
      </c>
      <c r="U384" s="25">
        <v>10137</v>
      </c>
      <c r="V384" s="25">
        <v>0</v>
      </c>
      <c r="W384" s="25">
        <v>0</v>
      </c>
      <c r="X384" s="25">
        <v>0</v>
      </c>
      <c r="Y384" s="25">
        <v>1</v>
      </c>
      <c r="Z384" s="25">
        <f t="shared" si="5"/>
        <v>1</v>
      </c>
    </row>
    <row r="385" spans="1:26" x14ac:dyDescent="0.3">
      <c r="A385" s="25">
        <v>2013</v>
      </c>
      <c r="B385" s="10">
        <v>196</v>
      </c>
      <c r="C385" s="10">
        <v>574</v>
      </c>
      <c r="D385" s="10">
        <v>0</v>
      </c>
      <c r="E385" s="10">
        <v>1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1</v>
      </c>
      <c r="L385" s="10">
        <v>0</v>
      </c>
      <c r="M385" s="10">
        <v>0</v>
      </c>
      <c r="N385" s="25">
        <v>1</v>
      </c>
      <c r="O385" s="15">
        <v>0</v>
      </c>
      <c r="P385" s="25">
        <v>34.99</v>
      </c>
      <c r="Q385" s="25">
        <v>1.5439439424829065</v>
      </c>
      <c r="R385" s="25">
        <v>4.78</v>
      </c>
      <c r="S385" s="25">
        <v>0.67942789661211889</v>
      </c>
      <c r="T385" s="25">
        <v>2</v>
      </c>
      <c r="U385" s="25">
        <v>10137</v>
      </c>
      <c r="V385" s="25">
        <v>0</v>
      </c>
      <c r="W385" s="25">
        <v>0</v>
      </c>
      <c r="X385" s="25">
        <v>2</v>
      </c>
      <c r="Y385" s="25">
        <v>2</v>
      </c>
      <c r="Z385" s="25">
        <f t="shared" si="5"/>
        <v>4</v>
      </c>
    </row>
    <row r="386" spans="1:26" x14ac:dyDescent="0.3">
      <c r="A386" s="25">
        <v>2013</v>
      </c>
      <c r="B386" s="10">
        <v>197</v>
      </c>
      <c r="C386" s="10">
        <v>575</v>
      </c>
      <c r="D386" s="10">
        <v>0</v>
      </c>
      <c r="E386" s="10">
        <v>1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1</v>
      </c>
      <c r="L386" s="10">
        <v>0</v>
      </c>
      <c r="M386" s="10">
        <v>0</v>
      </c>
      <c r="N386" s="25">
        <v>0.53700000000000614</v>
      </c>
      <c r="O386" s="15">
        <v>0</v>
      </c>
      <c r="P386" s="25">
        <v>41</v>
      </c>
      <c r="Q386" s="25">
        <v>1.6127838567197355</v>
      </c>
      <c r="R386" s="25">
        <v>3.17</v>
      </c>
      <c r="S386" s="25">
        <v>0.50105926221775143</v>
      </c>
      <c r="T386" s="25">
        <v>0</v>
      </c>
      <c r="U386" s="25">
        <v>10137</v>
      </c>
      <c r="V386" s="25">
        <v>0</v>
      </c>
      <c r="W386" s="25">
        <v>0</v>
      </c>
      <c r="X386" s="25">
        <v>0</v>
      </c>
      <c r="Y386" s="25">
        <v>1</v>
      </c>
      <c r="Z386" s="25">
        <f t="shared" ref="Z386:Z449" si="6">SUM(V386:Y386)</f>
        <v>1</v>
      </c>
    </row>
    <row r="387" spans="1:26" x14ac:dyDescent="0.3">
      <c r="A387" s="25">
        <v>2013</v>
      </c>
      <c r="B387" s="10">
        <v>198</v>
      </c>
      <c r="C387" s="10">
        <v>576</v>
      </c>
      <c r="D387" s="10">
        <v>0</v>
      </c>
      <c r="E387" s="10">
        <v>1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1</v>
      </c>
      <c r="L387" s="10">
        <v>0</v>
      </c>
      <c r="M387" s="10">
        <v>0</v>
      </c>
      <c r="N387" s="25">
        <v>0.36299999999999955</v>
      </c>
      <c r="O387" s="15">
        <v>1.0000000000000009E-2</v>
      </c>
      <c r="P387" s="25">
        <v>39.36</v>
      </c>
      <c r="Q387" s="25">
        <v>1.5950550897593039</v>
      </c>
      <c r="R387" s="25">
        <v>2.58</v>
      </c>
      <c r="S387" s="25">
        <v>0.41161970596323016</v>
      </c>
      <c r="T387" s="25">
        <v>0</v>
      </c>
      <c r="U387" s="25">
        <v>10137</v>
      </c>
      <c r="V387" s="25">
        <v>0</v>
      </c>
      <c r="W387" s="25">
        <v>0</v>
      </c>
      <c r="X387" s="25">
        <v>1</v>
      </c>
      <c r="Y387" s="25">
        <v>0</v>
      </c>
      <c r="Z387" s="25">
        <f t="shared" si="6"/>
        <v>1</v>
      </c>
    </row>
    <row r="388" spans="1:26" x14ac:dyDescent="0.3">
      <c r="A388" s="25">
        <v>2013</v>
      </c>
      <c r="B388" s="10">
        <v>199</v>
      </c>
      <c r="C388" s="10">
        <v>577</v>
      </c>
      <c r="D388" s="10">
        <v>0</v>
      </c>
      <c r="E388" s="10">
        <v>1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1</v>
      </c>
      <c r="L388" s="10">
        <v>0</v>
      </c>
      <c r="M388" s="10">
        <v>0</v>
      </c>
      <c r="N388" s="25">
        <v>1</v>
      </c>
      <c r="O388" s="15">
        <v>0</v>
      </c>
      <c r="P388" s="25">
        <v>37.72</v>
      </c>
      <c r="Q388" s="25">
        <v>1.5765716840652908</v>
      </c>
      <c r="R388" s="25">
        <v>3.17</v>
      </c>
      <c r="S388" s="25">
        <v>0.50105926221775143</v>
      </c>
      <c r="T388" s="25">
        <v>0</v>
      </c>
      <c r="U388" s="25">
        <v>10137</v>
      </c>
      <c r="V388" s="25">
        <v>0</v>
      </c>
      <c r="W388" s="25">
        <v>0</v>
      </c>
      <c r="X388" s="25">
        <v>1</v>
      </c>
      <c r="Y388" s="25">
        <v>4</v>
      </c>
      <c r="Z388" s="25">
        <f t="shared" si="6"/>
        <v>5</v>
      </c>
    </row>
    <row r="389" spans="1:26" x14ac:dyDescent="0.3">
      <c r="A389" s="25">
        <v>2013</v>
      </c>
      <c r="B389" s="10">
        <v>200</v>
      </c>
      <c r="C389" s="10">
        <v>578</v>
      </c>
      <c r="D389" s="10">
        <v>0</v>
      </c>
      <c r="E389" s="10">
        <v>1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1</v>
      </c>
      <c r="L389" s="10">
        <v>0</v>
      </c>
      <c r="M389" s="10">
        <v>0</v>
      </c>
      <c r="N389" s="25">
        <v>1</v>
      </c>
      <c r="O389" s="15">
        <v>6.0000000000000053E-2</v>
      </c>
      <c r="P389" s="25">
        <v>35.14</v>
      </c>
      <c r="Q389" s="25">
        <v>1.5458017571592761</v>
      </c>
      <c r="R389" s="25">
        <v>3.09</v>
      </c>
      <c r="S389" s="25">
        <v>0.48995847942483461</v>
      </c>
      <c r="T389" s="25">
        <v>0</v>
      </c>
      <c r="U389" s="25">
        <v>10137</v>
      </c>
      <c r="V389" s="25">
        <v>0</v>
      </c>
      <c r="W389" s="25">
        <v>0</v>
      </c>
      <c r="X389" s="25">
        <v>1</v>
      </c>
      <c r="Y389" s="25">
        <v>0</v>
      </c>
      <c r="Z389" s="25">
        <f t="shared" si="6"/>
        <v>1</v>
      </c>
    </row>
    <row r="390" spans="1:26" x14ac:dyDescent="0.3">
      <c r="A390" s="25">
        <v>2013</v>
      </c>
      <c r="B390" s="10">
        <v>201</v>
      </c>
      <c r="C390" s="10">
        <v>579</v>
      </c>
      <c r="D390" s="10">
        <v>0</v>
      </c>
      <c r="E390" s="10">
        <v>1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1</v>
      </c>
      <c r="L390" s="10">
        <v>0</v>
      </c>
      <c r="M390" s="10">
        <v>0</v>
      </c>
      <c r="N390" s="25">
        <v>1</v>
      </c>
      <c r="O390" s="15">
        <v>4.0000000000000036E-2</v>
      </c>
      <c r="P390" s="25">
        <v>37.03</v>
      </c>
      <c r="Q390" s="25">
        <v>1.5685537120494426</v>
      </c>
      <c r="R390" s="25">
        <v>4.42</v>
      </c>
      <c r="S390" s="25">
        <v>0.64542226934909186</v>
      </c>
      <c r="T390" s="25">
        <v>2</v>
      </c>
      <c r="U390" s="25">
        <v>10137</v>
      </c>
      <c r="V390" s="25">
        <v>0</v>
      </c>
      <c r="W390" s="25">
        <v>0</v>
      </c>
      <c r="X390" s="25">
        <v>2</v>
      </c>
      <c r="Y390" s="25">
        <v>2</v>
      </c>
      <c r="Z390" s="25">
        <f t="shared" si="6"/>
        <v>4</v>
      </c>
    </row>
    <row r="391" spans="1:26" x14ac:dyDescent="0.3">
      <c r="A391" s="25">
        <v>2013</v>
      </c>
      <c r="B391" s="10">
        <v>202</v>
      </c>
      <c r="C391" s="10">
        <v>580</v>
      </c>
      <c r="D391" s="10">
        <v>1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1</v>
      </c>
      <c r="L391" s="10">
        <v>0</v>
      </c>
      <c r="M391" s="10">
        <v>0</v>
      </c>
      <c r="N391" s="25">
        <v>1</v>
      </c>
      <c r="O391" s="15">
        <v>0</v>
      </c>
      <c r="P391" s="25">
        <v>54.33</v>
      </c>
      <c r="Q391" s="25">
        <v>1.7350397050337207</v>
      </c>
      <c r="R391" s="25">
        <v>3.26</v>
      </c>
      <c r="S391" s="25">
        <v>0.51321760006793893</v>
      </c>
      <c r="T391" s="25">
        <v>0</v>
      </c>
      <c r="U391" s="25">
        <v>10137</v>
      </c>
      <c r="V391" s="25">
        <v>0</v>
      </c>
      <c r="W391" s="25">
        <v>0</v>
      </c>
      <c r="X391" s="25">
        <v>0</v>
      </c>
      <c r="Y391" s="25">
        <v>0</v>
      </c>
      <c r="Z391" s="25">
        <f t="shared" si="6"/>
        <v>0</v>
      </c>
    </row>
    <row r="392" spans="1:26" x14ac:dyDescent="0.3">
      <c r="A392" s="25">
        <v>2013</v>
      </c>
      <c r="B392" s="10">
        <v>203</v>
      </c>
      <c r="C392" s="10">
        <v>581</v>
      </c>
      <c r="D392" s="10">
        <v>1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1</v>
      </c>
      <c r="L392" s="10">
        <v>0</v>
      </c>
      <c r="M392" s="10">
        <v>0</v>
      </c>
      <c r="N392" s="25">
        <v>1</v>
      </c>
      <c r="O392" s="15">
        <v>0</v>
      </c>
      <c r="P392" s="25">
        <v>40.94</v>
      </c>
      <c r="Q392" s="25">
        <v>1.6121478383264869</v>
      </c>
      <c r="R392" s="25">
        <v>4.54</v>
      </c>
      <c r="S392" s="25">
        <v>0.65705585285710388</v>
      </c>
      <c r="T392" s="25">
        <v>0</v>
      </c>
      <c r="U392" s="25">
        <v>10137</v>
      </c>
      <c r="V392" s="25">
        <v>0</v>
      </c>
      <c r="W392" s="25">
        <v>0</v>
      </c>
      <c r="X392" s="25">
        <v>1</v>
      </c>
      <c r="Y392" s="25">
        <v>1</v>
      </c>
      <c r="Z392" s="25">
        <f t="shared" si="6"/>
        <v>2</v>
      </c>
    </row>
    <row r="393" spans="1:26" x14ac:dyDescent="0.3">
      <c r="A393" s="25">
        <v>2013</v>
      </c>
      <c r="B393" s="10">
        <v>204</v>
      </c>
      <c r="C393" s="10">
        <v>582</v>
      </c>
      <c r="D393" s="10">
        <v>1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1</v>
      </c>
      <c r="L393" s="10">
        <v>0</v>
      </c>
      <c r="M393" s="10">
        <v>0</v>
      </c>
      <c r="N393" s="25">
        <v>1</v>
      </c>
      <c r="O393" s="15">
        <v>0</v>
      </c>
      <c r="P393" s="25">
        <v>26.28</v>
      </c>
      <c r="Q393" s="25">
        <v>1.4196253608877432</v>
      </c>
      <c r="R393" s="25">
        <v>3.82</v>
      </c>
      <c r="S393" s="25">
        <v>0.58206336291170868</v>
      </c>
      <c r="T393" s="25">
        <v>0</v>
      </c>
      <c r="U393" s="25">
        <v>8276</v>
      </c>
      <c r="V393" s="25">
        <v>0</v>
      </c>
      <c r="W393" s="25">
        <v>2</v>
      </c>
      <c r="X393" s="25">
        <v>2</v>
      </c>
      <c r="Y393" s="25">
        <v>4</v>
      </c>
      <c r="Z393" s="25">
        <f t="shared" si="6"/>
        <v>8</v>
      </c>
    </row>
    <row r="394" spans="1:26" x14ac:dyDescent="0.3">
      <c r="A394" s="25">
        <v>2013</v>
      </c>
      <c r="B394" s="10">
        <v>205</v>
      </c>
      <c r="C394" s="10">
        <v>583</v>
      </c>
      <c r="D394" s="10">
        <v>1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1</v>
      </c>
      <c r="L394" s="10">
        <v>0</v>
      </c>
      <c r="M394" s="10">
        <v>0</v>
      </c>
      <c r="N394" s="25">
        <v>0.42600000000000193</v>
      </c>
      <c r="O394" s="15">
        <v>0</v>
      </c>
      <c r="P394" s="25">
        <v>24.48</v>
      </c>
      <c r="Q394" s="25">
        <v>1.3888114134735237</v>
      </c>
      <c r="R394" s="25">
        <v>4.6100000000000003</v>
      </c>
      <c r="S394" s="25">
        <v>0.6637009253896482</v>
      </c>
      <c r="T394" s="25">
        <v>0</v>
      </c>
      <c r="U394" s="25">
        <v>8276</v>
      </c>
      <c r="V394" s="25">
        <v>0</v>
      </c>
      <c r="W394" s="25">
        <v>0</v>
      </c>
      <c r="X394" s="25">
        <v>1</v>
      </c>
      <c r="Y394" s="25">
        <v>3</v>
      </c>
      <c r="Z394" s="25">
        <f t="shared" si="6"/>
        <v>4</v>
      </c>
    </row>
    <row r="395" spans="1:26" x14ac:dyDescent="0.3">
      <c r="A395" s="25">
        <v>2013</v>
      </c>
      <c r="B395" s="10">
        <v>206</v>
      </c>
      <c r="C395" s="10">
        <v>584</v>
      </c>
      <c r="D395" s="10">
        <v>1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1</v>
      </c>
      <c r="L395" s="10">
        <v>0</v>
      </c>
      <c r="M395" s="10">
        <v>0</v>
      </c>
      <c r="N395" s="25">
        <v>0.67399999999999238</v>
      </c>
      <c r="O395" s="15">
        <v>1.0000000000000009E-2</v>
      </c>
      <c r="P395" s="25">
        <v>50.91</v>
      </c>
      <c r="Q395" s="25">
        <v>1.7068030970373382</v>
      </c>
      <c r="R395" s="25">
        <v>3.82</v>
      </c>
      <c r="S395" s="25">
        <v>0.58206336291170868</v>
      </c>
      <c r="T395" s="25">
        <v>5</v>
      </c>
      <c r="U395" s="25">
        <v>8276</v>
      </c>
      <c r="V395" s="25">
        <v>0</v>
      </c>
      <c r="W395" s="25">
        <v>0</v>
      </c>
      <c r="X395" s="25">
        <v>1</v>
      </c>
      <c r="Y395" s="25">
        <v>6</v>
      </c>
      <c r="Z395" s="25">
        <f t="shared" si="6"/>
        <v>7</v>
      </c>
    </row>
    <row r="396" spans="1:26" x14ac:dyDescent="0.3">
      <c r="A396" s="25">
        <v>2013</v>
      </c>
      <c r="B396" s="10">
        <v>207</v>
      </c>
      <c r="C396" s="10">
        <v>585</v>
      </c>
      <c r="D396" s="10">
        <v>0</v>
      </c>
      <c r="E396" s="10">
        <v>1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1</v>
      </c>
      <c r="L396" s="10">
        <v>0</v>
      </c>
      <c r="M396" s="10">
        <v>0</v>
      </c>
      <c r="N396" s="25">
        <v>0.90000000000000568</v>
      </c>
      <c r="O396" s="15">
        <v>0</v>
      </c>
      <c r="P396" s="25">
        <v>18.440000000000001</v>
      </c>
      <c r="Q396" s="25">
        <v>1.2657609167176105</v>
      </c>
      <c r="R396" s="25">
        <v>3.17</v>
      </c>
      <c r="S396" s="25">
        <v>0.50105926221775143</v>
      </c>
      <c r="T396" s="25">
        <v>0</v>
      </c>
      <c r="U396" s="25">
        <v>8276</v>
      </c>
      <c r="V396" s="25">
        <v>0</v>
      </c>
      <c r="W396" s="25">
        <v>0</v>
      </c>
      <c r="X396" s="25">
        <v>0</v>
      </c>
      <c r="Y396" s="25">
        <v>2</v>
      </c>
      <c r="Z396" s="25">
        <f t="shared" si="6"/>
        <v>2</v>
      </c>
    </row>
    <row r="397" spans="1:26" x14ac:dyDescent="0.3">
      <c r="A397" s="25">
        <v>2013</v>
      </c>
      <c r="B397" s="10">
        <v>208</v>
      </c>
      <c r="C397" s="10">
        <v>586</v>
      </c>
      <c r="D397" s="10">
        <v>0</v>
      </c>
      <c r="E397" s="10">
        <v>1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1</v>
      </c>
      <c r="L397" s="10">
        <v>0</v>
      </c>
      <c r="M397" s="10">
        <v>0</v>
      </c>
      <c r="N397" s="25">
        <v>1</v>
      </c>
      <c r="O397" s="15">
        <v>1.0000000000000009E-2</v>
      </c>
      <c r="P397" s="25">
        <v>10.69</v>
      </c>
      <c r="Q397" s="25">
        <v>1.0289777052087781</v>
      </c>
      <c r="R397" s="25">
        <v>3.31</v>
      </c>
      <c r="S397" s="25">
        <v>0.51982799377571876</v>
      </c>
      <c r="T397" s="25">
        <v>0</v>
      </c>
      <c r="U397" s="25">
        <v>8276</v>
      </c>
      <c r="V397" s="25">
        <v>0</v>
      </c>
      <c r="W397" s="25">
        <v>0</v>
      </c>
      <c r="X397" s="25">
        <v>1</v>
      </c>
      <c r="Y397" s="25">
        <v>1</v>
      </c>
      <c r="Z397" s="25">
        <f t="shared" si="6"/>
        <v>2</v>
      </c>
    </row>
    <row r="398" spans="1:26" x14ac:dyDescent="0.3">
      <c r="A398" s="25">
        <v>2013</v>
      </c>
      <c r="B398" s="10">
        <v>209</v>
      </c>
      <c r="C398" s="10">
        <v>587</v>
      </c>
      <c r="D398" s="10">
        <v>1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1</v>
      </c>
      <c r="K398" s="10">
        <v>0</v>
      </c>
      <c r="L398" s="10">
        <v>0</v>
      </c>
      <c r="M398" s="10">
        <v>0</v>
      </c>
      <c r="N398" s="25">
        <v>1</v>
      </c>
      <c r="O398" s="15">
        <v>0</v>
      </c>
      <c r="P398" s="25">
        <v>32.979999999999997</v>
      </c>
      <c r="Q398" s="25">
        <v>1.5182506513084999</v>
      </c>
      <c r="R398" s="25">
        <v>5.49</v>
      </c>
      <c r="S398" s="25">
        <v>0.7395723444500919</v>
      </c>
      <c r="T398" s="25">
        <v>0</v>
      </c>
      <c r="U398" s="25">
        <v>8276</v>
      </c>
      <c r="V398" s="25">
        <v>0</v>
      </c>
      <c r="W398" s="25">
        <v>0</v>
      </c>
      <c r="X398" s="25">
        <v>2</v>
      </c>
      <c r="Y398" s="25">
        <v>4</v>
      </c>
      <c r="Z398" s="25">
        <f t="shared" si="6"/>
        <v>6</v>
      </c>
    </row>
    <row r="399" spans="1:26" x14ac:dyDescent="0.3">
      <c r="A399" s="25">
        <v>2013</v>
      </c>
      <c r="B399" s="10">
        <v>210</v>
      </c>
      <c r="C399" s="10">
        <v>588</v>
      </c>
      <c r="D399" s="10">
        <v>0</v>
      </c>
      <c r="E399" s="10">
        <v>1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1</v>
      </c>
      <c r="L399" s="10">
        <v>0</v>
      </c>
      <c r="M399" s="10">
        <v>0</v>
      </c>
      <c r="N399" s="25">
        <v>1</v>
      </c>
      <c r="O399" s="15">
        <v>0</v>
      </c>
      <c r="P399" s="25">
        <v>34.89</v>
      </c>
      <c r="Q399" s="25">
        <v>1.5427009694481109</v>
      </c>
      <c r="R399" s="25">
        <v>5.12</v>
      </c>
      <c r="S399" s="25">
        <v>0.70926996097583073</v>
      </c>
      <c r="T399" s="25">
        <v>4</v>
      </c>
      <c r="U399" s="25">
        <v>8276</v>
      </c>
      <c r="V399" s="25">
        <v>0</v>
      </c>
      <c r="W399" s="25">
        <v>0</v>
      </c>
      <c r="X399" s="25">
        <v>2</v>
      </c>
      <c r="Y399" s="25">
        <v>1</v>
      </c>
      <c r="Z399" s="25">
        <f t="shared" si="6"/>
        <v>3</v>
      </c>
    </row>
    <row r="400" spans="1:26" x14ac:dyDescent="0.3">
      <c r="A400" s="25">
        <v>2013</v>
      </c>
      <c r="B400" s="10">
        <v>211</v>
      </c>
      <c r="C400" s="10">
        <v>589</v>
      </c>
      <c r="D400" s="10">
        <v>0</v>
      </c>
      <c r="E400" s="10">
        <v>1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1</v>
      </c>
      <c r="L400" s="10">
        <v>0</v>
      </c>
      <c r="M400" s="10">
        <v>0</v>
      </c>
      <c r="N400" s="25">
        <v>1</v>
      </c>
      <c r="O400" s="15">
        <v>0</v>
      </c>
      <c r="P400" s="25">
        <v>23.5</v>
      </c>
      <c r="Q400" s="25">
        <v>1.3710678622717363</v>
      </c>
      <c r="R400" s="25">
        <v>4.2</v>
      </c>
      <c r="S400" s="25">
        <v>0.62324929039790045</v>
      </c>
      <c r="T400" s="25">
        <v>0</v>
      </c>
      <c r="U400" s="25">
        <v>8276</v>
      </c>
      <c r="V400" s="25">
        <v>0</v>
      </c>
      <c r="W400" s="25">
        <v>0</v>
      </c>
      <c r="X400" s="25">
        <v>0</v>
      </c>
      <c r="Y400" s="25">
        <v>1</v>
      </c>
      <c r="Z400" s="25">
        <f t="shared" si="6"/>
        <v>1</v>
      </c>
    </row>
    <row r="401" spans="1:26" x14ac:dyDescent="0.3">
      <c r="A401" s="25">
        <v>2013</v>
      </c>
      <c r="B401" s="10">
        <v>212</v>
      </c>
      <c r="C401" s="10">
        <v>590</v>
      </c>
      <c r="D401" s="10">
        <v>0</v>
      </c>
      <c r="E401" s="10">
        <v>1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1</v>
      </c>
      <c r="L401" s="10">
        <v>0</v>
      </c>
      <c r="M401" s="10">
        <v>0</v>
      </c>
      <c r="N401" s="25">
        <v>1</v>
      </c>
      <c r="O401" s="15">
        <v>0</v>
      </c>
      <c r="P401" s="25">
        <v>18.86</v>
      </c>
      <c r="Q401" s="25">
        <v>1.2755416884013095</v>
      </c>
      <c r="R401" s="25">
        <v>4.72</v>
      </c>
      <c r="S401" s="25">
        <v>0.67394199863408777</v>
      </c>
      <c r="T401" s="25">
        <v>1</v>
      </c>
      <c r="U401" s="25">
        <v>8276</v>
      </c>
      <c r="V401" s="25">
        <v>0</v>
      </c>
      <c r="W401" s="25">
        <v>0</v>
      </c>
      <c r="X401" s="25">
        <v>0</v>
      </c>
      <c r="Y401" s="25">
        <v>6</v>
      </c>
      <c r="Z401" s="25">
        <f t="shared" si="6"/>
        <v>6</v>
      </c>
    </row>
    <row r="402" spans="1:26" x14ac:dyDescent="0.3">
      <c r="A402" s="25">
        <v>2013</v>
      </c>
      <c r="B402" s="10">
        <v>213</v>
      </c>
      <c r="C402" s="10">
        <v>591</v>
      </c>
      <c r="D402" s="10">
        <v>1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1</v>
      </c>
      <c r="L402" s="10">
        <v>0</v>
      </c>
      <c r="M402" s="10">
        <v>0</v>
      </c>
      <c r="N402" s="25">
        <v>0.79200000000000159</v>
      </c>
      <c r="O402" s="15">
        <v>0</v>
      </c>
      <c r="P402" s="25">
        <v>47.87</v>
      </c>
      <c r="Q402" s="25">
        <v>1.6800634274819486</v>
      </c>
      <c r="R402" s="25">
        <v>3.95</v>
      </c>
      <c r="S402" s="25">
        <v>0.59659709562646024</v>
      </c>
      <c r="T402" s="25">
        <v>1</v>
      </c>
      <c r="U402" s="25">
        <v>8276</v>
      </c>
      <c r="V402" s="25">
        <v>0</v>
      </c>
      <c r="W402" s="25">
        <v>1</v>
      </c>
      <c r="X402" s="25">
        <v>0</v>
      </c>
      <c r="Y402" s="25">
        <v>1</v>
      </c>
      <c r="Z402" s="25">
        <f t="shared" si="6"/>
        <v>2</v>
      </c>
    </row>
    <row r="403" spans="1:26" x14ac:dyDescent="0.3">
      <c r="A403" s="25">
        <v>2013</v>
      </c>
      <c r="B403" s="10">
        <v>214</v>
      </c>
      <c r="C403" s="10">
        <v>592</v>
      </c>
      <c r="D403" s="10">
        <v>0</v>
      </c>
      <c r="E403" s="10">
        <v>1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1</v>
      </c>
      <c r="L403" s="10">
        <v>0</v>
      </c>
      <c r="M403" s="10">
        <v>0</v>
      </c>
      <c r="N403" s="25">
        <v>0.70799999999999841</v>
      </c>
      <c r="O403" s="15">
        <v>1.0000000000000009E-2</v>
      </c>
      <c r="P403" s="25">
        <v>20.53</v>
      </c>
      <c r="Q403" s="25">
        <v>1.3123889493705918</v>
      </c>
      <c r="R403" s="25">
        <v>3.94</v>
      </c>
      <c r="S403" s="25">
        <v>0.59549622182557416</v>
      </c>
      <c r="T403" s="25">
        <v>2</v>
      </c>
      <c r="U403" s="25">
        <v>8276</v>
      </c>
      <c r="V403" s="25">
        <v>0</v>
      </c>
      <c r="W403" s="25">
        <v>0</v>
      </c>
      <c r="X403" s="25">
        <v>0</v>
      </c>
      <c r="Y403" s="25">
        <v>0</v>
      </c>
      <c r="Z403" s="25">
        <f t="shared" si="6"/>
        <v>0</v>
      </c>
    </row>
    <row r="404" spans="1:26" x14ac:dyDescent="0.3">
      <c r="A404" s="25">
        <v>2013</v>
      </c>
      <c r="B404" s="10">
        <v>215</v>
      </c>
      <c r="C404" s="10">
        <v>593</v>
      </c>
      <c r="D404" s="10">
        <v>1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1</v>
      </c>
      <c r="K404" s="10">
        <v>0</v>
      </c>
      <c r="L404" s="10">
        <v>0</v>
      </c>
      <c r="M404" s="10">
        <v>0</v>
      </c>
      <c r="N404" s="25">
        <v>1</v>
      </c>
      <c r="O404" s="15">
        <v>0</v>
      </c>
      <c r="P404" s="25">
        <v>39.020000000000003</v>
      </c>
      <c r="Q404" s="25">
        <v>1.5912872650584993</v>
      </c>
      <c r="R404" s="25">
        <v>3.79</v>
      </c>
      <c r="S404" s="25">
        <v>0.57863920996807239</v>
      </c>
      <c r="T404" s="25">
        <v>1</v>
      </c>
      <c r="U404" s="25">
        <v>8276</v>
      </c>
      <c r="V404" s="25">
        <v>0</v>
      </c>
      <c r="W404" s="25">
        <v>0</v>
      </c>
      <c r="X404" s="25">
        <v>0</v>
      </c>
      <c r="Y404" s="25">
        <v>1</v>
      </c>
      <c r="Z404" s="25">
        <f t="shared" si="6"/>
        <v>1</v>
      </c>
    </row>
    <row r="405" spans="1:26" x14ac:dyDescent="0.3">
      <c r="A405" s="25">
        <v>2013</v>
      </c>
      <c r="B405" s="10">
        <v>216</v>
      </c>
      <c r="C405" s="10">
        <v>594</v>
      </c>
      <c r="D405" s="10">
        <v>1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1</v>
      </c>
      <c r="L405" s="10">
        <v>0</v>
      </c>
      <c r="M405" s="10">
        <v>0</v>
      </c>
      <c r="N405" s="25">
        <v>1</v>
      </c>
      <c r="O405" s="15">
        <v>0</v>
      </c>
      <c r="P405" s="25">
        <v>25.79</v>
      </c>
      <c r="Q405" s="25">
        <v>1.4114513421379375</v>
      </c>
      <c r="R405" s="25">
        <v>3.98</v>
      </c>
      <c r="S405" s="25">
        <v>0.59988307207368785</v>
      </c>
      <c r="T405" s="25">
        <v>2</v>
      </c>
      <c r="U405" s="25">
        <v>8276</v>
      </c>
      <c r="V405" s="25">
        <v>0</v>
      </c>
      <c r="W405" s="25">
        <v>0</v>
      </c>
      <c r="X405" s="25">
        <v>0</v>
      </c>
      <c r="Y405" s="25">
        <v>1</v>
      </c>
      <c r="Z405" s="25">
        <f t="shared" si="6"/>
        <v>1</v>
      </c>
    </row>
    <row r="406" spans="1:26" x14ac:dyDescent="0.3">
      <c r="A406" s="25">
        <v>2013</v>
      </c>
      <c r="B406" s="10">
        <v>217</v>
      </c>
      <c r="C406" s="10">
        <v>595</v>
      </c>
      <c r="D406" s="10">
        <v>0</v>
      </c>
      <c r="E406" s="10">
        <v>1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1</v>
      </c>
      <c r="L406" s="10">
        <v>0</v>
      </c>
      <c r="M406" s="10">
        <v>0</v>
      </c>
      <c r="N406" s="25">
        <v>1.5</v>
      </c>
      <c r="O406" s="15">
        <v>0.18000000000000005</v>
      </c>
      <c r="P406" s="25">
        <v>37.1</v>
      </c>
      <c r="Q406" s="25">
        <v>1.5693739096150459</v>
      </c>
      <c r="R406" s="25">
        <v>4.7300000000000004</v>
      </c>
      <c r="S406" s="25">
        <v>0.67486114073781156</v>
      </c>
      <c r="T406" s="25">
        <v>1</v>
      </c>
      <c r="U406" s="25">
        <v>8276</v>
      </c>
      <c r="V406" s="25">
        <v>0</v>
      </c>
      <c r="W406" s="25">
        <v>0</v>
      </c>
      <c r="X406" s="25">
        <v>0</v>
      </c>
      <c r="Y406" s="25">
        <v>0</v>
      </c>
      <c r="Z406" s="25">
        <f t="shared" si="6"/>
        <v>0</v>
      </c>
    </row>
    <row r="407" spans="1:26" x14ac:dyDescent="0.3">
      <c r="A407" s="25">
        <v>2013</v>
      </c>
      <c r="B407" s="10">
        <v>218</v>
      </c>
      <c r="C407" s="10">
        <v>596</v>
      </c>
      <c r="D407" s="10">
        <v>1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1</v>
      </c>
      <c r="L407" s="10">
        <v>0</v>
      </c>
      <c r="M407" s="10">
        <v>0</v>
      </c>
      <c r="N407" s="25">
        <v>1</v>
      </c>
      <c r="O407" s="15">
        <v>1.0000000000000009E-2</v>
      </c>
      <c r="P407" s="25">
        <v>54.38</v>
      </c>
      <c r="Q407" s="25">
        <v>1.7354392032514814</v>
      </c>
      <c r="R407" s="25">
        <v>4.08</v>
      </c>
      <c r="S407" s="25">
        <v>0.61066016308987991</v>
      </c>
      <c r="T407" s="25">
        <v>1</v>
      </c>
      <c r="U407" s="25">
        <v>8276</v>
      </c>
      <c r="V407" s="25">
        <v>0</v>
      </c>
      <c r="W407" s="25">
        <v>0</v>
      </c>
      <c r="X407" s="25">
        <v>0</v>
      </c>
      <c r="Y407" s="25">
        <v>0</v>
      </c>
      <c r="Z407" s="25">
        <f t="shared" si="6"/>
        <v>0</v>
      </c>
    </row>
    <row r="408" spans="1:26" x14ac:dyDescent="0.3">
      <c r="A408" s="25">
        <v>2013</v>
      </c>
      <c r="B408" s="10">
        <v>219</v>
      </c>
      <c r="C408" s="10">
        <v>597</v>
      </c>
      <c r="D408" s="10">
        <v>0</v>
      </c>
      <c r="E408" s="10">
        <v>1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1</v>
      </c>
      <c r="L408" s="10">
        <v>0</v>
      </c>
      <c r="M408" s="10">
        <v>0</v>
      </c>
      <c r="N408" s="25">
        <v>1</v>
      </c>
      <c r="O408" s="15">
        <v>2.0000000000000018E-2</v>
      </c>
      <c r="P408" s="25">
        <v>61.79</v>
      </c>
      <c r="Q408" s="25">
        <v>1.7909181952145783</v>
      </c>
      <c r="R408" s="25">
        <v>4.1900000000000004</v>
      </c>
      <c r="S408" s="25">
        <v>0.62221402296629535</v>
      </c>
      <c r="T408" s="25">
        <v>0</v>
      </c>
      <c r="U408" s="25">
        <v>8276</v>
      </c>
      <c r="V408" s="25">
        <v>0</v>
      </c>
      <c r="W408" s="25">
        <v>0</v>
      </c>
      <c r="X408" s="25">
        <v>0</v>
      </c>
      <c r="Y408" s="25">
        <v>0</v>
      </c>
      <c r="Z408" s="25">
        <f t="shared" si="6"/>
        <v>0</v>
      </c>
    </row>
    <row r="409" spans="1:26" x14ac:dyDescent="0.3">
      <c r="A409" s="25">
        <v>2013</v>
      </c>
      <c r="B409" s="10">
        <v>220</v>
      </c>
      <c r="C409" s="10">
        <v>598</v>
      </c>
      <c r="D409" s="10">
        <v>0</v>
      </c>
      <c r="E409" s="10">
        <v>1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1</v>
      </c>
      <c r="L409" s="10">
        <v>0</v>
      </c>
      <c r="M409" s="10">
        <v>0</v>
      </c>
      <c r="N409" s="25">
        <v>1</v>
      </c>
      <c r="O409" s="15">
        <v>0</v>
      </c>
      <c r="P409" s="25">
        <v>36.5</v>
      </c>
      <c r="Q409" s="25">
        <v>1.5622928644564746</v>
      </c>
      <c r="R409" s="25">
        <v>4.2699999999999996</v>
      </c>
      <c r="S409" s="25">
        <v>0.63042787502502384</v>
      </c>
      <c r="T409" s="25">
        <v>1</v>
      </c>
      <c r="U409" s="25">
        <v>8276</v>
      </c>
      <c r="V409" s="25">
        <v>0</v>
      </c>
      <c r="W409" s="25">
        <v>0</v>
      </c>
      <c r="X409" s="25">
        <v>1</v>
      </c>
      <c r="Y409" s="25">
        <v>0</v>
      </c>
      <c r="Z409" s="25">
        <f t="shared" si="6"/>
        <v>1</v>
      </c>
    </row>
    <row r="410" spans="1:26" x14ac:dyDescent="0.3">
      <c r="A410" s="25">
        <v>2013</v>
      </c>
      <c r="B410" s="10">
        <v>221</v>
      </c>
      <c r="C410" s="10">
        <v>599</v>
      </c>
      <c r="D410" s="10">
        <v>0</v>
      </c>
      <c r="E410" s="10">
        <v>1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1</v>
      </c>
      <c r="L410" s="10">
        <v>0</v>
      </c>
      <c r="M410" s="10">
        <v>0</v>
      </c>
      <c r="N410" s="25">
        <v>1</v>
      </c>
      <c r="O410" s="15">
        <v>0</v>
      </c>
      <c r="P410" s="25">
        <v>49.06</v>
      </c>
      <c r="Q410" s="25">
        <v>1.6907275438703668</v>
      </c>
      <c r="R410" s="25">
        <v>4</v>
      </c>
      <c r="S410" s="25">
        <v>0.6020599913279624</v>
      </c>
      <c r="T410" s="25">
        <v>1</v>
      </c>
      <c r="U410" s="25">
        <v>8276</v>
      </c>
      <c r="V410" s="25">
        <v>0</v>
      </c>
      <c r="W410" s="25">
        <v>0</v>
      </c>
      <c r="X410" s="25">
        <v>1</v>
      </c>
      <c r="Y410" s="25">
        <v>0</v>
      </c>
      <c r="Z410" s="25">
        <f t="shared" si="6"/>
        <v>1</v>
      </c>
    </row>
    <row r="411" spans="1:26" x14ac:dyDescent="0.3">
      <c r="A411" s="25">
        <v>2013</v>
      </c>
      <c r="B411" s="10">
        <v>222</v>
      </c>
      <c r="C411" s="10">
        <v>600</v>
      </c>
      <c r="D411" s="10">
        <v>0</v>
      </c>
      <c r="E411" s="10">
        <v>1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1</v>
      </c>
      <c r="L411" s="10">
        <v>0</v>
      </c>
      <c r="M411" s="10">
        <v>0</v>
      </c>
      <c r="N411" s="25">
        <v>1</v>
      </c>
      <c r="O411" s="15">
        <v>1.0000000000000009E-2</v>
      </c>
      <c r="P411" s="25">
        <v>56.19</v>
      </c>
      <c r="Q411" s="25">
        <v>1.7496590320948997</v>
      </c>
      <c r="R411" s="25">
        <v>4.32</v>
      </c>
      <c r="S411" s="25">
        <v>0.63548374681491215</v>
      </c>
      <c r="T411" s="25">
        <v>1</v>
      </c>
      <c r="U411" s="25">
        <v>8276</v>
      </c>
      <c r="V411" s="25">
        <v>0</v>
      </c>
      <c r="W411" s="25">
        <v>0</v>
      </c>
      <c r="X411" s="25">
        <v>0</v>
      </c>
      <c r="Y411" s="25">
        <v>0</v>
      </c>
      <c r="Z411" s="25">
        <f t="shared" si="6"/>
        <v>0</v>
      </c>
    </row>
    <row r="412" spans="1:26" x14ac:dyDescent="0.3">
      <c r="A412" s="25">
        <v>2013</v>
      </c>
      <c r="B412" s="10">
        <v>223</v>
      </c>
      <c r="C412" s="10">
        <v>601</v>
      </c>
      <c r="D412" s="10">
        <v>0</v>
      </c>
      <c r="E412" s="10">
        <v>1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1</v>
      </c>
      <c r="L412" s="10">
        <v>0</v>
      </c>
      <c r="M412" s="10">
        <v>0</v>
      </c>
      <c r="N412" s="25">
        <v>1</v>
      </c>
      <c r="O412" s="15">
        <v>0</v>
      </c>
      <c r="P412" s="25">
        <v>52.25</v>
      </c>
      <c r="Q412" s="25">
        <v>1.7180862947830917</v>
      </c>
      <c r="R412" s="25">
        <v>3.99</v>
      </c>
      <c r="S412" s="25">
        <v>0.60097289568674828</v>
      </c>
      <c r="T412" s="25">
        <v>0</v>
      </c>
      <c r="U412" s="25">
        <v>8276</v>
      </c>
      <c r="V412" s="25">
        <v>0</v>
      </c>
      <c r="W412" s="25">
        <v>0</v>
      </c>
      <c r="X412" s="25">
        <v>0</v>
      </c>
      <c r="Y412" s="25">
        <v>0</v>
      </c>
      <c r="Z412" s="25">
        <f t="shared" si="6"/>
        <v>0</v>
      </c>
    </row>
    <row r="413" spans="1:26" x14ac:dyDescent="0.3">
      <c r="A413" s="25">
        <v>2013</v>
      </c>
      <c r="B413" s="10">
        <v>224</v>
      </c>
      <c r="C413" s="10">
        <v>602</v>
      </c>
      <c r="D413" s="10">
        <v>0</v>
      </c>
      <c r="E413" s="10">
        <v>1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1</v>
      </c>
      <c r="L413" s="10">
        <v>0</v>
      </c>
      <c r="M413" s="10">
        <v>0</v>
      </c>
      <c r="N413" s="25">
        <v>1</v>
      </c>
      <c r="O413" s="15">
        <v>3.0000000000000027E-2</v>
      </c>
      <c r="P413" s="25">
        <v>69.48</v>
      </c>
      <c r="Q413" s="25">
        <v>1.8418598097750611</v>
      </c>
      <c r="R413" s="25">
        <v>3.69</v>
      </c>
      <c r="S413" s="25">
        <v>0.56702636615906032</v>
      </c>
      <c r="T413" s="25">
        <v>0</v>
      </c>
      <c r="U413" s="25">
        <v>8276</v>
      </c>
      <c r="V413" s="25">
        <v>0</v>
      </c>
      <c r="W413" s="25">
        <v>0</v>
      </c>
      <c r="X413" s="25">
        <v>0</v>
      </c>
      <c r="Y413" s="25">
        <v>0</v>
      </c>
      <c r="Z413" s="25">
        <f t="shared" si="6"/>
        <v>0</v>
      </c>
    </row>
    <row r="414" spans="1:26" x14ac:dyDescent="0.3">
      <c r="A414" s="25">
        <v>2013</v>
      </c>
      <c r="B414" s="10">
        <v>225</v>
      </c>
      <c r="C414" s="10">
        <v>603</v>
      </c>
      <c r="D414" s="10">
        <v>0</v>
      </c>
      <c r="E414" s="10">
        <v>1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1</v>
      </c>
      <c r="L414" s="10">
        <v>0</v>
      </c>
      <c r="M414" s="10">
        <v>0</v>
      </c>
      <c r="N414" s="25">
        <v>1</v>
      </c>
      <c r="O414" s="15">
        <v>1.0000000000000009E-2</v>
      </c>
      <c r="P414" s="25">
        <v>30.81</v>
      </c>
      <c r="Q414" s="25">
        <v>1.4886916983169407</v>
      </c>
      <c r="R414" s="25">
        <v>3.6</v>
      </c>
      <c r="S414" s="25">
        <v>0.55630250076728727</v>
      </c>
      <c r="T414" s="25">
        <v>1</v>
      </c>
      <c r="U414" s="25">
        <v>8798</v>
      </c>
      <c r="V414" s="25">
        <v>0</v>
      </c>
      <c r="W414" s="25">
        <v>0</v>
      </c>
      <c r="X414" s="25">
        <v>0</v>
      </c>
      <c r="Y414" s="25">
        <v>1</v>
      </c>
      <c r="Z414" s="25">
        <f t="shared" si="6"/>
        <v>1</v>
      </c>
    </row>
    <row r="415" spans="1:26" x14ac:dyDescent="0.3">
      <c r="A415" s="25">
        <v>2013</v>
      </c>
      <c r="B415" s="10">
        <v>226</v>
      </c>
      <c r="C415" s="10">
        <v>604</v>
      </c>
      <c r="D415" s="10">
        <v>1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25">
        <v>1.3000000000000114</v>
      </c>
      <c r="O415" s="15">
        <v>2.0000000000000018E-2</v>
      </c>
      <c r="P415" s="25">
        <v>41.92</v>
      </c>
      <c r="Q415" s="25">
        <v>1.6224212739756703</v>
      </c>
      <c r="R415" s="25">
        <v>2.68</v>
      </c>
      <c r="S415" s="25">
        <v>0.42813479402878885</v>
      </c>
      <c r="T415" s="25">
        <v>1</v>
      </c>
      <c r="U415" s="25">
        <v>8798</v>
      </c>
      <c r="V415" s="25">
        <v>0</v>
      </c>
      <c r="W415" s="25">
        <v>0</v>
      </c>
      <c r="X415" s="25">
        <v>1</v>
      </c>
      <c r="Y415" s="25">
        <v>0</v>
      </c>
      <c r="Z415" s="25">
        <f t="shared" si="6"/>
        <v>1</v>
      </c>
    </row>
    <row r="416" spans="1:26" x14ac:dyDescent="0.3">
      <c r="A416" s="25">
        <v>2013</v>
      </c>
      <c r="B416" s="10">
        <v>227</v>
      </c>
      <c r="C416" s="10">
        <v>605</v>
      </c>
      <c r="D416" s="10">
        <v>1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1</v>
      </c>
      <c r="L416" s="10">
        <v>0</v>
      </c>
      <c r="M416" s="10">
        <v>0</v>
      </c>
      <c r="N416" s="25">
        <v>1</v>
      </c>
      <c r="O416" s="15">
        <v>0.10999999999999999</v>
      </c>
      <c r="P416" s="25">
        <v>35.4</v>
      </c>
      <c r="Q416" s="25">
        <v>1.5490032620257879</v>
      </c>
      <c r="R416" s="25">
        <v>2.87</v>
      </c>
      <c r="S416" s="25">
        <v>0.45788189673399232</v>
      </c>
      <c r="T416" s="25">
        <v>5</v>
      </c>
      <c r="U416" s="25">
        <v>8798</v>
      </c>
      <c r="V416" s="25">
        <v>0</v>
      </c>
      <c r="W416" s="25">
        <v>0</v>
      </c>
      <c r="X416" s="25">
        <v>0</v>
      </c>
      <c r="Y416" s="25">
        <v>0</v>
      </c>
      <c r="Z416" s="25">
        <f t="shared" si="6"/>
        <v>0</v>
      </c>
    </row>
    <row r="417" spans="1:26" x14ac:dyDescent="0.3">
      <c r="A417" s="25">
        <v>2013</v>
      </c>
      <c r="B417" s="10">
        <v>228</v>
      </c>
      <c r="C417" s="10">
        <v>606</v>
      </c>
      <c r="D417" s="10">
        <v>1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1</v>
      </c>
      <c r="L417" s="10">
        <v>0</v>
      </c>
      <c r="M417" s="10">
        <v>0</v>
      </c>
      <c r="N417" s="25">
        <v>0.29999999999998295</v>
      </c>
      <c r="O417" s="15">
        <v>0</v>
      </c>
      <c r="P417" s="25">
        <v>33.21</v>
      </c>
      <c r="Q417" s="25">
        <v>1.5212688755983852</v>
      </c>
      <c r="R417" s="25">
        <v>3.73</v>
      </c>
      <c r="S417" s="25">
        <v>0.57170883180868759</v>
      </c>
      <c r="T417" s="25">
        <v>0</v>
      </c>
      <c r="U417" s="25">
        <v>8798</v>
      </c>
      <c r="V417" s="25">
        <v>0</v>
      </c>
      <c r="W417" s="25">
        <v>0</v>
      </c>
      <c r="X417" s="25">
        <v>0</v>
      </c>
      <c r="Y417" s="25">
        <v>0</v>
      </c>
      <c r="Z417" s="25">
        <f t="shared" si="6"/>
        <v>0</v>
      </c>
    </row>
    <row r="418" spans="1:26" x14ac:dyDescent="0.3">
      <c r="A418" s="25">
        <v>2013</v>
      </c>
      <c r="B418" s="10">
        <v>229</v>
      </c>
      <c r="C418" s="10">
        <v>607</v>
      </c>
      <c r="D418" s="10">
        <v>1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25">
        <v>0.90000000000000568</v>
      </c>
      <c r="O418" s="15">
        <v>3.0000000000000027E-2</v>
      </c>
      <c r="P418" s="25">
        <v>31.02</v>
      </c>
      <c r="Q418" s="25">
        <v>1.4916417934775861</v>
      </c>
      <c r="R418" s="25">
        <v>3.16</v>
      </c>
      <c r="S418" s="25">
        <v>0.49968708261840383</v>
      </c>
      <c r="T418" s="25">
        <v>7</v>
      </c>
      <c r="U418" s="25">
        <v>9599</v>
      </c>
      <c r="V418" s="25">
        <v>0</v>
      </c>
      <c r="W418" s="25">
        <v>1</v>
      </c>
      <c r="X418" s="25">
        <v>1</v>
      </c>
      <c r="Y418" s="25">
        <v>0</v>
      </c>
      <c r="Z418" s="25">
        <f t="shared" si="6"/>
        <v>2</v>
      </c>
    </row>
    <row r="419" spans="1:26" x14ac:dyDescent="0.3">
      <c r="A419" s="25">
        <v>2013</v>
      </c>
      <c r="B419" s="10">
        <v>230</v>
      </c>
      <c r="C419" s="10">
        <v>608</v>
      </c>
      <c r="D419" s="10">
        <v>1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25">
        <v>1.5</v>
      </c>
      <c r="O419" s="15">
        <v>0</v>
      </c>
      <c r="P419" s="25">
        <v>43.92</v>
      </c>
      <c r="Q419" s="25">
        <v>1.6426623314420354</v>
      </c>
      <c r="R419" s="25">
        <v>1.92</v>
      </c>
      <c r="S419" s="25">
        <v>0.28330122870354957</v>
      </c>
      <c r="T419" s="25">
        <v>4</v>
      </c>
      <c r="U419" s="25">
        <v>9599</v>
      </c>
      <c r="V419" s="25">
        <v>0</v>
      </c>
      <c r="W419" s="25">
        <v>1</v>
      </c>
      <c r="X419" s="25">
        <v>0</v>
      </c>
      <c r="Y419" s="25">
        <v>1</v>
      </c>
      <c r="Z419" s="25">
        <f t="shared" si="6"/>
        <v>2</v>
      </c>
    </row>
    <row r="420" spans="1:26" x14ac:dyDescent="0.3">
      <c r="A420" s="25">
        <v>2013</v>
      </c>
      <c r="B420" s="10">
        <v>231</v>
      </c>
      <c r="C420" s="10">
        <v>609</v>
      </c>
      <c r="D420" s="10">
        <v>1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1</v>
      </c>
      <c r="M420" s="10">
        <v>0</v>
      </c>
      <c r="N420" s="25">
        <v>1</v>
      </c>
      <c r="O420" s="15">
        <v>0</v>
      </c>
      <c r="P420" s="25">
        <v>56.78</v>
      </c>
      <c r="Q420" s="25">
        <v>1.7541953881898384</v>
      </c>
      <c r="R420" s="25">
        <v>1.92</v>
      </c>
      <c r="S420" s="25">
        <v>0.28330122870354957</v>
      </c>
      <c r="T420" s="25">
        <v>0</v>
      </c>
      <c r="U420" s="25">
        <v>9599</v>
      </c>
      <c r="V420" s="25">
        <v>0</v>
      </c>
      <c r="W420" s="25">
        <v>0</v>
      </c>
      <c r="X420" s="25">
        <v>0</v>
      </c>
      <c r="Y420" s="25">
        <v>0</v>
      </c>
      <c r="Z420" s="25">
        <f t="shared" si="6"/>
        <v>0</v>
      </c>
    </row>
    <row r="421" spans="1:26" x14ac:dyDescent="0.3">
      <c r="A421" s="25">
        <v>2013</v>
      </c>
      <c r="B421" s="10">
        <v>232</v>
      </c>
      <c r="C421" s="10">
        <v>610</v>
      </c>
      <c r="D421" s="10">
        <v>1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25">
        <v>1</v>
      </c>
      <c r="O421" s="15">
        <v>3.0000000000000027E-2</v>
      </c>
      <c r="P421" s="25">
        <v>57.83</v>
      </c>
      <c r="Q421" s="25">
        <v>1.7621531923035947</v>
      </c>
      <c r="R421" s="25">
        <v>2.44</v>
      </c>
      <c r="S421" s="25">
        <v>0.38738982633872943</v>
      </c>
      <c r="T421" s="25">
        <v>0</v>
      </c>
      <c r="U421" s="25">
        <v>9599</v>
      </c>
      <c r="V421" s="25">
        <v>0</v>
      </c>
      <c r="W421" s="25">
        <v>0</v>
      </c>
      <c r="X421" s="25">
        <v>1</v>
      </c>
      <c r="Y421" s="25">
        <v>0</v>
      </c>
      <c r="Z421" s="25">
        <f t="shared" si="6"/>
        <v>1</v>
      </c>
    </row>
    <row r="422" spans="1:26" x14ac:dyDescent="0.3">
      <c r="A422" s="25">
        <v>2013</v>
      </c>
      <c r="B422" s="10">
        <v>233</v>
      </c>
      <c r="C422" s="10">
        <v>611</v>
      </c>
      <c r="D422" s="10">
        <v>1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1</v>
      </c>
      <c r="L422" s="10">
        <v>0</v>
      </c>
      <c r="M422" s="10">
        <v>0</v>
      </c>
      <c r="N422" s="25">
        <v>1.5</v>
      </c>
      <c r="O422" s="15">
        <v>1.0000000000000009E-2</v>
      </c>
      <c r="P422" s="25">
        <v>63.29</v>
      </c>
      <c r="Q422" s="25">
        <v>1.8013350956745466</v>
      </c>
      <c r="R422" s="25">
        <v>3.12</v>
      </c>
      <c r="S422" s="25">
        <v>0.49415459401844281</v>
      </c>
      <c r="T422" s="25">
        <v>0</v>
      </c>
      <c r="U422" s="25">
        <v>9599</v>
      </c>
      <c r="V422" s="25">
        <v>0</v>
      </c>
      <c r="W422" s="25">
        <v>0</v>
      </c>
      <c r="X422" s="25">
        <v>0</v>
      </c>
      <c r="Y422" s="25">
        <v>0</v>
      </c>
      <c r="Z422" s="25">
        <f t="shared" si="6"/>
        <v>0</v>
      </c>
    </row>
    <row r="423" spans="1:26" x14ac:dyDescent="0.3">
      <c r="A423" s="25">
        <v>2013</v>
      </c>
      <c r="B423" s="10">
        <v>234</v>
      </c>
      <c r="C423" s="10">
        <v>612</v>
      </c>
      <c r="D423" s="10">
        <v>1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1</v>
      </c>
      <c r="L423" s="10">
        <v>0</v>
      </c>
      <c r="M423" s="10">
        <v>0</v>
      </c>
      <c r="N423" s="25">
        <v>1.9000000000000057</v>
      </c>
      <c r="O423" s="15">
        <v>7.999999999999996E-2</v>
      </c>
      <c r="P423" s="25">
        <v>53.83</v>
      </c>
      <c r="Q423" s="25">
        <v>1.7310243798156879</v>
      </c>
      <c r="R423" s="25">
        <v>2.66</v>
      </c>
      <c r="S423" s="25">
        <v>0.42488163663106698</v>
      </c>
      <c r="T423" s="25">
        <v>2</v>
      </c>
      <c r="U423" s="25">
        <v>9599</v>
      </c>
      <c r="V423" s="25">
        <v>0</v>
      </c>
      <c r="W423" s="25">
        <v>0</v>
      </c>
      <c r="X423" s="25">
        <v>0</v>
      </c>
      <c r="Y423" s="25">
        <v>0</v>
      </c>
      <c r="Z423" s="25">
        <f t="shared" si="6"/>
        <v>0</v>
      </c>
    </row>
    <row r="424" spans="1:26" x14ac:dyDescent="0.3">
      <c r="A424" s="25">
        <v>2013</v>
      </c>
      <c r="B424" s="10">
        <v>235</v>
      </c>
      <c r="C424" s="10">
        <v>613</v>
      </c>
      <c r="D424" s="10">
        <v>1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1</v>
      </c>
      <c r="L424" s="10">
        <v>0</v>
      </c>
      <c r="M424" s="10">
        <v>0</v>
      </c>
      <c r="N424" s="25">
        <v>0.93000000000000682</v>
      </c>
      <c r="O424" s="15">
        <v>0</v>
      </c>
      <c r="P424" s="25">
        <v>83.44</v>
      </c>
      <c r="Q424" s="25">
        <v>1.9213742954184745</v>
      </c>
      <c r="R424" s="25">
        <v>3.54</v>
      </c>
      <c r="S424" s="25">
        <v>0.54900326202578786</v>
      </c>
      <c r="T424" s="25">
        <v>2</v>
      </c>
      <c r="U424" s="25">
        <v>9599</v>
      </c>
      <c r="V424" s="25">
        <v>0</v>
      </c>
      <c r="W424" s="25">
        <v>1</v>
      </c>
      <c r="X424" s="25">
        <v>1</v>
      </c>
      <c r="Y424" s="25">
        <v>0</v>
      </c>
      <c r="Z424" s="25">
        <f t="shared" si="6"/>
        <v>2</v>
      </c>
    </row>
    <row r="425" spans="1:26" x14ac:dyDescent="0.3">
      <c r="A425" s="25">
        <v>2013</v>
      </c>
      <c r="B425" s="10">
        <v>236</v>
      </c>
      <c r="C425" s="10">
        <v>614</v>
      </c>
      <c r="D425" s="10">
        <v>0</v>
      </c>
      <c r="E425" s="10">
        <v>1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25">
        <v>1.2039999999999793</v>
      </c>
      <c r="O425" s="15">
        <v>6.0000000000000053E-2</v>
      </c>
      <c r="P425" s="25">
        <v>50.53</v>
      </c>
      <c r="Q425" s="25">
        <v>1.7035492982382305</v>
      </c>
      <c r="R425" s="25">
        <v>3.81</v>
      </c>
      <c r="S425" s="25">
        <v>0.58092497567561929</v>
      </c>
      <c r="T425" s="25">
        <v>0</v>
      </c>
      <c r="U425" s="25">
        <v>9599</v>
      </c>
      <c r="V425" s="25">
        <v>0</v>
      </c>
      <c r="W425" s="25">
        <v>1</v>
      </c>
      <c r="X425" s="25">
        <v>0</v>
      </c>
      <c r="Y425" s="25">
        <v>0</v>
      </c>
      <c r="Z425" s="25">
        <f t="shared" si="6"/>
        <v>1</v>
      </c>
    </row>
    <row r="426" spans="1:26" x14ac:dyDescent="0.3">
      <c r="A426" s="25">
        <v>2013</v>
      </c>
      <c r="B426" s="10">
        <v>237</v>
      </c>
      <c r="C426" s="10">
        <v>615</v>
      </c>
      <c r="D426" s="10">
        <v>1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1</v>
      </c>
      <c r="L426" s="10">
        <v>0</v>
      </c>
      <c r="M426" s="10">
        <v>0</v>
      </c>
      <c r="N426" s="25">
        <v>1.3060000000000116</v>
      </c>
      <c r="O426" s="15">
        <v>0</v>
      </c>
      <c r="P426" s="25">
        <v>68.73</v>
      </c>
      <c r="Q426" s="25">
        <v>1.8371463439090601</v>
      </c>
      <c r="R426" s="25">
        <v>3.08</v>
      </c>
      <c r="S426" s="25">
        <v>0.48855071650044429</v>
      </c>
      <c r="T426" s="25">
        <v>0</v>
      </c>
      <c r="U426" s="25">
        <v>9599</v>
      </c>
      <c r="V426" s="25">
        <v>0</v>
      </c>
      <c r="W426" s="25">
        <v>0</v>
      </c>
      <c r="X426" s="25">
        <v>0</v>
      </c>
      <c r="Y426" s="25">
        <v>0</v>
      </c>
      <c r="Z426" s="25">
        <f t="shared" si="6"/>
        <v>0</v>
      </c>
    </row>
    <row r="427" spans="1:26" x14ac:dyDescent="0.3">
      <c r="A427" s="25">
        <v>2013</v>
      </c>
      <c r="B427" s="10">
        <v>238</v>
      </c>
      <c r="C427" s="10">
        <v>616</v>
      </c>
      <c r="D427" s="10">
        <v>1</v>
      </c>
      <c r="E427" s="10">
        <v>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25">
        <v>1.1599999999999966</v>
      </c>
      <c r="O427" s="15">
        <v>5.0000000000000044E-2</v>
      </c>
      <c r="P427" s="25">
        <v>74.58</v>
      </c>
      <c r="Q427" s="25">
        <v>1.8726223790252885</v>
      </c>
      <c r="R427" s="25">
        <v>3.37</v>
      </c>
      <c r="S427" s="25">
        <v>0.52762990087133865</v>
      </c>
      <c r="T427" s="25">
        <v>2</v>
      </c>
      <c r="U427" s="25">
        <v>9599</v>
      </c>
      <c r="V427" s="25">
        <v>0</v>
      </c>
      <c r="W427" s="25">
        <v>0</v>
      </c>
      <c r="X427" s="25">
        <v>0</v>
      </c>
      <c r="Y427" s="25">
        <v>0</v>
      </c>
      <c r="Z427" s="25">
        <f t="shared" si="6"/>
        <v>0</v>
      </c>
    </row>
    <row r="428" spans="1:26" x14ac:dyDescent="0.3">
      <c r="A428" s="25">
        <v>2013</v>
      </c>
      <c r="B428" s="10">
        <v>239</v>
      </c>
      <c r="C428" s="10">
        <v>617</v>
      </c>
      <c r="D428" s="10">
        <v>1</v>
      </c>
      <c r="E428" s="10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25">
        <v>1.4000000000000057</v>
      </c>
      <c r="O428" s="15">
        <v>0</v>
      </c>
      <c r="P428" s="25">
        <v>81.510000000000005</v>
      </c>
      <c r="Q428" s="25">
        <v>1.9112108931375533</v>
      </c>
      <c r="R428" s="25">
        <v>3.35</v>
      </c>
      <c r="S428" s="25">
        <v>0.5250448070368452</v>
      </c>
      <c r="T428" s="25">
        <v>2</v>
      </c>
      <c r="U428" s="25">
        <v>9599</v>
      </c>
      <c r="V428" s="25">
        <v>0</v>
      </c>
      <c r="W428" s="25">
        <v>0</v>
      </c>
      <c r="X428" s="25">
        <v>2</v>
      </c>
      <c r="Y428" s="25">
        <v>0</v>
      </c>
      <c r="Z428" s="25">
        <f t="shared" si="6"/>
        <v>2</v>
      </c>
    </row>
    <row r="429" spans="1:26" x14ac:dyDescent="0.3">
      <c r="A429" s="25">
        <v>2013</v>
      </c>
      <c r="B429" s="10">
        <v>240</v>
      </c>
      <c r="C429" s="10">
        <v>618</v>
      </c>
      <c r="D429" s="10">
        <v>1</v>
      </c>
      <c r="E429" s="10">
        <v>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1</v>
      </c>
      <c r="L429" s="10">
        <v>0</v>
      </c>
      <c r="M429" s="10">
        <v>0</v>
      </c>
      <c r="N429" s="25">
        <v>0.59999999999999432</v>
      </c>
      <c r="O429" s="15">
        <v>0</v>
      </c>
      <c r="P429" s="25">
        <v>86.46</v>
      </c>
      <c r="Q429" s="25">
        <v>1.936815231197633</v>
      </c>
      <c r="R429" s="25">
        <v>3.98</v>
      </c>
      <c r="S429" s="25">
        <v>0.59988307207368785</v>
      </c>
      <c r="T429" s="25">
        <v>2</v>
      </c>
      <c r="U429" s="25">
        <v>6693</v>
      </c>
      <c r="V429" s="25">
        <v>1</v>
      </c>
      <c r="W429" s="25">
        <v>0</v>
      </c>
      <c r="X429" s="25">
        <v>1</v>
      </c>
      <c r="Y429" s="25">
        <v>0</v>
      </c>
      <c r="Z429" s="25">
        <f t="shared" si="6"/>
        <v>2</v>
      </c>
    </row>
    <row r="430" spans="1:26" x14ac:dyDescent="0.3">
      <c r="A430" s="25">
        <v>2013</v>
      </c>
      <c r="B430" s="10">
        <v>241</v>
      </c>
      <c r="C430" s="10">
        <v>619</v>
      </c>
      <c r="D430" s="10">
        <v>1</v>
      </c>
      <c r="E430" s="10">
        <v>0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1</v>
      </c>
      <c r="L430" s="10">
        <v>0</v>
      </c>
      <c r="M430" s="10">
        <v>0</v>
      </c>
      <c r="N430" s="25">
        <v>1</v>
      </c>
      <c r="O430" s="15">
        <v>0</v>
      </c>
      <c r="P430" s="25">
        <v>48.63</v>
      </c>
      <c r="Q430" s="25">
        <v>1.6869042695681773</v>
      </c>
      <c r="R430" s="25">
        <v>2.79</v>
      </c>
      <c r="S430" s="25">
        <v>0.44560420327359757</v>
      </c>
      <c r="T430" s="25">
        <v>0</v>
      </c>
      <c r="U430" s="25">
        <v>6693</v>
      </c>
      <c r="V430" s="25">
        <v>0</v>
      </c>
      <c r="W430" s="25">
        <v>0</v>
      </c>
      <c r="X430" s="25">
        <v>2</v>
      </c>
      <c r="Y430" s="25">
        <v>0</v>
      </c>
      <c r="Z430" s="25">
        <f t="shared" si="6"/>
        <v>2</v>
      </c>
    </row>
    <row r="431" spans="1:26" x14ac:dyDescent="0.3">
      <c r="A431" s="25">
        <v>2013</v>
      </c>
      <c r="B431" s="10">
        <v>242</v>
      </c>
      <c r="C431" s="10">
        <v>620</v>
      </c>
      <c r="D431" s="10">
        <v>1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1</v>
      </c>
      <c r="L431" s="10">
        <v>0</v>
      </c>
      <c r="M431" s="10">
        <v>0</v>
      </c>
      <c r="N431" s="25">
        <v>1</v>
      </c>
      <c r="O431" s="15">
        <v>1.0000000000000009E-2</v>
      </c>
      <c r="P431" s="25">
        <v>52.12</v>
      </c>
      <c r="Q431" s="25">
        <v>1.717004407040547</v>
      </c>
      <c r="R431" s="25">
        <v>3.21</v>
      </c>
      <c r="S431" s="25">
        <v>0.5065050324048721</v>
      </c>
      <c r="T431" s="25">
        <v>2</v>
      </c>
      <c r="U431" s="25">
        <v>6693</v>
      </c>
      <c r="V431" s="25">
        <v>0</v>
      </c>
      <c r="W431" s="25">
        <v>1</v>
      </c>
      <c r="X431" s="25">
        <v>0</v>
      </c>
      <c r="Y431" s="25">
        <v>0</v>
      </c>
      <c r="Z431" s="25">
        <f t="shared" si="6"/>
        <v>1</v>
      </c>
    </row>
    <row r="432" spans="1:26" x14ac:dyDescent="0.3">
      <c r="A432" s="25">
        <v>2013</v>
      </c>
      <c r="B432" s="10">
        <v>243</v>
      </c>
      <c r="C432" s="10">
        <v>621</v>
      </c>
      <c r="D432" s="10">
        <v>1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1</v>
      </c>
      <c r="L432" s="10">
        <v>0</v>
      </c>
      <c r="M432" s="10">
        <v>0</v>
      </c>
      <c r="N432" s="25">
        <v>0.76800000000000068</v>
      </c>
      <c r="O432" s="15">
        <v>1.0000000000000009E-2</v>
      </c>
      <c r="P432" s="25">
        <v>83.22</v>
      </c>
      <c r="Q432" s="25">
        <v>1.9202277114569284</v>
      </c>
      <c r="R432" s="25">
        <v>3.2</v>
      </c>
      <c r="S432" s="25">
        <v>0.50514997831990605</v>
      </c>
      <c r="T432" s="25">
        <v>0</v>
      </c>
      <c r="U432" s="25">
        <v>6693</v>
      </c>
      <c r="V432" s="25">
        <v>0</v>
      </c>
      <c r="W432" s="25">
        <v>0</v>
      </c>
      <c r="X432" s="25">
        <v>0</v>
      </c>
      <c r="Y432" s="25">
        <v>0</v>
      </c>
      <c r="Z432" s="25">
        <f t="shared" si="6"/>
        <v>0</v>
      </c>
    </row>
    <row r="433" spans="1:26" x14ac:dyDescent="0.3">
      <c r="A433" s="25">
        <v>2013</v>
      </c>
      <c r="B433" s="10">
        <v>244</v>
      </c>
      <c r="C433" s="10">
        <v>622</v>
      </c>
      <c r="D433" s="10">
        <v>1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1</v>
      </c>
      <c r="L433" s="10">
        <v>0</v>
      </c>
      <c r="M433" s="10">
        <v>0</v>
      </c>
      <c r="N433" s="25">
        <v>1.2319999999999993</v>
      </c>
      <c r="O433" s="15">
        <v>0</v>
      </c>
      <c r="P433" s="25">
        <v>78.680000000000007</v>
      </c>
      <c r="Q433" s="25">
        <v>1.8958643512472992</v>
      </c>
      <c r="R433" s="25">
        <v>3.34</v>
      </c>
      <c r="S433" s="25">
        <v>0.52374646681156445</v>
      </c>
      <c r="T433" s="25">
        <v>1</v>
      </c>
      <c r="U433" s="25">
        <v>6693</v>
      </c>
      <c r="V433" s="25">
        <v>0</v>
      </c>
      <c r="W433" s="25">
        <v>1</v>
      </c>
      <c r="X433" s="25">
        <v>0</v>
      </c>
      <c r="Y433" s="25">
        <v>0</v>
      </c>
      <c r="Z433" s="25">
        <f t="shared" si="6"/>
        <v>1</v>
      </c>
    </row>
    <row r="434" spans="1:26" x14ac:dyDescent="0.3">
      <c r="A434" s="25">
        <v>2013</v>
      </c>
      <c r="B434" s="10">
        <v>245</v>
      </c>
      <c r="C434" s="10">
        <v>623</v>
      </c>
      <c r="D434" s="10">
        <v>1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25">
        <v>1</v>
      </c>
      <c r="O434" s="15">
        <v>1.0000000000000009E-2</v>
      </c>
      <c r="P434" s="25">
        <v>99.78</v>
      </c>
      <c r="Q434" s="25">
        <v>1.999043499603163</v>
      </c>
      <c r="R434" s="25">
        <v>3.43</v>
      </c>
      <c r="S434" s="25">
        <v>0.53529412004277055</v>
      </c>
      <c r="T434" s="25">
        <v>5</v>
      </c>
      <c r="U434" s="25">
        <v>6693</v>
      </c>
      <c r="V434" s="25">
        <v>0</v>
      </c>
      <c r="W434" s="25">
        <v>0</v>
      </c>
      <c r="X434" s="25">
        <v>1</v>
      </c>
      <c r="Y434" s="25">
        <v>1</v>
      </c>
      <c r="Z434" s="25">
        <f t="shared" si="6"/>
        <v>2</v>
      </c>
    </row>
    <row r="435" spans="1:26" x14ac:dyDescent="0.3">
      <c r="A435" s="25">
        <v>2013</v>
      </c>
      <c r="B435" s="10">
        <v>246</v>
      </c>
      <c r="C435" s="10">
        <v>624</v>
      </c>
      <c r="D435" s="10">
        <v>0</v>
      </c>
      <c r="E435" s="10">
        <v>1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1</v>
      </c>
      <c r="L435" s="10">
        <v>0</v>
      </c>
      <c r="M435" s="10">
        <v>0</v>
      </c>
      <c r="N435" s="25">
        <v>0.75</v>
      </c>
      <c r="O435" s="15">
        <v>4.0000000000000036E-2</v>
      </c>
      <c r="P435" s="25">
        <v>127.45</v>
      </c>
      <c r="Q435" s="25">
        <v>2.1053398398052865</v>
      </c>
      <c r="R435" s="25">
        <v>3.03</v>
      </c>
      <c r="S435" s="25">
        <v>0.48144262850230496</v>
      </c>
      <c r="T435" s="25">
        <v>4</v>
      </c>
      <c r="U435" s="25">
        <v>6693</v>
      </c>
      <c r="V435" s="25">
        <v>0</v>
      </c>
      <c r="W435" s="25">
        <v>0</v>
      </c>
      <c r="X435" s="25">
        <v>0</v>
      </c>
      <c r="Y435" s="25">
        <v>0</v>
      </c>
      <c r="Z435" s="25">
        <f t="shared" si="6"/>
        <v>0</v>
      </c>
    </row>
    <row r="436" spans="1:26" x14ac:dyDescent="0.3">
      <c r="A436" s="25">
        <v>2013</v>
      </c>
      <c r="B436" s="10">
        <v>247</v>
      </c>
      <c r="C436" s="10">
        <v>625</v>
      </c>
      <c r="D436" s="10">
        <v>1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1</v>
      </c>
      <c r="L436" s="10">
        <v>0</v>
      </c>
      <c r="M436" s="10">
        <v>0</v>
      </c>
      <c r="N436" s="25">
        <v>1.25</v>
      </c>
      <c r="O436" s="15">
        <v>0.12</v>
      </c>
      <c r="P436" s="25">
        <v>96.82</v>
      </c>
      <c r="Q436" s="25">
        <v>1.9859650783048708</v>
      </c>
      <c r="R436" s="25">
        <v>3.45</v>
      </c>
      <c r="S436" s="25">
        <v>0.53781909507327419</v>
      </c>
      <c r="T436" s="25">
        <v>1</v>
      </c>
      <c r="U436" s="25">
        <v>6693</v>
      </c>
      <c r="V436" s="25">
        <v>0</v>
      </c>
      <c r="W436" s="25">
        <v>1</v>
      </c>
      <c r="X436" s="25">
        <v>1</v>
      </c>
      <c r="Y436" s="25">
        <v>0</v>
      </c>
      <c r="Z436" s="25">
        <f t="shared" si="6"/>
        <v>2</v>
      </c>
    </row>
    <row r="437" spans="1:26" x14ac:dyDescent="0.3">
      <c r="A437" s="25">
        <v>2013</v>
      </c>
      <c r="B437" s="10">
        <v>248</v>
      </c>
      <c r="C437" s="10">
        <v>626</v>
      </c>
      <c r="D437" s="10">
        <v>1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1</v>
      </c>
      <c r="L437" s="10">
        <v>0</v>
      </c>
      <c r="M437" s="10">
        <v>0</v>
      </c>
      <c r="N437" s="25">
        <v>0.5</v>
      </c>
      <c r="O437" s="15">
        <v>3.0000000000000027E-2</v>
      </c>
      <c r="P437" s="25">
        <v>56.28</v>
      </c>
      <c r="Q437" s="25">
        <v>1.750354088762708</v>
      </c>
      <c r="R437" s="25">
        <v>3.87</v>
      </c>
      <c r="S437" s="25">
        <v>0.5877109650189114</v>
      </c>
      <c r="T437" s="25">
        <v>4</v>
      </c>
      <c r="U437" s="25">
        <v>6693</v>
      </c>
      <c r="V437" s="25">
        <v>0</v>
      </c>
      <c r="W437" s="25">
        <v>0</v>
      </c>
      <c r="X437" s="25">
        <v>0</v>
      </c>
      <c r="Y437" s="25">
        <v>0</v>
      </c>
      <c r="Z437" s="25">
        <f t="shared" si="6"/>
        <v>0</v>
      </c>
    </row>
    <row r="438" spans="1:26" x14ac:dyDescent="0.3">
      <c r="A438" s="25">
        <v>2013</v>
      </c>
      <c r="B438" s="10">
        <v>249</v>
      </c>
      <c r="C438" s="10">
        <v>627</v>
      </c>
      <c r="D438" s="10">
        <v>1</v>
      </c>
      <c r="E438" s="10">
        <v>0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1</v>
      </c>
      <c r="L438" s="10">
        <v>0</v>
      </c>
      <c r="M438" s="10">
        <v>0</v>
      </c>
      <c r="N438" s="25">
        <v>0.5</v>
      </c>
      <c r="O438" s="15">
        <v>2.0000000000000018E-2</v>
      </c>
      <c r="P438" s="25">
        <v>75.209999999999994</v>
      </c>
      <c r="Q438" s="25">
        <v>1.876275588677879</v>
      </c>
      <c r="R438" s="25">
        <v>2.89</v>
      </c>
      <c r="S438" s="25">
        <v>0.46089784275654788</v>
      </c>
      <c r="T438" s="25">
        <v>2</v>
      </c>
      <c r="U438" s="25">
        <v>6693</v>
      </c>
      <c r="V438" s="25">
        <v>0</v>
      </c>
      <c r="W438" s="25">
        <v>0</v>
      </c>
      <c r="X438" s="25">
        <v>0</v>
      </c>
      <c r="Y438" s="25">
        <v>0</v>
      </c>
      <c r="Z438" s="25">
        <f t="shared" si="6"/>
        <v>0</v>
      </c>
    </row>
    <row r="439" spans="1:26" x14ac:dyDescent="0.3">
      <c r="A439" s="25">
        <v>2013</v>
      </c>
      <c r="B439" s="10">
        <v>250</v>
      </c>
      <c r="C439" s="10">
        <v>628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1</v>
      </c>
      <c r="K439" s="10">
        <v>0</v>
      </c>
      <c r="L439" s="10">
        <v>0</v>
      </c>
      <c r="M439" s="10">
        <v>0</v>
      </c>
      <c r="N439" s="25">
        <v>1</v>
      </c>
      <c r="O439" s="15">
        <v>2.0000000000000018E-2</v>
      </c>
      <c r="P439" s="25">
        <v>58.3</v>
      </c>
      <c r="Q439" s="25">
        <v>1.7656685547590141</v>
      </c>
      <c r="R439" s="25">
        <v>3.74</v>
      </c>
      <c r="S439" s="25">
        <v>0.57287160220048017</v>
      </c>
      <c r="T439" s="25">
        <v>12</v>
      </c>
      <c r="U439" s="25">
        <v>6693</v>
      </c>
      <c r="V439" s="25">
        <v>0</v>
      </c>
      <c r="W439" s="25">
        <v>1</v>
      </c>
      <c r="X439" s="25">
        <v>1</v>
      </c>
      <c r="Y439" s="25">
        <v>0</v>
      </c>
      <c r="Z439" s="25">
        <f t="shared" si="6"/>
        <v>2</v>
      </c>
    </row>
    <row r="440" spans="1:26" x14ac:dyDescent="0.3">
      <c r="A440" s="25">
        <v>2013</v>
      </c>
      <c r="B440" s="10">
        <v>251</v>
      </c>
      <c r="C440" s="10">
        <v>629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1</v>
      </c>
      <c r="K440" s="10">
        <v>0</v>
      </c>
      <c r="L440" s="10">
        <v>0</v>
      </c>
      <c r="M440" s="10">
        <v>0</v>
      </c>
      <c r="N440" s="25">
        <v>1</v>
      </c>
      <c r="O440" s="15">
        <v>8.9999999999999969E-2</v>
      </c>
      <c r="P440" s="25">
        <v>52.34</v>
      </c>
      <c r="Q440" s="25">
        <v>1.7188337183038622</v>
      </c>
      <c r="R440" s="25">
        <v>4.0599999999999996</v>
      </c>
      <c r="S440" s="25">
        <v>0.60852603357719404</v>
      </c>
      <c r="T440" s="25">
        <v>12</v>
      </c>
      <c r="U440" s="25">
        <v>6693</v>
      </c>
      <c r="V440" s="25">
        <v>0</v>
      </c>
      <c r="W440" s="25">
        <v>2</v>
      </c>
      <c r="X440" s="25">
        <v>2</v>
      </c>
      <c r="Y440" s="25">
        <v>0</v>
      </c>
      <c r="Z440" s="25">
        <f t="shared" si="6"/>
        <v>4</v>
      </c>
    </row>
    <row r="441" spans="1:26" x14ac:dyDescent="0.3">
      <c r="A441" s="25">
        <v>2013</v>
      </c>
      <c r="B441" s="10">
        <v>252</v>
      </c>
      <c r="C441" s="10">
        <v>630</v>
      </c>
      <c r="D441" s="10">
        <v>0</v>
      </c>
      <c r="E441" s="10">
        <v>0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1</v>
      </c>
      <c r="L441" s="10">
        <v>0</v>
      </c>
      <c r="M441" s="10">
        <v>0</v>
      </c>
      <c r="N441" s="25">
        <v>0.5519999999999925</v>
      </c>
      <c r="O441" s="15">
        <v>4.0000000000000036E-2</v>
      </c>
      <c r="P441" s="25">
        <v>27.61</v>
      </c>
      <c r="Q441" s="25">
        <v>1.4410664066392631</v>
      </c>
      <c r="R441" s="25">
        <v>4.13</v>
      </c>
      <c r="S441" s="25">
        <v>0.61595005165640104</v>
      </c>
      <c r="T441" s="25">
        <v>1</v>
      </c>
      <c r="U441" s="25">
        <v>6693</v>
      </c>
      <c r="V441" s="25">
        <v>0</v>
      </c>
      <c r="W441" s="25">
        <v>0</v>
      </c>
      <c r="X441" s="25">
        <v>1</v>
      </c>
      <c r="Y441" s="25">
        <v>0</v>
      </c>
      <c r="Z441" s="25">
        <f t="shared" si="6"/>
        <v>1</v>
      </c>
    </row>
    <row r="442" spans="1:26" x14ac:dyDescent="0.3">
      <c r="A442" s="25">
        <v>2013</v>
      </c>
      <c r="B442" s="10">
        <v>253</v>
      </c>
      <c r="C442" s="10">
        <v>631</v>
      </c>
      <c r="D442" s="10">
        <v>1</v>
      </c>
      <c r="E442" s="10">
        <v>0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1</v>
      </c>
      <c r="L442" s="10">
        <v>0</v>
      </c>
      <c r="M442" s="10">
        <v>0</v>
      </c>
      <c r="N442" s="25">
        <v>0.96299999999999386</v>
      </c>
      <c r="O442" s="15">
        <v>1.0000000000000009E-2</v>
      </c>
      <c r="P442" s="25">
        <v>78.930000000000007</v>
      </c>
      <c r="Q442" s="25">
        <v>1.8972421028053654</v>
      </c>
      <c r="R442" s="25">
        <v>4.22</v>
      </c>
      <c r="S442" s="25">
        <v>0.62531245096167387</v>
      </c>
      <c r="T442" s="25">
        <v>0</v>
      </c>
      <c r="U442" s="25">
        <v>6693</v>
      </c>
      <c r="V442" s="25">
        <v>0</v>
      </c>
      <c r="W442" s="25">
        <v>0</v>
      </c>
      <c r="X442" s="25">
        <v>0</v>
      </c>
      <c r="Y442" s="25">
        <v>0</v>
      </c>
      <c r="Z442" s="25">
        <f t="shared" si="6"/>
        <v>0</v>
      </c>
    </row>
    <row r="443" spans="1:26" x14ac:dyDescent="0.3">
      <c r="A443" s="25">
        <v>2013</v>
      </c>
      <c r="B443" s="10">
        <v>254</v>
      </c>
      <c r="C443" s="10">
        <v>632</v>
      </c>
      <c r="D443" s="10">
        <v>1</v>
      </c>
      <c r="E443" s="10">
        <v>0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1</v>
      </c>
      <c r="L443" s="10">
        <v>0</v>
      </c>
      <c r="M443" s="10">
        <v>0</v>
      </c>
      <c r="N443" s="25">
        <v>0.91800000000000637</v>
      </c>
      <c r="O443" s="15">
        <v>4.0000000000000036E-2</v>
      </c>
      <c r="P443" s="25">
        <v>88.8</v>
      </c>
      <c r="Q443" s="25">
        <v>1.9484129657786009</v>
      </c>
      <c r="R443" s="25">
        <v>4.5999999999999996</v>
      </c>
      <c r="S443" s="25">
        <v>0.66275783168157409</v>
      </c>
      <c r="T443" s="25">
        <v>1</v>
      </c>
      <c r="U443" s="25">
        <v>6693</v>
      </c>
      <c r="V443" s="25">
        <v>0</v>
      </c>
      <c r="W443" s="25">
        <v>0</v>
      </c>
      <c r="X443" s="25">
        <v>0</v>
      </c>
      <c r="Y443" s="25">
        <v>0</v>
      </c>
      <c r="Z443" s="25">
        <f t="shared" si="6"/>
        <v>0</v>
      </c>
    </row>
    <row r="444" spans="1:26" x14ac:dyDescent="0.3">
      <c r="A444" s="25">
        <v>2013</v>
      </c>
      <c r="B444" s="10">
        <v>255</v>
      </c>
      <c r="C444" s="10">
        <v>633</v>
      </c>
      <c r="D444" s="10">
        <v>1</v>
      </c>
      <c r="E444" s="10">
        <v>0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1</v>
      </c>
      <c r="L444" s="10">
        <v>0</v>
      </c>
      <c r="M444" s="10">
        <v>0</v>
      </c>
      <c r="N444" s="25">
        <v>0.80299999999999727</v>
      </c>
      <c r="O444" s="15">
        <v>0</v>
      </c>
      <c r="P444" s="25">
        <v>91.18</v>
      </c>
      <c r="Q444" s="25">
        <v>1.9598995878659435</v>
      </c>
      <c r="R444" s="25">
        <v>3.52</v>
      </c>
      <c r="S444" s="25">
        <v>0.54654266347813107</v>
      </c>
      <c r="T444" s="25">
        <v>1</v>
      </c>
      <c r="U444" s="25">
        <v>6693</v>
      </c>
      <c r="V444" s="25">
        <v>0</v>
      </c>
      <c r="W444" s="25">
        <v>0</v>
      </c>
      <c r="X444" s="25">
        <v>1</v>
      </c>
      <c r="Y444" s="25">
        <v>0</v>
      </c>
      <c r="Z444" s="25">
        <f t="shared" si="6"/>
        <v>1</v>
      </c>
    </row>
    <row r="445" spans="1:26" x14ac:dyDescent="0.3">
      <c r="A445" s="25">
        <v>2013</v>
      </c>
      <c r="B445" s="10">
        <v>256</v>
      </c>
      <c r="C445" s="10">
        <v>634</v>
      </c>
      <c r="D445" s="10">
        <v>1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1</v>
      </c>
      <c r="L445" s="10">
        <v>0</v>
      </c>
      <c r="M445" s="10">
        <v>0</v>
      </c>
      <c r="N445" s="25">
        <v>0.76400000000001</v>
      </c>
      <c r="O445" s="15">
        <v>2.0000000000000018E-2</v>
      </c>
      <c r="P445" s="25">
        <v>50.8</v>
      </c>
      <c r="Q445" s="25">
        <v>1.7058637122839193</v>
      </c>
      <c r="R445" s="25">
        <v>5.29</v>
      </c>
      <c r="S445" s="25">
        <v>0.72345567203518579</v>
      </c>
      <c r="T445" s="25">
        <v>5</v>
      </c>
      <c r="U445" s="25">
        <v>6693</v>
      </c>
      <c r="V445" s="25">
        <v>1</v>
      </c>
      <c r="W445" s="25">
        <v>0</v>
      </c>
      <c r="X445" s="25">
        <v>0</v>
      </c>
      <c r="Y445" s="25">
        <v>0</v>
      </c>
      <c r="Z445" s="25">
        <f t="shared" si="6"/>
        <v>1</v>
      </c>
    </row>
    <row r="446" spans="1:26" x14ac:dyDescent="0.3">
      <c r="A446" s="25">
        <v>2013</v>
      </c>
      <c r="B446" s="10">
        <v>257</v>
      </c>
      <c r="C446" s="10">
        <v>635</v>
      </c>
      <c r="D446" s="10">
        <v>1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1</v>
      </c>
      <c r="L446" s="10">
        <v>0</v>
      </c>
      <c r="M446" s="10">
        <v>0</v>
      </c>
      <c r="N446" s="25">
        <v>1</v>
      </c>
      <c r="O446" s="15">
        <v>1.0000000000000009E-2</v>
      </c>
      <c r="P446" s="25">
        <v>74.150000000000006</v>
      </c>
      <c r="Q446" s="25">
        <v>1.8701111553644008</v>
      </c>
      <c r="R446" s="25">
        <v>3.96</v>
      </c>
      <c r="S446" s="25">
        <v>0.5976951859255123</v>
      </c>
      <c r="T446" s="25">
        <v>1</v>
      </c>
      <c r="U446" s="25">
        <v>8073</v>
      </c>
      <c r="V446" s="25">
        <v>0</v>
      </c>
      <c r="W446" s="25">
        <v>0</v>
      </c>
      <c r="X446" s="25">
        <v>2</v>
      </c>
      <c r="Y446" s="25">
        <v>0</v>
      </c>
      <c r="Z446" s="25">
        <f t="shared" si="6"/>
        <v>2</v>
      </c>
    </row>
    <row r="447" spans="1:26" x14ac:dyDescent="0.3">
      <c r="A447" s="25">
        <v>2013</v>
      </c>
      <c r="B447" s="10">
        <v>258</v>
      </c>
      <c r="C447" s="10">
        <v>636</v>
      </c>
      <c r="D447" s="10">
        <v>1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1</v>
      </c>
      <c r="M447" s="10">
        <v>0</v>
      </c>
      <c r="N447" s="25">
        <v>1</v>
      </c>
      <c r="O447" s="15">
        <v>0</v>
      </c>
      <c r="P447" s="25">
        <v>81.739999999999995</v>
      </c>
      <c r="Q447" s="25">
        <v>1.9124346333755746</v>
      </c>
      <c r="R447" s="25">
        <v>2.77</v>
      </c>
      <c r="S447" s="25">
        <v>0.44247976906444858</v>
      </c>
      <c r="T447" s="25">
        <v>2</v>
      </c>
      <c r="U447" s="25">
        <v>8073</v>
      </c>
      <c r="V447" s="25">
        <v>0</v>
      </c>
      <c r="W447" s="25">
        <v>0</v>
      </c>
      <c r="X447" s="25">
        <v>0</v>
      </c>
      <c r="Y447" s="25">
        <v>0</v>
      </c>
      <c r="Z447" s="25">
        <f t="shared" si="6"/>
        <v>0</v>
      </c>
    </row>
    <row r="448" spans="1:26" x14ac:dyDescent="0.3">
      <c r="A448" s="25">
        <v>2013</v>
      </c>
      <c r="B448" s="10">
        <v>259</v>
      </c>
      <c r="C448" s="10">
        <v>637</v>
      </c>
      <c r="D448" s="10">
        <v>0</v>
      </c>
      <c r="E448" s="10">
        <v>1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25">
        <v>1</v>
      </c>
      <c r="O448" s="15">
        <v>0</v>
      </c>
      <c r="P448" s="25">
        <v>89.93</v>
      </c>
      <c r="Q448" s="25">
        <v>1.9539045934134598</v>
      </c>
      <c r="R448" s="25">
        <v>2.92</v>
      </c>
      <c r="S448" s="25">
        <v>0.46538285144841829</v>
      </c>
      <c r="T448" s="25">
        <v>0</v>
      </c>
      <c r="U448" s="25">
        <v>8073</v>
      </c>
      <c r="V448" s="25">
        <v>0</v>
      </c>
      <c r="W448" s="25">
        <v>0</v>
      </c>
      <c r="X448" s="25">
        <v>1</v>
      </c>
      <c r="Y448" s="25">
        <v>0</v>
      </c>
      <c r="Z448" s="25">
        <f t="shared" si="6"/>
        <v>1</v>
      </c>
    </row>
    <row r="449" spans="1:26" x14ac:dyDescent="0.3">
      <c r="A449" s="25">
        <v>2013</v>
      </c>
      <c r="B449" s="10">
        <v>260</v>
      </c>
      <c r="C449" s="10">
        <v>638</v>
      </c>
      <c r="D449" s="10">
        <v>0</v>
      </c>
      <c r="E449" s="10">
        <v>1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1</v>
      </c>
      <c r="L449" s="10">
        <v>0</v>
      </c>
      <c r="M449" s="10">
        <v>0</v>
      </c>
      <c r="N449" s="25">
        <v>1</v>
      </c>
      <c r="O449" s="15">
        <v>0</v>
      </c>
      <c r="P449" s="25">
        <v>54.36</v>
      </c>
      <c r="Q449" s="25">
        <v>1.7352794480604568</v>
      </c>
      <c r="R449" s="25">
        <v>3.05</v>
      </c>
      <c r="S449" s="25">
        <v>0.48429983934678583</v>
      </c>
      <c r="T449" s="25">
        <v>0</v>
      </c>
      <c r="U449" s="25">
        <v>8073</v>
      </c>
      <c r="V449" s="25">
        <v>0</v>
      </c>
      <c r="W449" s="25">
        <v>0</v>
      </c>
      <c r="X449" s="25">
        <v>3</v>
      </c>
      <c r="Y449" s="25">
        <v>0</v>
      </c>
      <c r="Z449" s="25">
        <f t="shared" si="6"/>
        <v>3</v>
      </c>
    </row>
    <row r="450" spans="1:26" x14ac:dyDescent="0.3">
      <c r="A450" s="25">
        <v>2013</v>
      </c>
      <c r="B450" s="10">
        <v>261</v>
      </c>
      <c r="C450" s="10">
        <v>639</v>
      </c>
      <c r="D450" s="10">
        <v>0</v>
      </c>
      <c r="E450" s="10">
        <v>1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1</v>
      </c>
      <c r="L450" s="10">
        <v>0</v>
      </c>
      <c r="M450" s="10">
        <v>0</v>
      </c>
      <c r="N450" s="25">
        <v>1</v>
      </c>
      <c r="O450" s="15">
        <v>0</v>
      </c>
      <c r="P450" s="25">
        <v>90.97</v>
      </c>
      <c r="Q450" s="25">
        <v>1.9588981947107718</v>
      </c>
      <c r="R450" s="25">
        <v>4.1500000000000004</v>
      </c>
      <c r="S450" s="25">
        <v>0.61804809671209271</v>
      </c>
      <c r="T450" s="25">
        <v>3</v>
      </c>
      <c r="U450" s="25">
        <v>8073</v>
      </c>
      <c r="V450" s="25">
        <v>0</v>
      </c>
      <c r="W450" s="25">
        <v>0</v>
      </c>
      <c r="X450" s="25">
        <v>2</v>
      </c>
      <c r="Y450" s="25">
        <v>0</v>
      </c>
      <c r="Z450" s="25">
        <f t="shared" ref="Z450:Z513" si="7">SUM(V450:Y450)</f>
        <v>2</v>
      </c>
    </row>
    <row r="451" spans="1:26" x14ac:dyDescent="0.3">
      <c r="A451" s="25">
        <v>2013</v>
      </c>
      <c r="B451" s="10">
        <v>262</v>
      </c>
      <c r="C451" s="10">
        <v>640</v>
      </c>
      <c r="D451" s="10">
        <v>0</v>
      </c>
      <c r="E451" s="10">
        <v>1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1</v>
      </c>
      <c r="L451" s="10">
        <v>0</v>
      </c>
      <c r="M451" s="10">
        <v>0</v>
      </c>
      <c r="N451" s="25">
        <v>1</v>
      </c>
      <c r="O451" s="15">
        <v>0</v>
      </c>
      <c r="P451" s="25">
        <v>70.67</v>
      </c>
      <c r="Q451" s="25">
        <v>1.8492350913147226</v>
      </c>
      <c r="R451" s="25">
        <v>3.58</v>
      </c>
      <c r="S451" s="25">
        <v>0.55388302664387434</v>
      </c>
      <c r="T451" s="25">
        <v>1</v>
      </c>
      <c r="U451" s="25">
        <v>8073</v>
      </c>
      <c r="V451" s="25">
        <v>0</v>
      </c>
      <c r="W451" s="25">
        <v>0</v>
      </c>
      <c r="X451" s="25">
        <v>0</v>
      </c>
      <c r="Y451" s="25">
        <v>0</v>
      </c>
      <c r="Z451" s="25">
        <f t="shared" si="7"/>
        <v>0</v>
      </c>
    </row>
    <row r="452" spans="1:26" x14ac:dyDescent="0.3">
      <c r="A452" s="25">
        <v>2013</v>
      </c>
      <c r="B452" s="10">
        <v>263</v>
      </c>
      <c r="C452" s="10">
        <v>641</v>
      </c>
      <c r="D452" s="10">
        <v>0</v>
      </c>
      <c r="E452" s="10">
        <v>1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1</v>
      </c>
      <c r="L452" s="10">
        <v>0</v>
      </c>
      <c r="M452" s="10">
        <v>0</v>
      </c>
      <c r="N452" s="25">
        <v>2</v>
      </c>
      <c r="O452" s="15">
        <v>0</v>
      </c>
      <c r="P452" s="25">
        <v>91.49</v>
      </c>
      <c r="Q452" s="25">
        <v>1.9613736275948011</v>
      </c>
      <c r="R452" s="25">
        <v>3.52</v>
      </c>
      <c r="S452" s="25">
        <v>0.54654266347813107</v>
      </c>
      <c r="T452" s="25">
        <v>2</v>
      </c>
      <c r="U452" s="25">
        <v>8073</v>
      </c>
      <c r="V452" s="25">
        <v>1</v>
      </c>
      <c r="W452" s="25">
        <v>1</v>
      </c>
      <c r="X452" s="25">
        <v>2</v>
      </c>
      <c r="Y452" s="25">
        <v>0</v>
      </c>
      <c r="Z452" s="25">
        <f t="shared" si="7"/>
        <v>4</v>
      </c>
    </row>
    <row r="453" spans="1:26" x14ac:dyDescent="0.3">
      <c r="A453" s="25">
        <v>2013</v>
      </c>
      <c r="B453" s="10">
        <v>264</v>
      </c>
      <c r="C453" s="10">
        <v>642</v>
      </c>
      <c r="D453" s="10">
        <v>0</v>
      </c>
      <c r="E453" s="10">
        <v>1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1</v>
      </c>
      <c r="L453" s="10">
        <v>0</v>
      </c>
      <c r="M453" s="10">
        <v>0</v>
      </c>
      <c r="N453" s="25">
        <v>1</v>
      </c>
      <c r="O453" s="15">
        <v>1.0000000000000009E-2</v>
      </c>
      <c r="P453" s="25">
        <v>103.52</v>
      </c>
      <c r="Q453" s="25">
        <v>2.0150242633246251</v>
      </c>
      <c r="R453" s="25">
        <v>4.76</v>
      </c>
      <c r="S453" s="25">
        <v>0.67760695272049309</v>
      </c>
      <c r="T453" s="25">
        <v>3</v>
      </c>
      <c r="U453" s="25">
        <v>8073</v>
      </c>
      <c r="V453" s="25">
        <v>0</v>
      </c>
      <c r="W453" s="25">
        <v>0</v>
      </c>
      <c r="X453" s="25">
        <v>1</v>
      </c>
      <c r="Y453" s="25">
        <v>0</v>
      </c>
      <c r="Z453" s="25">
        <f t="shared" si="7"/>
        <v>1</v>
      </c>
    </row>
    <row r="454" spans="1:26" x14ac:dyDescent="0.3">
      <c r="A454" s="25">
        <v>2013</v>
      </c>
      <c r="B454" s="10">
        <v>265</v>
      </c>
      <c r="C454" s="10">
        <v>643</v>
      </c>
      <c r="D454" s="10">
        <v>0</v>
      </c>
      <c r="E454" s="10">
        <v>1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1</v>
      </c>
      <c r="L454" s="10">
        <v>0</v>
      </c>
      <c r="M454" s="10">
        <v>0</v>
      </c>
      <c r="N454" s="25">
        <v>1</v>
      </c>
      <c r="O454" s="15">
        <v>5.0000000000000044E-2</v>
      </c>
      <c r="P454" s="25">
        <v>134.03</v>
      </c>
      <c r="Q454" s="25">
        <v>2.1272020175903532</v>
      </c>
      <c r="R454" s="25">
        <v>5.05</v>
      </c>
      <c r="S454" s="25">
        <v>0.70329137811866138</v>
      </c>
      <c r="T454" s="25">
        <v>6</v>
      </c>
      <c r="U454" s="25">
        <v>8073</v>
      </c>
      <c r="V454" s="25">
        <v>1</v>
      </c>
      <c r="W454" s="25">
        <v>1</v>
      </c>
      <c r="X454" s="25">
        <v>2</v>
      </c>
      <c r="Y454" s="25">
        <v>0</v>
      </c>
      <c r="Z454" s="25">
        <f t="shared" si="7"/>
        <v>4</v>
      </c>
    </row>
    <row r="455" spans="1:26" x14ac:dyDescent="0.3">
      <c r="A455" s="25">
        <v>2013</v>
      </c>
      <c r="B455" s="10">
        <v>266</v>
      </c>
      <c r="C455" s="10">
        <v>644</v>
      </c>
      <c r="D455" s="10">
        <v>0</v>
      </c>
      <c r="E455" s="10">
        <v>1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1</v>
      </c>
      <c r="L455" s="10">
        <v>0</v>
      </c>
      <c r="M455" s="10">
        <v>0</v>
      </c>
      <c r="N455" s="25">
        <v>1</v>
      </c>
      <c r="O455" s="15">
        <v>0</v>
      </c>
      <c r="P455" s="25">
        <v>60.95</v>
      </c>
      <c r="Q455" s="25">
        <v>1.7849737099544007</v>
      </c>
      <c r="R455" s="25">
        <v>3.98</v>
      </c>
      <c r="S455" s="25">
        <v>0.59988307207368785</v>
      </c>
      <c r="T455" s="25">
        <v>2</v>
      </c>
      <c r="U455" s="25">
        <v>8073</v>
      </c>
      <c r="V455" s="25">
        <v>0</v>
      </c>
      <c r="W455" s="25">
        <v>0</v>
      </c>
      <c r="X455" s="25">
        <v>1</v>
      </c>
      <c r="Y455" s="25">
        <v>0</v>
      </c>
      <c r="Z455" s="25">
        <f t="shared" si="7"/>
        <v>1</v>
      </c>
    </row>
    <row r="456" spans="1:26" x14ac:dyDescent="0.3">
      <c r="A456" s="25">
        <v>2013</v>
      </c>
      <c r="B456" s="10">
        <v>267</v>
      </c>
      <c r="C456" s="10">
        <v>645</v>
      </c>
      <c r="D456" s="10">
        <v>0</v>
      </c>
      <c r="E456" s="10">
        <v>1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1</v>
      </c>
      <c r="L456" s="10">
        <v>0</v>
      </c>
      <c r="M456" s="10">
        <v>0</v>
      </c>
      <c r="N456" s="25">
        <v>0.44200000000000728</v>
      </c>
      <c r="O456" s="15">
        <v>0</v>
      </c>
      <c r="P456" s="25">
        <v>58.35</v>
      </c>
      <c r="Q456" s="25">
        <v>1.7660408603813891</v>
      </c>
      <c r="R456" s="25">
        <v>3.53</v>
      </c>
      <c r="S456" s="25">
        <v>0.54777470538782258</v>
      </c>
      <c r="T456" s="25">
        <v>4</v>
      </c>
      <c r="U456" s="25">
        <v>8073</v>
      </c>
      <c r="V456" s="25">
        <v>0</v>
      </c>
      <c r="W456" s="25">
        <v>0</v>
      </c>
      <c r="X456" s="25">
        <v>0</v>
      </c>
      <c r="Y456" s="25">
        <v>0</v>
      </c>
      <c r="Z456" s="25">
        <f t="shared" si="7"/>
        <v>0</v>
      </c>
    </row>
    <row r="457" spans="1:26" x14ac:dyDescent="0.3">
      <c r="A457" s="25">
        <v>2013</v>
      </c>
      <c r="B457" s="10">
        <v>268</v>
      </c>
      <c r="C457" s="10">
        <v>646</v>
      </c>
      <c r="D457" s="10">
        <v>0</v>
      </c>
      <c r="E457" s="10">
        <v>1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1</v>
      </c>
      <c r="L457" s="10">
        <v>0</v>
      </c>
      <c r="M457" s="10">
        <v>0</v>
      </c>
      <c r="N457" s="25">
        <v>1.5579999999999927</v>
      </c>
      <c r="O457" s="15">
        <v>0</v>
      </c>
      <c r="P457" s="25">
        <v>106.83</v>
      </c>
      <c r="Q457" s="25">
        <v>2.0286932283939163</v>
      </c>
      <c r="R457" s="25">
        <v>3.22</v>
      </c>
      <c r="S457" s="25">
        <v>0.50785587169583091</v>
      </c>
      <c r="T457" s="25">
        <v>3</v>
      </c>
      <c r="U457" s="25">
        <v>7958</v>
      </c>
      <c r="V457" s="25">
        <v>0</v>
      </c>
      <c r="W457" s="25">
        <v>0</v>
      </c>
      <c r="X457" s="25">
        <v>1</v>
      </c>
      <c r="Y457" s="25">
        <v>0</v>
      </c>
      <c r="Z457" s="25">
        <f t="shared" si="7"/>
        <v>1</v>
      </c>
    </row>
    <row r="458" spans="1:26" x14ac:dyDescent="0.3">
      <c r="A458" s="25">
        <v>2013</v>
      </c>
      <c r="B458" s="10">
        <v>269</v>
      </c>
      <c r="C458" s="10">
        <v>647</v>
      </c>
      <c r="D458" s="10">
        <v>0</v>
      </c>
      <c r="E458" s="10">
        <v>1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1</v>
      </c>
      <c r="L458" s="10">
        <v>0</v>
      </c>
      <c r="M458" s="10">
        <v>0</v>
      </c>
      <c r="N458" s="25">
        <v>1</v>
      </c>
      <c r="O458" s="15">
        <v>0</v>
      </c>
      <c r="P458" s="25">
        <v>86.41</v>
      </c>
      <c r="Q458" s="25">
        <v>1.9365640051352659</v>
      </c>
      <c r="R458" s="25">
        <v>4</v>
      </c>
      <c r="S458" s="25">
        <v>0.6020599913279624</v>
      </c>
      <c r="T458" s="25">
        <v>1</v>
      </c>
      <c r="U458" s="25">
        <v>7958</v>
      </c>
      <c r="V458" s="25">
        <v>0</v>
      </c>
      <c r="W458" s="25">
        <v>0</v>
      </c>
      <c r="X458" s="25">
        <v>2</v>
      </c>
      <c r="Y458" s="25">
        <v>0</v>
      </c>
      <c r="Z458" s="25">
        <f t="shared" si="7"/>
        <v>2</v>
      </c>
    </row>
    <row r="459" spans="1:26" x14ac:dyDescent="0.3">
      <c r="A459" s="25">
        <v>2013</v>
      </c>
      <c r="B459" s="10">
        <v>270</v>
      </c>
      <c r="C459" s="10">
        <v>648</v>
      </c>
      <c r="D459" s="10">
        <v>0</v>
      </c>
      <c r="E459" s="10">
        <v>1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1</v>
      </c>
      <c r="L459" s="10">
        <v>0</v>
      </c>
      <c r="M459" s="10">
        <v>0</v>
      </c>
      <c r="N459" s="25">
        <v>1.6500000000000057</v>
      </c>
      <c r="O459" s="15">
        <v>4.0000000000000036E-2</v>
      </c>
      <c r="P459" s="25">
        <v>91.1</v>
      </c>
      <c r="Q459" s="25">
        <v>1.9595183769729982</v>
      </c>
      <c r="R459" s="25">
        <v>3.52</v>
      </c>
      <c r="S459" s="25">
        <v>0.54654266347813107</v>
      </c>
      <c r="T459" s="25">
        <v>1</v>
      </c>
      <c r="U459" s="25">
        <v>7958</v>
      </c>
      <c r="V459" s="25">
        <v>0</v>
      </c>
      <c r="W459" s="25">
        <v>0</v>
      </c>
      <c r="X459" s="25">
        <v>2</v>
      </c>
      <c r="Y459" s="25">
        <v>0</v>
      </c>
      <c r="Z459" s="25">
        <f t="shared" si="7"/>
        <v>2</v>
      </c>
    </row>
    <row r="460" spans="1:26" x14ac:dyDescent="0.3">
      <c r="A460" s="25">
        <v>2013</v>
      </c>
      <c r="B460" s="10">
        <v>271</v>
      </c>
      <c r="C460" s="10">
        <v>649</v>
      </c>
      <c r="D460" s="10">
        <v>0</v>
      </c>
      <c r="E460" s="10">
        <v>1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1</v>
      </c>
      <c r="L460" s="10">
        <v>0</v>
      </c>
      <c r="M460" s="10">
        <v>0</v>
      </c>
      <c r="N460" s="25">
        <v>1.1299999999999955</v>
      </c>
      <c r="O460" s="15">
        <v>0</v>
      </c>
      <c r="P460" s="25">
        <v>27.53</v>
      </c>
      <c r="Q460" s="25">
        <v>1.4398062113933303</v>
      </c>
      <c r="R460" s="25">
        <v>2.84</v>
      </c>
      <c r="S460" s="25">
        <v>0.45331834004703764</v>
      </c>
      <c r="T460" s="25">
        <v>7</v>
      </c>
      <c r="U460" s="25">
        <v>7958</v>
      </c>
      <c r="V460" s="25">
        <v>0</v>
      </c>
      <c r="W460" s="25">
        <v>0</v>
      </c>
      <c r="X460" s="25">
        <v>1</v>
      </c>
      <c r="Y460" s="25">
        <v>0</v>
      </c>
      <c r="Z460" s="25">
        <f t="shared" si="7"/>
        <v>1</v>
      </c>
    </row>
    <row r="461" spans="1:26" x14ac:dyDescent="0.3">
      <c r="A461" s="25">
        <v>2013</v>
      </c>
      <c r="B461" s="10">
        <v>272</v>
      </c>
      <c r="C461" s="10">
        <v>650</v>
      </c>
      <c r="D461" s="10">
        <v>1</v>
      </c>
      <c r="E461" s="10">
        <v>0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25">
        <v>0.91999999999998749</v>
      </c>
      <c r="O461" s="15">
        <v>6.0000000000000053E-2</v>
      </c>
      <c r="P461" s="25">
        <v>82.07</v>
      </c>
      <c r="Q461" s="25">
        <v>1.9141844334232463</v>
      </c>
      <c r="R461" s="25">
        <v>3.01</v>
      </c>
      <c r="S461" s="25">
        <v>0.47856649559384334</v>
      </c>
      <c r="T461" s="25">
        <v>0</v>
      </c>
      <c r="U461" s="25">
        <v>7958</v>
      </c>
      <c r="V461" s="25">
        <v>0</v>
      </c>
      <c r="W461" s="25">
        <v>0</v>
      </c>
      <c r="X461" s="25">
        <v>0</v>
      </c>
      <c r="Y461" s="25">
        <v>0</v>
      </c>
      <c r="Z461" s="25">
        <f t="shared" si="7"/>
        <v>0</v>
      </c>
    </row>
    <row r="462" spans="1:26" x14ac:dyDescent="0.3">
      <c r="A462" s="25">
        <v>2013</v>
      </c>
      <c r="B462" s="10">
        <v>273</v>
      </c>
      <c r="C462" s="10">
        <v>651</v>
      </c>
      <c r="D462" s="10">
        <v>1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1</v>
      </c>
      <c r="L462" s="10">
        <v>0</v>
      </c>
      <c r="M462" s="10">
        <v>0</v>
      </c>
      <c r="N462" s="25">
        <v>1</v>
      </c>
      <c r="O462" s="15">
        <v>6.0000000000000053E-2</v>
      </c>
      <c r="P462" s="25">
        <v>87.35</v>
      </c>
      <c r="Q462" s="25">
        <v>1.9412629093189497</v>
      </c>
      <c r="R462" s="25">
        <v>3.16</v>
      </c>
      <c r="S462" s="25">
        <v>0.49968708261840383</v>
      </c>
      <c r="T462" s="25">
        <v>2</v>
      </c>
      <c r="U462" s="25">
        <v>7958</v>
      </c>
      <c r="V462" s="25">
        <v>0</v>
      </c>
      <c r="W462" s="25">
        <v>0</v>
      </c>
      <c r="X462" s="25">
        <v>0</v>
      </c>
      <c r="Y462" s="25">
        <v>0</v>
      </c>
      <c r="Z462" s="25">
        <f t="shared" si="7"/>
        <v>0</v>
      </c>
    </row>
    <row r="463" spans="1:26" x14ac:dyDescent="0.3">
      <c r="A463" s="25">
        <v>2013</v>
      </c>
      <c r="B463" s="10">
        <v>274</v>
      </c>
      <c r="C463" s="10">
        <v>652</v>
      </c>
      <c r="D463" s="10">
        <v>1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1</v>
      </c>
      <c r="L463" s="10">
        <v>0</v>
      </c>
      <c r="M463" s="10">
        <v>0</v>
      </c>
      <c r="N463" s="25">
        <v>1.1770000000000209</v>
      </c>
      <c r="O463" s="15">
        <v>1.0000000000000009E-2</v>
      </c>
      <c r="P463" s="25">
        <v>74.78</v>
      </c>
      <c r="Q463" s="25">
        <v>1.8737854608182007</v>
      </c>
      <c r="R463" s="25">
        <v>3.68</v>
      </c>
      <c r="S463" s="25">
        <v>0.56584781867351763</v>
      </c>
      <c r="T463" s="25">
        <v>2</v>
      </c>
      <c r="U463" s="25">
        <v>7958</v>
      </c>
      <c r="V463" s="25">
        <v>0</v>
      </c>
      <c r="W463" s="25">
        <v>0</v>
      </c>
      <c r="X463" s="25">
        <v>0</v>
      </c>
      <c r="Y463" s="25">
        <v>0</v>
      </c>
      <c r="Z463" s="25">
        <f t="shared" si="7"/>
        <v>0</v>
      </c>
    </row>
    <row r="464" spans="1:26" x14ac:dyDescent="0.3">
      <c r="A464" s="25">
        <v>2013</v>
      </c>
      <c r="B464" s="10">
        <v>275</v>
      </c>
      <c r="C464" s="10">
        <v>653</v>
      </c>
      <c r="D464" s="10">
        <v>1</v>
      </c>
      <c r="E464" s="10">
        <v>0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1</v>
      </c>
      <c r="L464" s="10">
        <v>0</v>
      </c>
      <c r="M464" s="10">
        <v>0</v>
      </c>
      <c r="N464" s="25">
        <v>0.82299999999997908</v>
      </c>
      <c r="O464" s="15">
        <v>0.10999999999999999</v>
      </c>
      <c r="P464" s="25">
        <v>118.6</v>
      </c>
      <c r="Q464" s="25">
        <v>2.0740846890282438</v>
      </c>
      <c r="R464" s="25">
        <v>4.51</v>
      </c>
      <c r="S464" s="25">
        <v>0.65417654187796048</v>
      </c>
      <c r="T464" s="25">
        <v>1</v>
      </c>
      <c r="U464" s="25">
        <v>7958</v>
      </c>
      <c r="V464" s="25">
        <v>0</v>
      </c>
      <c r="W464" s="25">
        <v>0</v>
      </c>
      <c r="X464" s="25">
        <v>0</v>
      </c>
      <c r="Y464" s="25">
        <v>0</v>
      </c>
      <c r="Z464" s="25">
        <f t="shared" si="7"/>
        <v>0</v>
      </c>
    </row>
    <row r="465" spans="1:26" x14ac:dyDescent="0.3">
      <c r="A465" s="25">
        <v>2013</v>
      </c>
      <c r="B465" s="10">
        <v>276</v>
      </c>
      <c r="C465" s="10">
        <v>654</v>
      </c>
      <c r="D465" s="10">
        <v>1</v>
      </c>
      <c r="E465" s="10">
        <v>0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1</v>
      </c>
      <c r="L465" s="10">
        <v>0</v>
      </c>
      <c r="M465" s="10">
        <v>0</v>
      </c>
      <c r="N465" s="25">
        <v>1.3000000000000114</v>
      </c>
      <c r="O465" s="15">
        <v>9.9999999999999978E-2</v>
      </c>
      <c r="P465" s="25">
        <v>88.47</v>
      </c>
      <c r="Q465" s="25">
        <v>1.9467960272714604</v>
      </c>
      <c r="R465" s="25">
        <v>4.6100000000000003</v>
      </c>
      <c r="S465" s="25">
        <v>0.6637009253896482</v>
      </c>
      <c r="T465" s="25">
        <v>1</v>
      </c>
      <c r="U465" s="25">
        <v>7958</v>
      </c>
      <c r="V465" s="25">
        <v>0</v>
      </c>
      <c r="W465" s="25">
        <v>1</v>
      </c>
      <c r="X465" s="25">
        <v>1</v>
      </c>
      <c r="Y465" s="25">
        <v>0</v>
      </c>
      <c r="Z465" s="25">
        <f t="shared" si="7"/>
        <v>2</v>
      </c>
    </row>
    <row r="466" spans="1:26" x14ac:dyDescent="0.3">
      <c r="A466" s="25">
        <v>2013</v>
      </c>
      <c r="B466" s="10">
        <v>277</v>
      </c>
      <c r="C466" s="10">
        <v>655</v>
      </c>
      <c r="D466" s="10">
        <v>1</v>
      </c>
      <c r="E466" s="10">
        <v>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25">
        <v>1</v>
      </c>
      <c r="O466" s="15">
        <v>0</v>
      </c>
      <c r="P466" s="25">
        <v>89.79</v>
      </c>
      <c r="Q466" s="25">
        <v>1.9532279715598539</v>
      </c>
      <c r="R466" s="25">
        <v>3.32</v>
      </c>
      <c r="S466" s="25">
        <v>0.52113808370403625</v>
      </c>
      <c r="T466" s="25">
        <v>1</v>
      </c>
      <c r="U466" s="25">
        <v>7958</v>
      </c>
      <c r="V466" s="25">
        <v>0</v>
      </c>
      <c r="W466" s="25">
        <v>0</v>
      </c>
      <c r="X466" s="25">
        <v>1</v>
      </c>
      <c r="Y466" s="25">
        <v>0</v>
      </c>
      <c r="Z466" s="25">
        <f t="shared" si="7"/>
        <v>1</v>
      </c>
    </row>
    <row r="467" spans="1:26" x14ac:dyDescent="0.3">
      <c r="A467" s="25">
        <v>2013</v>
      </c>
      <c r="B467" s="10">
        <v>278</v>
      </c>
      <c r="C467" s="10">
        <v>656</v>
      </c>
      <c r="D467" s="10">
        <v>1</v>
      </c>
      <c r="E467" s="10">
        <v>0</v>
      </c>
      <c r="F467" s="10">
        <v>0</v>
      </c>
      <c r="G467" s="10">
        <v>0</v>
      </c>
      <c r="H467" s="10">
        <v>0</v>
      </c>
      <c r="I467" s="10">
        <v>0</v>
      </c>
      <c r="J467" s="10">
        <v>0</v>
      </c>
      <c r="K467" s="10">
        <v>1</v>
      </c>
      <c r="L467" s="10">
        <v>0</v>
      </c>
      <c r="M467" s="10">
        <v>0</v>
      </c>
      <c r="N467" s="25">
        <v>1</v>
      </c>
      <c r="O467" s="15">
        <v>0</v>
      </c>
      <c r="P467" s="25">
        <v>44.39</v>
      </c>
      <c r="Q467" s="25">
        <v>1.6472851450253667</v>
      </c>
      <c r="R467" s="25">
        <v>3.99</v>
      </c>
      <c r="S467" s="25">
        <v>0.60097289568674828</v>
      </c>
      <c r="T467" s="25">
        <v>0</v>
      </c>
      <c r="U467" s="25">
        <v>7958</v>
      </c>
      <c r="V467" s="25">
        <v>0</v>
      </c>
      <c r="W467" s="25">
        <v>0</v>
      </c>
      <c r="X467" s="25">
        <v>0</v>
      </c>
      <c r="Y467" s="25">
        <v>0</v>
      </c>
      <c r="Z467" s="25">
        <f t="shared" si="7"/>
        <v>0</v>
      </c>
    </row>
    <row r="468" spans="1:26" x14ac:dyDescent="0.3">
      <c r="A468" s="25">
        <v>2013</v>
      </c>
      <c r="B468" s="10">
        <v>279</v>
      </c>
      <c r="C468" s="10">
        <v>657</v>
      </c>
      <c r="D468" s="10">
        <v>0</v>
      </c>
      <c r="E468" s="10">
        <v>1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1</v>
      </c>
      <c r="L468" s="10">
        <v>0</v>
      </c>
      <c r="M468" s="10">
        <v>0</v>
      </c>
      <c r="N468" s="25">
        <v>1.5</v>
      </c>
      <c r="O468" s="15">
        <v>1.0000000000000009E-2</v>
      </c>
      <c r="P468" s="25">
        <v>102.87</v>
      </c>
      <c r="Q468" s="25">
        <v>2.0122887398346068</v>
      </c>
      <c r="R468" s="25">
        <v>3.71</v>
      </c>
      <c r="S468" s="25">
        <v>0.56937390961504586</v>
      </c>
      <c r="T468" s="25">
        <v>1</v>
      </c>
      <c r="U468" s="25">
        <v>7648</v>
      </c>
      <c r="V468" s="25">
        <v>0</v>
      </c>
      <c r="W468" s="25">
        <v>0</v>
      </c>
      <c r="X468" s="25">
        <v>1</v>
      </c>
      <c r="Y468" s="25">
        <v>0</v>
      </c>
      <c r="Z468" s="25">
        <f t="shared" si="7"/>
        <v>1</v>
      </c>
    </row>
    <row r="469" spans="1:26" x14ac:dyDescent="0.3">
      <c r="A469" s="25">
        <v>2013</v>
      </c>
      <c r="B469" s="10">
        <v>280</v>
      </c>
      <c r="C469" s="10">
        <v>658</v>
      </c>
      <c r="D469" s="10">
        <v>0</v>
      </c>
      <c r="E469" s="10">
        <v>1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1</v>
      </c>
      <c r="L469" s="10">
        <v>0</v>
      </c>
      <c r="M469" s="10">
        <v>0</v>
      </c>
      <c r="N469" s="25">
        <v>1</v>
      </c>
      <c r="O469" s="15">
        <v>3.0000000000000027E-2</v>
      </c>
      <c r="P469" s="25">
        <v>121.26</v>
      </c>
      <c r="Q469" s="25">
        <v>2.0837175638989476</v>
      </c>
      <c r="R469" s="25">
        <v>3.79</v>
      </c>
      <c r="S469" s="25">
        <v>0.57863920996807239</v>
      </c>
      <c r="T469" s="25">
        <v>0</v>
      </c>
      <c r="U469" s="25">
        <v>7648</v>
      </c>
      <c r="V469" s="25">
        <v>0</v>
      </c>
      <c r="W469" s="25">
        <v>0</v>
      </c>
      <c r="X469" s="25">
        <v>0</v>
      </c>
      <c r="Y469" s="25">
        <v>1</v>
      </c>
      <c r="Z469" s="25">
        <f t="shared" si="7"/>
        <v>1</v>
      </c>
    </row>
    <row r="470" spans="1:26" x14ac:dyDescent="0.3">
      <c r="A470" s="25">
        <v>2013</v>
      </c>
      <c r="B470" s="10">
        <v>281</v>
      </c>
      <c r="C470" s="10">
        <v>659</v>
      </c>
      <c r="D470" s="10">
        <v>0</v>
      </c>
      <c r="E470" s="10">
        <v>1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25">
        <v>0.68000000000000682</v>
      </c>
      <c r="O470" s="15">
        <v>0</v>
      </c>
      <c r="P470" s="25">
        <v>71.91</v>
      </c>
      <c r="Q470" s="25">
        <v>1.8567892887533162</v>
      </c>
      <c r="R470" s="25">
        <v>4.76</v>
      </c>
      <c r="S470" s="25">
        <v>0.67760695272049309</v>
      </c>
      <c r="T470" s="25">
        <v>0</v>
      </c>
      <c r="U470" s="25">
        <v>7648</v>
      </c>
      <c r="V470" s="25">
        <v>0</v>
      </c>
      <c r="W470" s="25">
        <v>0</v>
      </c>
      <c r="X470" s="25">
        <v>0</v>
      </c>
      <c r="Y470" s="25">
        <v>0</v>
      </c>
      <c r="Z470" s="25">
        <f t="shared" si="7"/>
        <v>0</v>
      </c>
    </row>
    <row r="471" spans="1:26" x14ac:dyDescent="0.3">
      <c r="A471" s="25">
        <v>2013</v>
      </c>
      <c r="B471" s="10">
        <v>282</v>
      </c>
      <c r="C471" s="10">
        <v>660</v>
      </c>
      <c r="D471" s="10">
        <v>0</v>
      </c>
      <c r="E471" s="10">
        <v>1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1</v>
      </c>
      <c r="L471" s="10">
        <v>0</v>
      </c>
      <c r="M471" s="10">
        <v>0</v>
      </c>
      <c r="N471" s="25">
        <v>0.81999999999999318</v>
      </c>
      <c r="O471" s="15">
        <v>0</v>
      </c>
      <c r="P471" s="25">
        <v>112.57</v>
      </c>
      <c r="Q471" s="25">
        <v>2.0514226660890347</v>
      </c>
      <c r="R471" s="25">
        <v>3.44</v>
      </c>
      <c r="S471" s="25">
        <v>0.53655844257153007</v>
      </c>
      <c r="T471" s="25">
        <v>6</v>
      </c>
      <c r="U471" s="25">
        <v>7648</v>
      </c>
      <c r="V471" s="25">
        <v>0</v>
      </c>
      <c r="W471" s="25">
        <v>0</v>
      </c>
      <c r="X471" s="25">
        <v>0</v>
      </c>
      <c r="Y471" s="25">
        <v>0</v>
      </c>
      <c r="Z471" s="25">
        <f t="shared" si="7"/>
        <v>0</v>
      </c>
    </row>
    <row r="472" spans="1:26" x14ac:dyDescent="0.3">
      <c r="A472" s="25">
        <v>2013</v>
      </c>
      <c r="B472" s="10">
        <v>283</v>
      </c>
      <c r="C472" s="10">
        <v>661</v>
      </c>
      <c r="D472" s="10">
        <v>0</v>
      </c>
      <c r="E472" s="10">
        <v>1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1</v>
      </c>
      <c r="L472" s="10">
        <v>0</v>
      </c>
      <c r="M472" s="10">
        <v>0</v>
      </c>
      <c r="N472" s="25">
        <v>1</v>
      </c>
      <c r="O472" s="15">
        <v>0</v>
      </c>
      <c r="P472" s="25">
        <v>82.34</v>
      </c>
      <c r="Q472" s="25">
        <v>1.9156108626614672</v>
      </c>
      <c r="R472" s="25">
        <v>3.25</v>
      </c>
      <c r="S472" s="25">
        <v>0.51188336097887432</v>
      </c>
      <c r="T472" s="25">
        <v>5</v>
      </c>
      <c r="U472" s="25">
        <v>7648</v>
      </c>
      <c r="V472" s="25">
        <v>0</v>
      </c>
      <c r="W472" s="25">
        <v>1</v>
      </c>
      <c r="X472" s="25">
        <v>1</v>
      </c>
      <c r="Y472" s="25">
        <v>0</v>
      </c>
      <c r="Z472" s="25">
        <f t="shared" si="7"/>
        <v>2</v>
      </c>
    </row>
    <row r="473" spans="1:26" x14ac:dyDescent="0.3">
      <c r="A473" s="25">
        <v>2013</v>
      </c>
      <c r="B473" s="10">
        <v>284</v>
      </c>
      <c r="C473" s="10">
        <v>662</v>
      </c>
      <c r="D473" s="10">
        <v>0</v>
      </c>
      <c r="E473" s="10">
        <v>1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1</v>
      </c>
      <c r="L473" s="10">
        <v>0</v>
      </c>
      <c r="M473" s="10">
        <v>0</v>
      </c>
      <c r="N473" s="25">
        <v>1</v>
      </c>
      <c r="O473" s="15">
        <v>3.0000000000000027E-2</v>
      </c>
      <c r="P473" s="25">
        <v>80.599999999999994</v>
      </c>
      <c r="Q473" s="25">
        <v>1.9063350418050906</v>
      </c>
      <c r="R473" s="25">
        <v>3.63</v>
      </c>
      <c r="S473" s="25">
        <v>0.55990662503611255</v>
      </c>
      <c r="T473" s="25">
        <v>0</v>
      </c>
      <c r="U473" s="25">
        <v>7648</v>
      </c>
      <c r="V473" s="25">
        <v>0</v>
      </c>
      <c r="W473" s="25">
        <v>0</v>
      </c>
      <c r="X473" s="25">
        <v>0</v>
      </c>
      <c r="Y473" s="25">
        <v>0</v>
      </c>
      <c r="Z473" s="25">
        <f t="shared" si="7"/>
        <v>0</v>
      </c>
    </row>
    <row r="474" spans="1:26" x14ac:dyDescent="0.3">
      <c r="A474" s="25">
        <v>2013</v>
      </c>
      <c r="B474" s="10">
        <v>285</v>
      </c>
      <c r="C474" s="10">
        <v>663</v>
      </c>
      <c r="D474" s="10">
        <v>0</v>
      </c>
      <c r="E474" s="10">
        <v>1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1</v>
      </c>
      <c r="L474" s="10">
        <v>0</v>
      </c>
      <c r="M474" s="10">
        <v>0</v>
      </c>
      <c r="N474" s="25">
        <v>1</v>
      </c>
      <c r="O474" s="15">
        <v>3.0000000000000027E-2</v>
      </c>
      <c r="P474" s="25">
        <v>79.16</v>
      </c>
      <c r="Q474" s="25">
        <v>1.8985057855343586</v>
      </c>
      <c r="R474" s="25">
        <v>3.95</v>
      </c>
      <c r="S474" s="25">
        <v>0.59659709562646024</v>
      </c>
      <c r="T474" s="25">
        <v>2</v>
      </c>
      <c r="U474" s="25">
        <v>7648</v>
      </c>
      <c r="V474" s="25">
        <v>0</v>
      </c>
      <c r="W474" s="25">
        <v>0</v>
      </c>
      <c r="X474" s="25">
        <v>0</v>
      </c>
      <c r="Y474" s="25">
        <v>2</v>
      </c>
      <c r="Z474" s="25">
        <f t="shared" si="7"/>
        <v>2</v>
      </c>
    </row>
    <row r="475" spans="1:26" x14ac:dyDescent="0.3">
      <c r="A475" s="25">
        <v>2013</v>
      </c>
      <c r="B475" s="10">
        <v>286</v>
      </c>
      <c r="C475" s="10">
        <v>664</v>
      </c>
      <c r="D475" s="10">
        <v>0</v>
      </c>
      <c r="E475" s="10">
        <v>1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1</v>
      </c>
      <c r="L475" s="10">
        <v>0</v>
      </c>
      <c r="M475" s="10">
        <v>0</v>
      </c>
      <c r="N475" s="25">
        <v>1</v>
      </c>
      <c r="O475" s="15">
        <v>0</v>
      </c>
      <c r="P475" s="25">
        <v>115.53</v>
      </c>
      <c r="Q475" s="25">
        <v>2.0626947733423937</v>
      </c>
      <c r="R475" s="25">
        <v>3.96</v>
      </c>
      <c r="S475" s="25">
        <v>0.5976951859255123</v>
      </c>
      <c r="T475" s="25">
        <v>1</v>
      </c>
      <c r="U475" s="25">
        <v>7648</v>
      </c>
      <c r="V475" s="25">
        <v>0</v>
      </c>
      <c r="W475" s="25">
        <v>2</v>
      </c>
      <c r="X475" s="25">
        <v>0</v>
      </c>
      <c r="Y475" s="25">
        <v>1</v>
      </c>
      <c r="Z475" s="25">
        <f t="shared" si="7"/>
        <v>3</v>
      </c>
    </row>
    <row r="476" spans="1:26" x14ac:dyDescent="0.3">
      <c r="A476" s="25">
        <v>2013</v>
      </c>
      <c r="B476" s="10">
        <v>287</v>
      </c>
      <c r="C476" s="10">
        <v>665</v>
      </c>
      <c r="D476" s="10">
        <v>1</v>
      </c>
      <c r="E476" s="10">
        <v>0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1</v>
      </c>
      <c r="L476" s="10">
        <v>0</v>
      </c>
      <c r="M476" s="10">
        <v>0</v>
      </c>
      <c r="N476" s="25">
        <v>1</v>
      </c>
      <c r="O476" s="15">
        <v>0</v>
      </c>
      <c r="P476" s="25">
        <v>99.93</v>
      </c>
      <c r="Q476" s="25">
        <v>1.9996958874108393</v>
      </c>
      <c r="R476" s="25">
        <v>3.1</v>
      </c>
      <c r="S476" s="25">
        <v>0.49136169383427269</v>
      </c>
      <c r="T476" s="25">
        <v>3</v>
      </c>
      <c r="U476" s="25">
        <v>7648</v>
      </c>
      <c r="V476" s="25">
        <v>0</v>
      </c>
      <c r="W476" s="25">
        <v>1</v>
      </c>
      <c r="X476" s="25">
        <v>1</v>
      </c>
      <c r="Y476" s="25">
        <v>0</v>
      </c>
      <c r="Z476" s="25">
        <f t="shared" si="7"/>
        <v>2</v>
      </c>
    </row>
    <row r="477" spans="1:26" x14ac:dyDescent="0.3">
      <c r="A477" s="25">
        <v>2013</v>
      </c>
      <c r="B477" s="10">
        <v>288</v>
      </c>
      <c r="C477" s="10">
        <v>666</v>
      </c>
      <c r="D477" s="10">
        <v>0</v>
      </c>
      <c r="E477" s="10">
        <v>1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1</v>
      </c>
      <c r="L477" s="10">
        <v>0</v>
      </c>
      <c r="M477" s="10">
        <v>0</v>
      </c>
      <c r="N477" s="25">
        <v>1</v>
      </c>
      <c r="O477" s="15">
        <v>1.0000000000000009E-2</v>
      </c>
      <c r="P477" s="25">
        <v>112.83</v>
      </c>
      <c r="Q477" s="25">
        <v>2.0524245881420615</v>
      </c>
      <c r="R477" s="25">
        <v>3.28</v>
      </c>
      <c r="S477" s="25">
        <v>0.5158738437116791</v>
      </c>
      <c r="T477" s="25">
        <v>1</v>
      </c>
      <c r="U477" s="25">
        <v>7648</v>
      </c>
      <c r="V477" s="25">
        <v>0</v>
      </c>
      <c r="W477" s="25">
        <v>0</v>
      </c>
      <c r="X477" s="25">
        <v>0</v>
      </c>
      <c r="Y477" s="25">
        <v>1</v>
      </c>
      <c r="Z477" s="25">
        <f t="shared" si="7"/>
        <v>1</v>
      </c>
    </row>
    <row r="478" spans="1:26" x14ac:dyDescent="0.3">
      <c r="A478" s="25">
        <v>2013</v>
      </c>
      <c r="B478" s="10">
        <v>289</v>
      </c>
      <c r="C478" s="10">
        <v>667</v>
      </c>
      <c r="D478" s="10">
        <v>0</v>
      </c>
      <c r="E478" s="10">
        <v>1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1</v>
      </c>
      <c r="L478" s="10">
        <v>0</v>
      </c>
      <c r="M478" s="10">
        <v>0</v>
      </c>
      <c r="N478" s="25">
        <v>1</v>
      </c>
      <c r="O478" s="15">
        <v>0</v>
      </c>
      <c r="P478" s="25">
        <v>97.25</v>
      </c>
      <c r="Q478" s="25">
        <v>1.9878896099977454</v>
      </c>
      <c r="R478" s="25">
        <v>3.36</v>
      </c>
      <c r="S478" s="25">
        <v>0.52633927738984398</v>
      </c>
      <c r="T478" s="25">
        <v>2</v>
      </c>
      <c r="U478" s="25">
        <v>7648</v>
      </c>
      <c r="V478" s="25">
        <v>0</v>
      </c>
      <c r="W478" s="25">
        <v>0</v>
      </c>
      <c r="X478" s="25">
        <v>0</v>
      </c>
      <c r="Y478" s="25">
        <v>1</v>
      </c>
      <c r="Z478" s="25">
        <f t="shared" si="7"/>
        <v>1</v>
      </c>
    </row>
    <row r="479" spans="1:26" x14ac:dyDescent="0.3">
      <c r="A479" s="25">
        <v>2013</v>
      </c>
      <c r="B479" s="10">
        <v>290</v>
      </c>
      <c r="C479" s="10">
        <v>668</v>
      </c>
      <c r="D479" s="10">
        <v>0</v>
      </c>
      <c r="E479" s="10">
        <v>1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25">
        <v>1</v>
      </c>
      <c r="O479" s="15">
        <v>0</v>
      </c>
      <c r="P479" s="25">
        <v>89.87</v>
      </c>
      <c r="Q479" s="25">
        <v>1.9536147416906406</v>
      </c>
      <c r="R479" s="25">
        <v>3.42</v>
      </c>
      <c r="S479" s="25">
        <v>0.53402610605613499</v>
      </c>
      <c r="T479" s="25">
        <v>3</v>
      </c>
      <c r="U479" s="25">
        <v>7648</v>
      </c>
      <c r="V479" s="25">
        <v>1</v>
      </c>
      <c r="W479" s="25">
        <v>1</v>
      </c>
      <c r="X479" s="25">
        <v>1</v>
      </c>
      <c r="Y479" s="25">
        <v>0</v>
      </c>
      <c r="Z479" s="25">
        <f t="shared" si="7"/>
        <v>3</v>
      </c>
    </row>
    <row r="480" spans="1:26" x14ac:dyDescent="0.3">
      <c r="A480" s="25">
        <v>2013</v>
      </c>
      <c r="B480" s="10">
        <v>291</v>
      </c>
      <c r="C480" s="10">
        <v>669</v>
      </c>
      <c r="D480" s="10">
        <v>0</v>
      </c>
      <c r="E480" s="10">
        <v>1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25">
        <v>1</v>
      </c>
      <c r="O480" s="15">
        <v>0</v>
      </c>
      <c r="P480" s="25">
        <v>78.5</v>
      </c>
      <c r="Q480" s="25">
        <v>1.8948696567452525</v>
      </c>
      <c r="R480" s="25">
        <v>2.88</v>
      </c>
      <c r="S480" s="25">
        <v>0.45939248775923086</v>
      </c>
      <c r="T480" s="25">
        <v>2</v>
      </c>
      <c r="U480" s="25">
        <v>7648</v>
      </c>
      <c r="V480" s="25">
        <v>0</v>
      </c>
      <c r="W480" s="25">
        <v>0</v>
      </c>
      <c r="X480" s="25">
        <v>0</v>
      </c>
      <c r="Y480" s="25">
        <v>0</v>
      </c>
      <c r="Z480" s="25">
        <f t="shared" si="7"/>
        <v>0</v>
      </c>
    </row>
    <row r="481" spans="1:26" x14ac:dyDescent="0.3">
      <c r="A481" s="25">
        <v>2013</v>
      </c>
      <c r="B481" s="10">
        <v>292</v>
      </c>
      <c r="C481" s="10">
        <v>670</v>
      </c>
      <c r="D481" s="10">
        <v>0</v>
      </c>
      <c r="E481" s="10">
        <v>1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1</v>
      </c>
      <c r="L481" s="10">
        <v>0</v>
      </c>
      <c r="M481" s="10">
        <v>0</v>
      </c>
      <c r="N481" s="25">
        <v>1</v>
      </c>
      <c r="O481" s="15">
        <v>1.0000000000000009E-2</v>
      </c>
      <c r="P481" s="25">
        <v>92.05</v>
      </c>
      <c r="Q481" s="25">
        <v>1.9640237928400335</v>
      </c>
      <c r="R481" s="25">
        <v>3.61</v>
      </c>
      <c r="S481" s="25">
        <v>0.55750720190565795</v>
      </c>
      <c r="T481" s="25">
        <v>2</v>
      </c>
      <c r="U481" s="25">
        <v>7648</v>
      </c>
      <c r="V481" s="25">
        <v>0</v>
      </c>
      <c r="W481" s="25">
        <v>0</v>
      </c>
      <c r="X481" s="25">
        <v>2</v>
      </c>
      <c r="Y481" s="25">
        <v>0</v>
      </c>
      <c r="Z481" s="25">
        <f t="shared" si="7"/>
        <v>2</v>
      </c>
    </row>
    <row r="482" spans="1:26" x14ac:dyDescent="0.3">
      <c r="A482" s="25">
        <v>2013</v>
      </c>
      <c r="B482" s="10">
        <v>293</v>
      </c>
      <c r="C482" s="10">
        <v>671</v>
      </c>
      <c r="D482" s="10">
        <v>0</v>
      </c>
      <c r="E482" s="10">
        <v>1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25">
        <v>1</v>
      </c>
      <c r="O482" s="15">
        <v>0</v>
      </c>
      <c r="P482" s="25">
        <v>79.849999999999994</v>
      </c>
      <c r="Q482" s="25">
        <v>1.9022749204745018</v>
      </c>
      <c r="R482" s="25">
        <v>4.32</v>
      </c>
      <c r="S482" s="25">
        <v>0.63548374681491215</v>
      </c>
      <c r="T482" s="25">
        <v>5</v>
      </c>
      <c r="U482" s="25">
        <v>7648</v>
      </c>
      <c r="V482" s="25">
        <v>0</v>
      </c>
      <c r="W482" s="25">
        <v>0</v>
      </c>
      <c r="X482" s="25">
        <v>0</v>
      </c>
      <c r="Y482" s="25">
        <v>0</v>
      </c>
      <c r="Z482" s="25">
        <f t="shared" si="7"/>
        <v>0</v>
      </c>
    </row>
    <row r="483" spans="1:26" x14ac:dyDescent="0.3">
      <c r="A483" s="25">
        <v>2013</v>
      </c>
      <c r="B483" s="10">
        <v>294</v>
      </c>
      <c r="C483" s="10">
        <v>672</v>
      </c>
      <c r="D483" s="10">
        <v>0</v>
      </c>
      <c r="E483" s="10">
        <v>1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1</v>
      </c>
      <c r="L483" s="10">
        <v>0</v>
      </c>
      <c r="M483" s="10">
        <v>0</v>
      </c>
      <c r="N483" s="25">
        <v>1</v>
      </c>
      <c r="O483" s="15">
        <v>0</v>
      </c>
      <c r="P483" s="25">
        <v>96.09</v>
      </c>
      <c r="Q483" s="25">
        <v>1.9826781933834843</v>
      </c>
      <c r="R483" s="25">
        <v>3.02</v>
      </c>
      <c r="S483" s="25">
        <v>0.48000694295715063</v>
      </c>
      <c r="T483" s="25">
        <v>3</v>
      </c>
      <c r="U483" s="25">
        <v>7648</v>
      </c>
      <c r="V483" s="25">
        <v>0</v>
      </c>
      <c r="W483" s="25">
        <v>0</v>
      </c>
      <c r="X483" s="25">
        <v>0</v>
      </c>
      <c r="Y483" s="25">
        <v>0</v>
      </c>
      <c r="Z483" s="25">
        <f t="shared" si="7"/>
        <v>0</v>
      </c>
    </row>
    <row r="484" spans="1:26" x14ac:dyDescent="0.3">
      <c r="A484" s="25">
        <v>2013</v>
      </c>
      <c r="B484" s="10">
        <v>295</v>
      </c>
      <c r="C484" s="10">
        <v>673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25">
        <v>1</v>
      </c>
      <c r="O484" s="15">
        <v>0</v>
      </c>
      <c r="P484" s="25">
        <v>77.36</v>
      </c>
      <c r="Q484" s="25">
        <v>1.8885164610749452</v>
      </c>
      <c r="R484" s="25">
        <v>2.0099999999999998</v>
      </c>
      <c r="S484" s="25">
        <v>0.30319605742048883</v>
      </c>
      <c r="T484" s="25">
        <v>4</v>
      </c>
      <c r="U484" s="25">
        <v>8635</v>
      </c>
      <c r="V484" s="25">
        <v>1</v>
      </c>
      <c r="W484" s="25">
        <v>1</v>
      </c>
      <c r="X484" s="25">
        <v>0</v>
      </c>
      <c r="Y484" s="25">
        <v>1</v>
      </c>
      <c r="Z484" s="25">
        <f t="shared" si="7"/>
        <v>3</v>
      </c>
    </row>
    <row r="485" spans="1:26" x14ac:dyDescent="0.3">
      <c r="A485" s="25">
        <v>2013</v>
      </c>
      <c r="B485" s="10">
        <v>296</v>
      </c>
      <c r="C485" s="10">
        <v>674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25">
        <v>1</v>
      </c>
      <c r="O485" s="15">
        <v>0</v>
      </c>
      <c r="P485" s="25">
        <v>57.8</v>
      </c>
      <c r="Q485" s="25">
        <v>1.761927838420529</v>
      </c>
      <c r="R485" s="25">
        <v>2.74</v>
      </c>
      <c r="S485" s="25">
        <v>0.43775056282038799</v>
      </c>
      <c r="T485" s="25">
        <v>7</v>
      </c>
      <c r="U485" s="25">
        <v>8635</v>
      </c>
      <c r="V485" s="25">
        <v>0</v>
      </c>
      <c r="W485" s="25">
        <v>0</v>
      </c>
      <c r="X485" s="25">
        <v>1</v>
      </c>
      <c r="Y485" s="25">
        <v>0</v>
      </c>
      <c r="Z485" s="25">
        <f t="shared" si="7"/>
        <v>1</v>
      </c>
    </row>
    <row r="486" spans="1:26" x14ac:dyDescent="0.3">
      <c r="A486" s="25">
        <v>2013</v>
      </c>
      <c r="B486" s="10">
        <v>297</v>
      </c>
      <c r="C486" s="10">
        <v>675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25">
        <v>1</v>
      </c>
      <c r="O486" s="15">
        <v>0</v>
      </c>
      <c r="P486" s="25">
        <v>102.39</v>
      </c>
      <c r="Q486" s="25">
        <v>2.0102575429983012</v>
      </c>
      <c r="R486" s="25">
        <v>4.9000000000000004</v>
      </c>
      <c r="S486" s="25">
        <v>0.69019608002851374</v>
      </c>
      <c r="T486" s="25">
        <v>8</v>
      </c>
      <c r="U486" s="25">
        <v>8635</v>
      </c>
      <c r="V486" s="25">
        <v>0</v>
      </c>
      <c r="W486" s="25">
        <v>2</v>
      </c>
      <c r="X486" s="25">
        <v>2</v>
      </c>
      <c r="Y486" s="25">
        <v>3</v>
      </c>
      <c r="Z486" s="25">
        <f t="shared" si="7"/>
        <v>7</v>
      </c>
    </row>
    <row r="487" spans="1:26" x14ac:dyDescent="0.3">
      <c r="A487" s="25">
        <v>2013</v>
      </c>
      <c r="B487" s="10">
        <v>298</v>
      </c>
      <c r="C487" s="10">
        <v>676</v>
      </c>
      <c r="D487" s="10">
        <v>1</v>
      </c>
      <c r="E487" s="10">
        <v>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1</v>
      </c>
      <c r="L487" s="10">
        <v>0</v>
      </c>
      <c r="M487" s="10">
        <v>0</v>
      </c>
      <c r="N487" s="25">
        <v>1</v>
      </c>
      <c r="O487" s="15">
        <v>0</v>
      </c>
      <c r="P487" s="25">
        <v>66.67</v>
      </c>
      <c r="Q487" s="25">
        <v>1.823930455125564</v>
      </c>
      <c r="R487" s="25">
        <v>4.25</v>
      </c>
      <c r="S487" s="25">
        <v>0.62838893005031149</v>
      </c>
      <c r="T487" s="25">
        <v>8</v>
      </c>
      <c r="U487" s="25">
        <v>8635</v>
      </c>
      <c r="V487" s="25">
        <v>0</v>
      </c>
      <c r="W487" s="25">
        <v>0</v>
      </c>
      <c r="X487" s="25">
        <v>1</v>
      </c>
      <c r="Y487" s="25">
        <v>0</v>
      </c>
      <c r="Z487" s="25">
        <f t="shared" si="7"/>
        <v>1</v>
      </c>
    </row>
    <row r="488" spans="1:26" x14ac:dyDescent="0.3">
      <c r="A488" s="25">
        <v>2013</v>
      </c>
      <c r="B488" s="10">
        <v>299</v>
      </c>
      <c r="C488" s="10">
        <v>677</v>
      </c>
      <c r="D488" s="10">
        <v>1</v>
      </c>
      <c r="E488" s="10">
        <v>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1</v>
      </c>
      <c r="L488" s="10">
        <v>0</v>
      </c>
      <c r="M488" s="10">
        <v>0</v>
      </c>
      <c r="N488" s="25">
        <v>1</v>
      </c>
      <c r="O488" s="15">
        <v>1.0000000000000009E-2</v>
      </c>
      <c r="P488" s="25">
        <v>99.24</v>
      </c>
      <c r="Q488" s="25">
        <v>1.9966867556001715</v>
      </c>
      <c r="R488" s="25">
        <v>4.57</v>
      </c>
      <c r="S488" s="25">
        <v>0.6599162000698503</v>
      </c>
      <c r="T488" s="25">
        <v>4</v>
      </c>
      <c r="U488" s="25">
        <v>8635</v>
      </c>
      <c r="V488" s="25">
        <v>0</v>
      </c>
      <c r="W488" s="25">
        <v>0</v>
      </c>
      <c r="X488" s="25">
        <v>1</v>
      </c>
      <c r="Y488" s="25">
        <v>0</v>
      </c>
      <c r="Z488" s="25">
        <f t="shared" si="7"/>
        <v>1</v>
      </c>
    </row>
    <row r="489" spans="1:26" x14ac:dyDescent="0.3">
      <c r="A489" s="25">
        <v>2013</v>
      </c>
      <c r="B489" s="10">
        <v>300</v>
      </c>
      <c r="C489" s="10">
        <v>678</v>
      </c>
      <c r="D489" s="10">
        <v>0</v>
      </c>
      <c r="E489" s="10">
        <v>1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1</v>
      </c>
      <c r="L489" s="10">
        <v>0</v>
      </c>
      <c r="M489" s="10">
        <v>0</v>
      </c>
      <c r="N489" s="25">
        <v>1</v>
      </c>
      <c r="O489" s="15">
        <v>1.0000000000000009E-2</v>
      </c>
      <c r="P489" s="25">
        <v>82.12</v>
      </c>
      <c r="Q489" s="25">
        <v>1.9144489406985543</v>
      </c>
      <c r="R489" s="25">
        <v>4.5199999999999996</v>
      </c>
      <c r="S489" s="25">
        <v>0.65513843481138212</v>
      </c>
      <c r="T489" s="25">
        <v>6</v>
      </c>
      <c r="U489" s="25">
        <v>8635</v>
      </c>
      <c r="V489" s="25">
        <v>0</v>
      </c>
      <c r="W489" s="25">
        <v>0</v>
      </c>
      <c r="X489" s="25">
        <v>1</v>
      </c>
      <c r="Y489" s="25">
        <v>0</v>
      </c>
      <c r="Z489" s="25">
        <f t="shared" si="7"/>
        <v>1</v>
      </c>
    </row>
    <row r="490" spans="1:26" x14ac:dyDescent="0.3">
      <c r="A490" s="25">
        <v>2013</v>
      </c>
      <c r="B490" s="10">
        <v>301</v>
      </c>
      <c r="C490" s="10">
        <v>679</v>
      </c>
      <c r="D490" s="10">
        <v>0</v>
      </c>
      <c r="E490" s="10">
        <v>1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1</v>
      </c>
      <c r="L490" s="10">
        <v>0</v>
      </c>
      <c r="M490" s="10">
        <v>0</v>
      </c>
      <c r="N490" s="25">
        <v>1</v>
      </c>
      <c r="O490" s="15">
        <v>0</v>
      </c>
      <c r="P490" s="25">
        <v>97.96</v>
      </c>
      <c r="Q490" s="25">
        <v>1.9910487764526765</v>
      </c>
      <c r="R490" s="25">
        <v>5.61</v>
      </c>
      <c r="S490" s="25">
        <v>0.74896286125616141</v>
      </c>
      <c r="T490" s="25">
        <v>5</v>
      </c>
      <c r="U490" s="25">
        <v>8635</v>
      </c>
      <c r="V490" s="25">
        <v>0</v>
      </c>
      <c r="W490" s="25">
        <v>1</v>
      </c>
      <c r="X490" s="25">
        <v>0</v>
      </c>
      <c r="Y490" s="25">
        <v>0</v>
      </c>
      <c r="Z490" s="25">
        <f t="shared" si="7"/>
        <v>1</v>
      </c>
    </row>
    <row r="491" spans="1:26" x14ac:dyDescent="0.3">
      <c r="A491" s="25">
        <v>2013</v>
      </c>
      <c r="B491" s="10">
        <v>302</v>
      </c>
      <c r="C491" s="10">
        <v>680</v>
      </c>
      <c r="D491" s="10">
        <v>1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1</v>
      </c>
      <c r="L491" s="10">
        <v>0</v>
      </c>
      <c r="M491" s="10">
        <v>0</v>
      </c>
      <c r="N491" s="25">
        <v>0.5</v>
      </c>
      <c r="O491" s="15">
        <v>0</v>
      </c>
      <c r="P491" s="25">
        <v>45.7</v>
      </c>
      <c r="Q491" s="25">
        <v>1.6599162000698502</v>
      </c>
      <c r="R491" s="25">
        <v>4.99</v>
      </c>
      <c r="S491" s="25">
        <v>0.69810054562338997</v>
      </c>
      <c r="T491" s="25">
        <v>1</v>
      </c>
      <c r="U491" s="25">
        <v>8635</v>
      </c>
      <c r="V491" s="25">
        <v>0</v>
      </c>
      <c r="W491" s="25">
        <v>2</v>
      </c>
      <c r="X491" s="25">
        <v>0</v>
      </c>
      <c r="Y491" s="25">
        <v>0</v>
      </c>
      <c r="Z491" s="25">
        <f t="shared" si="7"/>
        <v>2</v>
      </c>
    </row>
    <row r="492" spans="1:26" x14ac:dyDescent="0.3">
      <c r="A492" s="25">
        <v>2013</v>
      </c>
      <c r="B492" s="10">
        <v>303</v>
      </c>
      <c r="C492" s="10">
        <v>681</v>
      </c>
      <c r="D492" s="10">
        <v>0</v>
      </c>
      <c r="E492" s="10">
        <v>1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25">
        <v>0.5</v>
      </c>
      <c r="O492" s="15">
        <v>1.0000000000000009E-2</v>
      </c>
      <c r="P492" s="25">
        <v>122.63</v>
      </c>
      <c r="Q492" s="25">
        <v>2.088596728262746</v>
      </c>
      <c r="R492" s="25">
        <v>5.04</v>
      </c>
      <c r="S492" s="25">
        <v>0.70243053644552533</v>
      </c>
      <c r="T492" s="25">
        <v>4</v>
      </c>
      <c r="U492" s="25">
        <v>4742</v>
      </c>
      <c r="V492" s="25">
        <v>0</v>
      </c>
      <c r="W492" s="25">
        <v>0</v>
      </c>
      <c r="X492" s="25">
        <v>0</v>
      </c>
      <c r="Y492" s="25">
        <v>0</v>
      </c>
      <c r="Z492" s="25">
        <f t="shared" si="7"/>
        <v>0</v>
      </c>
    </row>
    <row r="493" spans="1:26" x14ac:dyDescent="0.3">
      <c r="A493" s="25">
        <v>2013</v>
      </c>
      <c r="B493" s="10">
        <v>304</v>
      </c>
      <c r="C493" s="10">
        <v>682</v>
      </c>
      <c r="D493" s="10">
        <v>0</v>
      </c>
      <c r="E493" s="10">
        <v>1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1</v>
      </c>
      <c r="M493" s="10">
        <v>0</v>
      </c>
      <c r="N493" s="25">
        <v>0.63599999999999568</v>
      </c>
      <c r="O493" s="15">
        <v>0</v>
      </c>
      <c r="P493" s="25">
        <v>104.98</v>
      </c>
      <c r="Q493" s="25">
        <v>2.0211065684321219</v>
      </c>
      <c r="R493" s="25">
        <v>4.63</v>
      </c>
      <c r="S493" s="25">
        <v>0.66558099101795309</v>
      </c>
      <c r="T493" s="25">
        <v>1</v>
      </c>
      <c r="U493" s="25">
        <v>4742</v>
      </c>
      <c r="V493" s="25">
        <v>0</v>
      </c>
      <c r="W493" s="25">
        <v>0</v>
      </c>
      <c r="X493" s="25">
        <v>0</v>
      </c>
      <c r="Y493" s="25">
        <v>1</v>
      </c>
      <c r="Z493" s="25">
        <f t="shared" si="7"/>
        <v>1</v>
      </c>
    </row>
    <row r="494" spans="1:26" x14ac:dyDescent="0.3">
      <c r="A494" s="25">
        <v>2013</v>
      </c>
      <c r="B494" s="10">
        <v>305</v>
      </c>
      <c r="C494" s="10">
        <v>683</v>
      </c>
      <c r="D494" s="10">
        <v>0</v>
      </c>
      <c r="E494" s="10">
        <v>1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1</v>
      </c>
      <c r="L494" s="10">
        <v>0</v>
      </c>
      <c r="M494" s="10">
        <v>0</v>
      </c>
      <c r="N494" s="25">
        <v>0.96399999999999864</v>
      </c>
      <c r="O494" s="15">
        <v>4.0000000000000036E-2</v>
      </c>
      <c r="P494" s="25">
        <v>119.07</v>
      </c>
      <c r="Q494" s="25">
        <v>2.075802353626826</v>
      </c>
      <c r="R494" s="25">
        <v>4.37</v>
      </c>
      <c r="S494" s="25">
        <v>0.64048143697042181</v>
      </c>
      <c r="T494" s="25">
        <v>0</v>
      </c>
      <c r="U494" s="25">
        <v>4742</v>
      </c>
      <c r="V494" s="25">
        <v>0</v>
      </c>
      <c r="W494" s="25">
        <v>0</v>
      </c>
      <c r="X494" s="25">
        <v>0</v>
      </c>
      <c r="Y494" s="25">
        <v>0</v>
      </c>
      <c r="Z494" s="25">
        <f t="shared" si="7"/>
        <v>0</v>
      </c>
    </row>
    <row r="495" spans="1:26" x14ac:dyDescent="0.3">
      <c r="A495" s="25">
        <v>2013</v>
      </c>
      <c r="B495" s="10">
        <v>306</v>
      </c>
      <c r="C495" s="10">
        <v>684</v>
      </c>
      <c r="D495" s="10">
        <v>0</v>
      </c>
      <c r="E495" s="10">
        <v>1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25">
        <v>1.4000000000000057</v>
      </c>
      <c r="O495" s="15">
        <v>0</v>
      </c>
      <c r="P495" s="25">
        <v>144.11000000000001</v>
      </c>
      <c r="Q495" s="25">
        <v>2.1586941181778614</v>
      </c>
      <c r="R495" s="25">
        <v>4.72</v>
      </c>
      <c r="S495" s="25">
        <v>0.67394199863408777</v>
      </c>
      <c r="T495" s="25">
        <v>0</v>
      </c>
      <c r="U495" s="25">
        <v>4742</v>
      </c>
      <c r="V495" s="25">
        <v>0</v>
      </c>
      <c r="W495" s="25">
        <v>1</v>
      </c>
      <c r="X495" s="25">
        <v>0</v>
      </c>
      <c r="Y495" s="25">
        <v>0</v>
      </c>
      <c r="Z495" s="25">
        <f t="shared" si="7"/>
        <v>1</v>
      </c>
    </row>
    <row r="496" spans="1:26" x14ac:dyDescent="0.3">
      <c r="A496" s="25">
        <v>2013</v>
      </c>
      <c r="B496" s="10">
        <v>307</v>
      </c>
      <c r="C496" s="10">
        <v>685</v>
      </c>
      <c r="D496" s="10">
        <v>0</v>
      </c>
      <c r="E496" s="10">
        <v>1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1</v>
      </c>
      <c r="L496" s="10">
        <v>0</v>
      </c>
      <c r="M496" s="10">
        <v>0</v>
      </c>
      <c r="N496" s="25">
        <v>1</v>
      </c>
      <c r="O496" s="15">
        <v>0</v>
      </c>
      <c r="P496" s="25">
        <v>86.98</v>
      </c>
      <c r="Q496" s="25">
        <v>1.9394194033293173</v>
      </c>
      <c r="R496" s="25">
        <v>2.77</v>
      </c>
      <c r="S496" s="25">
        <v>0.44247976906444858</v>
      </c>
      <c r="T496" s="25">
        <v>1</v>
      </c>
      <c r="U496" s="25">
        <v>4742</v>
      </c>
      <c r="V496" s="25">
        <v>1</v>
      </c>
      <c r="W496" s="25">
        <v>1</v>
      </c>
      <c r="X496" s="25">
        <v>0</v>
      </c>
      <c r="Y496" s="25">
        <v>0</v>
      </c>
      <c r="Z496" s="25">
        <f t="shared" si="7"/>
        <v>2</v>
      </c>
    </row>
    <row r="497" spans="1:26" x14ac:dyDescent="0.3">
      <c r="A497" s="25">
        <v>2013</v>
      </c>
      <c r="B497" s="10">
        <v>308</v>
      </c>
      <c r="C497" s="10">
        <v>686</v>
      </c>
      <c r="D497" s="10">
        <v>0</v>
      </c>
      <c r="E497" s="10">
        <v>1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25">
        <v>1</v>
      </c>
      <c r="O497" s="15">
        <v>0</v>
      </c>
      <c r="P497" s="25">
        <v>66.38</v>
      </c>
      <c r="Q497" s="25">
        <v>1.822037248072585</v>
      </c>
      <c r="R497" s="25">
        <v>2.69</v>
      </c>
      <c r="S497" s="25">
        <v>0.42975228000240795</v>
      </c>
      <c r="T497" s="25">
        <v>2</v>
      </c>
      <c r="U497" s="25">
        <v>4742</v>
      </c>
      <c r="V497" s="25">
        <v>0</v>
      </c>
      <c r="W497" s="25">
        <v>1</v>
      </c>
      <c r="X497" s="25">
        <v>0</v>
      </c>
      <c r="Y497" s="25">
        <v>0</v>
      </c>
      <c r="Z497" s="25">
        <f t="shared" si="7"/>
        <v>1</v>
      </c>
    </row>
    <row r="498" spans="1:26" x14ac:dyDescent="0.3">
      <c r="A498" s="25">
        <v>2013</v>
      </c>
      <c r="B498" s="10">
        <v>309</v>
      </c>
      <c r="C498" s="10">
        <v>687</v>
      </c>
      <c r="D498" s="10">
        <v>1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25">
        <v>1</v>
      </c>
      <c r="O498" s="15">
        <v>1.0000000000000009E-2</v>
      </c>
      <c r="P498" s="25">
        <v>91.15</v>
      </c>
      <c r="Q498" s="25">
        <v>1.9597566729909952</v>
      </c>
      <c r="R498" s="25">
        <v>2.86</v>
      </c>
      <c r="S498" s="25">
        <v>0.456366033129043</v>
      </c>
      <c r="T498" s="25">
        <v>2</v>
      </c>
      <c r="U498" s="25">
        <v>4742</v>
      </c>
      <c r="V498" s="25">
        <v>0</v>
      </c>
      <c r="W498" s="25">
        <v>0</v>
      </c>
      <c r="X498" s="25">
        <v>0</v>
      </c>
      <c r="Y498" s="25">
        <v>1</v>
      </c>
      <c r="Z498" s="25">
        <f t="shared" si="7"/>
        <v>1</v>
      </c>
    </row>
    <row r="499" spans="1:26" x14ac:dyDescent="0.3">
      <c r="A499" s="25">
        <v>2013</v>
      </c>
      <c r="B499" s="10">
        <v>310</v>
      </c>
      <c r="C499" s="10">
        <v>688</v>
      </c>
      <c r="D499" s="10">
        <v>0</v>
      </c>
      <c r="E499" s="10">
        <v>1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1</v>
      </c>
      <c r="L499" s="10">
        <v>0</v>
      </c>
      <c r="M499" s="10">
        <v>0</v>
      </c>
      <c r="N499" s="25">
        <v>1</v>
      </c>
      <c r="O499" s="15">
        <v>0</v>
      </c>
      <c r="P499" s="25">
        <v>93.04</v>
      </c>
      <c r="Q499" s="25">
        <v>1.968669701720392</v>
      </c>
      <c r="R499" s="25">
        <v>3.88</v>
      </c>
      <c r="S499" s="25">
        <v>0.58883172559420727</v>
      </c>
      <c r="T499" s="25">
        <v>2</v>
      </c>
      <c r="U499" s="25">
        <v>4742</v>
      </c>
      <c r="V499" s="25">
        <v>0</v>
      </c>
      <c r="W499" s="25">
        <v>0</v>
      </c>
      <c r="X499" s="25">
        <v>0</v>
      </c>
      <c r="Y499" s="25">
        <v>0</v>
      </c>
      <c r="Z499" s="25">
        <f t="shared" si="7"/>
        <v>0</v>
      </c>
    </row>
    <row r="500" spans="1:26" x14ac:dyDescent="0.3">
      <c r="A500" s="25">
        <v>2013</v>
      </c>
      <c r="B500" s="10">
        <v>311</v>
      </c>
      <c r="C500" s="10">
        <v>689</v>
      </c>
      <c r="D500" s="10">
        <v>1</v>
      </c>
      <c r="E500" s="10">
        <v>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1</v>
      </c>
      <c r="L500" s="10">
        <v>0</v>
      </c>
      <c r="M500" s="10">
        <v>0</v>
      </c>
      <c r="N500" s="25">
        <v>1</v>
      </c>
      <c r="O500" s="15">
        <v>1.0000000000000009E-2</v>
      </c>
      <c r="P500" s="25">
        <v>87.32</v>
      </c>
      <c r="Q500" s="25">
        <v>1.9411137270371015</v>
      </c>
      <c r="R500" s="25">
        <v>5.53</v>
      </c>
      <c r="S500" s="25">
        <v>0.74272513130469831</v>
      </c>
      <c r="T500" s="25">
        <v>2</v>
      </c>
      <c r="U500" s="25">
        <v>4742</v>
      </c>
      <c r="V500" s="25">
        <v>0</v>
      </c>
      <c r="W500" s="25">
        <v>0</v>
      </c>
      <c r="X500" s="25">
        <v>0</v>
      </c>
      <c r="Y500" s="25">
        <v>0</v>
      </c>
      <c r="Z500" s="25">
        <f t="shared" si="7"/>
        <v>0</v>
      </c>
    </row>
    <row r="501" spans="1:26" x14ac:dyDescent="0.3">
      <c r="A501" s="25">
        <v>2013</v>
      </c>
      <c r="B501" s="10">
        <v>312</v>
      </c>
      <c r="C501" s="10">
        <v>690</v>
      </c>
      <c r="D501" s="10">
        <v>0</v>
      </c>
      <c r="E501" s="10">
        <v>1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1</v>
      </c>
      <c r="L501" s="10">
        <v>0</v>
      </c>
      <c r="M501" s="10">
        <v>0</v>
      </c>
      <c r="N501" s="25">
        <v>1</v>
      </c>
      <c r="O501" s="15">
        <v>0</v>
      </c>
      <c r="P501" s="25">
        <v>88.99</v>
      </c>
      <c r="Q501" s="25">
        <v>1.9493412067704974</v>
      </c>
      <c r="R501" s="25">
        <v>2.75</v>
      </c>
      <c r="S501" s="25">
        <v>0.43933269383026263</v>
      </c>
      <c r="T501" s="25">
        <v>1</v>
      </c>
      <c r="U501" s="25">
        <v>4742</v>
      </c>
      <c r="V501" s="25">
        <v>0</v>
      </c>
      <c r="W501" s="25">
        <v>0</v>
      </c>
      <c r="X501" s="25">
        <v>0</v>
      </c>
      <c r="Y501" s="25">
        <v>0</v>
      </c>
      <c r="Z501" s="25">
        <f t="shared" si="7"/>
        <v>0</v>
      </c>
    </row>
    <row r="502" spans="1:26" x14ac:dyDescent="0.3">
      <c r="A502" s="25">
        <v>2013</v>
      </c>
      <c r="B502" s="10">
        <v>313</v>
      </c>
      <c r="C502" s="10">
        <v>691</v>
      </c>
      <c r="D502" s="10">
        <v>0</v>
      </c>
      <c r="E502" s="10">
        <v>1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25">
        <v>1</v>
      </c>
      <c r="O502" s="15">
        <v>0</v>
      </c>
      <c r="P502" s="25">
        <v>115.84</v>
      </c>
      <c r="Q502" s="25">
        <v>2.0638585488530716</v>
      </c>
      <c r="R502" s="25">
        <v>2.89</v>
      </c>
      <c r="S502" s="25">
        <v>0.46089784275654788</v>
      </c>
      <c r="T502" s="25">
        <v>0</v>
      </c>
      <c r="U502" s="25">
        <v>4742</v>
      </c>
      <c r="V502" s="25">
        <v>0</v>
      </c>
      <c r="W502" s="25">
        <v>1</v>
      </c>
      <c r="X502" s="25">
        <v>0</v>
      </c>
      <c r="Y502" s="25">
        <v>0</v>
      </c>
      <c r="Z502" s="25">
        <f t="shared" si="7"/>
        <v>1</v>
      </c>
    </row>
    <row r="503" spans="1:26" x14ac:dyDescent="0.3">
      <c r="A503" s="25">
        <v>2013</v>
      </c>
      <c r="B503" s="10">
        <v>314</v>
      </c>
      <c r="C503" s="10">
        <v>692</v>
      </c>
      <c r="D503" s="10">
        <v>0</v>
      </c>
      <c r="E503" s="10">
        <v>1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25">
        <v>0.47999999999998977</v>
      </c>
      <c r="O503" s="15">
        <v>0</v>
      </c>
      <c r="P503" s="25">
        <v>115.26</v>
      </c>
      <c r="Q503" s="25">
        <v>2.0616786152453375</v>
      </c>
      <c r="R503" s="25">
        <v>3.71</v>
      </c>
      <c r="S503" s="25">
        <v>0.56937390961504586</v>
      </c>
      <c r="T503" s="25">
        <v>0</v>
      </c>
      <c r="U503" s="25">
        <v>4742</v>
      </c>
      <c r="V503" s="25">
        <v>0</v>
      </c>
      <c r="W503" s="25">
        <v>0</v>
      </c>
      <c r="X503" s="25">
        <v>0</v>
      </c>
      <c r="Y503" s="25">
        <v>0</v>
      </c>
      <c r="Z503" s="25">
        <f t="shared" si="7"/>
        <v>0</v>
      </c>
    </row>
    <row r="504" spans="1:26" x14ac:dyDescent="0.3">
      <c r="A504" s="25">
        <v>2013</v>
      </c>
      <c r="B504" s="10">
        <v>315</v>
      </c>
      <c r="C504" s="10">
        <v>693</v>
      </c>
      <c r="D504" s="10">
        <v>0</v>
      </c>
      <c r="E504" s="10">
        <v>1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1</v>
      </c>
      <c r="L504" s="10">
        <v>0</v>
      </c>
      <c r="M504" s="10">
        <v>0</v>
      </c>
      <c r="N504" s="25">
        <v>0.62000000000000455</v>
      </c>
      <c r="O504" s="15">
        <v>3.0000000000000027E-2</v>
      </c>
      <c r="P504" s="25">
        <v>113.25</v>
      </c>
      <c r="Q504" s="25">
        <v>2.0540382106848694</v>
      </c>
      <c r="R504" s="25">
        <v>2.87</v>
      </c>
      <c r="S504" s="25">
        <v>0.45788189673399232</v>
      </c>
      <c r="T504" s="25">
        <v>0</v>
      </c>
      <c r="U504" s="25">
        <v>4742</v>
      </c>
      <c r="V504" s="25">
        <v>0</v>
      </c>
      <c r="W504" s="25">
        <v>0</v>
      </c>
      <c r="X504" s="25">
        <v>1</v>
      </c>
      <c r="Y504" s="25">
        <v>0</v>
      </c>
      <c r="Z504" s="25">
        <f t="shared" si="7"/>
        <v>1</v>
      </c>
    </row>
    <row r="505" spans="1:26" x14ac:dyDescent="0.3">
      <c r="A505" s="25">
        <v>2013</v>
      </c>
      <c r="B505" s="10">
        <v>316</v>
      </c>
      <c r="C505" s="10">
        <v>694</v>
      </c>
      <c r="D505" s="10">
        <v>0</v>
      </c>
      <c r="E505" s="10">
        <v>1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1</v>
      </c>
      <c r="L505" s="10">
        <v>0</v>
      </c>
      <c r="M505" s="10">
        <v>0</v>
      </c>
      <c r="N505" s="25">
        <v>0.90000000000000568</v>
      </c>
      <c r="O505" s="15">
        <v>0</v>
      </c>
      <c r="P505" s="25">
        <v>120.58</v>
      </c>
      <c r="Q505" s="25">
        <v>2.0812752795293337</v>
      </c>
      <c r="R505" s="25">
        <v>3.43</v>
      </c>
      <c r="S505" s="25">
        <v>0.53529412004277055</v>
      </c>
      <c r="T505" s="25">
        <v>0</v>
      </c>
      <c r="U505" s="25">
        <v>4742</v>
      </c>
      <c r="V505" s="25">
        <v>0</v>
      </c>
      <c r="W505" s="25">
        <v>0</v>
      </c>
      <c r="X505" s="25">
        <v>0</v>
      </c>
      <c r="Y505" s="25">
        <v>0</v>
      </c>
      <c r="Z505" s="25">
        <f t="shared" si="7"/>
        <v>0</v>
      </c>
    </row>
    <row r="506" spans="1:26" x14ac:dyDescent="0.3">
      <c r="A506" s="25">
        <v>2013</v>
      </c>
      <c r="B506" s="10">
        <v>317</v>
      </c>
      <c r="C506" s="10">
        <v>695</v>
      </c>
      <c r="D506" s="10">
        <v>0</v>
      </c>
      <c r="E506" s="10">
        <v>1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1</v>
      </c>
      <c r="L506" s="10">
        <v>0</v>
      </c>
      <c r="M506" s="10">
        <v>0</v>
      </c>
      <c r="N506" s="25">
        <v>1</v>
      </c>
      <c r="O506" s="15">
        <v>0</v>
      </c>
      <c r="P506" s="25">
        <v>95.69</v>
      </c>
      <c r="Q506" s="25">
        <v>1.9808665545820792</v>
      </c>
      <c r="R506" s="25">
        <v>3.96</v>
      </c>
      <c r="S506" s="25">
        <v>0.5976951859255123</v>
      </c>
      <c r="T506" s="25">
        <v>0</v>
      </c>
      <c r="U506" s="25">
        <v>4742</v>
      </c>
      <c r="V506" s="25">
        <v>0</v>
      </c>
      <c r="W506" s="25">
        <v>0</v>
      </c>
      <c r="X506" s="25">
        <v>0</v>
      </c>
      <c r="Y506" s="25">
        <v>0</v>
      </c>
      <c r="Z506" s="25">
        <f t="shared" si="7"/>
        <v>0</v>
      </c>
    </row>
    <row r="507" spans="1:26" x14ac:dyDescent="0.3">
      <c r="A507" s="25">
        <v>2013</v>
      </c>
      <c r="B507" s="10">
        <v>318</v>
      </c>
      <c r="C507" s="10">
        <v>696</v>
      </c>
      <c r="D507" s="10">
        <v>0</v>
      </c>
      <c r="E507" s="10">
        <v>1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25">
        <v>1</v>
      </c>
      <c r="O507" s="15">
        <v>0</v>
      </c>
      <c r="P507" s="25">
        <v>116.06</v>
      </c>
      <c r="Q507" s="25">
        <v>2.0646825662285115</v>
      </c>
      <c r="R507" s="25">
        <v>3.97</v>
      </c>
      <c r="S507" s="25">
        <v>0.59879050676311507</v>
      </c>
      <c r="T507" s="25">
        <v>0</v>
      </c>
      <c r="U507" s="25">
        <v>4742</v>
      </c>
      <c r="V507" s="25">
        <v>0</v>
      </c>
      <c r="W507" s="25">
        <v>0</v>
      </c>
      <c r="X507" s="25">
        <v>1</v>
      </c>
      <c r="Y507" s="25">
        <v>0</v>
      </c>
      <c r="Z507" s="25">
        <f t="shared" si="7"/>
        <v>1</v>
      </c>
    </row>
    <row r="508" spans="1:26" x14ac:dyDescent="0.3">
      <c r="A508" s="25">
        <v>2013</v>
      </c>
      <c r="B508" s="10">
        <v>319</v>
      </c>
      <c r="C508" s="10">
        <v>697</v>
      </c>
      <c r="D508" s="10">
        <v>0</v>
      </c>
      <c r="E508" s="10">
        <v>1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25">
        <v>1</v>
      </c>
      <c r="O508" s="15">
        <v>0</v>
      </c>
      <c r="P508" s="25">
        <v>82.85</v>
      </c>
      <c r="Q508" s="25">
        <v>1.9182925127553556</v>
      </c>
      <c r="R508" s="25">
        <v>2.74</v>
      </c>
      <c r="S508" s="25">
        <v>0.43775056282038799</v>
      </c>
      <c r="T508" s="25">
        <v>1</v>
      </c>
      <c r="U508" s="25">
        <v>4742</v>
      </c>
      <c r="V508" s="25">
        <v>0</v>
      </c>
      <c r="W508" s="25">
        <v>0</v>
      </c>
      <c r="X508" s="25">
        <v>0</v>
      </c>
      <c r="Y508" s="25">
        <v>0</v>
      </c>
      <c r="Z508" s="25">
        <f t="shared" si="7"/>
        <v>0</v>
      </c>
    </row>
    <row r="509" spans="1:26" x14ac:dyDescent="0.3">
      <c r="A509" s="25">
        <v>2013</v>
      </c>
      <c r="B509" s="10">
        <v>320</v>
      </c>
      <c r="C509" s="10">
        <v>698</v>
      </c>
      <c r="D509" s="10">
        <v>0</v>
      </c>
      <c r="E509" s="10">
        <v>1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1</v>
      </c>
      <c r="L509" s="10">
        <v>0</v>
      </c>
      <c r="M509" s="10">
        <v>0</v>
      </c>
      <c r="N509" s="25">
        <v>1</v>
      </c>
      <c r="O509" s="15">
        <v>0</v>
      </c>
      <c r="P509" s="25">
        <v>109.77</v>
      </c>
      <c r="Q509" s="25">
        <v>2.04048366420627</v>
      </c>
      <c r="R509" s="25">
        <v>2.75</v>
      </c>
      <c r="S509" s="25">
        <v>0.43933269383026263</v>
      </c>
      <c r="T509" s="25">
        <v>0</v>
      </c>
      <c r="U509" s="25">
        <v>4742</v>
      </c>
      <c r="V509" s="25">
        <v>0</v>
      </c>
      <c r="W509" s="25">
        <v>0</v>
      </c>
      <c r="X509" s="25">
        <v>0</v>
      </c>
      <c r="Y509" s="25">
        <v>0</v>
      </c>
      <c r="Z509" s="25">
        <f t="shared" si="7"/>
        <v>0</v>
      </c>
    </row>
    <row r="510" spans="1:26" x14ac:dyDescent="0.3">
      <c r="A510" s="25">
        <v>2013</v>
      </c>
      <c r="B510" s="10">
        <v>321</v>
      </c>
      <c r="C510" s="10">
        <v>699</v>
      </c>
      <c r="D510" s="10">
        <v>0</v>
      </c>
      <c r="E510" s="10">
        <v>1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25">
        <v>1</v>
      </c>
      <c r="O510" s="15">
        <v>0</v>
      </c>
      <c r="P510" s="25">
        <v>109.6</v>
      </c>
      <c r="Q510" s="25">
        <v>2.0398105541483504</v>
      </c>
      <c r="R510" s="25">
        <v>3.31</v>
      </c>
      <c r="S510" s="25">
        <v>0.51982799377571876</v>
      </c>
      <c r="T510" s="25">
        <v>1</v>
      </c>
      <c r="U510" s="25">
        <v>4742</v>
      </c>
      <c r="V510" s="25">
        <v>0</v>
      </c>
      <c r="W510" s="25">
        <v>0</v>
      </c>
      <c r="X510" s="25">
        <v>0</v>
      </c>
      <c r="Y510" s="25">
        <v>0</v>
      </c>
      <c r="Z510" s="25">
        <f t="shared" si="7"/>
        <v>0</v>
      </c>
    </row>
    <row r="511" spans="1:26" x14ac:dyDescent="0.3">
      <c r="A511" s="25">
        <v>2013</v>
      </c>
      <c r="B511" s="10">
        <v>322</v>
      </c>
      <c r="C511" s="10">
        <v>700</v>
      </c>
      <c r="D511" s="10">
        <v>0</v>
      </c>
      <c r="E511" s="10">
        <v>1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1</v>
      </c>
      <c r="L511" s="10">
        <v>0</v>
      </c>
      <c r="M511" s="10">
        <v>0</v>
      </c>
      <c r="N511" s="25">
        <v>1</v>
      </c>
      <c r="O511" s="15">
        <v>0</v>
      </c>
      <c r="P511" s="25">
        <v>118.64</v>
      </c>
      <c r="Q511" s="25">
        <v>2.0742311380203255</v>
      </c>
      <c r="R511" s="25">
        <v>3.84</v>
      </c>
      <c r="S511" s="25">
        <v>0.58433122436753082</v>
      </c>
      <c r="T511" s="25">
        <v>0</v>
      </c>
      <c r="U511" s="25">
        <v>4742</v>
      </c>
      <c r="V511" s="25">
        <v>0</v>
      </c>
      <c r="W511" s="25">
        <v>0</v>
      </c>
      <c r="X511" s="25">
        <v>0</v>
      </c>
      <c r="Y511" s="25">
        <v>0</v>
      </c>
      <c r="Z511" s="25">
        <f t="shared" si="7"/>
        <v>0</v>
      </c>
    </row>
    <row r="512" spans="1:26" x14ac:dyDescent="0.3">
      <c r="A512" s="25">
        <v>2013</v>
      </c>
      <c r="B512" s="10">
        <v>323</v>
      </c>
      <c r="C512" s="10">
        <v>701</v>
      </c>
      <c r="D512" s="10">
        <v>0</v>
      </c>
      <c r="E512" s="10">
        <v>1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25">
        <v>0.80000000000001137</v>
      </c>
      <c r="O512" s="15">
        <v>1.0000000000000009E-2</v>
      </c>
      <c r="P512" s="25">
        <v>92.31</v>
      </c>
      <c r="Q512" s="25">
        <v>1.9652487509671208</v>
      </c>
      <c r="R512" s="25">
        <v>3.41</v>
      </c>
      <c r="S512" s="25">
        <v>0.53275437899249778</v>
      </c>
      <c r="T512" s="25">
        <v>1</v>
      </c>
      <c r="U512" s="25">
        <v>4742</v>
      </c>
      <c r="V512" s="25">
        <v>0</v>
      </c>
      <c r="W512" s="25">
        <v>0</v>
      </c>
      <c r="X512" s="25">
        <v>0</v>
      </c>
      <c r="Y512" s="25">
        <v>0</v>
      </c>
      <c r="Z512" s="25">
        <f t="shared" si="7"/>
        <v>0</v>
      </c>
    </row>
    <row r="513" spans="1:26" x14ac:dyDescent="0.3">
      <c r="A513" s="25">
        <v>2013</v>
      </c>
      <c r="B513" s="10">
        <v>324</v>
      </c>
      <c r="C513" s="10">
        <v>702</v>
      </c>
      <c r="D513" s="10">
        <v>0</v>
      </c>
      <c r="E513" s="10">
        <v>1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1</v>
      </c>
      <c r="L513" s="10">
        <v>0</v>
      </c>
      <c r="M513" s="10">
        <v>0</v>
      </c>
      <c r="N513" s="25">
        <v>0.69999999999998863</v>
      </c>
      <c r="O513" s="15">
        <v>5.0000000000000044E-2</v>
      </c>
      <c r="P513" s="25">
        <v>91.67</v>
      </c>
      <c r="Q513" s="25">
        <v>1.962227231350085</v>
      </c>
      <c r="R513" s="25">
        <v>4.03</v>
      </c>
      <c r="S513" s="25">
        <v>0.60530504614110947</v>
      </c>
      <c r="T513" s="25">
        <v>0</v>
      </c>
      <c r="U513" s="25">
        <v>2486</v>
      </c>
      <c r="V513" s="25">
        <v>0</v>
      </c>
      <c r="W513" s="25">
        <v>0</v>
      </c>
      <c r="X513" s="25">
        <v>0</v>
      </c>
      <c r="Y513" s="25">
        <v>0</v>
      </c>
      <c r="Z513" s="25">
        <f t="shared" si="7"/>
        <v>0</v>
      </c>
    </row>
    <row r="514" spans="1:26" x14ac:dyDescent="0.3">
      <c r="A514" s="25">
        <v>2013</v>
      </c>
      <c r="B514" s="10">
        <v>325</v>
      </c>
      <c r="C514" s="10">
        <v>703</v>
      </c>
      <c r="D514" s="10">
        <v>0</v>
      </c>
      <c r="E514" s="10">
        <v>1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25">
        <v>1.5</v>
      </c>
      <c r="O514" s="15">
        <v>0</v>
      </c>
      <c r="P514" s="25">
        <v>95.52</v>
      </c>
      <c r="Q514" s="25">
        <v>1.9800943137852938</v>
      </c>
      <c r="R514" s="25">
        <v>3.92</v>
      </c>
      <c r="S514" s="25">
        <v>0.59328606702045728</v>
      </c>
      <c r="T514" s="25">
        <v>0</v>
      </c>
      <c r="U514" s="25">
        <v>2486</v>
      </c>
      <c r="V514" s="25">
        <v>0</v>
      </c>
      <c r="W514" s="25">
        <v>0</v>
      </c>
      <c r="X514" s="25">
        <v>0</v>
      </c>
      <c r="Y514" s="25">
        <v>1</v>
      </c>
      <c r="Z514" s="25">
        <f t="shared" ref="Z514:Z577" si="8">SUM(V514:Y514)</f>
        <v>1</v>
      </c>
    </row>
    <row r="515" spans="1:26" x14ac:dyDescent="0.3">
      <c r="A515" s="25">
        <v>2013</v>
      </c>
      <c r="B515" s="10">
        <v>326</v>
      </c>
      <c r="C515" s="10">
        <v>704</v>
      </c>
      <c r="D515" s="10">
        <v>0</v>
      </c>
      <c r="E515" s="10">
        <v>1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25">
        <v>1</v>
      </c>
      <c r="O515" s="15">
        <v>0</v>
      </c>
      <c r="P515" s="25">
        <v>92.97</v>
      </c>
      <c r="Q515" s="25">
        <v>1.9683428309589455</v>
      </c>
      <c r="R515" s="25">
        <v>3.94</v>
      </c>
      <c r="S515" s="25">
        <v>0.59549622182557416</v>
      </c>
      <c r="T515" s="25">
        <v>0</v>
      </c>
      <c r="U515" s="25">
        <v>2486</v>
      </c>
      <c r="V515" s="25">
        <v>0</v>
      </c>
      <c r="W515" s="25">
        <v>0</v>
      </c>
      <c r="X515" s="25">
        <v>0</v>
      </c>
      <c r="Y515" s="25">
        <v>0</v>
      </c>
      <c r="Z515" s="25">
        <f t="shared" si="8"/>
        <v>0</v>
      </c>
    </row>
    <row r="516" spans="1:26" x14ac:dyDescent="0.3">
      <c r="A516" s="25">
        <v>2013</v>
      </c>
      <c r="B516" s="10">
        <v>327</v>
      </c>
      <c r="C516" s="10">
        <v>705</v>
      </c>
      <c r="D516" s="10">
        <v>0</v>
      </c>
      <c r="E516" s="10">
        <v>1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1</v>
      </c>
      <c r="L516" s="10">
        <v>0</v>
      </c>
      <c r="M516" s="10">
        <v>0</v>
      </c>
      <c r="N516" s="25">
        <v>1.3799999999999955</v>
      </c>
      <c r="O516" s="15">
        <v>0</v>
      </c>
      <c r="P516" s="25">
        <v>103.32</v>
      </c>
      <c r="Q516" s="25">
        <v>2.0141843975012796</v>
      </c>
      <c r="R516" s="25">
        <v>3.15</v>
      </c>
      <c r="S516" s="25">
        <v>0.49831055378960049</v>
      </c>
      <c r="T516" s="25">
        <v>0</v>
      </c>
      <c r="U516" s="25">
        <v>2486</v>
      </c>
      <c r="V516" s="25">
        <v>0</v>
      </c>
      <c r="W516" s="25">
        <v>0</v>
      </c>
      <c r="X516" s="25">
        <v>0</v>
      </c>
      <c r="Y516" s="25">
        <v>0</v>
      </c>
      <c r="Z516" s="25">
        <f t="shared" si="8"/>
        <v>0</v>
      </c>
    </row>
    <row r="517" spans="1:26" x14ac:dyDescent="0.3">
      <c r="A517" s="25">
        <v>2013</v>
      </c>
      <c r="B517" s="10">
        <v>328</v>
      </c>
      <c r="C517" s="10">
        <v>706</v>
      </c>
      <c r="D517" s="10">
        <v>0</v>
      </c>
      <c r="E517" s="10">
        <v>1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1</v>
      </c>
      <c r="L517" s="10">
        <v>0</v>
      </c>
      <c r="M517" s="10">
        <v>0</v>
      </c>
      <c r="N517" s="25">
        <v>0.81999999999999318</v>
      </c>
      <c r="O517" s="15">
        <v>6.9999999999999951E-2</v>
      </c>
      <c r="P517" s="25">
        <v>106.33</v>
      </c>
      <c r="Q517" s="25">
        <v>2.026655813877043</v>
      </c>
      <c r="R517" s="25">
        <v>3.79</v>
      </c>
      <c r="S517" s="25">
        <v>0.57863920996807239</v>
      </c>
      <c r="T517" s="25">
        <v>0</v>
      </c>
      <c r="U517" s="25">
        <v>2486</v>
      </c>
      <c r="V517" s="25">
        <v>0</v>
      </c>
      <c r="W517" s="25">
        <v>0</v>
      </c>
      <c r="X517" s="25">
        <v>0</v>
      </c>
      <c r="Y517" s="25">
        <v>0</v>
      </c>
      <c r="Z517" s="25">
        <f t="shared" si="8"/>
        <v>0</v>
      </c>
    </row>
    <row r="518" spans="1:26" x14ac:dyDescent="0.3">
      <c r="A518" s="25">
        <v>2013</v>
      </c>
      <c r="B518" s="10">
        <v>329</v>
      </c>
      <c r="C518" s="10">
        <v>707</v>
      </c>
      <c r="D518" s="10">
        <v>0</v>
      </c>
      <c r="E518" s="10">
        <v>1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1</v>
      </c>
      <c r="L518" s="10">
        <v>0</v>
      </c>
      <c r="M518" s="10">
        <v>0</v>
      </c>
      <c r="N518" s="25">
        <v>0.52700000000001523</v>
      </c>
      <c r="O518" s="15">
        <v>0</v>
      </c>
      <c r="P518" s="25">
        <v>114.2</v>
      </c>
      <c r="Q518" s="25">
        <v>2.0576661039098294</v>
      </c>
      <c r="R518" s="25">
        <v>4.4400000000000004</v>
      </c>
      <c r="S518" s="25">
        <v>0.64738297011461987</v>
      </c>
      <c r="T518" s="25">
        <v>0</v>
      </c>
      <c r="U518" s="25">
        <v>2486</v>
      </c>
      <c r="V518" s="25">
        <v>0</v>
      </c>
      <c r="W518" s="25">
        <v>0</v>
      </c>
      <c r="X518" s="25">
        <v>0</v>
      </c>
      <c r="Y518" s="25">
        <v>0</v>
      </c>
      <c r="Z518" s="25">
        <f t="shared" si="8"/>
        <v>0</v>
      </c>
    </row>
    <row r="519" spans="1:26" x14ac:dyDescent="0.3">
      <c r="A519" s="25">
        <v>2013</v>
      </c>
      <c r="B519" s="10">
        <v>330</v>
      </c>
      <c r="C519" s="10">
        <v>708</v>
      </c>
      <c r="D519" s="10">
        <v>0</v>
      </c>
      <c r="E519" s="10">
        <v>1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1</v>
      </c>
      <c r="L519" s="10">
        <v>0</v>
      </c>
      <c r="M519" s="10">
        <v>0</v>
      </c>
      <c r="N519" s="25">
        <v>0.65299999999999159</v>
      </c>
      <c r="O519" s="15">
        <v>3.0000000000000027E-2</v>
      </c>
      <c r="P519" s="25">
        <v>145.05000000000001</v>
      </c>
      <c r="Q519" s="25">
        <v>2.161517733138683</v>
      </c>
      <c r="R519" s="25">
        <v>3.11</v>
      </c>
      <c r="S519" s="25">
        <v>0.4927603890268375</v>
      </c>
      <c r="T519" s="25">
        <v>0</v>
      </c>
      <c r="U519" s="25">
        <v>2486</v>
      </c>
      <c r="V519" s="25">
        <v>0</v>
      </c>
      <c r="W519" s="25">
        <v>0</v>
      </c>
      <c r="X519" s="25">
        <v>0</v>
      </c>
      <c r="Y519" s="25">
        <v>0</v>
      </c>
      <c r="Z519" s="25">
        <f t="shared" si="8"/>
        <v>0</v>
      </c>
    </row>
    <row r="520" spans="1:26" x14ac:dyDescent="0.3">
      <c r="A520" s="25">
        <v>2013</v>
      </c>
      <c r="B520" s="10">
        <v>331</v>
      </c>
      <c r="C520" s="10">
        <v>709</v>
      </c>
      <c r="D520" s="10">
        <v>0</v>
      </c>
      <c r="E520" s="10">
        <v>1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1</v>
      </c>
      <c r="L520" s="10">
        <v>0</v>
      </c>
      <c r="M520" s="10">
        <v>0</v>
      </c>
      <c r="N520" s="25">
        <v>0.92000000000001592</v>
      </c>
      <c r="O520" s="15">
        <v>0</v>
      </c>
      <c r="P520" s="25">
        <v>50.67</v>
      </c>
      <c r="Q520" s="25">
        <v>1.7047509042906712</v>
      </c>
      <c r="R520" s="25">
        <v>5.15</v>
      </c>
      <c r="S520" s="25">
        <v>0.71180722904119109</v>
      </c>
      <c r="T520" s="25">
        <v>1</v>
      </c>
      <c r="U520" s="25">
        <v>2486</v>
      </c>
      <c r="V520" s="25">
        <v>0</v>
      </c>
      <c r="W520" s="25">
        <v>0</v>
      </c>
      <c r="X520" s="25">
        <v>0</v>
      </c>
      <c r="Y520" s="25">
        <v>0</v>
      </c>
      <c r="Z520" s="25">
        <f t="shared" si="8"/>
        <v>0</v>
      </c>
    </row>
    <row r="521" spans="1:26" x14ac:dyDescent="0.3">
      <c r="A521" s="25">
        <v>2013</v>
      </c>
      <c r="B521" s="10">
        <v>332</v>
      </c>
      <c r="C521" s="10">
        <v>710</v>
      </c>
      <c r="D521" s="10">
        <v>0</v>
      </c>
      <c r="E521" s="10">
        <v>1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1</v>
      </c>
      <c r="L521" s="10">
        <v>0</v>
      </c>
      <c r="M521" s="10">
        <v>0</v>
      </c>
      <c r="N521" s="25">
        <v>0.69999999999998863</v>
      </c>
      <c r="O521" s="15">
        <v>6.0000000000000053E-2</v>
      </c>
      <c r="P521" s="25">
        <v>95.32</v>
      </c>
      <c r="Q521" s="25">
        <v>1.9791840336744184</v>
      </c>
      <c r="R521" s="25">
        <v>4.3</v>
      </c>
      <c r="S521" s="25">
        <v>0.63346845557958653</v>
      </c>
      <c r="T521" s="25">
        <v>1</v>
      </c>
      <c r="U521" s="25">
        <v>2486</v>
      </c>
      <c r="V521" s="25">
        <v>0</v>
      </c>
      <c r="W521" s="25">
        <v>0</v>
      </c>
      <c r="X521" s="25">
        <v>0</v>
      </c>
      <c r="Y521" s="25">
        <v>0</v>
      </c>
      <c r="Z521" s="25">
        <f t="shared" si="8"/>
        <v>0</v>
      </c>
    </row>
    <row r="522" spans="1:26" x14ac:dyDescent="0.3">
      <c r="A522" s="25">
        <v>2013</v>
      </c>
      <c r="B522" s="10">
        <v>333</v>
      </c>
      <c r="C522" s="10">
        <v>711</v>
      </c>
      <c r="D522" s="10">
        <v>0</v>
      </c>
      <c r="E522" s="10">
        <v>1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1</v>
      </c>
      <c r="L522" s="10">
        <v>0</v>
      </c>
      <c r="M522" s="10">
        <v>0</v>
      </c>
      <c r="N522" s="25">
        <v>1</v>
      </c>
      <c r="O522" s="15">
        <v>0</v>
      </c>
      <c r="P522" s="25">
        <v>94.2</v>
      </c>
      <c r="Q522" s="25">
        <v>1.9740509027928774</v>
      </c>
      <c r="R522" s="25">
        <v>4.45</v>
      </c>
      <c r="S522" s="25">
        <v>0.64836001098093166</v>
      </c>
      <c r="T522" s="25">
        <v>1</v>
      </c>
      <c r="U522" s="25">
        <v>2486</v>
      </c>
      <c r="V522" s="25">
        <v>0</v>
      </c>
      <c r="W522" s="25">
        <v>0</v>
      </c>
      <c r="X522" s="25">
        <v>0</v>
      </c>
      <c r="Y522" s="25">
        <v>0</v>
      </c>
      <c r="Z522" s="25">
        <f t="shared" si="8"/>
        <v>0</v>
      </c>
    </row>
    <row r="523" spans="1:26" x14ac:dyDescent="0.3">
      <c r="A523" s="25">
        <v>2013</v>
      </c>
      <c r="B523" s="10">
        <v>334</v>
      </c>
      <c r="C523" s="10">
        <v>712</v>
      </c>
      <c r="D523" s="10">
        <v>0</v>
      </c>
      <c r="E523" s="10">
        <v>1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1</v>
      </c>
      <c r="L523" s="10">
        <v>0</v>
      </c>
      <c r="M523" s="10">
        <v>0</v>
      </c>
      <c r="N523" s="25">
        <v>1</v>
      </c>
      <c r="O523" s="15">
        <v>0</v>
      </c>
      <c r="P523" s="25">
        <v>60.12</v>
      </c>
      <c r="Q523" s="25">
        <v>1.7790189719148706</v>
      </c>
      <c r="R523" s="25">
        <v>4.62</v>
      </c>
      <c r="S523" s="25">
        <v>0.66464197555612547</v>
      </c>
      <c r="T523" s="25">
        <v>0</v>
      </c>
      <c r="U523" s="25">
        <v>2486</v>
      </c>
      <c r="V523" s="25">
        <v>0</v>
      </c>
      <c r="W523" s="25">
        <v>0</v>
      </c>
      <c r="X523" s="25">
        <v>0</v>
      </c>
      <c r="Y523" s="25">
        <v>0</v>
      </c>
      <c r="Z523" s="25">
        <f t="shared" si="8"/>
        <v>0</v>
      </c>
    </row>
    <row r="524" spans="1:26" x14ac:dyDescent="0.3">
      <c r="A524" s="25">
        <v>2013</v>
      </c>
      <c r="B524" s="10">
        <v>335</v>
      </c>
      <c r="C524" s="10">
        <v>713</v>
      </c>
      <c r="D524" s="10">
        <v>0</v>
      </c>
      <c r="E524" s="10">
        <v>1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25">
        <v>1.5</v>
      </c>
      <c r="O524" s="15">
        <v>8.9999999999999969E-2</v>
      </c>
      <c r="P524" s="25">
        <v>105.62</v>
      </c>
      <c r="Q524" s="25">
        <v>2.023746163152476</v>
      </c>
      <c r="R524" s="25">
        <v>4.1100000000000003</v>
      </c>
      <c r="S524" s="25">
        <v>0.61384182187606928</v>
      </c>
      <c r="T524" s="25">
        <v>1</v>
      </c>
      <c r="U524" s="25">
        <v>2486</v>
      </c>
      <c r="V524" s="25">
        <v>0</v>
      </c>
      <c r="W524" s="25">
        <v>0</v>
      </c>
      <c r="X524" s="25">
        <v>0</v>
      </c>
      <c r="Y524" s="25">
        <v>0</v>
      </c>
      <c r="Z524" s="25">
        <f t="shared" si="8"/>
        <v>0</v>
      </c>
    </row>
    <row r="525" spans="1:26" x14ac:dyDescent="0.3">
      <c r="A525" s="25">
        <v>2013</v>
      </c>
      <c r="B525" s="10">
        <v>336</v>
      </c>
      <c r="C525" s="10">
        <v>714</v>
      </c>
      <c r="D525" s="10">
        <v>0</v>
      </c>
      <c r="E525" s="10">
        <v>1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1</v>
      </c>
      <c r="L525" s="10">
        <v>0</v>
      </c>
      <c r="M525" s="10">
        <v>0</v>
      </c>
      <c r="N525" s="25">
        <v>1.5</v>
      </c>
      <c r="O525" s="15">
        <v>0</v>
      </c>
      <c r="P525" s="25">
        <v>73.59</v>
      </c>
      <c r="Q525" s="25">
        <v>1.8668188029260482</v>
      </c>
      <c r="R525" s="25">
        <v>4.29</v>
      </c>
      <c r="S525" s="25">
        <v>0.63245729218472424</v>
      </c>
      <c r="T525" s="25">
        <v>0</v>
      </c>
      <c r="U525" s="25">
        <v>2486</v>
      </c>
      <c r="V525" s="25">
        <v>0</v>
      </c>
      <c r="W525" s="25">
        <v>0</v>
      </c>
      <c r="X525" s="25">
        <v>0</v>
      </c>
      <c r="Y525" s="25">
        <v>0</v>
      </c>
      <c r="Z525" s="25">
        <f t="shared" si="8"/>
        <v>0</v>
      </c>
    </row>
    <row r="526" spans="1:26" x14ac:dyDescent="0.3">
      <c r="A526" s="25">
        <v>2013</v>
      </c>
      <c r="B526" s="10">
        <v>337</v>
      </c>
      <c r="C526" s="10">
        <v>715</v>
      </c>
      <c r="D526" s="10">
        <v>0</v>
      </c>
      <c r="E526" s="10">
        <v>1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25">
        <v>1</v>
      </c>
      <c r="O526" s="15">
        <v>0</v>
      </c>
      <c r="P526" s="25">
        <v>98.56</v>
      </c>
      <c r="Q526" s="25">
        <v>1.9937006948203502</v>
      </c>
      <c r="R526" s="25">
        <v>5.12</v>
      </c>
      <c r="S526" s="25">
        <v>0.70926996097583073</v>
      </c>
      <c r="T526" s="25">
        <v>0</v>
      </c>
      <c r="U526" s="25">
        <v>2486</v>
      </c>
      <c r="V526" s="25">
        <v>0</v>
      </c>
      <c r="W526" s="25">
        <v>0</v>
      </c>
      <c r="X526" s="25">
        <v>0</v>
      </c>
      <c r="Y526" s="25">
        <v>0</v>
      </c>
      <c r="Z526" s="25">
        <f t="shared" si="8"/>
        <v>0</v>
      </c>
    </row>
    <row r="527" spans="1:26" x14ac:dyDescent="0.3">
      <c r="A527" s="25">
        <v>2013</v>
      </c>
      <c r="B527" s="10">
        <v>338</v>
      </c>
      <c r="C527" s="10">
        <v>716</v>
      </c>
      <c r="D527" s="10">
        <v>0</v>
      </c>
      <c r="E527" s="10">
        <v>1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25">
        <v>1</v>
      </c>
      <c r="O527" s="15">
        <v>2.0000000000000018E-2</v>
      </c>
      <c r="P527" s="25">
        <v>57.75</v>
      </c>
      <c r="Q527" s="25">
        <v>1.7615519885641819</v>
      </c>
      <c r="R527" s="25">
        <v>4.3499999999999996</v>
      </c>
      <c r="S527" s="25">
        <v>0.63848925695463732</v>
      </c>
      <c r="T527" s="25">
        <v>0</v>
      </c>
      <c r="U527" s="25">
        <v>2486</v>
      </c>
      <c r="V527" s="25">
        <v>0</v>
      </c>
      <c r="W527" s="25">
        <v>0</v>
      </c>
      <c r="X527" s="25">
        <v>0</v>
      </c>
      <c r="Y527" s="25">
        <v>0</v>
      </c>
      <c r="Z527" s="25">
        <f t="shared" si="8"/>
        <v>0</v>
      </c>
    </row>
    <row r="528" spans="1:26" x14ac:dyDescent="0.3">
      <c r="A528" s="25">
        <v>2013</v>
      </c>
      <c r="B528" s="10">
        <v>339</v>
      </c>
      <c r="C528" s="10">
        <v>717</v>
      </c>
      <c r="D528" s="10">
        <v>0</v>
      </c>
      <c r="E528" s="10">
        <v>1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25">
        <v>1</v>
      </c>
      <c r="O528" s="15">
        <v>0</v>
      </c>
      <c r="P528" s="25">
        <v>92.78</v>
      </c>
      <c r="Q528" s="25">
        <v>1.9674543681827408</v>
      </c>
      <c r="R528" s="25">
        <v>4.12</v>
      </c>
      <c r="S528" s="25">
        <v>0.61489721603313463</v>
      </c>
      <c r="T528" s="25">
        <v>1</v>
      </c>
      <c r="U528" s="25">
        <v>2486</v>
      </c>
      <c r="V528" s="25">
        <v>0</v>
      </c>
      <c r="W528" s="25">
        <v>0</v>
      </c>
      <c r="X528" s="25">
        <v>0</v>
      </c>
      <c r="Y528" s="25">
        <v>0</v>
      </c>
      <c r="Z528" s="25">
        <f t="shared" si="8"/>
        <v>0</v>
      </c>
    </row>
    <row r="529" spans="1:26" x14ac:dyDescent="0.3">
      <c r="A529" s="25">
        <v>2013</v>
      </c>
      <c r="B529" s="10">
        <v>340</v>
      </c>
      <c r="C529" s="10">
        <v>718</v>
      </c>
      <c r="D529" s="10">
        <v>0</v>
      </c>
      <c r="E529" s="10">
        <v>1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1</v>
      </c>
      <c r="L529" s="10">
        <v>0</v>
      </c>
      <c r="M529" s="10">
        <v>0</v>
      </c>
      <c r="N529" s="25">
        <v>1</v>
      </c>
      <c r="O529" s="15">
        <v>0</v>
      </c>
      <c r="P529" s="25">
        <v>84.85</v>
      </c>
      <c r="Q529" s="25">
        <v>1.9286518466536946</v>
      </c>
      <c r="R529" s="25">
        <v>5.44</v>
      </c>
      <c r="S529" s="25">
        <v>0.73559889969817993</v>
      </c>
      <c r="T529" s="25">
        <v>0</v>
      </c>
      <c r="U529" s="25">
        <v>2486</v>
      </c>
      <c r="V529" s="25">
        <v>0</v>
      </c>
      <c r="W529" s="25">
        <v>0</v>
      </c>
      <c r="X529" s="25">
        <v>0</v>
      </c>
      <c r="Y529" s="25">
        <v>0</v>
      </c>
      <c r="Z529" s="25">
        <f t="shared" si="8"/>
        <v>0</v>
      </c>
    </row>
    <row r="530" spans="1:26" x14ac:dyDescent="0.3">
      <c r="A530" s="25">
        <v>2013</v>
      </c>
      <c r="B530" s="10">
        <v>341</v>
      </c>
      <c r="C530" s="10">
        <v>719</v>
      </c>
      <c r="D530" s="10">
        <v>0</v>
      </c>
      <c r="E530" s="10">
        <v>1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25">
        <v>1</v>
      </c>
      <c r="O530" s="15">
        <v>1.0000000000000009E-2</v>
      </c>
      <c r="P530" s="25">
        <v>106.08</v>
      </c>
      <c r="Q530" s="25">
        <v>2.0256335110606978</v>
      </c>
      <c r="R530" s="25">
        <v>4.96</v>
      </c>
      <c r="S530" s="25">
        <v>0.69548167649019743</v>
      </c>
      <c r="T530" s="25">
        <v>0</v>
      </c>
      <c r="U530" s="25">
        <v>2486</v>
      </c>
      <c r="V530" s="25">
        <v>0</v>
      </c>
      <c r="W530" s="25">
        <v>0</v>
      </c>
      <c r="X530" s="25">
        <v>0</v>
      </c>
      <c r="Y530" s="25">
        <v>0</v>
      </c>
      <c r="Z530" s="25">
        <f t="shared" si="8"/>
        <v>0</v>
      </c>
    </row>
    <row r="531" spans="1:26" x14ac:dyDescent="0.3">
      <c r="A531" s="25">
        <v>2013</v>
      </c>
      <c r="B531" s="10">
        <v>342</v>
      </c>
      <c r="C531" s="10">
        <v>720</v>
      </c>
      <c r="D531" s="10">
        <v>1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1</v>
      </c>
      <c r="L531" s="10">
        <v>0</v>
      </c>
      <c r="M531" s="10">
        <v>0</v>
      </c>
      <c r="N531" s="25">
        <v>1</v>
      </c>
      <c r="O531" s="15">
        <v>2.0000000000000018E-2</v>
      </c>
      <c r="P531" s="25">
        <v>30.21</v>
      </c>
      <c r="Q531" s="25">
        <v>1.4801507252732804</v>
      </c>
      <c r="R531" s="25">
        <v>4.78</v>
      </c>
      <c r="S531" s="25">
        <v>0.67942789661211889</v>
      </c>
      <c r="T531" s="25">
        <v>2</v>
      </c>
      <c r="U531" s="25">
        <v>2486</v>
      </c>
      <c r="V531" s="25">
        <v>0</v>
      </c>
      <c r="W531" s="25">
        <v>0</v>
      </c>
      <c r="X531" s="25">
        <v>0</v>
      </c>
      <c r="Y531" s="25">
        <v>0</v>
      </c>
      <c r="Z531" s="25">
        <f t="shared" si="8"/>
        <v>0</v>
      </c>
    </row>
    <row r="532" spans="1:26" x14ac:dyDescent="0.3">
      <c r="A532" s="25">
        <v>2013</v>
      </c>
      <c r="B532" s="10">
        <v>343</v>
      </c>
      <c r="C532" s="10">
        <v>721</v>
      </c>
      <c r="D532" s="10">
        <v>0</v>
      </c>
      <c r="E532" s="10">
        <v>1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1</v>
      </c>
      <c r="L532" s="10">
        <v>0</v>
      </c>
      <c r="M532" s="10">
        <v>0</v>
      </c>
      <c r="N532" s="25">
        <v>1</v>
      </c>
      <c r="O532" s="15">
        <v>1.0000000000000009E-2</v>
      </c>
      <c r="P532" s="25">
        <v>55.72</v>
      </c>
      <c r="Q532" s="25">
        <v>1.7460111077519258</v>
      </c>
      <c r="R532" s="25">
        <v>3.99</v>
      </c>
      <c r="S532" s="25">
        <v>0.60097289568674828</v>
      </c>
      <c r="T532" s="25">
        <v>0</v>
      </c>
      <c r="U532" s="25">
        <v>2486</v>
      </c>
      <c r="V532" s="25">
        <v>0</v>
      </c>
      <c r="W532" s="25">
        <v>1</v>
      </c>
      <c r="X532" s="25">
        <v>0</v>
      </c>
      <c r="Y532" s="25">
        <v>0</v>
      </c>
      <c r="Z532" s="25">
        <f t="shared" si="8"/>
        <v>1</v>
      </c>
    </row>
    <row r="533" spans="1:26" x14ac:dyDescent="0.3">
      <c r="A533" s="25">
        <v>2013</v>
      </c>
      <c r="B533" s="10">
        <v>344</v>
      </c>
      <c r="C533" s="10">
        <v>722</v>
      </c>
      <c r="D533" s="10">
        <v>0</v>
      </c>
      <c r="E533" s="10">
        <v>1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1</v>
      </c>
      <c r="L533" s="10">
        <v>0</v>
      </c>
      <c r="M533" s="10">
        <v>0</v>
      </c>
      <c r="N533" s="25">
        <v>1</v>
      </c>
      <c r="O533" s="15">
        <v>0</v>
      </c>
      <c r="P533" s="25">
        <v>61.91</v>
      </c>
      <c r="Q533" s="25">
        <v>1.7917608040129049</v>
      </c>
      <c r="R533" s="25">
        <v>4.59</v>
      </c>
      <c r="S533" s="25">
        <v>0.66181268553726125</v>
      </c>
      <c r="T533" s="25">
        <v>3</v>
      </c>
      <c r="U533" s="25">
        <v>2486</v>
      </c>
      <c r="V533" s="25">
        <v>0</v>
      </c>
      <c r="W533" s="25">
        <v>0</v>
      </c>
      <c r="X533" s="25">
        <v>0</v>
      </c>
      <c r="Y533" s="25">
        <v>0</v>
      </c>
      <c r="Z533" s="25">
        <f t="shared" si="8"/>
        <v>0</v>
      </c>
    </row>
    <row r="534" spans="1:26" x14ac:dyDescent="0.3">
      <c r="A534" s="25">
        <v>2013</v>
      </c>
      <c r="B534" s="10">
        <v>345</v>
      </c>
      <c r="C534" s="10">
        <v>723</v>
      </c>
      <c r="D534" s="10">
        <v>1</v>
      </c>
      <c r="E534" s="10">
        <v>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1</v>
      </c>
      <c r="L534" s="10">
        <v>0</v>
      </c>
      <c r="M534" s="10">
        <v>0</v>
      </c>
      <c r="N534" s="25">
        <v>1</v>
      </c>
      <c r="O534" s="15">
        <v>0</v>
      </c>
      <c r="P534" s="25">
        <v>50.72</v>
      </c>
      <c r="Q534" s="25">
        <v>1.7051792448736762</v>
      </c>
      <c r="R534" s="25">
        <v>3.84</v>
      </c>
      <c r="S534" s="25">
        <v>0.58433122436753082</v>
      </c>
      <c r="T534" s="25">
        <v>3</v>
      </c>
      <c r="U534" s="25">
        <v>2486</v>
      </c>
      <c r="V534" s="25">
        <v>0</v>
      </c>
      <c r="W534" s="25">
        <v>0</v>
      </c>
      <c r="X534" s="25">
        <v>0</v>
      </c>
      <c r="Y534" s="25">
        <v>0</v>
      </c>
      <c r="Z534" s="25">
        <f t="shared" si="8"/>
        <v>0</v>
      </c>
    </row>
    <row r="535" spans="1:26" x14ac:dyDescent="0.3">
      <c r="A535" s="25">
        <v>2013</v>
      </c>
      <c r="B535" s="10">
        <v>346</v>
      </c>
      <c r="C535" s="10">
        <v>724</v>
      </c>
      <c r="D535" s="10">
        <v>0</v>
      </c>
      <c r="E535" s="10">
        <v>1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1</v>
      </c>
      <c r="L535" s="10">
        <v>0</v>
      </c>
      <c r="M535" s="10">
        <v>0</v>
      </c>
      <c r="N535" s="25">
        <v>1</v>
      </c>
      <c r="O535" s="15">
        <v>7.999999999999996E-2</v>
      </c>
      <c r="P535" s="25">
        <v>64.790000000000006</v>
      </c>
      <c r="Q535" s="25">
        <v>1.8115079799453266</v>
      </c>
      <c r="R535" s="25">
        <v>3.99</v>
      </c>
      <c r="S535" s="25">
        <v>0.60097289568674828</v>
      </c>
      <c r="T535" s="25">
        <v>0</v>
      </c>
      <c r="U535" s="25">
        <v>2486</v>
      </c>
      <c r="V535" s="25">
        <v>0</v>
      </c>
      <c r="W535" s="25">
        <v>0</v>
      </c>
      <c r="X535" s="25">
        <v>0</v>
      </c>
      <c r="Y535" s="25">
        <v>0</v>
      </c>
      <c r="Z535" s="25">
        <f t="shared" si="8"/>
        <v>0</v>
      </c>
    </row>
    <row r="536" spans="1:26" x14ac:dyDescent="0.3">
      <c r="A536" s="25">
        <v>2013</v>
      </c>
      <c r="B536" s="10">
        <v>347</v>
      </c>
      <c r="C536" s="10">
        <v>725</v>
      </c>
      <c r="D536" s="10">
        <v>0</v>
      </c>
      <c r="E536" s="10">
        <v>1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1</v>
      </c>
      <c r="L536" s="10">
        <v>0</v>
      </c>
      <c r="M536" s="10">
        <v>0</v>
      </c>
      <c r="N536" s="25">
        <v>1</v>
      </c>
      <c r="O536" s="15">
        <v>5.0000000000000044E-2</v>
      </c>
      <c r="P536" s="25">
        <v>51.24</v>
      </c>
      <c r="Q536" s="25">
        <v>1.7096091210726487</v>
      </c>
      <c r="R536" s="25">
        <v>4.21</v>
      </c>
      <c r="S536" s="25">
        <v>0.62428209583566829</v>
      </c>
      <c r="T536" s="25">
        <v>0</v>
      </c>
      <c r="U536" s="25">
        <v>2486</v>
      </c>
      <c r="V536" s="25">
        <v>0</v>
      </c>
      <c r="W536" s="25">
        <v>0</v>
      </c>
      <c r="X536" s="25">
        <v>0</v>
      </c>
      <c r="Y536" s="25">
        <v>1</v>
      </c>
      <c r="Z536" s="25">
        <f t="shared" si="8"/>
        <v>1</v>
      </c>
    </row>
    <row r="537" spans="1:26" x14ac:dyDescent="0.3">
      <c r="A537" s="25">
        <v>2013</v>
      </c>
      <c r="B537" s="10">
        <v>348</v>
      </c>
      <c r="C537" s="10">
        <v>726</v>
      </c>
      <c r="D537" s="10">
        <v>0</v>
      </c>
      <c r="E537" s="10">
        <v>1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1</v>
      </c>
      <c r="L537" s="10">
        <v>0</v>
      </c>
      <c r="M537" s="10">
        <v>0</v>
      </c>
      <c r="N537" s="25">
        <v>1</v>
      </c>
      <c r="O537" s="15">
        <v>1.0000000000000009E-2</v>
      </c>
      <c r="P537" s="25">
        <v>80.209999999999994</v>
      </c>
      <c r="Q537" s="25">
        <v>1.9042285163400785</v>
      </c>
      <c r="R537" s="25">
        <v>4.68</v>
      </c>
      <c r="S537" s="25">
        <v>0.67024585307412399</v>
      </c>
      <c r="T537" s="25">
        <v>2</v>
      </c>
      <c r="U537" s="25">
        <v>2486</v>
      </c>
      <c r="V537" s="25">
        <v>0</v>
      </c>
      <c r="W537" s="25">
        <v>0</v>
      </c>
      <c r="X537" s="25">
        <v>0</v>
      </c>
      <c r="Y537" s="25">
        <v>0</v>
      </c>
      <c r="Z537" s="25">
        <f t="shared" si="8"/>
        <v>0</v>
      </c>
    </row>
    <row r="538" spans="1:26" x14ac:dyDescent="0.3">
      <c r="A538" s="25">
        <v>2013</v>
      </c>
      <c r="B538" s="10">
        <v>349</v>
      </c>
      <c r="C538" s="10">
        <v>727</v>
      </c>
      <c r="D538" s="10">
        <v>0</v>
      </c>
      <c r="E538" s="10">
        <v>1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1</v>
      </c>
      <c r="L538" s="10">
        <v>0</v>
      </c>
      <c r="M538" s="10">
        <v>0</v>
      </c>
      <c r="N538" s="25">
        <v>0.69999999999998863</v>
      </c>
      <c r="O538" s="15">
        <v>0</v>
      </c>
      <c r="P538" s="25">
        <v>57.92</v>
      </c>
      <c r="Q538" s="25">
        <v>1.7628285531890906</v>
      </c>
      <c r="R538" s="25">
        <v>3.21</v>
      </c>
      <c r="S538" s="25">
        <v>0.5065050324048721</v>
      </c>
      <c r="T538" s="25">
        <v>0</v>
      </c>
      <c r="U538" s="25">
        <v>2486</v>
      </c>
      <c r="V538" s="25">
        <v>0</v>
      </c>
      <c r="W538" s="25">
        <v>0</v>
      </c>
      <c r="X538" s="25">
        <v>0</v>
      </c>
      <c r="Y538" s="25">
        <v>0</v>
      </c>
      <c r="Z538" s="25">
        <f t="shared" si="8"/>
        <v>0</v>
      </c>
    </row>
    <row r="539" spans="1:26" x14ac:dyDescent="0.3">
      <c r="A539" s="25">
        <v>2013</v>
      </c>
      <c r="B539" s="10">
        <v>350</v>
      </c>
      <c r="C539" s="10">
        <v>728</v>
      </c>
      <c r="D539" s="10">
        <v>0</v>
      </c>
      <c r="E539" s="10">
        <v>1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1</v>
      </c>
      <c r="L539" s="10">
        <v>0</v>
      </c>
      <c r="M539" s="10">
        <v>0</v>
      </c>
      <c r="N539" s="25">
        <v>1</v>
      </c>
      <c r="O539" s="15">
        <v>0.12</v>
      </c>
      <c r="P539" s="25">
        <v>58.11</v>
      </c>
      <c r="Q539" s="25">
        <v>1.7642508754387733</v>
      </c>
      <c r="R539" s="25">
        <v>3.88</v>
      </c>
      <c r="S539" s="25">
        <v>0.58883172559420727</v>
      </c>
      <c r="T539" s="25">
        <v>1</v>
      </c>
      <c r="U539" s="25">
        <v>2486</v>
      </c>
      <c r="V539" s="25">
        <v>0</v>
      </c>
      <c r="W539" s="25">
        <v>0</v>
      </c>
      <c r="X539" s="25">
        <v>1</v>
      </c>
      <c r="Y539" s="25">
        <v>0</v>
      </c>
      <c r="Z539" s="25">
        <f t="shared" si="8"/>
        <v>1</v>
      </c>
    </row>
    <row r="540" spans="1:26" x14ac:dyDescent="0.3">
      <c r="A540" s="25">
        <v>2013</v>
      </c>
      <c r="B540" s="10">
        <v>351</v>
      </c>
      <c r="C540" s="10">
        <v>729</v>
      </c>
      <c r="D540" s="10">
        <v>0</v>
      </c>
      <c r="E540" s="10">
        <v>1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1</v>
      </c>
      <c r="L540" s="10">
        <v>0</v>
      </c>
      <c r="M540" s="10">
        <v>0</v>
      </c>
      <c r="N540" s="25">
        <v>1.3000000000000114</v>
      </c>
      <c r="O540" s="15">
        <v>2.0000000000000018E-2</v>
      </c>
      <c r="P540" s="25">
        <v>90.86</v>
      </c>
      <c r="Q540" s="25">
        <v>1.9583727324786073</v>
      </c>
      <c r="R540" s="25">
        <v>4.4800000000000004</v>
      </c>
      <c r="S540" s="25">
        <v>0.651278013998144</v>
      </c>
      <c r="T540" s="25">
        <v>1</v>
      </c>
      <c r="U540" s="25">
        <v>2486</v>
      </c>
      <c r="V540" s="25">
        <v>0</v>
      </c>
      <c r="W540" s="25">
        <v>0</v>
      </c>
      <c r="X540" s="25">
        <v>0</v>
      </c>
      <c r="Y540" s="25">
        <v>0</v>
      </c>
      <c r="Z540" s="25">
        <f t="shared" si="8"/>
        <v>0</v>
      </c>
    </row>
    <row r="541" spans="1:26" x14ac:dyDescent="0.3">
      <c r="A541" s="25">
        <v>2013</v>
      </c>
      <c r="B541" s="10">
        <v>352</v>
      </c>
      <c r="C541" s="10">
        <v>730</v>
      </c>
      <c r="D541" s="10">
        <v>0</v>
      </c>
      <c r="E541" s="10">
        <v>1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1</v>
      </c>
      <c r="L541" s="10">
        <v>0</v>
      </c>
      <c r="M541" s="10">
        <v>0</v>
      </c>
      <c r="N541" s="25">
        <v>1</v>
      </c>
      <c r="O541" s="15">
        <v>0</v>
      </c>
      <c r="P541" s="25">
        <v>91.64</v>
      </c>
      <c r="Q541" s="25">
        <v>1.96208508051736</v>
      </c>
      <c r="R541" s="25">
        <v>4.7</v>
      </c>
      <c r="S541" s="25">
        <v>0.67209785793571752</v>
      </c>
      <c r="T541" s="25">
        <v>0</v>
      </c>
      <c r="U541" s="25">
        <v>2486</v>
      </c>
      <c r="V541" s="25">
        <v>0</v>
      </c>
      <c r="W541" s="25">
        <v>0</v>
      </c>
      <c r="X541" s="25">
        <v>0</v>
      </c>
      <c r="Y541" s="25">
        <v>0</v>
      </c>
      <c r="Z541" s="25">
        <f t="shared" si="8"/>
        <v>0</v>
      </c>
    </row>
    <row r="542" spans="1:26" x14ac:dyDescent="0.3">
      <c r="A542" s="25">
        <v>2013</v>
      </c>
      <c r="B542" s="10">
        <v>353</v>
      </c>
      <c r="C542" s="10">
        <v>731</v>
      </c>
      <c r="D542" s="10">
        <v>0</v>
      </c>
      <c r="E542" s="10">
        <v>1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1</v>
      </c>
      <c r="L542" s="10">
        <v>0</v>
      </c>
      <c r="M542" s="10">
        <v>0</v>
      </c>
      <c r="N542" s="25">
        <v>1</v>
      </c>
      <c r="O542" s="15">
        <v>2.0000000000000018E-2</v>
      </c>
      <c r="P542" s="25">
        <v>72.989999999999995</v>
      </c>
      <c r="Q542" s="25">
        <v>1.863263363650481</v>
      </c>
      <c r="R542" s="25">
        <v>4.4800000000000004</v>
      </c>
      <c r="S542" s="25">
        <v>0.651278013998144</v>
      </c>
      <c r="T542" s="25">
        <v>0</v>
      </c>
      <c r="U542" s="25">
        <v>2486</v>
      </c>
      <c r="V542" s="25">
        <v>0</v>
      </c>
      <c r="W542" s="25">
        <v>0</v>
      </c>
      <c r="X542" s="25">
        <v>0</v>
      </c>
      <c r="Y542" s="25">
        <v>0</v>
      </c>
      <c r="Z542" s="25">
        <f t="shared" si="8"/>
        <v>0</v>
      </c>
    </row>
    <row r="543" spans="1:26" x14ac:dyDescent="0.3">
      <c r="A543" s="25">
        <v>2013</v>
      </c>
      <c r="B543" s="10">
        <v>354</v>
      </c>
      <c r="C543" s="10">
        <v>732</v>
      </c>
      <c r="D543" s="10">
        <v>1</v>
      </c>
      <c r="E543" s="10">
        <v>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25">
        <v>1</v>
      </c>
      <c r="O543" s="15">
        <v>0</v>
      </c>
      <c r="P543" s="25">
        <v>63.08</v>
      </c>
      <c r="Q543" s="25">
        <v>1.7998916846568653</v>
      </c>
      <c r="R543" s="25">
        <v>5.12</v>
      </c>
      <c r="S543" s="25">
        <v>0.70926996097583073</v>
      </c>
      <c r="T543" s="25">
        <v>1</v>
      </c>
      <c r="U543" s="25">
        <v>3421</v>
      </c>
      <c r="V543" s="25">
        <v>0</v>
      </c>
      <c r="W543" s="25">
        <v>0</v>
      </c>
      <c r="X543" s="25">
        <v>0</v>
      </c>
      <c r="Y543" s="25">
        <v>0</v>
      </c>
      <c r="Z543" s="25">
        <f t="shared" si="8"/>
        <v>0</v>
      </c>
    </row>
    <row r="544" spans="1:26" x14ac:dyDescent="0.3">
      <c r="A544" s="25">
        <v>2013</v>
      </c>
      <c r="B544" s="10">
        <v>355</v>
      </c>
      <c r="C544" s="10">
        <v>733</v>
      </c>
      <c r="D544" s="10">
        <v>0</v>
      </c>
      <c r="E544" s="10">
        <v>1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1</v>
      </c>
      <c r="L544" s="10">
        <v>0</v>
      </c>
      <c r="M544" s="10">
        <v>0</v>
      </c>
      <c r="N544" s="25">
        <v>1</v>
      </c>
      <c r="O544" s="15">
        <v>0</v>
      </c>
      <c r="P544" s="25">
        <v>112.57</v>
      </c>
      <c r="Q544" s="25">
        <v>2.0514226660890347</v>
      </c>
      <c r="R544" s="25">
        <v>4.3</v>
      </c>
      <c r="S544" s="25">
        <v>0.63346845557958653</v>
      </c>
      <c r="T544" s="25">
        <v>4</v>
      </c>
      <c r="U544" s="25">
        <v>3421</v>
      </c>
      <c r="V544" s="25">
        <v>0</v>
      </c>
      <c r="W544" s="25">
        <v>0</v>
      </c>
      <c r="X544" s="25">
        <v>0</v>
      </c>
      <c r="Y544" s="25">
        <v>0</v>
      </c>
      <c r="Z544" s="25">
        <f t="shared" si="8"/>
        <v>0</v>
      </c>
    </row>
    <row r="545" spans="1:26" x14ac:dyDescent="0.3">
      <c r="A545" s="25">
        <v>2013</v>
      </c>
      <c r="B545" s="10">
        <v>356</v>
      </c>
      <c r="C545" s="10">
        <v>734</v>
      </c>
      <c r="D545" s="10">
        <v>1</v>
      </c>
      <c r="E545" s="10">
        <v>0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1</v>
      </c>
      <c r="L545" s="10">
        <v>0</v>
      </c>
      <c r="M545" s="10">
        <v>0</v>
      </c>
      <c r="N545" s="25">
        <v>1</v>
      </c>
      <c r="O545" s="15">
        <v>3.0000000000000027E-2</v>
      </c>
      <c r="P545" s="25">
        <v>80.72</v>
      </c>
      <c r="Q545" s="25">
        <v>1.9069811532288541</v>
      </c>
      <c r="R545" s="25">
        <v>4.5199999999999996</v>
      </c>
      <c r="S545" s="25">
        <v>0.65513843481138212</v>
      </c>
      <c r="T545" s="25">
        <v>8</v>
      </c>
      <c r="U545" s="25">
        <v>3421</v>
      </c>
      <c r="V545" s="25">
        <v>0</v>
      </c>
      <c r="W545" s="25">
        <v>0</v>
      </c>
      <c r="X545" s="25">
        <v>0</v>
      </c>
      <c r="Y545" s="25">
        <v>0</v>
      </c>
      <c r="Z545" s="25">
        <f t="shared" si="8"/>
        <v>0</v>
      </c>
    </row>
    <row r="546" spans="1:26" x14ac:dyDescent="0.3">
      <c r="A546" s="25">
        <v>2013</v>
      </c>
      <c r="B546" s="10">
        <v>357</v>
      </c>
      <c r="C546" s="10">
        <v>735</v>
      </c>
      <c r="D546" s="10">
        <v>1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1</v>
      </c>
      <c r="M546" s="10">
        <v>0</v>
      </c>
      <c r="N546" s="25">
        <v>0.69999999999998863</v>
      </c>
      <c r="O546" s="15">
        <v>0</v>
      </c>
      <c r="P546" s="25">
        <v>34.75</v>
      </c>
      <c r="Q546" s="25">
        <v>1.5409548089261327</v>
      </c>
      <c r="R546" s="25">
        <v>4.4400000000000004</v>
      </c>
      <c r="S546" s="25">
        <v>0.64738297011461987</v>
      </c>
      <c r="T546" s="25">
        <v>7</v>
      </c>
      <c r="U546" s="25">
        <v>3421</v>
      </c>
      <c r="V546" s="25">
        <v>0</v>
      </c>
      <c r="W546" s="25">
        <v>0</v>
      </c>
      <c r="X546" s="25">
        <v>0</v>
      </c>
      <c r="Y546" s="25">
        <v>0</v>
      </c>
      <c r="Z546" s="25">
        <f t="shared" si="8"/>
        <v>0</v>
      </c>
    </row>
    <row r="547" spans="1:26" x14ac:dyDescent="0.3">
      <c r="A547" s="25">
        <v>2013</v>
      </c>
      <c r="B547" s="10">
        <v>358</v>
      </c>
      <c r="C547" s="10">
        <v>736</v>
      </c>
      <c r="D547" s="10">
        <v>1</v>
      </c>
      <c r="E547" s="10">
        <v>0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25">
        <v>0.80000000000001137</v>
      </c>
      <c r="O547" s="15">
        <v>0.12</v>
      </c>
      <c r="P547" s="25">
        <v>24.51</v>
      </c>
      <c r="Q547" s="25">
        <v>1.3893433112520779</v>
      </c>
      <c r="R547" s="25">
        <v>3.37</v>
      </c>
      <c r="S547" s="25">
        <v>0.52762990087133865</v>
      </c>
      <c r="T547" s="25">
        <v>7</v>
      </c>
      <c r="U547" s="25">
        <v>3421</v>
      </c>
      <c r="V547" s="25">
        <v>0</v>
      </c>
      <c r="W547" s="25">
        <v>0</v>
      </c>
      <c r="X547" s="25">
        <v>0</v>
      </c>
      <c r="Y547" s="25">
        <v>0</v>
      </c>
      <c r="Z547" s="25">
        <f t="shared" si="8"/>
        <v>0</v>
      </c>
    </row>
    <row r="548" spans="1:26" x14ac:dyDescent="0.3">
      <c r="A548" s="25">
        <v>2013</v>
      </c>
      <c r="B548" s="10">
        <v>359</v>
      </c>
      <c r="C548" s="10">
        <v>737</v>
      </c>
      <c r="D548" s="10">
        <v>0</v>
      </c>
      <c r="E548" s="10">
        <v>1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1</v>
      </c>
      <c r="M548" s="10">
        <v>0</v>
      </c>
      <c r="N548" s="25">
        <v>1</v>
      </c>
      <c r="O548" s="15">
        <v>7.999999999999996E-2</v>
      </c>
      <c r="P548" s="25">
        <v>56.73</v>
      </c>
      <c r="Q548" s="25">
        <v>1.7538127835647022</v>
      </c>
      <c r="R548" s="25">
        <v>3.04</v>
      </c>
      <c r="S548" s="25">
        <v>0.48287358360875376</v>
      </c>
      <c r="T548" s="25">
        <v>1</v>
      </c>
      <c r="U548" s="25">
        <v>3421</v>
      </c>
      <c r="V548" s="25">
        <v>0</v>
      </c>
      <c r="W548" s="25">
        <v>0</v>
      </c>
      <c r="X548" s="25">
        <v>0</v>
      </c>
      <c r="Y548" s="25">
        <v>0</v>
      </c>
      <c r="Z548" s="25">
        <f t="shared" si="8"/>
        <v>0</v>
      </c>
    </row>
    <row r="549" spans="1:26" x14ac:dyDescent="0.3">
      <c r="A549" s="25">
        <v>2013</v>
      </c>
      <c r="B549" s="10">
        <v>360</v>
      </c>
      <c r="C549" s="10">
        <v>738</v>
      </c>
      <c r="D549" s="10">
        <v>0</v>
      </c>
      <c r="E549" s="10">
        <v>1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25">
        <v>1.5</v>
      </c>
      <c r="O549" s="15">
        <v>6.0000000000000053E-2</v>
      </c>
      <c r="P549" s="25">
        <v>15.46</v>
      </c>
      <c r="Q549" s="25">
        <v>1.1892094895823062</v>
      </c>
      <c r="R549" s="25">
        <v>2.48</v>
      </c>
      <c r="S549" s="25">
        <v>0.39445168082621629</v>
      </c>
      <c r="T549" s="25">
        <v>0</v>
      </c>
      <c r="U549" s="25">
        <v>3421</v>
      </c>
      <c r="V549" s="25">
        <v>0</v>
      </c>
      <c r="W549" s="25">
        <v>0</v>
      </c>
      <c r="X549" s="25">
        <v>0</v>
      </c>
      <c r="Y549" s="25">
        <v>0</v>
      </c>
      <c r="Z549" s="25">
        <f t="shared" si="8"/>
        <v>0</v>
      </c>
    </row>
    <row r="550" spans="1:26" x14ac:dyDescent="0.3">
      <c r="A550" s="25">
        <v>2013</v>
      </c>
      <c r="B550" s="10">
        <v>361</v>
      </c>
      <c r="C550" s="10">
        <v>739</v>
      </c>
      <c r="D550" s="10">
        <v>0</v>
      </c>
      <c r="E550" s="10">
        <v>1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25">
        <v>1.1499999999999773</v>
      </c>
      <c r="O550" s="15">
        <v>0.16000000000000003</v>
      </c>
      <c r="P550" s="25">
        <v>32.86</v>
      </c>
      <c r="Q550" s="25">
        <v>1.5166675590990428</v>
      </c>
      <c r="R550" s="25">
        <v>3.24</v>
      </c>
      <c r="S550" s="25">
        <v>0.51054501020661214</v>
      </c>
      <c r="T550" s="25">
        <v>0</v>
      </c>
      <c r="U550" s="25">
        <v>3421</v>
      </c>
      <c r="V550" s="25">
        <v>0</v>
      </c>
      <c r="W550" s="25">
        <v>0</v>
      </c>
      <c r="X550" s="25">
        <v>0</v>
      </c>
      <c r="Y550" s="25">
        <v>0</v>
      </c>
      <c r="Z550" s="25">
        <f t="shared" si="8"/>
        <v>0</v>
      </c>
    </row>
    <row r="551" spans="1:26" x14ac:dyDescent="0.3">
      <c r="A551" s="25">
        <v>2013</v>
      </c>
      <c r="B551" s="10">
        <v>362</v>
      </c>
      <c r="C551" s="10">
        <v>740</v>
      </c>
      <c r="D551" s="10">
        <v>0</v>
      </c>
      <c r="E551" s="10">
        <v>1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25">
        <v>0.55000000000001137</v>
      </c>
      <c r="O551" s="15">
        <v>2.0000000000000018E-2</v>
      </c>
      <c r="P551" s="25">
        <v>10.19</v>
      </c>
      <c r="Q551" s="25">
        <v>1.0081741840064264</v>
      </c>
      <c r="R551" s="25">
        <v>3.74</v>
      </c>
      <c r="S551" s="25">
        <v>0.57287160220048017</v>
      </c>
      <c r="T551" s="25">
        <v>1</v>
      </c>
      <c r="U551" s="25">
        <v>3421</v>
      </c>
      <c r="V551" s="25">
        <v>1</v>
      </c>
      <c r="W551" s="25">
        <v>0</v>
      </c>
      <c r="X551" s="25">
        <v>0</v>
      </c>
      <c r="Y551" s="25">
        <v>0</v>
      </c>
      <c r="Z551" s="25">
        <f t="shared" si="8"/>
        <v>1</v>
      </c>
    </row>
    <row r="552" spans="1:26" x14ac:dyDescent="0.3">
      <c r="A552" s="25">
        <v>2013</v>
      </c>
      <c r="B552" s="10">
        <v>363</v>
      </c>
      <c r="C552" s="10">
        <v>741</v>
      </c>
      <c r="D552" s="10">
        <v>1</v>
      </c>
      <c r="E552" s="10">
        <v>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25">
        <v>0.69999999999998863</v>
      </c>
      <c r="O552" s="15">
        <v>6.0000000000000053E-2</v>
      </c>
      <c r="P552" s="25">
        <v>15.39</v>
      </c>
      <c r="Q552" s="25">
        <v>1.1872386198314788</v>
      </c>
      <c r="R552" s="25">
        <v>3.66</v>
      </c>
      <c r="S552" s="25">
        <v>0.56348108539441066</v>
      </c>
      <c r="T552" s="25">
        <v>1</v>
      </c>
      <c r="U552" s="25">
        <v>3421</v>
      </c>
      <c r="V552" s="25">
        <v>0</v>
      </c>
      <c r="W552" s="25">
        <v>0</v>
      </c>
      <c r="X552" s="25">
        <v>0</v>
      </c>
      <c r="Y552" s="25">
        <v>0</v>
      </c>
      <c r="Z552" s="25">
        <f t="shared" si="8"/>
        <v>0</v>
      </c>
    </row>
    <row r="553" spans="1:26" x14ac:dyDescent="0.3">
      <c r="A553" s="25">
        <v>2013</v>
      </c>
      <c r="B553" s="10">
        <v>364</v>
      </c>
      <c r="C553" s="10">
        <v>742</v>
      </c>
      <c r="D553" s="10">
        <v>1</v>
      </c>
      <c r="E553" s="10">
        <v>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25">
        <v>0.60000000000002274</v>
      </c>
      <c r="O553" s="15">
        <v>5.0000000000000044E-2</v>
      </c>
      <c r="P553" s="25">
        <v>19.14</v>
      </c>
      <c r="Q553" s="25">
        <v>1.2819419334408249</v>
      </c>
      <c r="R553" s="25">
        <v>3.36</v>
      </c>
      <c r="S553" s="25">
        <v>0.52633927738984398</v>
      </c>
      <c r="T553" s="25">
        <v>0</v>
      </c>
      <c r="U553" s="25">
        <v>3421</v>
      </c>
      <c r="V553" s="25">
        <v>0</v>
      </c>
      <c r="W553" s="25">
        <v>0</v>
      </c>
      <c r="X553" s="25">
        <v>0</v>
      </c>
      <c r="Y553" s="25">
        <v>0</v>
      </c>
      <c r="Z553" s="25">
        <f t="shared" si="8"/>
        <v>0</v>
      </c>
    </row>
    <row r="554" spans="1:26" x14ac:dyDescent="0.3">
      <c r="A554" s="25">
        <v>2013</v>
      </c>
      <c r="B554" s="10">
        <v>365</v>
      </c>
      <c r="C554" s="10">
        <v>743</v>
      </c>
      <c r="D554" s="10">
        <v>1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25">
        <v>1.1999999999999886</v>
      </c>
      <c r="O554" s="15">
        <v>2.0000000000000018E-2</v>
      </c>
      <c r="P554" s="25">
        <v>10.71</v>
      </c>
      <c r="Q554" s="25">
        <v>1.0297894708318556</v>
      </c>
      <c r="R554" s="25">
        <v>3.25</v>
      </c>
      <c r="S554" s="25">
        <v>0.51188336097887432</v>
      </c>
      <c r="T554" s="25">
        <v>0</v>
      </c>
      <c r="U554" s="25">
        <v>3421</v>
      </c>
      <c r="V554" s="25">
        <v>0</v>
      </c>
      <c r="W554" s="25">
        <v>0</v>
      </c>
      <c r="X554" s="25">
        <v>0</v>
      </c>
      <c r="Y554" s="25">
        <v>0</v>
      </c>
      <c r="Z554" s="25">
        <f t="shared" si="8"/>
        <v>0</v>
      </c>
    </row>
    <row r="555" spans="1:26" x14ac:dyDescent="0.3">
      <c r="A555" s="25">
        <v>2013</v>
      </c>
      <c r="B555" s="10">
        <v>366</v>
      </c>
      <c r="C555" s="10">
        <v>744</v>
      </c>
      <c r="D555" s="10">
        <v>1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25">
        <v>1.1000000000000227</v>
      </c>
      <c r="O555" s="15">
        <v>3.0000000000000027E-2</v>
      </c>
      <c r="P555" s="25">
        <v>37.11</v>
      </c>
      <c r="Q555" s="25">
        <v>1.5694909543487832</v>
      </c>
      <c r="R555" s="25">
        <v>3.92</v>
      </c>
      <c r="S555" s="25">
        <v>0.59328606702045728</v>
      </c>
      <c r="T555" s="25">
        <v>0</v>
      </c>
      <c r="U555" s="25">
        <v>3421</v>
      </c>
      <c r="V555" s="25">
        <v>0</v>
      </c>
      <c r="W555" s="25">
        <v>0</v>
      </c>
      <c r="X555" s="25">
        <v>0</v>
      </c>
      <c r="Y555" s="25">
        <v>0</v>
      </c>
      <c r="Z555" s="25">
        <f t="shared" si="8"/>
        <v>0</v>
      </c>
    </row>
    <row r="556" spans="1:26" x14ac:dyDescent="0.3">
      <c r="A556" s="25">
        <v>2013</v>
      </c>
      <c r="B556" s="10">
        <v>367</v>
      </c>
      <c r="C556" s="10">
        <v>745</v>
      </c>
      <c r="D556" s="10">
        <v>1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25">
        <v>0.69999999999998863</v>
      </c>
      <c r="O556" s="15">
        <v>2.0000000000000018E-2</v>
      </c>
      <c r="P556" s="25">
        <v>13.64</v>
      </c>
      <c r="Q556" s="25">
        <v>1.1348143703204601</v>
      </c>
      <c r="R556" s="25">
        <v>3.76</v>
      </c>
      <c r="S556" s="25">
        <v>0.57518784492766106</v>
      </c>
      <c r="T556" s="25">
        <v>0</v>
      </c>
      <c r="U556" s="25">
        <v>3421</v>
      </c>
      <c r="V556" s="25">
        <v>0</v>
      </c>
      <c r="W556" s="25">
        <v>0</v>
      </c>
      <c r="X556" s="25">
        <v>0</v>
      </c>
      <c r="Y556" s="25">
        <v>0</v>
      </c>
      <c r="Z556" s="25">
        <f t="shared" si="8"/>
        <v>0</v>
      </c>
    </row>
    <row r="557" spans="1:26" x14ac:dyDescent="0.3">
      <c r="A557" s="25">
        <v>2013</v>
      </c>
      <c r="B557" s="10">
        <v>368</v>
      </c>
      <c r="C557" s="10">
        <v>746</v>
      </c>
      <c r="D557" s="10">
        <v>1</v>
      </c>
      <c r="E557" s="10">
        <v>0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25">
        <v>1</v>
      </c>
      <c r="O557" s="15">
        <v>3.0000000000000027E-2</v>
      </c>
      <c r="P557" s="25">
        <v>17.2</v>
      </c>
      <c r="Q557" s="25">
        <v>1.2355284469075489</v>
      </c>
      <c r="R557" s="25">
        <v>3.68</v>
      </c>
      <c r="S557" s="25">
        <v>0.56584781867351763</v>
      </c>
      <c r="T557" s="25">
        <v>0</v>
      </c>
      <c r="U557" s="25">
        <v>2319</v>
      </c>
      <c r="V557" s="25">
        <v>0</v>
      </c>
      <c r="W557" s="25">
        <v>0</v>
      </c>
      <c r="X557" s="25">
        <v>0</v>
      </c>
      <c r="Y557" s="25">
        <v>0</v>
      </c>
      <c r="Z557" s="25">
        <f t="shared" si="8"/>
        <v>0</v>
      </c>
    </row>
    <row r="558" spans="1:26" x14ac:dyDescent="0.3">
      <c r="A558" s="25">
        <v>2013</v>
      </c>
      <c r="B558" s="10">
        <v>369</v>
      </c>
      <c r="C558" s="10">
        <v>747</v>
      </c>
      <c r="D558" s="10">
        <v>0</v>
      </c>
      <c r="E558" s="10">
        <v>1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25">
        <v>1.1000000000000227</v>
      </c>
      <c r="O558" s="15">
        <v>5.0000000000000044E-2</v>
      </c>
      <c r="P558" s="25">
        <v>15.25</v>
      </c>
      <c r="Q558" s="25">
        <v>1.1832698436828046</v>
      </c>
      <c r="R558" s="25">
        <v>3.03</v>
      </c>
      <c r="S558" s="25">
        <v>0.48144262850230496</v>
      </c>
      <c r="T558" s="25">
        <v>1</v>
      </c>
      <c r="U558" s="25">
        <v>2319</v>
      </c>
      <c r="V558" s="25">
        <v>0</v>
      </c>
      <c r="W558" s="25">
        <v>0</v>
      </c>
      <c r="X558" s="25">
        <v>1</v>
      </c>
      <c r="Y558" s="25">
        <v>0</v>
      </c>
      <c r="Z558" s="25">
        <f t="shared" si="8"/>
        <v>1</v>
      </c>
    </row>
    <row r="559" spans="1:26" x14ac:dyDescent="0.3">
      <c r="A559" s="25">
        <v>2013</v>
      </c>
      <c r="B559" s="10">
        <v>370</v>
      </c>
      <c r="C559" s="10">
        <v>748</v>
      </c>
      <c r="D559" s="10">
        <v>0</v>
      </c>
      <c r="E559" s="10">
        <v>1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25">
        <v>0.79999999999995453</v>
      </c>
      <c r="O559" s="15">
        <v>0.16000000000000003</v>
      </c>
      <c r="P559" s="25">
        <v>48.48</v>
      </c>
      <c r="Q559" s="25">
        <v>1.6855626111582298</v>
      </c>
      <c r="R559" s="25">
        <v>3.62</v>
      </c>
      <c r="S559" s="25">
        <v>0.55870857053316569</v>
      </c>
      <c r="T559" s="25">
        <v>0</v>
      </c>
      <c r="U559" s="25">
        <v>2319</v>
      </c>
      <c r="V559" s="25">
        <v>0</v>
      </c>
      <c r="W559" s="25">
        <v>0</v>
      </c>
      <c r="X559" s="25">
        <v>0</v>
      </c>
      <c r="Y559" s="25">
        <v>0</v>
      </c>
      <c r="Z559" s="25">
        <f t="shared" si="8"/>
        <v>0</v>
      </c>
    </row>
    <row r="560" spans="1:26" x14ac:dyDescent="0.3">
      <c r="A560" s="25">
        <v>2013</v>
      </c>
      <c r="B560" s="10">
        <v>371</v>
      </c>
      <c r="C560" s="10">
        <v>749</v>
      </c>
      <c r="D560" s="10">
        <v>1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25">
        <v>0.55000000000001137</v>
      </c>
      <c r="O560" s="15">
        <v>2.0000000000000018E-2</v>
      </c>
      <c r="P560" s="25">
        <v>46.56</v>
      </c>
      <c r="Q560" s="25">
        <v>1.6680129716418322</v>
      </c>
      <c r="R560" s="25">
        <v>3.83</v>
      </c>
      <c r="S560" s="25">
        <v>0.58319877396862274</v>
      </c>
      <c r="T560" s="25">
        <v>0</v>
      </c>
      <c r="U560" s="25">
        <v>2319</v>
      </c>
      <c r="V560" s="25">
        <v>0</v>
      </c>
      <c r="W560" s="25">
        <v>0</v>
      </c>
      <c r="X560" s="25">
        <v>0</v>
      </c>
      <c r="Y560" s="25">
        <v>0</v>
      </c>
      <c r="Z560" s="25">
        <f t="shared" si="8"/>
        <v>0</v>
      </c>
    </row>
    <row r="561" spans="1:26" x14ac:dyDescent="0.3">
      <c r="A561" s="25">
        <v>2013</v>
      </c>
      <c r="B561" s="10">
        <v>372</v>
      </c>
      <c r="C561" s="10">
        <v>750</v>
      </c>
      <c r="D561" s="10">
        <v>1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25">
        <v>0.55000000000001137</v>
      </c>
      <c r="O561" s="15">
        <v>0</v>
      </c>
      <c r="P561" s="25">
        <v>19.54</v>
      </c>
      <c r="Q561" s="25">
        <v>1.2909245593827543</v>
      </c>
      <c r="R561" s="25">
        <v>3.53</v>
      </c>
      <c r="S561" s="25">
        <v>0.54777470538782258</v>
      </c>
      <c r="T561" s="25">
        <v>0</v>
      </c>
      <c r="U561" s="25">
        <v>2319</v>
      </c>
      <c r="V561" s="25">
        <v>0</v>
      </c>
      <c r="W561" s="25">
        <v>0</v>
      </c>
      <c r="X561" s="25">
        <v>1</v>
      </c>
      <c r="Y561" s="25">
        <v>0</v>
      </c>
      <c r="Z561" s="25">
        <f t="shared" si="8"/>
        <v>1</v>
      </c>
    </row>
    <row r="562" spans="1:26" x14ac:dyDescent="0.3">
      <c r="A562" s="25">
        <v>2013</v>
      </c>
      <c r="B562" s="10">
        <v>373</v>
      </c>
      <c r="C562" s="10">
        <v>751</v>
      </c>
      <c r="D562" s="10">
        <v>1</v>
      </c>
      <c r="E562" s="10">
        <v>0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1</v>
      </c>
      <c r="M562" s="10">
        <v>0</v>
      </c>
      <c r="N562" s="25">
        <v>0.37999999999999545</v>
      </c>
      <c r="O562" s="15">
        <v>1.0000000000000009E-2</v>
      </c>
      <c r="P562" s="25">
        <v>45.63</v>
      </c>
      <c r="Q562" s="25">
        <v>1.6592504687726608</v>
      </c>
      <c r="R562" s="25">
        <v>4.16</v>
      </c>
      <c r="S562" s="25">
        <v>0.61909333062674277</v>
      </c>
      <c r="T562" s="25">
        <v>0</v>
      </c>
      <c r="U562" s="25">
        <v>2319</v>
      </c>
      <c r="V562" s="25">
        <v>0</v>
      </c>
      <c r="W562" s="25">
        <v>0</v>
      </c>
      <c r="X562" s="25">
        <v>1</v>
      </c>
      <c r="Y562" s="25">
        <v>0</v>
      </c>
      <c r="Z562" s="25">
        <f t="shared" si="8"/>
        <v>1</v>
      </c>
    </row>
    <row r="563" spans="1:26" x14ac:dyDescent="0.3">
      <c r="A563" s="25">
        <v>2013</v>
      </c>
      <c r="B563" s="10">
        <v>374</v>
      </c>
      <c r="C563" s="10">
        <v>752</v>
      </c>
      <c r="D563" s="10">
        <v>1</v>
      </c>
      <c r="E563" s="10">
        <v>0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25">
        <v>0.44999999999998863</v>
      </c>
      <c r="O563" s="15">
        <v>0</v>
      </c>
      <c r="P563" s="25">
        <v>8.39</v>
      </c>
      <c r="Q563" s="25">
        <v>0.92376196082870032</v>
      </c>
      <c r="R563" s="25">
        <v>4.2300000000000004</v>
      </c>
      <c r="S563" s="25">
        <v>0.6263403673750424</v>
      </c>
      <c r="T563" s="25">
        <v>0</v>
      </c>
      <c r="U563" s="25">
        <v>2319</v>
      </c>
      <c r="V563" s="25">
        <v>0</v>
      </c>
      <c r="W563" s="25">
        <v>0</v>
      </c>
      <c r="X563" s="25">
        <v>0</v>
      </c>
      <c r="Y563" s="25">
        <v>0</v>
      </c>
      <c r="Z563" s="25">
        <f t="shared" si="8"/>
        <v>0</v>
      </c>
    </row>
    <row r="564" spans="1:26" x14ac:dyDescent="0.3">
      <c r="A564" s="25">
        <v>2013</v>
      </c>
      <c r="B564" s="10">
        <v>375</v>
      </c>
      <c r="C564" s="10">
        <v>753</v>
      </c>
      <c r="D564" s="10">
        <v>0</v>
      </c>
      <c r="E564" s="10">
        <v>1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1</v>
      </c>
      <c r="M564" s="10">
        <v>0</v>
      </c>
      <c r="N564" s="25">
        <v>0.67000000000001592</v>
      </c>
      <c r="O564" s="15">
        <v>0.10999999999999999</v>
      </c>
      <c r="P564" s="25">
        <v>33.049999999999997</v>
      </c>
      <c r="Q564" s="25">
        <v>1.5191714638216589</v>
      </c>
      <c r="R564" s="25">
        <v>4.8</v>
      </c>
      <c r="S564" s="25">
        <v>0.68124123737558717</v>
      </c>
      <c r="T564" s="25">
        <v>0</v>
      </c>
      <c r="U564" s="25">
        <v>2319</v>
      </c>
      <c r="V564" s="25">
        <v>0</v>
      </c>
      <c r="W564" s="25">
        <v>0</v>
      </c>
      <c r="X564" s="25">
        <v>0</v>
      </c>
      <c r="Y564" s="25">
        <v>0</v>
      </c>
      <c r="Z564" s="25">
        <f t="shared" si="8"/>
        <v>0</v>
      </c>
    </row>
    <row r="565" spans="1:26" x14ac:dyDescent="0.3">
      <c r="A565" s="25">
        <v>2013</v>
      </c>
      <c r="B565" s="10">
        <v>376</v>
      </c>
      <c r="C565" s="10">
        <v>754</v>
      </c>
      <c r="D565" s="10">
        <v>0</v>
      </c>
      <c r="E565" s="10">
        <v>1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1</v>
      </c>
      <c r="M565" s="10">
        <v>0</v>
      </c>
      <c r="N565" s="25">
        <v>0.25</v>
      </c>
      <c r="O565" s="15">
        <v>0</v>
      </c>
      <c r="P565" s="25">
        <v>36.78</v>
      </c>
      <c r="Q565" s="25">
        <v>1.5656117249020587</v>
      </c>
      <c r="R565" s="25">
        <v>4.74</v>
      </c>
      <c r="S565" s="25">
        <v>0.67577834167408513</v>
      </c>
      <c r="T565" s="25">
        <v>1</v>
      </c>
      <c r="U565" s="25">
        <v>2319</v>
      </c>
      <c r="V565" s="25">
        <v>0</v>
      </c>
      <c r="W565" s="25">
        <v>0</v>
      </c>
      <c r="X565" s="25">
        <v>0</v>
      </c>
      <c r="Y565" s="25">
        <v>0</v>
      </c>
      <c r="Z565" s="25">
        <f t="shared" si="8"/>
        <v>0</v>
      </c>
    </row>
    <row r="566" spans="1:26" x14ac:dyDescent="0.3">
      <c r="A566" s="25">
        <v>2013</v>
      </c>
      <c r="B566" s="10">
        <v>377</v>
      </c>
      <c r="C566" s="10">
        <v>755</v>
      </c>
      <c r="D566" s="10">
        <v>0</v>
      </c>
      <c r="E566" s="10">
        <v>1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25">
        <v>0.64999999999997726</v>
      </c>
      <c r="O566" s="15">
        <v>6.0000000000000053E-2</v>
      </c>
      <c r="P566" s="25">
        <v>40.51</v>
      </c>
      <c r="Q566" s="25">
        <v>1.6075622431835883</v>
      </c>
      <c r="R566" s="25">
        <v>4.33</v>
      </c>
      <c r="S566" s="25">
        <v>0.63648789635336545</v>
      </c>
      <c r="T566" s="25">
        <v>0</v>
      </c>
      <c r="U566" s="25">
        <v>2319</v>
      </c>
      <c r="V566" s="25">
        <v>0</v>
      </c>
      <c r="W566" s="25">
        <v>0</v>
      </c>
      <c r="X566" s="25">
        <v>0</v>
      </c>
      <c r="Y566" s="25">
        <v>0</v>
      </c>
      <c r="Z566" s="25">
        <f t="shared" si="8"/>
        <v>0</v>
      </c>
    </row>
    <row r="567" spans="1:26" x14ac:dyDescent="0.3">
      <c r="A567" s="25">
        <v>2013</v>
      </c>
      <c r="B567" s="10">
        <v>378</v>
      </c>
      <c r="C567" s="10">
        <v>756</v>
      </c>
      <c r="D567" s="10">
        <v>0</v>
      </c>
      <c r="E567" s="10">
        <v>1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25">
        <v>0.30000000000001137</v>
      </c>
      <c r="O567" s="15">
        <v>0</v>
      </c>
      <c r="P567" s="25">
        <v>40.51</v>
      </c>
      <c r="Q567" s="25">
        <v>1.6075622431835883</v>
      </c>
      <c r="R567" s="25">
        <v>5.22</v>
      </c>
      <c r="S567" s="25">
        <v>0.71767050300226209</v>
      </c>
      <c r="T567" s="25">
        <v>0</v>
      </c>
      <c r="U567" s="25">
        <v>2319</v>
      </c>
      <c r="V567" s="25">
        <v>0</v>
      </c>
      <c r="W567" s="25">
        <v>0</v>
      </c>
      <c r="X567" s="25">
        <v>0</v>
      </c>
      <c r="Y567" s="25">
        <v>0</v>
      </c>
      <c r="Z567" s="25">
        <f t="shared" si="8"/>
        <v>0</v>
      </c>
    </row>
    <row r="568" spans="1:26" x14ac:dyDescent="0.3">
      <c r="A568" s="25">
        <v>2014</v>
      </c>
      <c r="B568" s="10">
        <v>96</v>
      </c>
      <c r="C568" s="10">
        <v>852</v>
      </c>
      <c r="D568" s="10">
        <v>1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1</v>
      </c>
      <c r="N568" s="25">
        <v>0.39999999999999858</v>
      </c>
      <c r="O568" s="15">
        <v>0</v>
      </c>
      <c r="P568" s="25">
        <v>46.76</v>
      </c>
      <c r="Q568" s="25">
        <v>1.6698745024898025</v>
      </c>
      <c r="R568" s="25">
        <v>2.34</v>
      </c>
      <c r="S568" s="25">
        <v>0.36921585741014279</v>
      </c>
      <c r="T568" s="25">
        <v>0</v>
      </c>
      <c r="U568" s="25">
        <v>24371</v>
      </c>
      <c r="V568" s="25">
        <v>0</v>
      </c>
      <c r="W568" s="25">
        <v>0</v>
      </c>
      <c r="X568" s="25">
        <v>0</v>
      </c>
      <c r="Y568" s="25">
        <v>0</v>
      </c>
      <c r="Z568" s="25">
        <f t="shared" si="8"/>
        <v>0</v>
      </c>
    </row>
    <row r="569" spans="1:26" x14ac:dyDescent="0.3">
      <c r="A569" s="25">
        <v>2014</v>
      </c>
      <c r="B569" s="10">
        <v>97</v>
      </c>
      <c r="C569" s="10">
        <v>853</v>
      </c>
      <c r="D569" s="10">
        <v>1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1</v>
      </c>
      <c r="N569" s="25">
        <v>0.60000000000000131</v>
      </c>
      <c r="O569" s="15">
        <v>3.0000000000000027E-2</v>
      </c>
      <c r="P569" s="25">
        <v>51.49</v>
      </c>
      <c r="Q569" s="25">
        <v>1.7117228918272347</v>
      </c>
      <c r="R569" s="25">
        <v>3.85</v>
      </c>
      <c r="S569" s="25">
        <v>0.5854607295085007</v>
      </c>
      <c r="T569" s="25">
        <v>3</v>
      </c>
      <c r="U569" s="25">
        <v>24371</v>
      </c>
      <c r="V569" s="25">
        <v>0</v>
      </c>
      <c r="W569" s="25">
        <v>0</v>
      </c>
      <c r="X569" s="25">
        <v>1</v>
      </c>
      <c r="Y569" s="25">
        <v>0</v>
      </c>
      <c r="Z569" s="25">
        <f t="shared" si="8"/>
        <v>1</v>
      </c>
    </row>
    <row r="570" spans="1:26" x14ac:dyDescent="0.3">
      <c r="A570" s="25">
        <v>2014</v>
      </c>
      <c r="B570" s="10">
        <v>98</v>
      </c>
      <c r="C570" s="10">
        <v>854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25">
        <v>0.29999999999999716</v>
      </c>
      <c r="O570" s="15">
        <v>1.0000000000000009E-2</v>
      </c>
      <c r="P570" s="25">
        <v>56.79</v>
      </c>
      <c r="Q570" s="25">
        <v>1.7542718686834591</v>
      </c>
      <c r="R570" s="25">
        <v>6.39</v>
      </c>
      <c r="S570" s="25">
        <v>0.80550085815840011</v>
      </c>
      <c r="T570" s="25">
        <v>1</v>
      </c>
      <c r="U570" s="25">
        <v>24371</v>
      </c>
      <c r="V570" s="25">
        <v>0</v>
      </c>
      <c r="W570" s="25">
        <v>0</v>
      </c>
      <c r="X570" s="25">
        <v>2</v>
      </c>
      <c r="Y570" s="25">
        <v>0</v>
      </c>
      <c r="Z570" s="25">
        <f t="shared" si="8"/>
        <v>2</v>
      </c>
    </row>
    <row r="571" spans="1:26" x14ac:dyDescent="0.3">
      <c r="A571" s="25">
        <v>2014</v>
      </c>
      <c r="B571" s="10">
        <v>99</v>
      </c>
      <c r="C571" s="10">
        <v>855</v>
      </c>
      <c r="D571" s="10">
        <v>1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1</v>
      </c>
      <c r="L571" s="10">
        <v>0</v>
      </c>
      <c r="M571" s="10">
        <v>0</v>
      </c>
      <c r="N571" s="25">
        <v>0.67000000000000171</v>
      </c>
      <c r="O571" s="15">
        <v>0</v>
      </c>
      <c r="P571" s="25">
        <v>27.14</v>
      </c>
      <c r="Q571" s="25">
        <v>1.4336098433237183</v>
      </c>
      <c r="R571" s="25">
        <v>4.25</v>
      </c>
      <c r="S571" s="25">
        <v>0.62838893005031149</v>
      </c>
      <c r="T571" s="25">
        <v>1</v>
      </c>
      <c r="U571" s="25">
        <v>24371</v>
      </c>
      <c r="V571" s="25">
        <v>0</v>
      </c>
      <c r="W571" s="25">
        <v>1</v>
      </c>
      <c r="X571" s="25">
        <v>0</v>
      </c>
      <c r="Y571" s="25">
        <v>0</v>
      </c>
      <c r="Z571" s="25">
        <f t="shared" si="8"/>
        <v>1</v>
      </c>
    </row>
    <row r="572" spans="1:26" x14ac:dyDescent="0.3">
      <c r="A572" s="25">
        <v>2014</v>
      </c>
      <c r="B572" s="10">
        <v>100</v>
      </c>
      <c r="C572" s="10">
        <v>856</v>
      </c>
      <c r="D572" s="10">
        <v>1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1</v>
      </c>
      <c r="L572" s="10">
        <v>0</v>
      </c>
      <c r="M572" s="10">
        <v>0</v>
      </c>
      <c r="N572" s="25">
        <v>0.25999999999999801</v>
      </c>
      <c r="O572" s="15">
        <v>1.0000000000000009E-2</v>
      </c>
      <c r="P572" s="25">
        <v>21.05</v>
      </c>
      <c r="Q572" s="25">
        <v>1.323252100171687</v>
      </c>
      <c r="R572" s="25">
        <v>2.66</v>
      </c>
      <c r="S572" s="25">
        <v>0.42488163663106698</v>
      </c>
      <c r="T572" s="25">
        <v>1</v>
      </c>
      <c r="U572" s="25">
        <v>24371</v>
      </c>
      <c r="V572" s="25">
        <v>0</v>
      </c>
      <c r="W572" s="25">
        <v>0</v>
      </c>
      <c r="X572" s="25">
        <v>0</v>
      </c>
      <c r="Y572" s="25">
        <v>0</v>
      </c>
      <c r="Z572" s="25">
        <f t="shared" si="8"/>
        <v>0</v>
      </c>
    </row>
    <row r="573" spans="1:26" x14ac:dyDescent="0.3">
      <c r="A573" s="25">
        <v>2014</v>
      </c>
      <c r="B573" s="10">
        <v>101</v>
      </c>
      <c r="C573" s="10">
        <v>857</v>
      </c>
      <c r="D573" s="10">
        <v>1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1</v>
      </c>
      <c r="L573" s="10">
        <v>0</v>
      </c>
      <c r="M573" s="10">
        <v>0</v>
      </c>
      <c r="N573" s="25">
        <v>0.17000000000000171</v>
      </c>
      <c r="O573" s="15">
        <v>4.0000000000000036E-2</v>
      </c>
      <c r="P573" s="25">
        <v>24.17</v>
      </c>
      <c r="Q573" s="25">
        <v>1.3832766504076504</v>
      </c>
      <c r="R573" s="25">
        <v>3</v>
      </c>
      <c r="S573" s="25">
        <v>0.47712125471966244</v>
      </c>
      <c r="T573" s="25">
        <v>1</v>
      </c>
      <c r="U573" s="25">
        <v>24371</v>
      </c>
      <c r="V573" s="25">
        <v>0</v>
      </c>
      <c r="W573" s="25">
        <v>0</v>
      </c>
      <c r="X573" s="25">
        <v>0</v>
      </c>
      <c r="Y573" s="25">
        <v>0</v>
      </c>
      <c r="Z573" s="25">
        <f t="shared" si="8"/>
        <v>0</v>
      </c>
    </row>
    <row r="574" spans="1:26" x14ac:dyDescent="0.3">
      <c r="A574" s="25">
        <v>2014</v>
      </c>
      <c r="B574" s="10">
        <v>102</v>
      </c>
      <c r="C574" s="10">
        <v>858</v>
      </c>
      <c r="D574" s="10">
        <v>1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25">
        <v>0.39999999999999858</v>
      </c>
      <c r="O574" s="15">
        <v>3.0000000000000027E-2</v>
      </c>
      <c r="P574" s="25">
        <v>33.06</v>
      </c>
      <c r="Q574" s="25">
        <v>1.5193028492354288</v>
      </c>
      <c r="R574" s="25">
        <v>2.9</v>
      </c>
      <c r="S574" s="25">
        <v>0.46239799789895608</v>
      </c>
      <c r="T574" s="25">
        <v>0</v>
      </c>
      <c r="U574" s="25">
        <v>24371</v>
      </c>
      <c r="V574" s="25">
        <v>0</v>
      </c>
      <c r="W574" s="25">
        <v>0</v>
      </c>
      <c r="X574" s="25">
        <v>0</v>
      </c>
      <c r="Y574" s="25">
        <v>0</v>
      </c>
      <c r="Z574" s="25">
        <f t="shared" si="8"/>
        <v>0</v>
      </c>
    </row>
    <row r="575" spans="1:26" x14ac:dyDescent="0.3">
      <c r="A575" s="25">
        <v>2014</v>
      </c>
      <c r="B575" s="10">
        <v>103</v>
      </c>
      <c r="C575" s="10">
        <v>859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25">
        <v>0.29999999999999716</v>
      </c>
      <c r="O575" s="15">
        <v>6.0000000000000053E-2</v>
      </c>
      <c r="P575" s="25">
        <v>42.68</v>
      </c>
      <c r="Q575" s="25">
        <v>1.6302244107524322</v>
      </c>
      <c r="R575" s="25">
        <v>3.19</v>
      </c>
      <c r="S575" s="25">
        <v>0.50379068305718111</v>
      </c>
      <c r="T575" s="25">
        <v>1</v>
      </c>
      <c r="U575" s="25">
        <v>24371</v>
      </c>
      <c r="V575" s="25">
        <v>0</v>
      </c>
      <c r="W575" s="25">
        <v>1</v>
      </c>
      <c r="X575" s="25">
        <v>1</v>
      </c>
      <c r="Y575" s="25">
        <v>0</v>
      </c>
      <c r="Z575" s="25">
        <f t="shared" si="8"/>
        <v>2</v>
      </c>
    </row>
    <row r="576" spans="1:26" x14ac:dyDescent="0.3">
      <c r="A576" s="25">
        <v>2014</v>
      </c>
      <c r="B576" s="10">
        <v>104</v>
      </c>
      <c r="C576" s="10">
        <v>860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1</v>
      </c>
      <c r="M576" s="10">
        <v>0</v>
      </c>
      <c r="N576" s="25">
        <v>0.20000000000000284</v>
      </c>
      <c r="O576" s="15">
        <v>4.0000000000000036E-2</v>
      </c>
      <c r="P576" s="25">
        <v>28.8</v>
      </c>
      <c r="Q576" s="25">
        <v>1.4593924877592308</v>
      </c>
      <c r="R576" s="25">
        <v>8.24</v>
      </c>
      <c r="S576" s="25">
        <v>0.91592721169711577</v>
      </c>
      <c r="T576" s="25">
        <v>2</v>
      </c>
      <c r="U576" s="25">
        <v>24371</v>
      </c>
      <c r="V576" s="25">
        <v>0</v>
      </c>
      <c r="W576" s="25">
        <v>0</v>
      </c>
      <c r="X576" s="25">
        <v>0</v>
      </c>
      <c r="Y576" s="25">
        <v>0</v>
      </c>
      <c r="Z576" s="25">
        <f t="shared" si="8"/>
        <v>0</v>
      </c>
    </row>
    <row r="577" spans="1:26" x14ac:dyDescent="0.3">
      <c r="A577" s="25">
        <v>2014</v>
      </c>
      <c r="B577" s="10">
        <v>105</v>
      </c>
      <c r="C577" s="10">
        <v>861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1</v>
      </c>
      <c r="L577" s="10">
        <v>0</v>
      </c>
      <c r="M577" s="10">
        <v>0</v>
      </c>
      <c r="N577" s="25">
        <v>0.32500000000000284</v>
      </c>
      <c r="O577" s="15">
        <v>1.0000000000000009E-2</v>
      </c>
      <c r="P577" s="25">
        <v>20.85</v>
      </c>
      <c r="Q577" s="25">
        <v>1.3191060593097763</v>
      </c>
      <c r="R577" s="25">
        <v>4.5199999999999996</v>
      </c>
      <c r="S577" s="25">
        <v>0.65513843481138212</v>
      </c>
      <c r="T577" s="25">
        <v>0</v>
      </c>
      <c r="U577" s="25">
        <v>24371</v>
      </c>
      <c r="V577" s="25">
        <v>0</v>
      </c>
      <c r="W577" s="25">
        <v>0</v>
      </c>
      <c r="X577" s="25">
        <v>0</v>
      </c>
      <c r="Y577" s="25">
        <v>0</v>
      </c>
      <c r="Z577" s="25">
        <f t="shared" si="8"/>
        <v>0</v>
      </c>
    </row>
    <row r="578" spans="1:26" x14ac:dyDescent="0.3">
      <c r="A578" s="25">
        <v>2014</v>
      </c>
      <c r="B578" s="10">
        <v>106</v>
      </c>
      <c r="C578" s="10">
        <v>862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  <c r="I578" s="10">
        <v>0</v>
      </c>
      <c r="J578" s="10">
        <v>1</v>
      </c>
      <c r="K578" s="10">
        <v>0</v>
      </c>
      <c r="L578" s="10">
        <v>0</v>
      </c>
      <c r="M578" s="10">
        <v>0</v>
      </c>
      <c r="N578" s="25">
        <v>0.44999999999999574</v>
      </c>
      <c r="O578" s="15">
        <v>0.14000000000000001</v>
      </c>
      <c r="P578" s="25">
        <v>16.82</v>
      </c>
      <c r="Q578" s="25">
        <v>1.2258259914618934</v>
      </c>
      <c r="R578" s="25">
        <v>3.02</v>
      </c>
      <c r="S578" s="25">
        <v>0.48000694295715063</v>
      </c>
      <c r="T578" s="25">
        <v>3</v>
      </c>
      <c r="U578" s="25">
        <v>24371</v>
      </c>
      <c r="V578" s="25">
        <v>0</v>
      </c>
      <c r="W578" s="25">
        <v>0</v>
      </c>
      <c r="X578" s="25">
        <v>0</v>
      </c>
      <c r="Y578" s="25">
        <v>1</v>
      </c>
      <c r="Z578" s="25">
        <f t="shared" ref="Z578:Z641" si="9">SUM(V578:Y578)</f>
        <v>1</v>
      </c>
    </row>
    <row r="579" spans="1:26" x14ac:dyDescent="0.3">
      <c r="A579" s="25">
        <v>2014</v>
      </c>
      <c r="B579" s="10">
        <v>107</v>
      </c>
      <c r="C579" s="10">
        <v>863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1</v>
      </c>
      <c r="L579" s="10">
        <v>0</v>
      </c>
      <c r="M579" s="10">
        <v>0</v>
      </c>
      <c r="N579" s="25">
        <v>0.47500000000000142</v>
      </c>
      <c r="O579" s="15">
        <v>0.27</v>
      </c>
      <c r="P579" s="25">
        <v>21.28</v>
      </c>
      <c r="Q579" s="25">
        <v>1.3279716236230106</v>
      </c>
      <c r="R579" s="25">
        <v>3.63</v>
      </c>
      <c r="S579" s="25">
        <v>0.55990662503611255</v>
      </c>
      <c r="T579" s="25">
        <v>1</v>
      </c>
      <c r="U579" s="25">
        <v>24371</v>
      </c>
      <c r="V579" s="25">
        <v>0</v>
      </c>
      <c r="W579" s="25">
        <v>0</v>
      </c>
      <c r="X579" s="25">
        <v>0</v>
      </c>
      <c r="Y579" s="25">
        <v>0</v>
      </c>
      <c r="Z579" s="25">
        <f t="shared" si="9"/>
        <v>0</v>
      </c>
    </row>
    <row r="580" spans="1:26" x14ac:dyDescent="0.3">
      <c r="A580" s="25">
        <v>2014</v>
      </c>
      <c r="B580" s="10">
        <v>108</v>
      </c>
      <c r="C580" s="10">
        <v>864</v>
      </c>
      <c r="D580" s="10">
        <v>1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1</v>
      </c>
      <c r="L580" s="10">
        <v>0</v>
      </c>
      <c r="M580" s="10">
        <v>0</v>
      </c>
      <c r="N580" s="25">
        <v>0.28300000000000125</v>
      </c>
      <c r="O580" s="15">
        <v>0</v>
      </c>
      <c r="P580" s="25">
        <v>27.4</v>
      </c>
      <c r="Q580" s="25">
        <v>1.4377505628203879</v>
      </c>
      <c r="R580" s="25">
        <v>3.21</v>
      </c>
      <c r="S580" s="25">
        <v>0.5065050324048721</v>
      </c>
      <c r="T580" s="25">
        <v>0</v>
      </c>
      <c r="U580" s="25">
        <v>24371</v>
      </c>
      <c r="V580" s="25">
        <v>0</v>
      </c>
      <c r="W580" s="25">
        <v>0</v>
      </c>
      <c r="X580" s="25">
        <v>0</v>
      </c>
      <c r="Y580" s="25">
        <v>0</v>
      </c>
      <c r="Z580" s="25">
        <f t="shared" si="9"/>
        <v>0</v>
      </c>
    </row>
    <row r="581" spans="1:26" x14ac:dyDescent="0.3">
      <c r="A581" s="25">
        <v>2014</v>
      </c>
      <c r="B581" s="10">
        <v>109</v>
      </c>
      <c r="C581" s="10">
        <v>865</v>
      </c>
      <c r="D581" s="10">
        <v>1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1</v>
      </c>
      <c r="L581" s="10">
        <v>0</v>
      </c>
      <c r="M581" s="10">
        <v>0</v>
      </c>
      <c r="N581" s="25">
        <v>0.43699999999999761</v>
      </c>
      <c r="O581" s="15">
        <v>1.0000000000000009E-2</v>
      </c>
      <c r="P581" s="25">
        <v>16.04</v>
      </c>
      <c r="Q581" s="25">
        <v>1.2052043639481447</v>
      </c>
      <c r="R581" s="25">
        <v>4.37</v>
      </c>
      <c r="S581" s="25">
        <v>0.64048143697042181</v>
      </c>
      <c r="T581" s="25">
        <v>4</v>
      </c>
      <c r="U581" s="25">
        <v>24371</v>
      </c>
      <c r="V581" s="25">
        <v>0</v>
      </c>
      <c r="W581" s="25">
        <v>0</v>
      </c>
      <c r="X581" s="25">
        <v>1</v>
      </c>
      <c r="Y581" s="25">
        <v>1</v>
      </c>
      <c r="Z581" s="25">
        <f t="shared" si="9"/>
        <v>2</v>
      </c>
    </row>
    <row r="582" spans="1:26" x14ac:dyDescent="0.3">
      <c r="A582" s="25">
        <v>2014</v>
      </c>
      <c r="B582" s="10">
        <v>110</v>
      </c>
      <c r="C582" s="10">
        <v>866</v>
      </c>
      <c r="D582" s="10">
        <v>1</v>
      </c>
      <c r="E582" s="10">
        <v>0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1</v>
      </c>
      <c r="L582" s="10">
        <v>0</v>
      </c>
      <c r="M582" s="10">
        <v>0</v>
      </c>
      <c r="N582" s="25">
        <v>0.14999999999999858</v>
      </c>
      <c r="O582" s="15">
        <v>5.0000000000000044E-2</v>
      </c>
      <c r="P582" s="25">
        <v>21.24</v>
      </c>
      <c r="Q582" s="25">
        <v>1.3271545124094315</v>
      </c>
      <c r="R582" s="25">
        <v>4.4000000000000004</v>
      </c>
      <c r="S582" s="25">
        <v>0.64345267648618742</v>
      </c>
      <c r="T582" s="25">
        <v>0</v>
      </c>
      <c r="U582" s="25">
        <v>24371</v>
      </c>
      <c r="V582" s="25">
        <v>0</v>
      </c>
      <c r="W582" s="25">
        <v>0</v>
      </c>
      <c r="X582" s="25">
        <v>0</v>
      </c>
      <c r="Y582" s="25">
        <v>0</v>
      </c>
      <c r="Z582" s="25">
        <f t="shared" si="9"/>
        <v>0</v>
      </c>
    </row>
    <row r="583" spans="1:26" x14ac:dyDescent="0.3">
      <c r="A583" s="25">
        <v>2014</v>
      </c>
      <c r="B583" s="10">
        <v>111</v>
      </c>
      <c r="C583" s="10">
        <v>867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1</v>
      </c>
      <c r="M583" s="10">
        <v>0</v>
      </c>
      <c r="N583" s="25">
        <v>0.24000000000000199</v>
      </c>
      <c r="O583" s="15">
        <v>0.16000000000000003</v>
      </c>
      <c r="P583" s="25">
        <v>11.54</v>
      </c>
      <c r="Q583" s="25">
        <v>1.0622058088197126</v>
      </c>
      <c r="R583" s="25">
        <v>4.05</v>
      </c>
      <c r="S583" s="25">
        <v>0.60745502321466849</v>
      </c>
      <c r="T583" s="25">
        <v>0</v>
      </c>
      <c r="U583" s="25">
        <v>24371</v>
      </c>
      <c r="V583" s="25">
        <v>0</v>
      </c>
      <c r="W583" s="25">
        <v>0</v>
      </c>
      <c r="X583" s="25">
        <v>0</v>
      </c>
      <c r="Y583" s="25">
        <v>1</v>
      </c>
      <c r="Z583" s="25">
        <f t="shared" si="9"/>
        <v>1</v>
      </c>
    </row>
    <row r="584" spans="1:26" x14ac:dyDescent="0.3">
      <c r="A584" s="25">
        <v>2014</v>
      </c>
      <c r="B584" s="10">
        <v>112</v>
      </c>
      <c r="C584" s="10">
        <v>868</v>
      </c>
      <c r="D584" s="10">
        <v>0</v>
      </c>
      <c r="E584" s="10">
        <v>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25">
        <v>0.50500000000000256</v>
      </c>
      <c r="O584" s="15">
        <v>0</v>
      </c>
      <c r="P584" s="25">
        <v>9.5399999999999991</v>
      </c>
      <c r="Q584" s="25">
        <v>0.97954837470409506</v>
      </c>
      <c r="R584" s="25">
        <v>4.4000000000000004</v>
      </c>
      <c r="S584" s="25">
        <v>0.64345267648618742</v>
      </c>
      <c r="T584" s="25">
        <v>3</v>
      </c>
      <c r="U584" s="25">
        <v>24371</v>
      </c>
      <c r="V584" s="25">
        <v>0</v>
      </c>
      <c r="W584" s="25">
        <v>0</v>
      </c>
      <c r="X584" s="25">
        <v>0</v>
      </c>
      <c r="Y584" s="25">
        <v>0</v>
      </c>
      <c r="Z584" s="25">
        <f t="shared" si="9"/>
        <v>0</v>
      </c>
    </row>
    <row r="585" spans="1:26" x14ac:dyDescent="0.3">
      <c r="A585" s="25">
        <v>2014</v>
      </c>
      <c r="B585" s="10">
        <v>113</v>
      </c>
      <c r="C585" s="10">
        <v>869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1</v>
      </c>
      <c r="N585" s="25">
        <v>0.18499999999999517</v>
      </c>
      <c r="O585" s="15">
        <v>3.0000000000000027E-2</v>
      </c>
      <c r="P585" s="25">
        <v>30.62</v>
      </c>
      <c r="Q585" s="25">
        <v>1.4860051863622423</v>
      </c>
      <c r="R585" s="25">
        <v>4.38</v>
      </c>
      <c r="S585" s="25">
        <v>0.64147411050409953</v>
      </c>
      <c r="T585" s="25">
        <v>0</v>
      </c>
      <c r="U585" s="25">
        <v>24371</v>
      </c>
      <c r="V585" s="25">
        <v>0</v>
      </c>
      <c r="W585" s="25">
        <v>0</v>
      </c>
      <c r="X585" s="25">
        <v>0</v>
      </c>
      <c r="Y585" s="25">
        <v>1</v>
      </c>
      <c r="Z585" s="25">
        <f t="shared" si="9"/>
        <v>1</v>
      </c>
    </row>
    <row r="586" spans="1:26" x14ac:dyDescent="0.3">
      <c r="A586" s="25">
        <v>2014</v>
      </c>
      <c r="B586" s="10">
        <v>114</v>
      </c>
      <c r="C586" s="10">
        <v>870</v>
      </c>
      <c r="D586" s="10">
        <v>1</v>
      </c>
      <c r="E586" s="10">
        <v>0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1</v>
      </c>
      <c r="M586" s="10">
        <v>0</v>
      </c>
      <c r="N586" s="25">
        <v>0.60000000000000131</v>
      </c>
      <c r="O586" s="15">
        <v>7.999999999999996E-2</v>
      </c>
      <c r="P586" s="25">
        <v>36.08</v>
      </c>
      <c r="Q586" s="25">
        <v>1.5572665288699041</v>
      </c>
      <c r="R586" s="25">
        <v>4.96</v>
      </c>
      <c r="S586" s="25">
        <v>0.69548167649019743</v>
      </c>
      <c r="T586" s="25">
        <v>1</v>
      </c>
      <c r="U586" s="25">
        <v>24371</v>
      </c>
      <c r="V586" s="25">
        <v>0</v>
      </c>
      <c r="W586" s="25">
        <v>0</v>
      </c>
      <c r="X586" s="25">
        <v>0</v>
      </c>
      <c r="Y586" s="25">
        <v>1</v>
      </c>
      <c r="Z586" s="25">
        <f t="shared" si="9"/>
        <v>1</v>
      </c>
    </row>
    <row r="587" spans="1:26" x14ac:dyDescent="0.3">
      <c r="A587" s="25">
        <v>2014</v>
      </c>
      <c r="B587" s="10">
        <v>115</v>
      </c>
      <c r="C587" s="10">
        <v>871</v>
      </c>
      <c r="D587" s="10">
        <v>1</v>
      </c>
      <c r="E587" s="10">
        <v>0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1</v>
      </c>
      <c r="N587" s="25">
        <v>0.35000000000000142</v>
      </c>
      <c r="O587" s="15">
        <v>0.32999999999999996</v>
      </c>
      <c r="P587" s="25">
        <v>27.16</v>
      </c>
      <c r="Q587" s="25">
        <v>1.433929765608464</v>
      </c>
      <c r="R587" s="25">
        <v>3.03</v>
      </c>
      <c r="S587" s="25">
        <v>0.48144262850230496</v>
      </c>
      <c r="T587" s="25">
        <v>1</v>
      </c>
      <c r="U587" s="25">
        <v>24371</v>
      </c>
      <c r="V587" s="25">
        <v>0</v>
      </c>
      <c r="W587" s="25">
        <v>0</v>
      </c>
      <c r="X587" s="25">
        <v>1</v>
      </c>
      <c r="Y587" s="25">
        <v>0</v>
      </c>
      <c r="Z587" s="25">
        <f t="shared" si="9"/>
        <v>1</v>
      </c>
    </row>
    <row r="588" spans="1:26" x14ac:dyDescent="0.3">
      <c r="A588" s="25">
        <v>2014</v>
      </c>
      <c r="B588" s="10">
        <v>116</v>
      </c>
      <c r="C588" s="10">
        <v>872</v>
      </c>
      <c r="D588" s="10">
        <v>1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1</v>
      </c>
      <c r="N588" s="25">
        <v>0.17000000000000171</v>
      </c>
      <c r="O588" s="15">
        <v>8.9999999999999969E-2</v>
      </c>
      <c r="P588" s="25">
        <v>23.63</v>
      </c>
      <c r="Q588" s="25">
        <v>1.3734637216323691</v>
      </c>
      <c r="R588" s="25">
        <v>3.82</v>
      </c>
      <c r="S588" s="25">
        <v>0.58206336291170868</v>
      </c>
      <c r="T588" s="25">
        <v>0</v>
      </c>
      <c r="U588" s="25">
        <v>24371</v>
      </c>
      <c r="V588" s="25">
        <v>0</v>
      </c>
      <c r="W588" s="25">
        <v>0</v>
      </c>
      <c r="X588" s="25">
        <v>1</v>
      </c>
      <c r="Y588" s="25">
        <v>0</v>
      </c>
      <c r="Z588" s="25">
        <f t="shared" si="9"/>
        <v>1</v>
      </c>
    </row>
    <row r="589" spans="1:26" x14ac:dyDescent="0.3">
      <c r="A589" s="25">
        <v>2014</v>
      </c>
      <c r="B589" s="10">
        <v>117</v>
      </c>
      <c r="C589" s="10">
        <v>873</v>
      </c>
      <c r="D589" s="10">
        <v>1</v>
      </c>
      <c r="E589" s="10">
        <v>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1</v>
      </c>
      <c r="N589" s="25">
        <v>0.39499999999999602</v>
      </c>
      <c r="O589" s="15">
        <v>0</v>
      </c>
      <c r="P589" s="25">
        <v>20.57</v>
      </c>
      <c r="Q589" s="25">
        <v>1.3132342916947239</v>
      </c>
      <c r="R589" s="25">
        <v>2.82</v>
      </c>
      <c r="S589" s="25">
        <v>0.45024910831936105</v>
      </c>
      <c r="T589" s="25">
        <v>0</v>
      </c>
      <c r="U589" s="25">
        <v>24371</v>
      </c>
      <c r="V589" s="25">
        <v>0</v>
      </c>
      <c r="W589" s="25">
        <v>0</v>
      </c>
      <c r="X589" s="25">
        <v>0</v>
      </c>
      <c r="Y589" s="25">
        <v>0</v>
      </c>
      <c r="Z589" s="25">
        <f t="shared" si="9"/>
        <v>0</v>
      </c>
    </row>
    <row r="590" spans="1:26" x14ac:dyDescent="0.3">
      <c r="A590" s="25">
        <v>2014</v>
      </c>
      <c r="B590" s="10">
        <v>118</v>
      </c>
      <c r="C590" s="10">
        <v>874</v>
      </c>
      <c r="D590" s="10">
        <v>1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1</v>
      </c>
      <c r="N590" s="25">
        <v>0.60500000000000398</v>
      </c>
      <c r="O590" s="15">
        <v>0.52</v>
      </c>
      <c r="P590" s="25">
        <v>14.26</v>
      </c>
      <c r="Q590" s="25">
        <v>1.1541195255158467</v>
      </c>
      <c r="R590" s="25">
        <v>4.55</v>
      </c>
      <c r="S590" s="25">
        <v>0.65801139665711239</v>
      </c>
      <c r="T590" s="25">
        <v>1</v>
      </c>
      <c r="U590" s="25">
        <v>24371</v>
      </c>
      <c r="V590" s="25">
        <v>0</v>
      </c>
      <c r="W590" s="25">
        <v>0</v>
      </c>
      <c r="X590" s="25">
        <v>0</v>
      </c>
      <c r="Y590" s="25">
        <v>0</v>
      </c>
      <c r="Z590" s="25">
        <f t="shared" si="9"/>
        <v>0</v>
      </c>
    </row>
    <row r="591" spans="1:26" x14ac:dyDescent="0.3">
      <c r="A591" s="25">
        <v>2014</v>
      </c>
      <c r="B591" s="10">
        <v>119</v>
      </c>
      <c r="C591" s="10">
        <v>875</v>
      </c>
      <c r="D591" s="10">
        <v>1</v>
      </c>
      <c r="E591" s="10">
        <v>0</v>
      </c>
      <c r="F591" s="10">
        <v>0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1</v>
      </c>
      <c r="M591" s="10">
        <v>0</v>
      </c>
      <c r="N591" s="25">
        <v>0.18299999999999272</v>
      </c>
      <c r="O591" s="15">
        <v>1.0000000000000009E-2</v>
      </c>
      <c r="P591" s="25">
        <v>19.43</v>
      </c>
      <c r="Q591" s="25">
        <v>1.2884728005997825</v>
      </c>
      <c r="R591" s="25">
        <v>2.66</v>
      </c>
      <c r="S591" s="25">
        <v>0.42488163663106698</v>
      </c>
      <c r="T591" s="25">
        <v>1</v>
      </c>
      <c r="U591" s="25">
        <v>24371</v>
      </c>
      <c r="V591" s="25">
        <v>0</v>
      </c>
      <c r="W591" s="25">
        <v>0</v>
      </c>
      <c r="X591" s="25">
        <v>0</v>
      </c>
      <c r="Y591" s="25">
        <v>0</v>
      </c>
      <c r="Z591" s="25">
        <f t="shared" si="9"/>
        <v>0</v>
      </c>
    </row>
    <row r="592" spans="1:26" x14ac:dyDescent="0.3">
      <c r="A592" s="25">
        <v>2014</v>
      </c>
      <c r="B592" s="10">
        <v>120</v>
      </c>
      <c r="C592" s="10">
        <v>876</v>
      </c>
      <c r="D592" s="10">
        <v>1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1</v>
      </c>
      <c r="N592" s="25">
        <v>0.44700000000000273</v>
      </c>
      <c r="O592" s="15">
        <v>0.41000000000000003</v>
      </c>
      <c r="P592" s="25">
        <v>5.81</v>
      </c>
      <c r="Q592" s="25">
        <v>0.76417613239033066</v>
      </c>
      <c r="R592" s="25">
        <v>2.98</v>
      </c>
      <c r="S592" s="25">
        <v>0.47421626407625522</v>
      </c>
      <c r="T592" s="25">
        <v>2</v>
      </c>
      <c r="U592" s="25">
        <v>24371</v>
      </c>
      <c r="V592" s="25">
        <v>0</v>
      </c>
      <c r="W592" s="25">
        <v>0</v>
      </c>
      <c r="X592" s="25">
        <v>0</v>
      </c>
      <c r="Y592" s="25">
        <v>1</v>
      </c>
      <c r="Z592" s="25">
        <f t="shared" si="9"/>
        <v>1</v>
      </c>
    </row>
    <row r="593" spans="1:26" x14ac:dyDescent="0.3">
      <c r="A593" s="25">
        <v>2014</v>
      </c>
      <c r="B593" s="10">
        <v>121</v>
      </c>
      <c r="C593" s="10">
        <v>877</v>
      </c>
      <c r="D593" s="10">
        <v>1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1</v>
      </c>
      <c r="M593" s="10">
        <v>0</v>
      </c>
      <c r="N593" s="25">
        <v>0.46000000000000796</v>
      </c>
      <c r="O593" s="15">
        <v>1.0000000000000009E-2</v>
      </c>
      <c r="P593" s="25">
        <v>12.7</v>
      </c>
      <c r="Q593" s="25">
        <v>1.1038037209559568</v>
      </c>
      <c r="R593" s="25">
        <v>3.23</v>
      </c>
      <c r="S593" s="25">
        <v>0.50920252233110286</v>
      </c>
      <c r="T593" s="25">
        <v>2</v>
      </c>
      <c r="U593" s="25">
        <v>24371</v>
      </c>
      <c r="V593" s="25">
        <v>0</v>
      </c>
      <c r="W593" s="25">
        <v>0</v>
      </c>
      <c r="X593" s="25">
        <v>1</v>
      </c>
      <c r="Y593" s="25">
        <v>0</v>
      </c>
      <c r="Z593" s="25">
        <f t="shared" si="9"/>
        <v>1</v>
      </c>
    </row>
    <row r="594" spans="1:26" x14ac:dyDescent="0.3">
      <c r="A594" s="25">
        <v>2014</v>
      </c>
      <c r="B594" s="10">
        <v>122</v>
      </c>
      <c r="C594" s="10">
        <v>878</v>
      </c>
      <c r="D594" s="10">
        <v>1</v>
      </c>
      <c r="E594" s="10">
        <v>0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1</v>
      </c>
      <c r="M594" s="10">
        <v>0</v>
      </c>
      <c r="N594" s="25">
        <v>0.5899999999999892</v>
      </c>
      <c r="O594" s="15">
        <v>4.0000000000000036E-2</v>
      </c>
      <c r="P594" s="25">
        <v>11.86</v>
      </c>
      <c r="Q594" s="25">
        <v>1.0740846890282438</v>
      </c>
      <c r="R594" s="25">
        <v>2.61</v>
      </c>
      <c r="S594" s="25">
        <v>0.41664050733828095</v>
      </c>
      <c r="T594" s="25">
        <v>1</v>
      </c>
      <c r="U594" s="25">
        <v>24371</v>
      </c>
      <c r="V594" s="25">
        <v>0</v>
      </c>
      <c r="W594" s="25">
        <v>0</v>
      </c>
      <c r="X594" s="25">
        <v>0</v>
      </c>
      <c r="Y594" s="25">
        <v>0</v>
      </c>
      <c r="Z594" s="25">
        <f t="shared" si="9"/>
        <v>0</v>
      </c>
    </row>
    <row r="595" spans="1:26" x14ac:dyDescent="0.3">
      <c r="A595" s="25">
        <v>2014</v>
      </c>
      <c r="B595" s="10">
        <v>123</v>
      </c>
      <c r="C595" s="10">
        <v>879</v>
      </c>
      <c r="D595" s="10">
        <v>1</v>
      </c>
      <c r="E595" s="10">
        <v>0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1</v>
      </c>
      <c r="M595" s="10">
        <v>0</v>
      </c>
      <c r="N595" s="25">
        <v>0.35000000000000853</v>
      </c>
      <c r="O595" s="15">
        <v>0</v>
      </c>
      <c r="P595" s="25">
        <v>16.53</v>
      </c>
      <c r="Q595" s="25">
        <v>1.2182728535714475</v>
      </c>
      <c r="R595" s="25">
        <v>2.68</v>
      </c>
      <c r="S595" s="25">
        <v>0.42813479402878885</v>
      </c>
      <c r="T595" s="25">
        <v>0</v>
      </c>
      <c r="U595" s="25">
        <v>18043</v>
      </c>
      <c r="V595" s="25">
        <v>0</v>
      </c>
      <c r="W595" s="25">
        <v>0</v>
      </c>
      <c r="X595" s="25">
        <v>0</v>
      </c>
      <c r="Y595" s="25">
        <v>1</v>
      </c>
      <c r="Z595" s="25">
        <f t="shared" si="9"/>
        <v>1</v>
      </c>
    </row>
    <row r="596" spans="1:26" x14ac:dyDescent="0.3">
      <c r="A596" s="25">
        <v>2014</v>
      </c>
      <c r="B596" s="10">
        <v>124</v>
      </c>
      <c r="C596" s="10">
        <v>880</v>
      </c>
      <c r="D596" s="10">
        <v>1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1</v>
      </c>
      <c r="M596" s="10">
        <v>0</v>
      </c>
      <c r="N596" s="25">
        <v>0.54999999999999716</v>
      </c>
      <c r="O596" s="15">
        <v>8.9999999999999969E-2</v>
      </c>
      <c r="P596" s="25">
        <v>33.92</v>
      </c>
      <c r="Q596" s="25">
        <v>1.5304558435846762</v>
      </c>
      <c r="R596" s="25">
        <v>5.25</v>
      </c>
      <c r="S596" s="25">
        <v>0.72015930340595691</v>
      </c>
      <c r="T596" s="25">
        <v>0</v>
      </c>
      <c r="U596" s="25">
        <v>18043</v>
      </c>
      <c r="V596" s="25">
        <v>0</v>
      </c>
      <c r="W596" s="25">
        <v>0</v>
      </c>
      <c r="X596" s="25">
        <v>0</v>
      </c>
      <c r="Y596" s="25">
        <v>1</v>
      </c>
      <c r="Z596" s="25">
        <f t="shared" si="9"/>
        <v>1</v>
      </c>
    </row>
    <row r="597" spans="1:26" x14ac:dyDescent="0.3">
      <c r="A597" s="25">
        <v>2014</v>
      </c>
      <c r="B597" s="10">
        <v>125</v>
      </c>
      <c r="C597" s="10">
        <v>881</v>
      </c>
      <c r="D597" s="10">
        <v>1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1</v>
      </c>
      <c r="N597" s="25">
        <v>0.35999999999999943</v>
      </c>
      <c r="O597" s="15">
        <v>2.0000000000000018E-2</v>
      </c>
      <c r="P597" s="25">
        <v>24.19</v>
      </c>
      <c r="Q597" s="25">
        <v>1.3836358683618797</v>
      </c>
      <c r="R597" s="25">
        <v>7.7</v>
      </c>
      <c r="S597" s="25">
        <v>0.88649072517248184</v>
      </c>
      <c r="T597" s="25">
        <v>0</v>
      </c>
      <c r="U597" s="25">
        <v>18043</v>
      </c>
      <c r="V597" s="25">
        <v>0</v>
      </c>
      <c r="W597" s="25">
        <v>0</v>
      </c>
      <c r="X597" s="25">
        <v>0</v>
      </c>
      <c r="Y597" s="25">
        <v>0</v>
      </c>
      <c r="Z597" s="25">
        <f t="shared" si="9"/>
        <v>0</v>
      </c>
    </row>
    <row r="598" spans="1:26" x14ac:dyDescent="0.3">
      <c r="A598" s="25">
        <v>2014</v>
      </c>
      <c r="B598" s="10">
        <v>126</v>
      </c>
      <c r="C598" s="10">
        <v>882</v>
      </c>
      <c r="D598" s="10">
        <v>1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1</v>
      </c>
      <c r="M598" s="10">
        <v>0</v>
      </c>
      <c r="N598" s="25">
        <v>0.53499999999999659</v>
      </c>
      <c r="O598" s="15">
        <v>5.0000000000000044E-2</v>
      </c>
      <c r="P598" s="25">
        <v>49.81</v>
      </c>
      <c r="Q598" s="25">
        <v>1.6973165417323834</v>
      </c>
      <c r="R598" s="25">
        <v>6.11</v>
      </c>
      <c r="S598" s="25">
        <v>0.78604121024255424</v>
      </c>
      <c r="T598" s="25">
        <v>0</v>
      </c>
      <c r="U598" s="25">
        <v>18043</v>
      </c>
      <c r="V598" s="25">
        <v>0</v>
      </c>
      <c r="W598" s="25">
        <v>0</v>
      </c>
      <c r="X598" s="25">
        <v>0</v>
      </c>
      <c r="Y598" s="25">
        <v>0</v>
      </c>
      <c r="Z598" s="25">
        <f t="shared" si="9"/>
        <v>0</v>
      </c>
    </row>
    <row r="599" spans="1:26" x14ac:dyDescent="0.3">
      <c r="A599" s="25">
        <v>2014</v>
      </c>
      <c r="B599" s="10">
        <v>127</v>
      </c>
      <c r="C599" s="10">
        <v>883</v>
      </c>
      <c r="D599" s="10">
        <v>1</v>
      </c>
      <c r="E599" s="10">
        <v>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1</v>
      </c>
      <c r="N599" s="25">
        <v>0.35500000000000398</v>
      </c>
      <c r="O599" s="15">
        <v>5.0000000000000044E-2</v>
      </c>
      <c r="P599" s="25">
        <v>29.03</v>
      </c>
      <c r="Q599" s="25">
        <v>1.4628470358316736</v>
      </c>
      <c r="R599" s="25">
        <v>6.96</v>
      </c>
      <c r="S599" s="25">
        <v>0.84260923961056211</v>
      </c>
      <c r="T599" s="25">
        <v>0</v>
      </c>
      <c r="U599" s="25">
        <v>18043</v>
      </c>
      <c r="V599" s="25">
        <v>0</v>
      </c>
      <c r="W599" s="25">
        <v>1</v>
      </c>
      <c r="X599" s="25">
        <v>0</v>
      </c>
      <c r="Y599" s="25">
        <v>0</v>
      </c>
      <c r="Z599" s="25">
        <f t="shared" si="9"/>
        <v>1</v>
      </c>
    </row>
    <row r="600" spans="1:26" x14ac:dyDescent="0.3">
      <c r="A600" s="25">
        <v>2014</v>
      </c>
      <c r="B600" s="10">
        <v>128</v>
      </c>
      <c r="C600" s="10">
        <v>884</v>
      </c>
      <c r="D600" s="10">
        <v>1</v>
      </c>
      <c r="E600" s="10">
        <v>0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1</v>
      </c>
      <c r="M600" s="10">
        <v>0</v>
      </c>
      <c r="N600" s="25">
        <v>0.51500000000000057</v>
      </c>
      <c r="O600" s="15">
        <v>8.9999999999999969E-2</v>
      </c>
      <c r="P600" s="25">
        <v>10.88</v>
      </c>
      <c r="Q600" s="25">
        <v>1.0366288953621612</v>
      </c>
      <c r="R600" s="25">
        <v>2.95</v>
      </c>
      <c r="S600" s="25">
        <v>0.46982201597816303</v>
      </c>
      <c r="T600" s="25">
        <v>0</v>
      </c>
      <c r="U600" s="25">
        <v>18043</v>
      </c>
      <c r="V600" s="25">
        <v>0</v>
      </c>
      <c r="W600" s="25">
        <v>0</v>
      </c>
      <c r="X600" s="25">
        <v>0</v>
      </c>
      <c r="Y600" s="25">
        <v>0</v>
      </c>
      <c r="Z600" s="25">
        <f t="shared" si="9"/>
        <v>0</v>
      </c>
    </row>
    <row r="601" spans="1:26" x14ac:dyDescent="0.3">
      <c r="A601" s="25">
        <v>2014</v>
      </c>
      <c r="B601" s="10">
        <v>129</v>
      </c>
      <c r="C601" s="10">
        <v>885</v>
      </c>
      <c r="D601" s="10">
        <v>1</v>
      </c>
      <c r="E601" s="10">
        <v>0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1</v>
      </c>
      <c r="M601" s="10">
        <v>0</v>
      </c>
      <c r="N601" s="25">
        <v>0.92999999999999261</v>
      </c>
      <c r="O601" s="15">
        <v>0.21999999999999997</v>
      </c>
      <c r="P601" s="25">
        <v>15.61</v>
      </c>
      <c r="Q601" s="25">
        <v>1.1934029030624176</v>
      </c>
      <c r="R601" s="25">
        <v>3.09</v>
      </c>
      <c r="S601" s="25">
        <v>0.48995847942483461</v>
      </c>
      <c r="T601" s="25">
        <v>0</v>
      </c>
      <c r="U601" s="25">
        <v>18043</v>
      </c>
      <c r="V601" s="25">
        <v>0</v>
      </c>
      <c r="W601" s="25">
        <v>0</v>
      </c>
      <c r="X601" s="25">
        <v>2</v>
      </c>
      <c r="Y601" s="25">
        <v>2</v>
      </c>
      <c r="Z601" s="25">
        <f t="shared" si="9"/>
        <v>4</v>
      </c>
    </row>
    <row r="602" spans="1:26" x14ac:dyDescent="0.3">
      <c r="A602" s="25">
        <v>2014</v>
      </c>
      <c r="B602" s="10">
        <v>130</v>
      </c>
      <c r="C602" s="10">
        <v>886</v>
      </c>
      <c r="D602" s="10">
        <v>1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1</v>
      </c>
      <c r="L602" s="10">
        <v>0</v>
      </c>
      <c r="M602" s="10">
        <v>0</v>
      </c>
      <c r="N602" s="25">
        <v>0.31700000000000728</v>
      </c>
      <c r="O602" s="15">
        <v>6.0000000000000053E-2</v>
      </c>
      <c r="P602" s="25">
        <v>14.74</v>
      </c>
      <c r="Q602" s="25">
        <v>1.1684974835230326</v>
      </c>
      <c r="R602" s="25">
        <v>3.19</v>
      </c>
      <c r="S602" s="25">
        <v>0.50379068305718111</v>
      </c>
      <c r="T602" s="25">
        <v>1</v>
      </c>
      <c r="U602" s="25">
        <v>18043</v>
      </c>
      <c r="V602" s="25">
        <v>0</v>
      </c>
      <c r="W602" s="25">
        <v>0</v>
      </c>
      <c r="X602" s="25">
        <v>0</v>
      </c>
      <c r="Y602" s="25">
        <v>1</v>
      </c>
      <c r="Z602" s="25">
        <f t="shared" si="9"/>
        <v>1</v>
      </c>
    </row>
    <row r="603" spans="1:26" x14ac:dyDescent="0.3">
      <c r="A603" s="25">
        <v>2014</v>
      </c>
      <c r="B603" s="10">
        <v>131</v>
      </c>
      <c r="C603" s="10">
        <v>887</v>
      </c>
      <c r="D603" s="10">
        <v>1</v>
      </c>
      <c r="E603" s="10">
        <v>0</v>
      </c>
      <c r="F603" s="10">
        <v>0</v>
      </c>
      <c r="G603" s="10">
        <v>1</v>
      </c>
      <c r="H603" s="10">
        <v>0</v>
      </c>
      <c r="I603" s="10">
        <v>0</v>
      </c>
      <c r="J603" s="10">
        <v>0</v>
      </c>
      <c r="K603" s="10">
        <v>1</v>
      </c>
      <c r="L603" s="10">
        <v>0</v>
      </c>
      <c r="M603" s="10">
        <v>0</v>
      </c>
      <c r="N603" s="25">
        <v>0.23799999999999955</v>
      </c>
      <c r="O603" s="15">
        <v>0</v>
      </c>
      <c r="P603" s="25">
        <v>35.75</v>
      </c>
      <c r="Q603" s="25">
        <v>1.5532760461370994</v>
      </c>
      <c r="R603" s="25">
        <v>2.89</v>
      </c>
      <c r="S603" s="25">
        <v>0.46089784275654788</v>
      </c>
      <c r="T603" s="25">
        <v>0</v>
      </c>
      <c r="U603" s="25">
        <v>18043</v>
      </c>
      <c r="V603" s="25">
        <v>0</v>
      </c>
      <c r="W603" s="25">
        <v>0</v>
      </c>
      <c r="X603" s="25">
        <v>2</v>
      </c>
      <c r="Y603" s="25">
        <v>2</v>
      </c>
      <c r="Z603" s="25">
        <f t="shared" si="9"/>
        <v>4</v>
      </c>
    </row>
    <row r="604" spans="1:26" x14ac:dyDescent="0.3">
      <c r="A604" s="25">
        <v>2014</v>
      </c>
      <c r="B604" s="10">
        <v>132</v>
      </c>
      <c r="C604" s="10">
        <v>888</v>
      </c>
      <c r="D604" s="10">
        <v>1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1</v>
      </c>
      <c r="L604" s="10">
        <v>0</v>
      </c>
      <c r="M604" s="10">
        <v>0</v>
      </c>
      <c r="N604" s="25">
        <v>0.40999999999999659</v>
      </c>
      <c r="O604" s="15">
        <v>6.0000000000000053E-2</v>
      </c>
      <c r="P604" s="25">
        <v>34.93</v>
      </c>
      <c r="Q604" s="25">
        <v>1.5431985856376467</v>
      </c>
      <c r="R604" s="25">
        <v>3.54</v>
      </c>
      <c r="S604" s="25">
        <v>0.54900326202578786</v>
      </c>
      <c r="T604" s="25">
        <v>0</v>
      </c>
      <c r="U604" s="25">
        <v>18043</v>
      </c>
      <c r="V604" s="25">
        <v>0</v>
      </c>
      <c r="W604" s="25">
        <v>1</v>
      </c>
      <c r="X604" s="25">
        <v>1</v>
      </c>
      <c r="Y604" s="25">
        <v>2</v>
      </c>
      <c r="Z604" s="25">
        <f t="shared" si="9"/>
        <v>4</v>
      </c>
    </row>
    <row r="605" spans="1:26" x14ac:dyDescent="0.3">
      <c r="A605" s="25">
        <v>2014</v>
      </c>
      <c r="B605" s="10">
        <v>133</v>
      </c>
      <c r="C605" s="10">
        <v>889</v>
      </c>
      <c r="D605" s="10">
        <v>1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1</v>
      </c>
      <c r="L605" s="10">
        <v>0</v>
      </c>
      <c r="M605" s="10">
        <v>0</v>
      </c>
      <c r="N605" s="25">
        <v>0.59000000000000341</v>
      </c>
      <c r="O605" s="15">
        <v>0.16000000000000003</v>
      </c>
      <c r="P605" s="25">
        <v>29.9</v>
      </c>
      <c r="Q605" s="25">
        <v>1.4756711883244296</v>
      </c>
      <c r="R605" s="25">
        <v>3.26</v>
      </c>
      <c r="S605" s="25">
        <v>0.51321760006793893</v>
      </c>
      <c r="T605" s="25">
        <v>0</v>
      </c>
      <c r="U605" s="25">
        <v>18043</v>
      </c>
      <c r="V605" s="25">
        <v>0</v>
      </c>
      <c r="W605" s="25">
        <v>0</v>
      </c>
      <c r="X605" s="25">
        <v>1</v>
      </c>
      <c r="Y605" s="25">
        <v>1</v>
      </c>
      <c r="Z605" s="25">
        <f t="shared" si="9"/>
        <v>2</v>
      </c>
    </row>
    <row r="606" spans="1:26" x14ac:dyDescent="0.3">
      <c r="A606" s="25">
        <v>2014</v>
      </c>
      <c r="B606" s="10">
        <v>134</v>
      </c>
      <c r="C606" s="10">
        <v>890</v>
      </c>
      <c r="D606" s="10">
        <v>1</v>
      </c>
      <c r="E606" s="10">
        <v>0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1</v>
      </c>
      <c r="L606" s="10">
        <v>0</v>
      </c>
      <c r="M606" s="10">
        <v>0</v>
      </c>
      <c r="N606" s="25">
        <v>1</v>
      </c>
      <c r="O606" s="15">
        <v>0.18999999999999995</v>
      </c>
      <c r="P606" s="25">
        <v>26.09</v>
      </c>
      <c r="Q606" s="25">
        <v>1.4164740791002208</v>
      </c>
      <c r="R606" s="25">
        <v>3.39</v>
      </c>
      <c r="S606" s="25">
        <v>0.53019969820308221</v>
      </c>
      <c r="T606" s="25">
        <v>0</v>
      </c>
      <c r="U606" s="25">
        <v>18043</v>
      </c>
      <c r="V606" s="25">
        <v>1</v>
      </c>
      <c r="W606" s="25">
        <v>0</v>
      </c>
      <c r="X606" s="25">
        <v>3</v>
      </c>
      <c r="Y606" s="25">
        <v>3</v>
      </c>
      <c r="Z606" s="25">
        <f t="shared" si="9"/>
        <v>7</v>
      </c>
    </row>
    <row r="607" spans="1:26" x14ac:dyDescent="0.3">
      <c r="A607" s="25">
        <v>2014</v>
      </c>
      <c r="B607" s="10">
        <v>135</v>
      </c>
      <c r="C607" s="10">
        <v>891</v>
      </c>
      <c r="D607" s="10">
        <v>1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1</v>
      </c>
      <c r="L607" s="10">
        <v>0</v>
      </c>
      <c r="M607" s="10">
        <v>0</v>
      </c>
      <c r="N607" s="25">
        <v>0.23000000000000398</v>
      </c>
      <c r="O607" s="15">
        <v>0</v>
      </c>
      <c r="P607" s="25">
        <v>15.39</v>
      </c>
      <c r="Q607" s="25">
        <v>1.1872386198314788</v>
      </c>
      <c r="R607" s="25">
        <v>3.43</v>
      </c>
      <c r="S607" s="25">
        <v>0.53529412004277055</v>
      </c>
      <c r="T607" s="25">
        <v>1</v>
      </c>
      <c r="U607" s="25">
        <v>18043</v>
      </c>
      <c r="V607" s="25">
        <v>0</v>
      </c>
      <c r="W607" s="25">
        <v>1</v>
      </c>
      <c r="X607" s="25">
        <v>0</v>
      </c>
      <c r="Y607" s="25">
        <v>0</v>
      </c>
      <c r="Z607" s="25">
        <f t="shared" si="9"/>
        <v>1</v>
      </c>
    </row>
    <row r="608" spans="1:26" x14ac:dyDescent="0.3">
      <c r="A608" s="25">
        <v>2014</v>
      </c>
      <c r="B608" s="10">
        <v>136</v>
      </c>
      <c r="C608" s="10">
        <v>892</v>
      </c>
      <c r="D608" s="10">
        <v>1</v>
      </c>
      <c r="E608" s="10">
        <v>0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1</v>
      </c>
      <c r="L608" s="10">
        <v>0</v>
      </c>
      <c r="M608" s="10">
        <v>0</v>
      </c>
      <c r="N608" s="25">
        <v>0.28000000000000114</v>
      </c>
      <c r="O608" s="15">
        <v>6.9999999999999951E-2</v>
      </c>
      <c r="P608" s="25">
        <v>28.64</v>
      </c>
      <c r="Q608" s="25">
        <v>1.4569730136358179</v>
      </c>
      <c r="R608" s="25">
        <v>4.09</v>
      </c>
      <c r="S608" s="25">
        <v>0.61172330800734176</v>
      </c>
      <c r="T608" s="25">
        <v>0</v>
      </c>
      <c r="U608" s="25">
        <v>18043</v>
      </c>
      <c r="V608" s="25">
        <v>0</v>
      </c>
      <c r="W608" s="25">
        <v>0</v>
      </c>
      <c r="X608" s="25">
        <v>0</v>
      </c>
      <c r="Y608" s="25">
        <v>0</v>
      </c>
      <c r="Z608" s="25">
        <f t="shared" si="9"/>
        <v>0</v>
      </c>
    </row>
    <row r="609" spans="1:26" x14ac:dyDescent="0.3">
      <c r="A609" s="25">
        <v>2014</v>
      </c>
      <c r="B609" s="10">
        <v>137</v>
      </c>
      <c r="C609" s="10">
        <v>893</v>
      </c>
      <c r="D609" s="10">
        <v>1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1</v>
      </c>
      <c r="K609" s="10">
        <v>0</v>
      </c>
      <c r="L609" s="10">
        <v>0</v>
      </c>
      <c r="M609" s="10">
        <v>0</v>
      </c>
      <c r="N609" s="25">
        <v>0.40999999999999659</v>
      </c>
      <c r="O609" s="15">
        <v>0</v>
      </c>
      <c r="P609" s="25">
        <v>25.16</v>
      </c>
      <c r="Q609" s="25">
        <v>1.4007106367732314</v>
      </c>
      <c r="R609" s="25">
        <v>3.5</v>
      </c>
      <c r="S609" s="25">
        <v>0.54406804435027567</v>
      </c>
      <c r="T609" s="25">
        <v>0</v>
      </c>
      <c r="U609" s="25">
        <v>18043</v>
      </c>
      <c r="V609" s="25">
        <v>0</v>
      </c>
      <c r="W609" s="25">
        <v>0</v>
      </c>
      <c r="X609" s="25">
        <v>0</v>
      </c>
      <c r="Y609" s="25">
        <v>1</v>
      </c>
      <c r="Z609" s="25">
        <f t="shared" si="9"/>
        <v>1</v>
      </c>
    </row>
    <row r="610" spans="1:26" x14ac:dyDescent="0.3">
      <c r="A610" s="25">
        <v>2014</v>
      </c>
      <c r="B610" s="10">
        <v>138</v>
      </c>
      <c r="C610" s="10">
        <v>894</v>
      </c>
      <c r="D610" s="10">
        <v>1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1</v>
      </c>
      <c r="L610" s="10">
        <v>0</v>
      </c>
      <c r="M610" s="10">
        <v>0</v>
      </c>
      <c r="N610" s="25">
        <v>0.63500000000000512</v>
      </c>
      <c r="O610" s="15">
        <v>0.25</v>
      </c>
      <c r="P610" s="25">
        <v>20.38</v>
      </c>
      <c r="Q610" s="25">
        <v>1.3092041796704075</v>
      </c>
      <c r="R610" s="25">
        <v>4.0599999999999996</v>
      </c>
      <c r="S610" s="25">
        <v>0.60852603357719404</v>
      </c>
      <c r="T610" s="25">
        <v>1</v>
      </c>
      <c r="U610" s="25">
        <v>18043</v>
      </c>
      <c r="V610" s="25">
        <v>0</v>
      </c>
      <c r="W610" s="25">
        <v>0</v>
      </c>
      <c r="X610" s="25">
        <v>0</v>
      </c>
      <c r="Y610" s="25">
        <v>0</v>
      </c>
      <c r="Z610" s="25">
        <f t="shared" si="9"/>
        <v>0</v>
      </c>
    </row>
    <row r="611" spans="1:26" x14ac:dyDescent="0.3">
      <c r="A611" s="25">
        <v>2014</v>
      </c>
      <c r="B611" s="10">
        <v>139</v>
      </c>
      <c r="C611" s="10">
        <v>895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25">
        <v>0.27299999999999613</v>
      </c>
      <c r="O611" s="15">
        <v>5.0000000000000044E-2</v>
      </c>
      <c r="P611" s="25">
        <v>21.13</v>
      </c>
      <c r="Q611" s="25">
        <v>1.3248994970523134</v>
      </c>
      <c r="R611" s="25">
        <v>3.35</v>
      </c>
      <c r="S611" s="25">
        <v>0.5250448070368452</v>
      </c>
      <c r="T611" s="25">
        <v>0</v>
      </c>
      <c r="U611" s="25">
        <v>18043</v>
      </c>
      <c r="V611" s="25">
        <v>0</v>
      </c>
      <c r="W611" s="25">
        <v>0</v>
      </c>
      <c r="X611" s="25">
        <v>1</v>
      </c>
      <c r="Y611" s="25">
        <v>0</v>
      </c>
      <c r="Z611" s="25">
        <f t="shared" si="9"/>
        <v>1</v>
      </c>
    </row>
    <row r="612" spans="1:26" x14ac:dyDescent="0.3">
      <c r="A612" s="25">
        <v>2014</v>
      </c>
      <c r="B612" s="10">
        <v>140</v>
      </c>
      <c r="C612" s="10">
        <v>896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  <c r="I612" s="10">
        <v>0</v>
      </c>
      <c r="J612" s="10">
        <v>1</v>
      </c>
      <c r="K612" s="10">
        <v>0</v>
      </c>
      <c r="L612" s="10">
        <v>0</v>
      </c>
      <c r="M612" s="10">
        <v>0</v>
      </c>
      <c r="N612" s="25">
        <v>0.25199999999999534</v>
      </c>
      <c r="O612" s="15">
        <v>0</v>
      </c>
      <c r="P612" s="25">
        <v>12.2</v>
      </c>
      <c r="Q612" s="25">
        <v>1.0863598306747482</v>
      </c>
      <c r="R612" s="25">
        <v>2.86</v>
      </c>
      <c r="S612" s="25">
        <v>0.456366033129043</v>
      </c>
      <c r="T612" s="25">
        <v>0</v>
      </c>
      <c r="U612" s="25">
        <v>18043</v>
      </c>
      <c r="V612" s="25">
        <v>0</v>
      </c>
      <c r="W612" s="25">
        <v>0</v>
      </c>
      <c r="X612" s="25">
        <v>0</v>
      </c>
      <c r="Y612" s="25">
        <v>1</v>
      </c>
      <c r="Z612" s="25">
        <f t="shared" si="9"/>
        <v>1</v>
      </c>
    </row>
    <row r="613" spans="1:26" x14ac:dyDescent="0.3">
      <c r="A613" s="25">
        <v>2014</v>
      </c>
      <c r="B613" s="10">
        <v>141</v>
      </c>
      <c r="C613" s="10">
        <v>897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1</v>
      </c>
      <c r="L613" s="10">
        <v>0</v>
      </c>
      <c r="M613" s="10">
        <v>0</v>
      </c>
      <c r="N613" s="25">
        <v>0.66500000000000625</v>
      </c>
      <c r="O613" s="15">
        <v>0.4</v>
      </c>
      <c r="P613" s="25">
        <v>18.03</v>
      </c>
      <c r="Q613" s="25">
        <v>1.255995726722402</v>
      </c>
      <c r="R613" s="25">
        <v>3.53</v>
      </c>
      <c r="S613" s="25">
        <v>0.54777470538782258</v>
      </c>
      <c r="T613" s="25">
        <v>2</v>
      </c>
      <c r="U613" s="25">
        <v>18043</v>
      </c>
      <c r="V613" s="25">
        <v>0</v>
      </c>
      <c r="W613" s="25">
        <v>0</v>
      </c>
      <c r="X613" s="25">
        <v>0</v>
      </c>
      <c r="Y613" s="25">
        <v>0</v>
      </c>
      <c r="Z613" s="25">
        <f t="shared" si="9"/>
        <v>0</v>
      </c>
    </row>
    <row r="614" spans="1:26" x14ac:dyDescent="0.3">
      <c r="A614" s="25">
        <v>2014</v>
      </c>
      <c r="B614" s="10">
        <v>142</v>
      </c>
      <c r="C614" s="10">
        <v>898</v>
      </c>
      <c r="D614" s="10">
        <v>1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1</v>
      </c>
      <c r="L614" s="10">
        <v>0</v>
      </c>
      <c r="M614" s="10">
        <v>0</v>
      </c>
      <c r="N614" s="25">
        <v>0.60199999999998965</v>
      </c>
      <c r="O614" s="15">
        <v>0.17000000000000004</v>
      </c>
      <c r="P614" s="25">
        <v>16.54</v>
      </c>
      <c r="Q614" s="25">
        <v>1.2185355052165279</v>
      </c>
      <c r="R614" s="25">
        <v>2.71</v>
      </c>
      <c r="S614" s="25">
        <v>0.43296929087440572</v>
      </c>
      <c r="T614" s="25">
        <v>2</v>
      </c>
      <c r="U614" s="25">
        <v>18043</v>
      </c>
      <c r="V614" s="25">
        <v>0</v>
      </c>
      <c r="W614" s="25">
        <v>0</v>
      </c>
      <c r="X614" s="25">
        <v>1</v>
      </c>
      <c r="Y614" s="25">
        <v>1</v>
      </c>
      <c r="Z614" s="25">
        <f t="shared" si="9"/>
        <v>2</v>
      </c>
    </row>
    <row r="615" spans="1:26" x14ac:dyDescent="0.3">
      <c r="A615" s="25">
        <v>2014</v>
      </c>
      <c r="B615" s="10">
        <v>143</v>
      </c>
      <c r="C615" s="10">
        <v>899</v>
      </c>
      <c r="D615" s="10">
        <v>1</v>
      </c>
      <c r="E615" s="10">
        <v>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1</v>
      </c>
      <c r="M615" s="10">
        <v>0</v>
      </c>
      <c r="N615" s="25">
        <v>0.21300000000000807</v>
      </c>
      <c r="O615" s="15">
        <v>0</v>
      </c>
      <c r="P615" s="25">
        <v>24.98</v>
      </c>
      <c r="Q615" s="25">
        <v>1.3975924340381167</v>
      </c>
      <c r="R615" s="25">
        <v>2.91</v>
      </c>
      <c r="S615" s="25">
        <v>0.46389298898590731</v>
      </c>
      <c r="T615" s="25">
        <v>1</v>
      </c>
      <c r="U615" s="25">
        <v>18043</v>
      </c>
      <c r="V615" s="25">
        <v>0</v>
      </c>
      <c r="W615" s="25">
        <v>0</v>
      </c>
      <c r="X615" s="25">
        <v>0</v>
      </c>
      <c r="Y615" s="25">
        <v>1</v>
      </c>
      <c r="Z615" s="25">
        <f t="shared" si="9"/>
        <v>1</v>
      </c>
    </row>
    <row r="616" spans="1:26" x14ac:dyDescent="0.3">
      <c r="A616" s="25">
        <v>2014</v>
      </c>
      <c r="B616" s="10">
        <v>144</v>
      </c>
      <c r="C616" s="10">
        <v>900</v>
      </c>
      <c r="D616" s="10">
        <v>1</v>
      </c>
      <c r="E616" s="10">
        <v>0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25">
        <v>0.28999999999999204</v>
      </c>
      <c r="O616" s="15">
        <v>6.0000000000000053E-2</v>
      </c>
      <c r="P616" s="25">
        <v>33.29</v>
      </c>
      <c r="Q616" s="25">
        <v>1.5223137951566674</v>
      </c>
      <c r="R616" s="25">
        <v>3.47</v>
      </c>
      <c r="S616" s="25">
        <v>0.54032947479087379</v>
      </c>
      <c r="T616" s="25">
        <v>0</v>
      </c>
      <c r="U616" s="25">
        <v>18043</v>
      </c>
      <c r="V616" s="25">
        <v>0</v>
      </c>
      <c r="W616" s="25">
        <v>0</v>
      </c>
      <c r="X616" s="25">
        <v>0</v>
      </c>
      <c r="Y616" s="25">
        <v>0</v>
      </c>
      <c r="Z616" s="25">
        <f t="shared" si="9"/>
        <v>0</v>
      </c>
    </row>
    <row r="617" spans="1:26" x14ac:dyDescent="0.3">
      <c r="A617" s="25">
        <v>2014</v>
      </c>
      <c r="B617" s="10">
        <v>145</v>
      </c>
      <c r="C617" s="10">
        <v>901</v>
      </c>
      <c r="D617" s="10">
        <v>1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1</v>
      </c>
      <c r="L617" s="10">
        <v>0</v>
      </c>
      <c r="M617" s="10">
        <v>0</v>
      </c>
      <c r="N617" s="25">
        <v>0.35500000000000398</v>
      </c>
      <c r="O617" s="15">
        <v>0</v>
      </c>
      <c r="P617" s="25">
        <v>15.84</v>
      </c>
      <c r="Q617" s="25">
        <v>1.1997551772534747</v>
      </c>
      <c r="R617" s="25">
        <v>2.91</v>
      </c>
      <c r="S617" s="25">
        <v>0.46389298898590731</v>
      </c>
      <c r="T617" s="25">
        <v>0</v>
      </c>
      <c r="U617" s="25">
        <v>18043</v>
      </c>
      <c r="V617" s="25">
        <v>0</v>
      </c>
      <c r="W617" s="25">
        <v>0</v>
      </c>
      <c r="X617" s="25">
        <v>1</v>
      </c>
      <c r="Y617" s="25">
        <v>2</v>
      </c>
      <c r="Z617" s="25">
        <f t="shared" si="9"/>
        <v>3</v>
      </c>
    </row>
    <row r="618" spans="1:26" x14ac:dyDescent="0.3">
      <c r="A618" s="25">
        <v>2014</v>
      </c>
      <c r="B618" s="10">
        <v>146</v>
      </c>
      <c r="C618" s="10">
        <v>902</v>
      </c>
      <c r="D618" s="10">
        <v>1</v>
      </c>
      <c r="E618" s="10">
        <v>0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25">
        <v>0.32000000000000739</v>
      </c>
      <c r="O618" s="15">
        <v>9.9999999999999978E-2</v>
      </c>
      <c r="P618" s="25">
        <v>10.97</v>
      </c>
      <c r="Q618" s="25">
        <v>1.0402066275747111</v>
      </c>
      <c r="R618" s="25">
        <v>2.88</v>
      </c>
      <c r="S618" s="25">
        <v>0.45939248775923086</v>
      </c>
      <c r="T618" s="25">
        <v>1</v>
      </c>
      <c r="U618" s="25">
        <v>18043</v>
      </c>
      <c r="V618" s="25">
        <v>0</v>
      </c>
      <c r="W618" s="25">
        <v>0</v>
      </c>
      <c r="X618" s="25">
        <v>0</v>
      </c>
      <c r="Y618" s="25">
        <v>1</v>
      </c>
      <c r="Z618" s="25">
        <f t="shared" si="9"/>
        <v>1</v>
      </c>
    </row>
    <row r="619" spans="1:26" x14ac:dyDescent="0.3">
      <c r="A619" s="25">
        <v>2014</v>
      </c>
      <c r="B619" s="10">
        <v>147</v>
      </c>
      <c r="C619" s="10">
        <v>903</v>
      </c>
      <c r="D619" s="10">
        <v>1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25">
        <v>0.36999999999999034</v>
      </c>
      <c r="O619" s="15">
        <v>0.18999999999999995</v>
      </c>
      <c r="P619" s="25">
        <v>10.49</v>
      </c>
      <c r="Q619" s="25">
        <v>1.0207754881935578</v>
      </c>
      <c r="R619" s="25">
        <v>3.89</v>
      </c>
      <c r="S619" s="25">
        <v>0.58994960132570773</v>
      </c>
      <c r="T619" s="25">
        <v>0</v>
      </c>
      <c r="U619" s="25">
        <v>18043</v>
      </c>
      <c r="V619" s="25">
        <v>0</v>
      </c>
      <c r="W619" s="25">
        <v>0</v>
      </c>
      <c r="X619" s="25">
        <v>0</v>
      </c>
      <c r="Y619" s="25">
        <v>0</v>
      </c>
      <c r="Z619" s="25">
        <f t="shared" si="9"/>
        <v>0</v>
      </c>
    </row>
    <row r="620" spans="1:26" x14ac:dyDescent="0.3">
      <c r="A620" s="25">
        <v>2014</v>
      </c>
      <c r="B620" s="10">
        <v>148</v>
      </c>
      <c r="C620" s="10">
        <v>904</v>
      </c>
      <c r="D620" s="10">
        <v>1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25">
        <v>0.54100000000001103</v>
      </c>
      <c r="O620" s="15">
        <v>8.9999999999999969E-2</v>
      </c>
      <c r="P620" s="25">
        <v>7.97</v>
      </c>
      <c r="Q620" s="25">
        <v>0.90145832139611237</v>
      </c>
      <c r="R620" s="25">
        <v>3.06</v>
      </c>
      <c r="S620" s="25">
        <v>0.48572142648158001</v>
      </c>
      <c r="T620" s="25">
        <v>1</v>
      </c>
      <c r="U620" s="25">
        <v>18043</v>
      </c>
      <c r="V620" s="25">
        <v>0</v>
      </c>
      <c r="W620" s="25">
        <v>0</v>
      </c>
      <c r="X620" s="25">
        <v>1</v>
      </c>
      <c r="Y620" s="25">
        <v>1</v>
      </c>
      <c r="Z620" s="25">
        <f t="shared" si="9"/>
        <v>2</v>
      </c>
    </row>
    <row r="621" spans="1:26" x14ac:dyDescent="0.3">
      <c r="A621" s="25">
        <v>2014</v>
      </c>
      <c r="B621" s="10">
        <v>149</v>
      </c>
      <c r="C621" s="10">
        <v>905</v>
      </c>
      <c r="D621" s="10">
        <v>1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1</v>
      </c>
      <c r="K621" s="10">
        <v>0</v>
      </c>
      <c r="L621" s="10">
        <v>0</v>
      </c>
      <c r="M621" s="10">
        <v>0</v>
      </c>
      <c r="N621" s="25">
        <v>0.19199999999999307</v>
      </c>
      <c r="O621" s="15">
        <v>1.0000000000000009E-2</v>
      </c>
      <c r="P621" s="25">
        <v>6.97</v>
      </c>
      <c r="Q621" s="25">
        <v>0.84323277809800945</v>
      </c>
      <c r="R621" s="25">
        <v>2.9</v>
      </c>
      <c r="S621" s="25">
        <v>0.46239799789895608</v>
      </c>
      <c r="T621" s="25">
        <v>0</v>
      </c>
      <c r="U621" s="25">
        <v>18043</v>
      </c>
      <c r="V621" s="25">
        <v>0</v>
      </c>
      <c r="W621" s="25">
        <v>1</v>
      </c>
      <c r="X621" s="25">
        <v>0</v>
      </c>
      <c r="Y621" s="25">
        <v>0</v>
      </c>
      <c r="Z621" s="25">
        <f t="shared" si="9"/>
        <v>1</v>
      </c>
    </row>
    <row r="622" spans="1:26" x14ac:dyDescent="0.3">
      <c r="A622" s="25">
        <v>2014</v>
      </c>
      <c r="B622" s="10">
        <v>150</v>
      </c>
      <c r="C622" s="10">
        <v>906</v>
      </c>
      <c r="D622" s="10">
        <v>1</v>
      </c>
      <c r="E622" s="10">
        <v>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1</v>
      </c>
      <c r="M622" s="10">
        <v>0</v>
      </c>
      <c r="N622" s="25">
        <v>0.37199999999999989</v>
      </c>
      <c r="O622" s="15">
        <v>0.14000000000000001</v>
      </c>
      <c r="P622" s="25">
        <v>11.37</v>
      </c>
      <c r="Q622" s="25">
        <v>1.0557604646877348</v>
      </c>
      <c r="R622" s="25">
        <v>3.32</v>
      </c>
      <c r="S622" s="25">
        <v>0.52113808370403625</v>
      </c>
      <c r="T622" s="25">
        <v>1</v>
      </c>
      <c r="U622" s="25">
        <v>18043</v>
      </c>
      <c r="V622" s="25">
        <v>0</v>
      </c>
      <c r="W622" s="25">
        <v>0</v>
      </c>
      <c r="X622" s="25">
        <v>2</v>
      </c>
      <c r="Y622" s="25">
        <v>1</v>
      </c>
      <c r="Z622" s="25">
        <f t="shared" si="9"/>
        <v>3</v>
      </c>
    </row>
    <row r="623" spans="1:26" x14ac:dyDescent="0.3">
      <c r="A623" s="25">
        <v>2014</v>
      </c>
      <c r="B623" s="10">
        <v>151</v>
      </c>
      <c r="C623" s="10">
        <v>907</v>
      </c>
      <c r="D623" s="10">
        <v>1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1</v>
      </c>
      <c r="L623" s="10">
        <v>0</v>
      </c>
      <c r="M623" s="10">
        <v>0</v>
      </c>
      <c r="N623" s="25">
        <v>0.60699999999999932</v>
      </c>
      <c r="O623" s="15">
        <v>0.31000000000000005</v>
      </c>
      <c r="P623" s="25">
        <v>8.7899999999999991</v>
      </c>
      <c r="Q623" s="25">
        <v>0.94398887507377183</v>
      </c>
      <c r="R623" s="25">
        <v>4.05</v>
      </c>
      <c r="S623" s="25">
        <v>0.60745502321466849</v>
      </c>
      <c r="T623" s="25">
        <v>0</v>
      </c>
      <c r="U623" s="25">
        <v>18043</v>
      </c>
      <c r="V623" s="25">
        <v>0</v>
      </c>
      <c r="W623" s="25">
        <v>0</v>
      </c>
      <c r="X623" s="25">
        <v>1</v>
      </c>
      <c r="Y623" s="25">
        <v>0</v>
      </c>
      <c r="Z623" s="25">
        <f t="shared" si="9"/>
        <v>1</v>
      </c>
    </row>
    <row r="624" spans="1:26" x14ac:dyDescent="0.3">
      <c r="A624" s="25">
        <v>2014</v>
      </c>
      <c r="B624" s="10">
        <v>152</v>
      </c>
      <c r="C624" s="10">
        <v>908</v>
      </c>
      <c r="D624" s="10">
        <v>1</v>
      </c>
      <c r="E624" s="10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1</v>
      </c>
      <c r="L624" s="10">
        <v>0</v>
      </c>
      <c r="M624" s="10">
        <v>0</v>
      </c>
      <c r="N624" s="25">
        <v>0.39300000000000068</v>
      </c>
      <c r="O624" s="15">
        <v>2.0000000000000018E-2</v>
      </c>
      <c r="P624" s="25">
        <v>19.03</v>
      </c>
      <c r="Q624" s="25">
        <v>1.2794387882870204</v>
      </c>
      <c r="R624" s="25">
        <v>3.38</v>
      </c>
      <c r="S624" s="25">
        <v>0.52891670027765469</v>
      </c>
      <c r="T624" s="25">
        <v>0</v>
      </c>
      <c r="U624" s="25">
        <v>18043</v>
      </c>
      <c r="V624" s="25">
        <v>0</v>
      </c>
      <c r="W624" s="25">
        <v>0</v>
      </c>
      <c r="X624" s="25">
        <v>0</v>
      </c>
      <c r="Y624" s="25">
        <v>0</v>
      </c>
      <c r="Z624" s="25">
        <f t="shared" si="9"/>
        <v>0</v>
      </c>
    </row>
    <row r="625" spans="1:26" x14ac:dyDescent="0.3">
      <c r="A625" s="25">
        <v>2014</v>
      </c>
      <c r="B625" s="10">
        <v>153</v>
      </c>
      <c r="C625" s="10">
        <v>909</v>
      </c>
      <c r="D625" s="10">
        <v>1</v>
      </c>
      <c r="E625" s="10">
        <v>0</v>
      </c>
      <c r="F625" s="10">
        <v>0</v>
      </c>
      <c r="G625" s="10">
        <v>0</v>
      </c>
      <c r="H625" s="10">
        <v>0</v>
      </c>
      <c r="I625" s="10">
        <v>0</v>
      </c>
      <c r="J625" s="10">
        <v>1</v>
      </c>
      <c r="K625" s="10">
        <v>0</v>
      </c>
      <c r="L625" s="10">
        <v>0</v>
      </c>
      <c r="M625" s="10">
        <v>0</v>
      </c>
      <c r="N625" s="25">
        <v>0.40000000000000568</v>
      </c>
      <c r="O625" s="15">
        <v>6.0000000000000053E-2</v>
      </c>
      <c r="P625" s="25">
        <v>27.22</v>
      </c>
      <c r="Q625" s="25">
        <v>1.4348881208673159</v>
      </c>
      <c r="R625" s="25">
        <v>3.21</v>
      </c>
      <c r="S625" s="25">
        <v>0.5065050324048721</v>
      </c>
      <c r="T625" s="25">
        <v>0</v>
      </c>
      <c r="U625" s="25">
        <v>18043</v>
      </c>
      <c r="V625" s="25">
        <v>0</v>
      </c>
      <c r="W625" s="25">
        <v>0</v>
      </c>
      <c r="X625" s="25">
        <v>0</v>
      </c>
      <c r="Y625" s="25">
        <v>0</v>
      </c>
      <c r="Z625" s="25">
        <f t="shared" si="9"/>
        <v>0</v>
      </c>
    </row>
    <row r="626" spans="1:26" x14ac:dyDescent="0.3">
      <c r="A626" s="25">
        <v>2014</v>
      </c>
      <c r="B626" s="10">
        <v>154</v>
      </c>
      <c r="C626" s="10">
        <v>910</v>
      </c>
      <c r="D626" s="10">
        <v>1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1</v>
      </c>
      <c r="L626" s="10">
        <v>0</v>
      </c>
      <c r="M626" s="10">
        <v>0</v>
      </c>
      <c r="N626" s="25">
        <v>0.75099999999999056</v>
      </c>
      <c r="O626" s="15">
        <v>0.17000000000000004</v>
      </c>
      <c r="P626" s="25">
        <v>34.799999999999997</v>
      </c>
      <c r="Q626" s="25">
        <v>1.541579243946581</v>
      </c>
      <c r="R626" s="25">
        <v>4.91</v>
      </c>
      <c r="S626" s="25">
        <v>0.69108149212296843</v>
      </c>
      <c r="T626" s="25">
        <v>2</v>
      </c>
      <c r="U626" s="25">
        <v>18043</v>
      </c>
      <c r="V626" s="25">
        <v>0</v>
      </c>
      <c r="W626" s="25">
        <v>0</v>
      </c>
      <c r="X626" s="25">
        <v>0</v>
      </c>
      <c r="Y626" s="25">
        <v>0</v>
      </c>
      <c r="Z626" s="25">
        <f t="shared" si="9"/>
        <v>0</v>
      </c>
    </row>
    <row r="627" spans="1:26" x14ac:dyDescent="0.3">
      <c r="A627" s="25">
        <v>2014</v>
      </c>
      <c r="B627" s="10">
        <v>155</v>
      </c>
      <c r="C627" s="10">
        <v>911</v>
      </c>
      <c r="D627" s="10">
        <v>1</v>
      </c>
      <c r="E627" s="10">
        <v>0</v>
      </c>
      <c r="F627" s="10">
        <v>0</v>
      </c>
      <c r="G627" s="10">
        <v>0</v>
      </c>
      <c r="H627" s="10">
        <v>0</v>
      </c>
      <c r="I627" s="10">
        <v>0</v>
      </c>
      <c r="J627" s="10">
        <v>1</v>
      </c>
      <c r="K627" s="10">
        <v>0</v>
      </c>
      <c r="L627" s="10">
        <v>0</v>
      </c>
      <c r="M627" s="10">
        <v>0</v>
      </c>
      <c r="N627" s="25">
        <v>1</v>
      </c>
      <c r="O627" s="15">
        <v>0.13</v>
      </c>
      <c r="P627" s="25">
        <v>28.27</v>
      </c>
      <c r="Q627" s="25">
        <v>1.4513258084895195</v>
      </c>
      <c r="R627" s="25">
        <v>4.58</v>
      </c>
      <c r="S627" s="25">
        <v>0.66086547800386919</v>
      </c>
      <c r="T627" s="25">
        <v>2</v>
      </c>
      <c r="U627" s="25">
        <v>18043</v>
      </c>
      <c r="V627" s="25">
        <v>0</v>
      </c>
      <c r="W627" s="25">
        <v>0</v>
      </c>
      <c r="X627" s="25">
        <v>1</v>
      </c>
      <c r="Y627" s="25">
        <v>0</v>
      </c>
      <c r="Z627" s="25">
        <f t="shared" si="9"/>
        <v>1</v>
      </c>
    </row>
    <row r="628" spans="1:26" x14ac:dyDescent="0.3">
      <c r="A628" s="25">
        <v>2014</v>
      </c>
      <c r="B628" s="10">
        <v>156</v>
      </c>
      <c r="C628" s="10">
        <v>912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1</v>
      </c>
      <c r="L628" s="10">
        <v>0</v>
      </c>
      <c r="M628" s="10">
        <v>0</v>
      </c>
      <c r="N628" s="25">
        <v>0.44899999999999807</v>
      </c>
      <c r="O628" s="15">
        <v>0</v>
      </c>
      <c r="P628" s="25">
        <v>19.12</v>
      </c>
      <c r="Q628" s="25">
        <v>1.2814878879400813</v>
      </c>
      <c r="R628" s="25">
        <v>4.4400000000000004</v>
      </c>
      <c r="S628" s="25">
        <v>0.64738297011461987</v>
      </c>
      <c r="T628" s="25">
        <v>1</v>
      </c>
      <c r="U628" s="25">
        <v>18043</v>
      </c>
      <c r="V628" s="25">
        <v>0</v>
      </c>
      <c r="W628" s="25">
        <v>0</v>
      </c>
      <c r="X628" s="25">
        <v>1</v>
      </c>
      <c r="Y628" s="25">
        <v>0</v>
      </c>
      <c r="Z628" s="25">
        <f t="shared" si="9"/>
        <v>1</v>
      </c>
    </row>
    <row r="629" spans="1:26" x14ac:dyDescent="0.3">
      <c r="A629" s="25">
        <v>2014</v>
      </c>
      <c r="B629" s="10">
        <v>157</v>
      </c>
      <c r="C629" s="10">
        <v>913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1</v>
      </c>
      <c r="L629" s="10">
        <v>0</v>
      </c>
      <c r="M629" s="10">
        <v>0</v>
      </c>
      <c r="N629" s="25">
        <v>0.72800000000000864</v>
      </c>
      <c r="O629" s="15">
        <v>0.22999999999999998</v>
      </c>
      <c r="P629" s="25">
        <v>27.66</v>
      </c>
      <c r="Q629" s="25">
        <v>1.4418521757732918</v>
      </c>
      <c r="R629" s="25">
        <v>3.6</v>
      </c>
      <c r="S629" s="25">
        <v>0.55630250076728727</v>
      </c>
      <c r="T629" s="25">
        <v>1</v>
      </c>
      <c r="U629" s="25">
        <v>18043</v>
      </c>
      <c r="V629" s="25">
        <v>0</v>
      </c>
      <c r="W629" s="25">
        <v>0</v>
      </c>
      <c r="X629" s="25">
        <v>2</v>
      </c>
      <c r="Y629" s="25">
        <v>1</v>
      </c>
      <c r="Z629" s="25">
        <f t="shared" si="9"/>
        <v>3</v>
      </c>
    </row>
    <row r="630" spans="1:26" x14ac:dyDescent="0.3">
      <c r="A630" s="25">
        <v>2014</v>
      </c>
      <c r="B630" s="10">
        <v>158</v>
      </c>
      <c r="C630" s="10">
        <v>914</v>
      </c>
      <c r="D630" s="10">
        <v>1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1</v>
      </c>
      <c r="K630" s="10">
        <v>0</v>
      </c>
      <c r="L630" s="10">
        <v>0</v>
      </c>
      <c r="M630" s="10">
        <v>0</v>
      </c>
      <c r="N630" s="25">
        <v>0.57200000000000273</v>
      </c>
      <c r="O630" s="15">
        <v>0</v>
      </c>
      <c r="P630" s="25">
        <v>33.090000000000003</v>
      </c>
      <c r="Q630" s="25">
        <v>1.5196967671598531</v>
      </c>
      <c r="R630" s="25">
        <v>4.0199999999999996</v>
      </c>
      <c r="S630" s="25">
        <v>0.60422605308446997</v>
      </c>
      <c r="T630" s="25">
        <v>0</v>
      </c>
      <c r="U630" s="25">
        <v>18043</v>
      </c>
      <c r="V630" s="25">
        <v>0</v>
      </c>
      <c r="W630" s="25">
        <v>0</v>
      </c>
      <c r="X630" s="25">
        <v>0</v>
      </c>
      <c r="Y630" s="25">
        <v>1</v>
      </c>
      <c r="Z630" s="25">
        <f t="shared" si="9"/>
        <v>1</v>
      </c>
    </row>
    <row r="631" spans="1:26" x14ac:dyDescent="0.3">
      <c r="A631" s="25">
        <v>2014</v>
      </c>
      <c r="B631" s="10">
        <v>159</v>
      </c>
      <c r="C631" s="10">
        <v>915</v>
      </c>
      <c r="D631" s="10">
        <v>1</v>
      </c>
      <c r="E631" s="10">
        <v>0</v>
      </c>
      <c r="F631" s="10">
        <v>0</v>
      </c>
      <c r="G631" s="10">
        <v>0</v>
      </c>
      <c r="H631" s="10">
        <v>0</v>
      </c>
      <c r="I631" s="10">
        <v>0</v>
      </c>
      <c r="J631" s="10">
        <v>1</v>
      </c>
      <c r="K631" s="10">
        <v>0</v>
      </c>
      <c r="L631" s="10">
        <v>0</v>
      </c>
      <c r="M631" s="10">
        <v>0</v>
      </c>
      <c r="N631" s="25">
        <v>0.39999999999999147</v>
      </c>
      <c r="O631" s="15">
        <v>4.0000000000000036E-2</v>
      </c>
      <c r="P631" s="25">
        <v>31.16</v>
      </c>
      <c r="Q631" s="25">
        <v>1.4935974490005268</v>
      </c>
      <c r="R631" s="25">
        <v>3.88</v>
      </c>
      <c r="S631" s="25">
        <v>0.58883172559420727</v>
      </c>
      <c r="T631" s="25">
        <v>0</v>
      </c>
      <c r="U631" s="25">
        <v>18043</v>
      </c>
      <c r="V631" s="25">
        <v>0</v>
      </c>
      <c r="W631" s="25">
        <v>0</v>
      </c>
      <c r="X631" s="25">
        <v>0</v>
      </c>
      <c r="Y631" s="25">
        <v>0</v>
      </c>
      <c r="Z631" s="25">
        <f t="shared" si="9"/>
        <v>0</v>
      </c>
    </row>
    <row r="632" spans="1:26" x14ac:dyDescent="0.3">
      <c r="A632" s="25">
        <v>2014</v>
      </c>
      <c r="B632" s="10">
        <v>160</v>
      </c>
      <c r="C632" s="10">
        <v>916</v>
      </c>
      <c r="D632" s="10">
        <v>1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1</v>
      </c>
      <c r="K632" s="10">
        <v>0</v>
      </c>
      <c r="L632" s="10">
        <v>0</v>
      </c>
      <c r="M632" s="10">
        <v>0</v>
      </c>
      <c r="N632" s="25">
        <v>1</v>
      </c>
      <c r="O632" s="15">
        <v>0</v>
      </c>
      <c r="P632" s="25">
        <v>24.62</v>
      </c>
      <c r="Q632" s="25">
        <v>1.3912880485952974</v>
      </c>
      <c r="R632" s="25">
        <v>5.17</v>
      </c>
      <c r="S632" s="25">
        <v>0.71349054309394255</v>
      </c>
      <c r="T632" s="25">
        <v>1</v>
      </c>
      <c r="U632" s="25">
        <v>18043</v>
      </c>
      <c r="V632" s="25">
        <v>0</v>
      </c>
      <c r="W632" s="25">
        <v>0</v>
      </c>
      <c r="X632" s="25">
        <v>0</v>
      </c>
      <c r="Y632" s="25">
        <v>6</v>
      </c>
      <c r="Z632" s="25">
        <f t="shared" si="9"/>
        <v>6</v>
      </c>
    </row>
    <row r="633" spans="1:26" x14ac:dyDescent="0.3">
      <c r="A633" s="25">
        <v>2014</v>
      </c>
      <c r="B633" s="10">
        <v>161</v>
      </c>
      <c r="C633" s="10">
        <v>917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  <c r="I633" s="10">
        <v>0</v>
      </c>
      <c r="J633" s="10">
        <v>1</v>
      </c>
      <c r="K633" s="10">
        <v>0</v>
      </c>
      <c r="L633" s="10">
        <v>0</v>
      </c>
      <c r="M633" s="10">
        <v>0</v>
      </c>
      <c r="N633" s="25">
        <v>1</v>
      </c>
      <c r="O633" s="15">
        <v>0</v>
      </c>
      <c r="P633" s="25">
        <v>23.77</v>
      </c>
      <c r="Q633" s="25">
        <v>1.3760291817281802</v>
      </c>
      <c r="R633" s="25">
        <v>5.0199999999999996</v>
      </c>
      <c r="S633" s="25">
        <v>0.70070371714501933</v>
      </c>
      <c r="T633" s="25">
        <v>7</v>
      </c>
      <c r="U633" s="25">
        <v>18043</v>
      </c>
      <c r="V633" s="25">
        <v>0</v>
      </c>
      <c r="W633" s="25">
        <v>0</v>
      </c>
      <c r="X633" s="25">
        <v>3</v>
      </c>
      <c r="Y633" s="25">
        <v>7</v>
      </c>
      <c r="Z633" s="25">
        <f t="shared" si="9"/>
        <v>10</v>
      </c>
    </row>
    <row r="634" spans="1:26" x14ac:dyDescent="0.3">
      <c r="A634" s="25">
        <v>2014</v>
      </c>
      <c r="B634" s="10">
        <v>162</v>
      </c>
      <c r="C634" s="10">
        <v>918</v>
      </c>
      <c r="D634" s="10">
        <v>1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1</v>
      </c>
      <c r="K634" s="10">
        <v>0</v>
      </c>
      <c r="L634" s="10">
        <v>0</v>
      </c>
      <c r="M634" s="10">
        <v>0</v>
      </c>
      <c r="N634" s="25">
        <v>0.70000000000000284</v>
      </c>
      <c r="O634" s="15">
        <v>0</v>
      </c>
      <c r="P634" s="25">
        <v>19.45</v>
      </c>
      <c r="Q634" s="25">
        <v>1.2889196056617265</v>
      </c>
      <c r="R634" s="25">
        <v>4.37</v>
      </c>
      <c r="S634" s="25">
        <v>0.64048143697042181</v>
      </c>
      <c r="T634" s="25">
        <v>3</v>
      </c>
      <c r="U634" s="25">
        <v>18043</v>
      </c>
      <c r="V634" s="25">
        <v>0</v>
      </c>
      <c r="W634" s="25">
        <v>0</v>
      </c>
      <c r="X634" s="25">
        <v>1</v>
      </c>
      <c r="Y634" s="25">
        <v>1</v>
      </c>
      <c r="Z634" s="25">
        <f t="shared" si="9"/>
        <v>2</v>
      </c>
    </row>
    <row r="635" spans="1:26" x14ac:dyDescent="0.3">
      <c r="A635" s="25">
        <v>2014</v>
      </c>
      <c r="B635" s="10">
        <v>163</v>
      </c>
      <c r="C635" s="10">
        <v>919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  <c r="I635" s="10">
        <v>0</v>
      </c>
      <c r="J635" s="10">
        <v>1</v>
      </c>
      <c r="K635" s="10">
        <v>0</v>
      </c>
      <c r="L635" s="10">
        <v>0</v>
      </c>
      <c r="M635" s="10">
        <v>0</v>
      </c>
      <c r="N635" s="25">
        <v>0.84999999999999432</v>
      </c>
      <c r="O635" s="15">
        <v>0</v>
      </c>
      <c r="P635" s="25">
        <v>26.84</v>
      </c>
      <c r="Q635" s="25">
        <v>1.4287825114969546</v>
      </c>
      <c r="R635" s="25">
        <v>3.07</v>
      </c>
      <c r="S635" s="25">
        <v>0.48713837547718647</v>
      </c>
      <c r="T635" s="25">
        <v>8</v>
      </c>
      <c r="U635" s="25">
        <v>9913</v>
      </c>
      <c r="V635" s="25">
        <v>0</v>
      </c>
      <c r="W635" s="25">
        <v>0</v>
      </c>
      <c r="X635" s="25">
        <v>3</v>
      </c>
      <c r="Y635" s="25">
        <v>9</v>
      </c>
      <c r="Z635" s="25">
        <f t="shared" si="9"/>
        <v>12</v>
      </c>
    </row>
    <row r="636" spans="1:26" x14ac:dyDescent="0.3">
      <c r="A636" s="25">
        <v>2014</v>
      </c>
      <c r="B636" s="10">
        <v>164</v>
      </c>
      <c r="C636" s="10">
        <v>920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1</v>
      </c>
      <c r="L636" s="10">
        <v>0</v>
      </c>
      <c r="M636" s="10">
        <v>0</v>
      </c>
      <c r="N636" s="25">
        <v>1</v>
      </c>
      <c r="O636" s="15">
        <v>1.0000000000000009E-2</v>
      </c>
      <c r="P636" s="25">
        <v>25.13</v>
      </c>
      <c r="Q636" s="25">
        <v>1.4001924885925761</v>
      </c>
      <c r="R636" s="25">
        <v>2.8</v>
      </c>
      <c r="S636" s="25">
        <v>0.44715803134221921</v>
      </c>
      <c r="T636" s="25">
        <v>6</v>
      </c>
      <c r="U636" s="25">
        <v>9913</v>
      </c>
      <c r="V636" s="25">
        <v>0</v>
      </c>
      <c r="W636" s="25">
        <v>2</v>
      </c>
      <c r="X636" s="25">
        <v>8</v>
      </c>
      <c r="Y636" s="25">
        <v>3</v>
      </c>
      <c r="Z636" s="25">
        <f t="shared" si="9"/>
        <v>13</v>
      </c>
    </row>
    <row r="637" spans="1:26" x14ac:dyDescent="0.3">
      <c r="A637" s="25">
        <v>2014</v>
      </c>
      <c r="B637" s="10">
        <v>165</v>
      </c>
      <c r="C637" s="10">
        <v>921</v>
      </c>
      <c r="D637" s="10">
        <v>0</v>
      </c>
      <c r="E637" s="10">
        <v>0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25">
        <v>0.45000000000000284</v>
      </c>
      <c r="O637" s="15">
        <v>7.999999999999996E-2</v>
      </c>
      <c r="P637" s="25">
        <v>24.16</v>
      </c>
      <c r="Q637" s="25">
        <v>1.3830969299490943</v>
      </c>
      <c r="R637" s="25">
        <v>2.14</v>
      </c>
      <c r="S637" s="25">
        <v>0.33041377334919086</v>
      </c>
      <c r="T637" s="25">
        <v>3</v>
      </c>
      <c r="U637" s="25">
        <v>9913</v>
      </c>
      <c r="V637" s="25">
        <v>0</v>
      </c>
      <c r="W637" s="25">
        <v>1</v>
      </c>
      <c r="X637" s="25">
        <v>1</v>
      </c>
      <c r="Y637" s="25">
        <v>4</v>
      </c>
      <c r="Z637" s="25">
        <f t="shared" si="9"/>
        <v>6</v>
      </c>
    </row>
    <row r="638" spans="1:26" x14ac:dyDescent="0.3">
      <c r="A638" s="25">
        <v>2014</v>
      </c>
      <c r="B638" s="10">
        <v>166</v>
      </c>
      <c r="C638" s="10">
        <v>922</v>
      </c>
      <c r="D638" s="10">
        <v>1</v>
      </c>
      <c r="E638" s="10">
        <v>0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25">
        <v>0.33899999999999864</v>
      </c>
      <c r="O638" s="15">
        <v>1.0000000000000009E-2</v>
      </c>
      <c r="P638" s="25">
        <v>25.03</v>
      </c>
      <c r="Q638" s="25">
        <v>1.3984608496082234</v>
      </c>
      <c r="R638" s="25">
        <v>2.99</v>
      </c>
      <c r="S638" s="25">
        <v>0.47567118832442967</v>
      </c>
      <c r="T638" s="25">
        <v>1</v>
      </c>
      <c r="U638" s="25">
        <v>9913</v>
      </c>
      <c r="V638" s="25">
        <v>0</v>
      </c>
      <c r="W638" s="25">
        <v>1</v>
      </c>
      <c r="X638" s="25">
        <v>2</v>
      </c>
      <c r="Y638" s="25">
        <v>1</v>
      </c>
      <c r="Z638" s="25">
        <f t="shared" si="9"/>
        <v>4</v>
      </c>
    </row>
    <row r="639" spans="1:26" x14ac:dyDescent="0.3">
      <c r="A639" s="25">
        <v>2014</v>
      </c>
      <c r="B639" s="10">
        <v>167</v>
      </c>
      <c r="C639" s="10">
        <v>923</v>
      </c>
      <c r="D639" s="10">
        <v>1</v>
      </c>
      <c r="E639" s="10">
        <v>0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25">
        <v>0.56100000000000705</v>
      </c>
      <c r="O639" s="15">
        <v>0.19999999999999996</v>
      </c>
      <c r="P639" s="25">
        <v>22.14</v>
      </c>
      <c r="Q639" s="25">
        <v>1.3451776165427041</v>
      </c>
      <c r="R639" s="25">
        <v>3.32</v>
      </c>
      <c r="S639" s="25">
        <v>0.52113808370403625</v>
      </c>
      <c r="T639" s="25">
        <v>0</v>
      </c>
      <c r="U639" s="25">
        <v>9913</v>
      </c>
      <c r="V639" s="25">
        <v>0</v>
      </c>
      <c r="W639" s="25">
        <v>2</v>
      </c>
      <c r="X639" s="25">
        <v>1</v>
      </c>
      <c r="Y639" s="25">
        <v>0</v>
      </c>
      <c r="Z639" s="25">
        <f t="shared" si="9"/>
        <v>3</v>
      </c>
    </row>
    <row r="640" spans="1:26" x14ac:dyDescent="0.3">
      <c r="A640" s="25">
        <v>2014</v>
      </c>
      <c r="B640" s="10">
        <v>168</v>
      </c>
      <c r="C640" s="10">
        <v>924</v>
      </c>
      <c r="D640" s="10">
        <v>1</v>
      </c>
      <c r="E640" s="10">
        <v>0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25">
        <v>0.34199999999999875</v>
      </c>
      <c r="O640" s="15">
        <v>0</v>
      </c>
      <c r="P640" s="25">
        <v>35.159999999999997</v>
      </c>
      <c r="Q640" s="25">
        <v>1.5460488664017342</v>
      </c>
      <c r="R640" s="25">
        <v>3.69</v>
      </c>
      <c r="S640" s="25">
        <v>0.56702636615906032</v>
      </c>
      <c r="T640" s="25">
        <v>0</v>
      </c>
      <c r="U640" s="25">
        <v>9913</v>
      </c>
      <c r="V640" s="25">
        <v>0</v>
      </c>
      <c r="W640" s="25">
        <v>0</v>
      </c>
      <c r="X640" s="25">
        <v>0</v>
      </c>
      <c r="Y640" s="25">
        <v>3</v>
      </c>
      <c r="Z640" s="25">
        <f t="shared" si="9"/>
        <v>3</v>
      </c>
    </row>
    <row r="641" spans="1:26" x14ac:dyDescent="0.3">
      <c r="A641" s="25">
        <v>2014</v>
      </c>
      <c r="B641" s="10">
        <v>169</v>
      </c>
      <c r="C641" s="10">
        <v>925</v>
      </c>
      <c r="D641" s="10">
        <v>1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25">
        <v>0.37999999999999545</v>
      </c>
      <c r="O641" s="15">
        <v>4.0000000000000036E-2</v>
      </c>
      <c r="P641" s="25">
        <v>22.45</v>
      </c>
      <c r="Q641" s="25">
        <v>1.351216345339342</v>
      </c>
      <c r="R641" s="25">
        <v>2.89</v>
      </c>
      <c r="S641" s="25">
        <v>0.46089784275654788</v>
      </c>
      <c r="T641" s="25">
        <v>0</v>
      </c>
      <c r="U641" s="25">
        <v>9913</v>
      </c>
      <c r="V641" s="25">
        <v>0</v>
      </c>
      <c r="W641" s="25">
        <v>0</v>
      </c>
      <c r="X641" s="25">
        <v>0</v>
      </c>
      <c r="Y641" s="25">
        <v>1</v>
      </c>
      <c r="Z641" s="25">
        <f t="shared" si="9"/>
        <v>1</v>
      </c>
    </row>
    <row r="642" spans="1:26" x14ac:dyDescent="0.3">
      <c r="A642" s="25">
        <v>2014</v>
      </c>
      <c r="B642" s="10">
        <v>170</v>
      </c>
      <c r="C642" s="10">
        <v>926</v>
      </c>
      <c r="D642" s="10">
        <v>1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1</v>
      </c>
      <c r="L642" s="10">
        <v>0</v>
      </c>
      <c r="M642" s="10">
        <v>0</v>
      </c>
      <c r="N642" s="25">
        <v>0.42799999999999727</v>
      </c>
      <c r="O642" s="15">
        <v>2.0000000000000018E-2</v>
      </c>
      <c r="P642" s="25">
        <v>27.94</v>
      </c>
      <c r="Q642" s="25">
        <v>1.4462264017781632</v>
      </c>
      <c r="R642" s="25">
        <v>4.62</v>
      </c>
      <c r="S642" s="25">
        <v>0.66464197555612547</v>
      </c>
      <c r="T642" s="25">
        <v>0</v>
      </c>
      <c r="U642" s="25">
        <v>9913</v>
      </c>
      <c r="V642" s="25">
        <v>0</v>
      </c>
      <c r="W642" s="25">
        <v>1</v>
      </c>
      <c r="X642" s="25">
        <v>0</v>
      </c>
      <c r="Y642" s="25">
        <v>1</v>
      </c>
      <c r="Z642" s="25">
        <f t="shared" ref="Z642:Z705" si="10">SUM(V642:Y642)</f>
        <v>2</v>
      </c>
    </row>
    <row r="643" spans="1:26" x14ac:dyDescent="0.3">
      <c r="A643" s="25">
        <v>2014</v>
      </c>
      <c r="B643" s="10">
        <v>171</v>
      </c>
      <c r="C643" s="10">
        <v>927</v>
      </c>
      <c r="D643" s="10">
        <v>1</v>
      </c>
      <c r="E643" s="10">
        <v>0</v>
      </c>
      <c r="F643" s="10">
        <v>0</v>
      </c>
      <c r="G643" s="10">
        <v>0</v>
      </c>
      <c r="H643" s="10">
        <v>0</v>
      </c>
      <c r="I643" s="10">
        <v>0</v>
      </c>
      <c r="J643" s="10">
        <v>1</v>
      </c>
      <c r="K643" s="10">
        <v>0</v>
      </c>
      <c r="L643" s="10">
        <v>0</v>
      </c>
      <c r="M643" s="10">
        <v>0</v>
      </c>
      <c r="N643" s="25">
        <v>0.32200000000000273</v>
      </c>
      <c r="O643" s="15">
        <v>5.0000000000000044E-2</v>
      </c>
      <c r="P643" s="25">
        <v>13.01</v>
      </c>
      <c r="Q643" s="25">
        <v>1.1142772965615861</v>
      </c>
      <c r="R643" s="25">
        <v>5.18</v>
      </c>
      <c r="S643" s="25">
        <v>0.71432975974523305</v>
      </c>
      <c r="T643" s="25">
        <v>0</v>
      </c>
      <c r="U643" s="25">
        <v>9913</v>
      </c>
      <c r="V643" s="25">
        <v>0</v>
      </c>
      <c r="W643" s="25">
        <v>0</v>
      </c>
      <c r="X643" s="25">
        <v>0</v>
      </c>
      <c r="Y643" s="25">
        <v>1</v>
      </c>
      <c r="Z643" s="25">
        <f t="shared" si="10"/>
        <v>1</v>
      </c>
    </row>
    <row r="644" spans="1:26" x14ac:dyDescent="0.3">
      <c r="A644" s="25">
        <v>2014</v>
      </c>
      <c r="B644" s="10">
        <v>172</v>
      </c>
      <c r="C644" s="10">
        <v>928</v>
      </c>
      <c r="D644" s="10">
        <v>1</v>
      </c>
      <c r="E644" s="10">
        <v>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1</v>
      </c>
      <c r="L644" s="10">
        <v>0</v>
      </c>
      <c r="M644" s="10">
        <v>0</v>
      </c>
      <c r="N644" s="25">
        <v>0.70799999999999841</v>
      </c>
      <c r="O644" s="15">
        <v>0</v>
      </c>
      <c r="P644" s="25">
        <v>13.75</v>
      </c>
      <c r="Q644" s="25">
        <v>1.1383026981662814</v>
      </c>
      <c r="R644" s="25">
        <v>3.98</v>
      </c>
      <c r="S644" s="25">
        <v>0.59988307207368785</v>
      </c>
      <c r="T644" s="25">
        <v>1</v>
      </c>
      <c r="U644" s="25">
        <v>9913</v>
      </c>
      <c r="V644" s="25">
        <v>0</v>
      </c>
      <c r="W644" s="25">
        <v>0</v>
      </c>
      <c r="X644" s="25">
        <v>4</v>
      </c>
      <c r="Y644" s="25">
        <v>7</v>
      </c>
      <c r="Z644" s="25">
        <f t="shared" si="10"/>
        <v>11</v>
      </c>
    </row>
    <row r="645" spans="1:26" x14ac:dyDescent="0.3">
      <c r="A645" s="25">
        <v>2014</v>
      </c>
      <c r="B645" s="10">
        <v>173</v>
      </c>
      <c r="C645" s="10">
        <v>929</v>
      </c>
      <c r="D645" s="10">
        <v>1</v>
      </c>
      <c r="E645" s="10">
        <v>0</v>
      </c>
      <c r="F645" s="10">
        <v>0</v>
      </c>
      <c r="G645" s="10">
        <v>0</v>
      </c>
      <c r="H645" s="10">
        <v>0</v>
      </c>
      <c r="I645" s="10">
        <v>0</v>
      </c>
      <c r="J645" s="10">
        <v>1</v>
      </c>
      <c r="K645" s="10">
        <v>0</v>
      </c>
      <c r="L645" s="10">
        <v>0</v>
      </c>
      <c r="M645" s="10">
        <v>0</v>
      </c>
      <c r="N645" s="25">
        <v>0.62000000000000455</v>
      </c>
      <c r="O645" s="15">
        <v>1.0000000000000009E-2</v>
      </c>
      <c r="P645" s="25">
        <v>11.12</v>
      </c>
      <c r="Q645" s="25">
        <v>1.0461047872460387</v>
      </c>
      <c r="R645" s="25">
        <v>3.39</v>
      </c>
      <c r="S645" s="25">
        <v>0.53019969820308221</v>
      </c>
      <c r="T645" s="25">
        <v>1</v>
      </c>
      <c r="U645" s="25">
        <v>13216</v>
      </c>
      <c r="V645" s="25">
        <v>0</v>
      </c>
      <c r="W645" s="25">
        <v>0</v>
      </c>
      <c r="X645" s="25">
        <v>1</v>
      </c>
      <c r="Y645" s="25">
        <v>3</v>
      </c>
      <c r="Z645" s="25">
        <f t="shared" si="10"/>
        <v>4</v>
      </c>
    </row>
    <row r="646" spans="1:26" x14ac:dyDescent="0.3">
      <c r="A646" s="25">
        <v>2014</v>
      </c>
      <c r="B646" s="10">
        <v>174</v>
      </c>
      <c r="C646" s="10">
        <v>930</v>
      </c>
      <c r="D646" s="10">
        <v>1</v>
      </c>
      <c r="E646" s="10">
        <v>0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25">
        <v>1</v>
      </c>
      <c r="O646" s="15">
        <v>9.9999999999999978E-2</v>
      </c>
      <c r="P646" s="25">
        <v>11.75</v>
      </c>
      <c r="Q646" s="25">
        <v>1.070037866607755</v>
      </c>
      <c r="R646" s="25">
        <v>3.67</v>
      </c>
      <c r="S646" s="25">
        <v>0.56466606425208932</v>
      </c>
      <c r="T646" s="25">
        <v>5</v>
      </c>
      <c r="U646" s="25">
        <v>13216</v>
      </c>
      <c r="V646" s="25">
        <v>0</v>
      </c>
      <c r="W646" s="25">
        <v>1</v>
      </c>
      <c r="X646" s="25">
        <v>3</v>
      </c>
      <c r="Y646" s="25">
        <v>2</v>
      </c>
      <c r="Z646" s="25">
        <f t="shared" si="10"/>
        <v>6</v>
      </c>
    </row>
    <row r="647" spans="1:26" x14ac:dyDescent="0.3">
      <c r="A647" s="25">
        <v>2014</v>
      </c>
      <c r="B647" s="10">
        <v>175</v>
      </c>
      <c r="C647" s="10">
        <v>931</v>
      </c>
      <c r="D647" s="10">
        <v>1</v>
      </c>
      <c r="E647" s="10">
        <v>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1</v>
      </c>
      <c r="L647" s="10">
        <v>0</v>
      </c>
      <c r="M647" s="10">
        <v>0</v>
      </c>
      <c r="N647" s="25">
        <v>0.76999999999999602</v>
      </c>
      <c r="O647" s="15">
        <v>0</v>
      </c>
      <c r="P647" s="25">
        <v>19.89</v>
      </c>
      <c r="Q647" s="25">
        <v>1.2986347831244356</v>
      </c>
      <c r="R647" s="25">
        <v>2.65</v>
      </c>
      <c r="S647" s="25">
        <v>0.42324587393680785</v>
      </c>
      <c r="T647" s="25">
        <v>3</v>
      </c>
      <c r="U647" s="25">
        <v>12577</v>
      </c>
      <c r="V647" s="25">
        <v>0</v>
      </c>
      <c r="W647" s="25">
        <v>1</v>
      </c>
      <c r="X647" s="25">
        <v>2</v>
      </c>
      <c r="Y647" s="25">
        <v>3</v>
      </c>
      <c r="Z647" s="25">
        <f t="shared" si="10"/>
        <v>6</v>
      </c>
    </row>
    <row r="648" spans="1:26" x14ac:dyDescent="0.3">
      <c r="A648" s="25">
        <v>2014</v>
      </c>
      <c r="B648" s="10">
        <v>176</v>
      </c>
      <c r="C648" s="10">
        <v>932</v>
      </c>
      <c r="D648" s="10">
        <v>1</v>
      </c>
      <c r="E648" s="10">
        <v>0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1</v>
      </c>
      <c r="L648" s="10">
        <v>0</v>
      </c>
      <c r="M648" s="10">
        <v>0</v>
      </c>
      <c r="N648" s="25">
        <v>1</v>
      </c>
      <c r="O648" s="15">
        <v>8.9999999999999969E-2</v>
      </c>
      <c r="P648" s="25">
        <v>25.83</v>
      </c>
      <c r="Q648" s="25">
        <v>1.4121244061733171</v>
      </c>
      <c r="R648" s="25">
        <v>4.0599999999999996</v>
      </c>
      <c r="S648" s="25">
        <v>0.60852603357719404</v>
      </c>
      <c r="T648" s="25">
        <v>0</v>
      </c>
      <c r="U648" s="25">
        <v>13123</v>
      </c>
      <c r="V648" s="25">
        <v>0</v>
      </c>
      <c r="W648" s="25">
        <v>1</v>
      </c>
      <c r="X648" s="25">
        <v>2</v>
      </c>
      <c r="Y648" s="25">
        <v>4</v>
      </c>
      <c r="Z648" s="25">
        <f t="shared" si="10"/>
        <v>7</v>
      </c>
    </row>
    <row r="649" spans="1:26" x14ac:dyDescent="0.3">
      <c r="A649" s="25">
        <v>2014</v>
      </c>
      <c r="B649" s="10">
        <v>177</v>
      </c>
      <c r="C649" s="10">
        <v>933</v>
      </c>
      <c r="D649" s="10">
        <v>1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1</v>
      </c>
      <c r="L649" s="10">
        <v>0</v>
      </c>
      <c r="M649" s="10">
        <v>0</v>
      </c>
      <c r="N649" s="25">
        <v>1</v>
      </c>
      <c r="O649" s="15">
        <v>0</v>
      </c>
      <c r="P649" s="25">
        <v>23.53</v>
      </c>
      <c r="Q649" s="25">
        <v>1.3716219271760213</v>
      </c>
      <c r="R649" s="25">
        <v>3.9</v>
      </c>
      <c r="S649" s="25">
        <v>0.59106460702649921</v>
      </c>
      <c r="T649" s="25">
        <v>5</v>
      </c>
      <c r="U649" s="25">
        <v>13123</v>
      </c>
      <c r="V649" s="25">
        <v>0</v>
      </c>
      <c r="W649" s="25">
        <v>1</v>
      </c>
      <c r="X649" s="25">
        <v>3</v>
      </c>
      <c r="Y649" s="25">
        <v>4</v>
      </c>
      <c r="Z649" s="25">
        <f t="shared" si="10"/>
        <v>8</v>
      </c>
    </row>
    <row r="650" spans="1:26" x14ac:dyDescent="0.3">
      <c r="A650" s="25">
        <v>2014</v>
      </c>
      <c r="B650" s="10">
        <v>178</v>
      </c>
      <c r="C650" s="10">
        <v>934</v>
      </c>
      <c r="D650" s="10">
        <v>0</v>
      </c>
      <c r="E650" s="10">
        <v>1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1</v>
      </c>
      <c r="L650" s="10">
        <v>0</v>
      </c>
      <c r="M650" s="10">
        <v>0</v>
      </c>
      <c r="N650" s="25">
        <v>1</v>
      </c>
      <c r="O650" s="15">
        <v>0</v>
      </c>
      <c r="P650" s="25">
        <v>22.96</v>
      </c>
      <c r="Q650" s="25">
        <v>1.3609718837259359</v>
      </c>
      <c r="R650" s="25">
        <v>3.68</v>
      </c>
      <c r="S650" s="25">
        <v>0.56584781867351763</v>
      </c>
      <c r="T650" s="25">
        <v>0</v>
      </c>
      <c r="U650" s="25">
        <v>13123</v>
      </c>
      <c r="V650" s="25">
        <v>0</v>
      </c>
      <c r="W650" s="25">
        <v>0</v>
      </c>
      <c r="X650" s="25">
        <v>1</v>
      </c>
      <c r="Y650" s="25">
        <v>4</v>
      </c>
      <c r="Z650" s="25">
        <f t="shared" si="10"/>
        <v>5</v>
      </c>
    </row>
    <row r="651" spans="1:26" x14ac:dyDescent="0.3">
      <c r="A651" s="25">
        <v>2014</v>
      </c>
      <c r="B651" s="10">
        <v>179</v>
      </c>
      <c r="C651" s="10">
        <v>935</v>
      </c>
      <c r="D651" s="10">
        <v>0</v>
      </c>
      <c r="E651" s="10">
        <v>1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1</v>
      </c>
      <c r="L651" s="10">
        <v>0</v>
      </c>
      <c r="M651" s="10">
        <v>0</v>
      </c>
      <c r="N651" s="25">
        <v>1</v>
      </c>
      <c r="O651" s="15">
        <v>0</v>
      </c>
      <c r="P651" s="25">
        <v>18.48</v>
      </c>
      <c r="Q651" s="25">
        <v>1.266701966884088</v>
      </c>
      <c r="R651" s="25">
        <v>4.04</v>
      </c>
      <c r="S651" s="25">
        <v>0.60638136511060492</v>
      </c>
      <c r="T651" s="25">
        <v>0</v>
      </c>
      <c r="U651" s="25">
        <v>13123</v>
      </c>
      <c r="V651" s="25">
        <v>0</v>
      </c>
      <c r="W651" s="25">
        <v>1</v>
      </c>
      <c r="X651" s="25">
        <v>2</v>
      </c>
      <c r="Y651" s="25">
        <v>6</v>
      </c>
      <c r="Z651" s="25">
        <f t="shared" si="10"/>
        <v>9</v>
      </c>
    </row>
    <row r="652" spans="1:26" x14ac:dyDescent="0.3">
      <c r="A652" s="25">
        <v>2014</v>
      </c>
      <c r="B652" s="10">
        <v>180</v>
      </c>
      <c r="C652" s="10">
        <v>936</v>
      </c>
      <c r="D652" s="10">
        <v>0</v>
      </c>
      <c r="E652" s="10">
        <v>1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1</v>
      </c>
      <c r="L652" s="10">
        <v>0</v>
      </c>
      <c r="M652" s="10">
        <v>0</v>
      </c>
      <c r="N652" s="25">
        <v>0.90000000000000568</v>
      </c>
      <c r="O652" s="15">
        <v>0</v>
      </c>
      <c r="P652" s="25">
        <v>19.13</v>
      </c>
      <c r="Q652" s="25">
        <v>1.2817149700272958</v>
      </c>
      <c r="R652" s="25">
        <v>4.41</v>
      </c>
      <c r="S652" s="25">
        <v>0.6444385894678385</v>
      </c>
      <c r="T652" s="25">
        <v>0</v>
      </c>
      <c r="U652" s="25">
        <v>13123</v>
      </c>
      <c r="V652" s="25">
        <v>0</v>
      </c>
      <c r="W652" s="25">
        <v>0</v>
      </c>
      <c r="X652" s="25">
        <v>1</v>
      </c>
      <c r="Y652" s="25">
        <v>4</v>
      </c>
      <c r="Z652" s="25">
        <f t="shared" si="10"/>
        <v>5</v>
      </c>
    </row>
    <row r="653" spans="1:26" x14ac:dyDescent="0.3">
      <c r="A653" s="25">
        <v>2014</v>
      </c>
      <c r="B653" s="10">
        <v>181</v>
      </c>
      <c r="C653" s="10">
        <v>937</v>
      </c>
      <c r="D653" s="10">
        <v>1</v>
      </c>
      <c r="E653" s="10">
        <v>0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1</v>
      </c>
      <c r="L653" s="10">
        <v>0</v>
      </c>
      <c r="M653" s="10">
        <v>0</v>
      </c>
      <c r="N653" s="25">
        <v>0.32999999999999829</v>
      </c>
      <c r="O653" s="15">
        <v>0</v>
      </c>
      <c r="P653" s="25">
        <v>15.81</v>
      </c>
      <c r="Q653" s="25">
        <v>1.1989318699322091</v>
      </c>
      <c r="R653" s="25">
        <v>6.56</v>
      </c>
      <c r="S653" s="25">
        <v>0.81690383937566025</v>
      </c>
      <c r="T653" s="25">
        <v>2</v>
      </c>
      <c r="U653" s="25">
        <v>13123</v>
      </c>
      <c r="V653" s="25">
        <v>0</v>
      </c>
      <c r="W653" s="25">
        <v>1</v>
      </c>
      <c r="X653" s="25">
        <v>2</v>
      </c>
      <c r="Y653" s="25">
        <v>6</v>
      </c>
      <c r="Z653" s="25">
        <f t="shared" si="10"/>
        <v>9</v>
      </c>
    </row>
    <row r="654" spans="1:26" x14ac:dyDescent="0.3">
      <c r="A654" s="25">
        <v>2014</v>
      </c>
      <c r="B654" s="10">
        <v>182</v>
      </c>
      <c r="C654" s="10">
        <v>938</v>
      </c>
      <c r="D654" s="10">
        <v>0</v>
      </c>
      <c r="E654" s="10">
        <v>1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1</v>
      </c>
      <c r="L654" s="10">
        <v>0</v>
      </c>
      <c r="M654" s="10">
        <v>0</v>
      </c>
      <c r="N654" s="25">
        <v>1</v>
      </c>
      <c r="O654" s="15">
        <v>0</v>
      </c>
      <c r="P654" s="25">
        <v>22.34</v>
      </c>
      <c r="Q654" s="25">
        <v>1.3490831687795903</v>
      </c>
      <c r="R654" s="25">
        <v>6.18</v>
      </c>
      <c r="S654" s="25">
        <v>0.79098847508881587</v>
      </c>
      <c r="T654" s="25">
        <v>0</v>
      </c>
      <c r="U654" s="25">
        <v>10210</v>
      </c>
      <c r="V654" s="25">
        <v>0</v>
      </c>
      <c r="W654" s="25">
        <v>0</v>
      </c>
      <c r="X654" s="25">
        <v>2</v>
      </c>
      <c r="Y654" s="25">
        <v>4</v>
      </c>
      <c r="Z654" s="25">
        <f t="shared" si="10"/>
        <v>6</v>
      </c>
    </row>
    <row r="655" spans="1:26" x14ac:dyDescent="0.3">
      <c r="A655" s="25">
        <v>2014</v>
      </c>
      <c r="B655" s="10">
        <v>183</v>
      </c>
      <c r="C655" s="10">
        <v>939</v>
      </c>
      <c r="D655" s="10">
        <v>0</v>
      </c>
      <c r="E655" s="10">
        <v>1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25">
        <v>1</v>
      </c>
      <c r="O655" s="15">
        <v>1.0000000000000009E-2</v>
      </c>
      <c r="P655" s="25">
        <v>22.93</v>
      </c>
      <c r="Q655" s="25">
        <v>1.3604040547299387</v>
      </c>
      <c r="R655" s="25">
        <v>4.5</v>
      </c>
      <c r="S655" s="25">
        <v>0.65321251377534373</v>
      </c>
      <c r="T655" s="25">
        <v>0</v>
      </c>
      <c r="U655" s="25">
        <v>10210</v>
      </c>
      <c r="V655" s="25">
        <v>0</v>
      </c>
      <c r="W655" s="25">
        <v>1</v>
      </c>
      <c r="X655" s="25">
        <v>0</v>
      </c>
      <c r="Y655" s="25">
        <v>1</v>
      </c>
      <c r="Z655" s="25">
        <f t="shared" si="10"/>
        <v>2</v>
      </c>
    </row>
    <row r="656" spans="1:26" x14ac:dyDescent="0.3">
      <c r="A656" s="25">
        <v>2014</v>
      </c>
      <c r="B656" s="10">
        <v>184</v>
      </c>
      <c r="C656" s="10">
        <v>940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1</v>
      </c>
      <c r="L656" s="10">
        <v>0</v>
      </c>
      <c r="M656" s="10">
        <v>0</v>
      </c>
      <c r="N656" s="25">
        <v>2</v>
      </c>
      <c r="O656" s="15">
        <v>2.0000000000000018E-2</v>
      </c>
      <c r="P656" s="25">
        <v>14.25</v>
      </c>
      <c r="Q656" s="25">
        <v>1.153814864344529</v>
      </c>
      <c r="R656" s="25">
        <v>4.3499999999999996</v>
      </c>
      <c r="S656" s="25">
        <v>0.63848925695463732</v>
      </c>
      <c r="T656" s="25">
        <v>4</v>
      </c>
      <c r="U656" s="25">
        <v>10210</v>
      </c>
      <c r="V656" s="25">
        <v>0</v>
      </c>
      <c r="W656" s="25">
        <v>1</v>
      </c>
      <c r="X656" s="25">
        <v>2</v>
      </c>
      <c r="Y656" s="25">
        <v>4</v>
      </c>
      <c r="Z656" s="25">
        <f t="shared" si="10"/>
        <v>7</v>
      </c>
    </row>
    <row r="657" spans="1:26" x14ac:dyDescent="0.3">
      <c r="A657" s="25">
        <v>2014</v>
      </c>
      <c r="B657" s="10">
        <v>185</v>
      </c>
      <c r="C657" s="10">
        <v>941</v>
      </c>
      <c r="D657" s="10">
        <v>1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1</v>
      </c>
      <c r="L657" s="10">
        <v>0</v>
      </c>
      <c r="M657" s="10">
        <v>0</v>
      </c>
      <c r="N657" s="25">
        <v>1</v>
      </c>
      <c r="O657" s="15">
        <v>0</v>
      </c>
      <c r="P657" s="25">
        <v>36.81</v>
      </c>
      <c r="Q657" s="25">
        <v>1.5659658174466666</v>
      </c>
      <c r="R657" s="25">
        <v>3.84</v>
      </c>
      <c r="S657" s="25">
        <v>0.58433122436753082</v>
      </c>
      <c r="T657" s="25">
        <v>1</v>
      </c>
      <c r="U657" s="25">
        <v>10210</v>
      </c>
      <c r="V657" s="25">
        <v>1</v>
      </c>
      <c r="W657" s="25">
        <v>1</v>
      </c>
      <c r="X657" s="25">
        <v>2</v>
      </c>
      <c r="Y657" s="25">
        <v>3</v>
      </c>
      <c r="Z657" s="25">
        <f t="shared" si="10"/>
        <v>7</v>
      </c>
    </row>
    <row r="658" spans="1:26" x14ac:dyDescent="0.3">
      <c r="A658" s="25">
        <v>2014</v>
      </c>
      <c r="B658" s="10">
        <v>186</v>
      </c>
      <c r="C658" s="10">
        <v>942</v>
      </c>
      <c r="D658" s="10">
        <v>1</v>
      </c>
      <c r="E658" s="10">
        <v>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1</v>
      </c>
      <c r="L658" s="10">
        <v>0</v>
      </c>
      <c r="M658" s="10">
        <v>0</v>
      </c>
      <c r="N658" s="25">
        <v>1</v>
      </c>
      <c r="O658" s="15">
        <v>1.0000000000000009E-2</v>
      </c>
      <c r="P658" s="25">
        <v>30.23</v>
      </c>
      <c r="Q658" s="25">
        <v>1.4804381471778172</v>
      </c>
      <c r="R658" s="25">
        <v>4.0599999999999996</v>
      </c>
      <c r="S658" s="25">
        <v>0.60852603357719404</v>
      </c>
      <c r="T658" s="25">
        <v>1</v>
      </c>
      <c r="U658" s="25">
        <v>10210</v>
      </c>
      <c r="V658" s="25">
        <v>0</v>
      </c>
      <c r="W658" s="25">
        <v>1</v>
      </c>
      <c r="X658" s="25">
        <v>0</v>
      </c>
      <c r="Y658" s="25">
        <v>5</v>
      </c>
      <c r="Z658" s="25">
        <f t="shared" si="10"/>
        <v>6</v>
      </c>
    </row>
    <row r="659" spans="1:26" x14ac:dyDescent="0.3">
      <c r="A659" s="25">
        <v>2014</v>
      </c>
      <c r="B659" s="10">
        <v>187</v>
      </c>
      <c r="C659" s="10">
        <v>943</v>
      </c>
      <c r="D659" s="10">
        <v>1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1</v>
      </c>
      <c r="L659" s="10">
        <v>0</v>
      </c>
      <c r="M659" s="10">
        <v>0</v>
      </c>
      <c r="N659" s="25">
        <v>1</v>
      </c>
      <c r="O659" s="15">
        <v>0</v>
      </c>
      <c r="P659" s="25">
        <v>31.35</v>
      </c>
      <c r="Q659" s="25">
        <v>1.4962375451667353</v>
      </c>
      <c r="R659" s="25">
        <v>4.57</v>
      </c>
      <c r="S659" s="25">
        <v>0.6599162000698503</v>
      </c>
      <c r="T659" s="25">
        <v>0</v>
      </c>
      <c r="U659" s="25">
        <v>10210</v>
      </c>
      <c r="V659" s="25">
        <v>0</v>
      </c>
      <c r="W659" s="25">
        <v>0</v>
      </c>
      <c r="X659" s="25">
        <v>1</v>
      </c>
      <c r="Y659" s="25">
        <v>0</v>
      </c>
      <c r="Z659" s="25">
        <f t="shared" si="10"/>
        <v>1</v>
      </c>
    </row>
    <row r="660" spans="1:26" x14ac:dyDescent="0.3">
      <c r="A660" s="25">
        <v>2014</v>
      </c>
      <c r="B660" s="10">
        <v>188</v>
      </c>
      <c r="C660" s="10">
        <v>944</v>
      </c>
      <c r="D660" s="10">
        <v>1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1</v>
      </c>
      <c r="K660" s="10">
        <v>0</v>
      </c>
      <c r="L660" s="10">
        <v>0</v>
      </c>
      <c r="M660" s="10">
        <v>0</v>
      </c>
      <c r="N660" s="25">
        <v>0.37800000000000011</v>
      </c>
      <c r="O660" s="15">
        <v>0</v>
      </c>
      <c r="P660" s="25">
        <v>33.72</v>
      </c>
      <c r="Q660" s="25">
        <v>1.5278875659527047</v>
      </c>
      <c r="R660" s="25">
        <v>2.91</v>
      </c>
      <c r="S660" s="25">
        <v>0.46389298898590731</v>
      </c>
      <c r="T660" s="25">
        <v>0</v>
      </c>
      <c r="U660" s="25">
        <v>10210</v>
      </c>
      <c r="V660" s="25">
        <v>0</v>
      </c>
      <c r="W660" s="25">
        <v>0</v>
      </c>
      <c r="X660" s="25">
        <v>0</v>
      </c>
      <c r="Y660" s="25">
        <v>0</v>
      </c>
      <c r="Z660" s="25">
        <f t="shared" si="10"/>
        <v>0</v>
      </c>
    </row>
    <row r="661" spans="1:26" x14ac:dyDescent="0.3">
      <c r="A661" s="25">
        <v>2014</v>
      </c>
      <c r="B661" s="10">
        <v>189</v>
      </c>
      <c r="C661" s="10">
        <v>945</v>
      </c>
      <c r="D661" s="10">
        <v>1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1</v>
      </c>
      <c r="L661" s="10">
        <v>0</v>
      </c>
      <c r="M661" s="10">
        <v>0</v>
      </c>
      <c r="N661" s="25">
        <v>0.35200000000000387</v>
      </c>
      <c r="O661" s="15">
        <v>3.0000000000000027E-2</v>
      </c>
      <c r="P661" s="25">
        <v>37.869999999999997</v>
      </c>
      <c r="Q661" s="25">
        <v>1.5782953051208262</v>
      </c>
      <c r="R661" s="25">
        <v>3.35</v>
      </c>
      <c r="S661" s="25">
        <v>0.5250448070368452</v>
      </c>
      <c r="T661" s="25">
        <v>0</v>
      </c>
      <c r="U661" s="25">
        <v>10210</v>
      </c>
      <c r="V661" s="25">
        <v>0</v>
      </c>
      <c r="W661" s="25">
        <v>0</v>
      </c>
      <c r="X661" s="25">
        <v>0</v>
      </c>
      <c r="Y661" s="25">
        <v>0</v>
      </c>
      <c r="Z661" s="25">
        <f t="shared" si="10"/>
        <v>0</v>
      </c>
    </row>
    <row r="662" spans="1:26" x14ac:dyDescent="0.3">
      <c r="A662" s="25">
        <v>2014</v>
      </c>
      <c r="B662" s="10">
        <v>190</v>
      </c>
      <c r="C662" s="10">
        <v>946</v>
      </c>
      <c r="D662" s="10">
        <v>1</v>
      </c>
      <c r="E662" s="10">
        <v>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1</v>
      </c>
      <c r="L662" s="10">
        <v>0</v>
      </c>
      <c r="M662" s="10">
        <v>0</v>
      </c>
      <c r="N662" s="25">
        <v>0.92999999999999261</v>
      </c>
      <c r="O662" s="15">
        <v>0</v>
      </c>
      <c r="P662" s="25">
        <v>23.72</v>
      </c>
      <c r="Q662" s="25">
        <v>1.3751146846922251</v>
      </c>
      <c r="R662" s="25">
        <v>3.84</v>
      </c>
      <c r="S662" s="25">
        <v>0.58433122436753082</v>
      </c>
      <c r="T662" s="25">
        <v>1</v>
      </c>
      <c r="U662" s="25">
        <v>10210</v>
      </c>
      <c r="V662" s="25">
        <v>0</v>
      </c>
      <c r="W662" s="25">
        <v>0</v>
      </c>
      <c r="X662" s="25">
        <v>0</v>
      </c>
      <c r="Y662" s="25">
        <v>2</v>
      </c>
      <c r="Z662" s="25">
        <f t="shared" si="10"/>
        <v>2</v>
      </c>
    </row>
    <row r="663" spans="1:26" x14ac:dyDescent="0.3">
      <c r="A663" s="25">
        <v>2014</v>
      </c>
      <c r="B663" s="10">
        <v>191</v>
      </c>
      <c r="C663" s="10">
        <v>947</v>
      </c>
      <c r="D663" s="10">
        <v>1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1</v>
      </c>
      <c r="L663" s="10">
        <v>0</v>
      </c>
      <c r="M663" s="10">
        <v>0</v>
      </c>
      <c r="N663" s="25">
        <v>0.34000000000000341</v>
      </c>
      <c r="O663" s="15">
        <v>1.0000000000000009E-2</v>
      </c>
      <c r="P663" s="25">
        <v>25.15</v>
      </c>
      <c r="Q663" s="25">
        <v>1.4005379893919461</v>
      </c>
      <c r="R663" s="25">
        <v>4.0599999999999996</v>
      </c>
      <c r="S663" s="25">
        <v>0.60852603357719404</v>
      </c>
      <c r="T663" s="25">
        <v>0</v>
      </c>
      <c r="U663" s="25">
        <v>10210</v>
      </c>
      <c r="V663" s="25">
        <v>0</v>
      </c>
      <c r="W663" s="25">
        <v>1</v>
      </c>
      <c r="X663" s="25">
        <v>0</v>
      </c>
      <c r="Y663" s="25">
        <v>0</v>
      </c>
      <c r="Z663" s="25">
        <f t="shared" si="10"/>
        <v>1</v>
      </c>
    </row>
    <row r="664" spans="1:26" x14ac:dyDescent="0.3">
      <c r="A664" s="25">
        <v>2014</v>
      </c>
      <c r="B664" s="10">
        <v>192</v>
      </c>
      <c r="C664" s="10">
        <v>948</v>
      </c>
      <c r="D664" s="10">
        <v>0</v>
      </c>
      <c r="E664" s="10">
        <v>1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1</v>
      </c>
      <c r="L664" s="10">
        <v>0</v>
      </c>
      <c r="M664" s="10">
        <v>0</v>
      </c>
      <c r="N664" s="25">
        <v>1</v>
      </c>
      <c r="O664" s="15">
        <v>0</v>
      </c>
      <c r="P664" s="25">
        <v>45.28</v>
      </c>
      <c r="Q664" s="25">
        <v>1.655906418180215</v>
      </c>
      <c r="R664" s="25">
        <v>3.85</v>
      </c>
      <c r="S664" s="25">
        <v>0.5854607295085007</v>
      </c>
      <c r="T664" s="25">
        <v>1</v>
      </c>
      <c r="U664" s="25">
        <v>10210</v>
      </c>
      <c r="V664" s="25">
        <v>0</v>
      </c>
      <c r="W664" s="25">
        <v>1</v>
      </c>
      <c r="X664" s="25">
        <v>0</v>
      </c>
      <c r="Y664" s="25">
        <v>2</v>
      </c>
      <c r="Z664" s="25">
        <f t="shared" si="10"/>
        <v>3</v>
      </c>
    </row>
    <row r="665" spans="1:26" x14ac:dyDescent="0.3">
      <c r="A665" s="25">
        <v>2014</v>
      </c>
      <c r="B665" s="10">
        <v>193</v>
      </c>
      <c r="C665" s="10">
        <v>949</v>
      </c>
      <c r="D665" s="10">
        <v>0</v>
      </c>
      <c r="E665" s="10">
        <v>1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1</v>
      </c>
      <c r="L665" s="10">
        <v>0</v>
      </c>
      <c r="M665" s="10">
        <v>0</v>
      </c>
      <c r="N665" s="25">
        <v>0.70999999999999375</v>
      </c>
      <c r="O665" s="15">
        <v>0.15000000000000002</v>
      </c>
      <c r="P665" s="25">
        <v>27.71</v>
      </c>
      <c r="Q665" s="25">
        <v>1.4426365257822318</v>
      </c>
      <c r="R665" s="25">
        <v>3.08</v>
      </c>
      <c r="S665" s="25">
        <v>0.48855071650044429</v>
      </c>
      <c r="T665" s="25">
        <v>1</v>
      </c>
      <c r="U665" s="25">
        <v>10210</v>
      </c>
      <c r="V665" s="25">
        <v>1</v>
      </c>
      <c r="W665" s="25">
        <v>0</v>
      </c>
      <c r="X665" s="25">
        <v>3</v>
      </c>
      <c r="Y665" s="25">
        <v>3</v>
      </c>
      <c r="Z665" s="25">
        <f t="shared" si="10"/>
        <v>7</v>
      </c>
    </row>
    <row r="666" spans="1:26" x14ac:dyDescent="0.3">
      <c r="A666" s="25">
        <v>2014</v>
      </c>
      <c r="B666" s="10">
        <v>194</v>
      </c>
      <c r="C666" s="10">
        <v>950</v>
      </c>
      <c r="D666" s="10">
        <v>0</v>
      </c>
      <c r="E666" s="10">
        <v>1</v>
      </c>
      <c r="F666" s="10">
        <v>0</v>
      </c>
      <c r="G666" s="10">
        <v>0</v>
      </c>
      <c r="H666" s="10">
        <v>0</v>
      </c>
      <c r="I666" s="10">
        <v>0</v>
      </c>
      <c r="J666" s="10">
        <v>1</v>
      </c>
      <c r="K666" s="10">
        <v>0</v>
      </c>
      <c r="L666" s="10">
        <v>0</v>
      </c>
      <c r="M666" s="10">
        <v>0</v>
      </c>
      <c r="N666" s="25">
        <v>1</v>
      </c>
      <c r="O666" s="15">
        <v>0</v>
      </c>
      <c r="P666" s="25">
        <v>25.6</v>
      </c>
      <c r="Q666" s="25">
        <v>1.4082399653118496</v>
      </c>
      <c r="R666" s="25">
        <v>4.0599999999999996</v>
      </c>
      <c r="S666" s="25">
        <v>0.60852603357719404</v>
      </c>
      <c r="T666" s="25">
        <v>1</v>
      </c>
      <c r="U666" s="25">
        <v>10210</v>
      </c>
      <c r="V666" s="25">
        <v>0</v>
      </c>
      <c r="W666" s="25">
        <v>0</v>
      </c>
      <c r="X666" s="25">
        <v>2</v>
      </c>
      <c r="Y666" s="25">
        <v>4</v>
      </c>
      <c r="Z666" s="25">
        <f t="shared" si="10"/>
        <v>6</v>
      </c>
    </row>
    <row r="667" spans="1:26" x14ac:dyDescent="0.3">
      <c r="A667" s="25">
        <v>2014</v>
      </c>
      <c r="B667" s="10">
        <v>195</v>
      </c>
      <c r="C667" s="10">
        <v>951</v>
      </c>
      <c r="D667" s="10">
        <v>1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1</v>
      </c>
      <c r="L667" s="10">
        <v>0</v>
      </c>
      <c r="M667" s="10">
        <v>0</v>
      </c>
      <c r="N667" s="25">
        <v>0.39000000000000057</v>
      </c>
      <c r="O667" s="15">
        <v>0</v>
      </c>
      <c r="P667" s="25">
        <v>24.44</v>
      </c>
      <c r="Q667" s="25">
        <v>1.3881012015705168</v>
      </c>
      <c r="R667" s="25">
        <v>6.46</v>
      </c>
      <c r="S667" s="25">
        <v>0.81023251799508411</v>
      </c>
      <c r="T667" s="25">
        <v>1</v>
      </c>
      <c r="U667" s="25">
        <v>10210</v>
      </c>
      <c r="V667" s="25">
        <v>0</v>
      </c>
      <c r="W667" s="25">
        <v>0</v>
      </c>
      <c r="X667" s="25">
        <v>2</v>
      </c>
      <c r="Y667" s="25">
        <v>3</v>
      </c>
      <c r="Z667" s="25">
        <f t="shared" si="10"/>
        <v>5</v>
      </c>
    </row>
    <row r="668" spans="1:26" x14ac:dyDescent="0.3">
      <c r="A668" s="25">
        <v>2014</v>
      </c>
      <c r="B668" s="10">
        <v>196</v>
      </c>
      <c r="C668" s="10">
        <v>952</v>
      </c>
      <c r="D668" s="10">
        <v>0</v>
      </c>
      <c r="E668" s="10">
        <v>1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1</v>
      </c>
      <c r="L668" s="10">
        <v>0</v>
      </c>
      <c r="M668" s="10">
        <v>0</v>
      </c>
      <c r="N668" s="25">
        <v>1</v>
      </c>
      <c r="O668" s="15">
        <v>0</v>
      </c>
      <c r="P668" s="25">
        <v>34.99</v>
      </c>
      <c r="Q668" s="25">
        <v>1.5439439424829065</v>
      </c>
      <c r="R668" s="25">
        <v>4.78</v>
      </c>
      <c r="S668" s="25">
        <v>0.67942789661211889</v>
      </c>
      <c r="T668" s="25">
        <v>2</v>
      </c>
      <c r="U668" s="25">
        <v>10210</v>
      </c>
      <c r="V668" s="25">
        <v>0</v>
      </c>
      <c r="W668" s="25">
        <v>0</v>
      </c>
      <c r="X668" s="25">
        <v>3</v>
      </c>
      <c r="Y668" s="25">
        <v>0</v>
      </c>
      <c r="Z668" s="25">
        <f t="shared" si="10"/>
        <v>3</v>
      </c>
    </row>
    <row r="669" spans="1:26" x14ac:dyDescent="0.3">
      <c r="A669" s="25">
        <v>2014</v>
      </c>
      <c r="B669" s="10">
        <v>197</v>
      </c>
      <c r="C669" s="10">
        <v>953</v>
      </c>
      <c r="D669" s="10">
        <v>0</v>
      </c>
      <c r="E669" s="10">
        <v>1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1</v>
      </c>
      <c r="L669" s="10">
        <v>0</v>
      </c>
      <c r="M669" s="10">
        <v>0</v>
      </c>
      <c r="N669" s="25">
        <v>0.53700000000000614</v>
      </c>
      <c r="O669" s="15">
        <v>0</v>
      </c>
      <c r="P669" s="25">
        <v>41</v>
      </c>
      <c r="Q669" s="25">
        <v>1.6127838567197355</v>
      </c>
      <c r="R669" s="25">
        <v>3.17</v>
      </c>
      <c r="S669" s="25">
        <v>0.50105926221775143</v>
      </c>
      <c r="T669" s="25">
        <v>0</v>
      </c>
      <c r="U669" s="25">
        <v>10210</v>
      </c>
      <c r="V669" s="25">
        <v>0</v>
      </c>
      <c r="W669" s="25">
        <v>0</v>
      </c>
      <c r="X669" s="25">
        <v>1</v>
      </c>
      <c r="Y669" s="25">
        <v>0</v>
      </c>
      <c r="Z669" s="25">
        <f t="shared" si="10"/>
        <v>1</v>
      </c>
    </row>
    <row r="670" spans="1:26" x14ac:dyDescent="0.3">
      <c r="A670" s="25">
        <v>2014</v>
      </c>
      <c r="B670" s="10">
        <v>198</v>
      </c>
      <c r="C670" s="10">
        <v>954</v>
      </c>
      <c r="D670" s="10">
        <v>0</v>
      </c>
      <c r="E670" s="10">
        <v>1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1</v>
      </c>
      <c r="L670" s="10">
        <v>0</v>
      </c>
      <c r="M670" s="10">
        <v>0</v>
      </c>
      <c r="N670" s="25">
        <v>0.36299999999999955</v>
      </c>
      <c r="O670" s="15">
        <v>1.0000000000000009E-2</v>
      </c>
      <c r="P670" s="25">
        <v>39.36</v>
      </c>
      <c r="Q670" s="25">
        <v>1.5950550897593039</v>
      </c>
      <c r="R670" s="25">
        <v>2.58</v>
      </c>
      <c r="S670" s="25">
        <v>0.41161970596323016</v>
      </c>
      <c r="T670" s="25">
        <v>0</v>
      </c>
      <c r="U670" s="25">
        <v>10210</v>
      </c>
      <c r="V670" s="25">
        <v>0</v>
      </c>
      <c r="W670" s="25">
        <v>0</v>
      </c>
      <c r="X670" s="25">
        <v>1</v>
      </c>
      <c r="Y670" s="25">
        <v>0</v>
      </c>
      <c r="Z670" s="25">
        <f t="shared" si="10"/>
        <v>1</v>
      </c>
    </row>
    <row r="671" spans="1:26" x14ac:dyDescent="0.3">
      <c r="A671" s="25">
        <v>2014</v>
      </c>
      <c r="B671" s="10">
        <v>199</v>
      </c>
      <c r="C671" s="10">
        <v>955</v>
      </c>
      <c r="D671" s="10">
        <v>0</v>
      </c>
      <c r="E671" s="10">
        <v>1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1</v>
      </c>
      <c r="L671" s="10">
        <v>0</v>
      </c>
      <c r="M671" s="10">
        <v>0</v>
      </c>
      <c r="N671" s="25">
        <v>1</v>
      </c>
      <c r="O671" s="15">
        <v>0</v>
      </c>
      <c r="P671" s="25">
        <v>37.72</v>
      </c>
      <c r="Q671" s="25">
        <v>1.5765716840652908</v>
      </c>
      <c r="R671" s="25">
        <v>3.17</v>
      </c>
      <c r="S671" s="25">
        <v>0.50105926221775143</v>
      </c>
      <c r="T671" s="25">
        <v>0</v>
      </c>
      <c r="U671" s="25">
        <v>10210</v>
      </c>
      <c r="V671" s="25">
        <v>0</v>
      </c>
      <c r="W671" s="25">
        <v>0</v>
      </c>
      <c r="X671" s="25">
        <v>0</v>
      </c>
      <c r="Y671" s="25">
        <v>0</v>
      </c>
      <c r="Z671" s="25">
        <f t="shared" si="10"/>
        <v>0</v>
      </c>
    </row>
    <row r="672" spans="1:26" x14ac:dyDescent="0.3">
      <c r="A672" s="25">
        <v>2014</v>
      </c>
      <c r="B672" s="10">
        <v>200</v>
      </c>
      <c r="C672" s="10">
        <v>956</v>
      </c>
      <c r="D672" s="10">
        <v>0</v>
      </c>
      <c r="E672" s="10">
        <v>1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1</v>
      </c>
      <c r="L672" s="10">
        <v>0</v>
      </c>
      <c r="M672" s="10">
        <v>0</v>
      </c>
      <c r="N672" s="25">
        <v>1</v>
      </c>
      <c r="O672" s="15">
        <v>6.0000000000000053E-2</v>
      </c>
      <c r="P672" s="25">
        <v>35.14</v>
      </c>
      <c r="Q672" s="25">
        <v>1.5458017571592761</v>
      </c>
      <c r="R672" s="25">
        <v>3.09</v>
      </c>
      <c r="S672" s="25">
        <v>0.48995847942483461</v>
      </c>
      <c r="T672" s="25">
        <v>0</v>
      </c>
      <c r="U672" s="25">
        <v>10210</v>
      </c>
      <c r="V672" s="25">
        <v>0</v>
      </c>
      <c r="W672" s="25">
        <v>1</v>
      </c>
      <c r="X672" s="25">
        <v>1</v>
      </c>
      <c r="Y672" s="25">
        <v>1</v>
      </c>
      <c r="Z672" s="25">
        <f t="shared" si="10"/>
        <v>3</v>
      </c>
    </row>
    <row r="673" spans="1:26" x14ac:dyDescent="0.3">
      <c r="A673" s="25">
        <v>2014</v>
      </c>
      <c r="B673" s="10">
        <v>201</v>
      </c>
      <c r="C673" s="10">
        <v>957</v>
      </c>
      <c r="D673" s="10">
        <v>0</v>
      </c>
      <c r="E673" s="10">
        <v>1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1</v>
      </c>
      <c r="L673" s="10">
        <v>0</v>
      </c>
      <c r="M673" s="10">
        <v>0</v>
      </c>
      <c r="N673" s="25">
        <v>1</v>
      </c>
      <c r="O673" s="15">
        <v>4.0000000000000036E-2</v>
      </c>
      <c r="P673" s="25">
        <v>37.03</v>
      </c>
      <c r="Q673" s="25">
        <v>1.5685537120494426</v>
      </c>
      <c r="R673" s="25">
        <v>4.42</v>
      </c>
      <c r="S673" s="25">
        <v>0.64542226934909186</v>
      </c>
      <c r="T673" s="25">
        <v>2</v>
      </c>
      <c r="U673" s="25">
        <v>10210</v>
      </c>
      <c r="V673" s="25">
        <v>0</v>
      </c>
      <c r="W673" s="25">
        <v>0</v>
      </c>
      <c r="X673" s="25">
        <v>3</v>
      </c>
      <c r="Y673" s="25">
        <v>2</v>
      </c>
      <c r="Z673" s="25">
        <f t="shared" si="10"/>
        <v>5</v>
      </c>
    </row>
    <row r="674" spans="1:26" x14ac:dyDescent="0.3">
      <c r="A674" s="25">
        <v>2014</v>
      </c>
      <c r="B674" s="10">
        <v>202</v>
      </c>
      <c r="C674" s="10">
        <v>958</v>
      </c>
      <c r="D674" s="10">
        <v>1</v>
      </c>
      <c r="E674" s="10">
        <v>0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1</v>
      </c>
      <c r="L674" s="10">
        <v>0</v>
      </c>
      <c r="M674" s="10">
        <v>0</v>
      </c>
      <c r="N674" s="25">
        <v>1</v>
      </c>
      <c r="O674" s="15">
        <v>0</v>
      </c>
      <c r="P674" s="25">
        <v>54.33</v>
      </c>
      <c r="Q674" s="25">
        <v>1.7350397050337207</v>
      </c>
      <c r="R674" s="25">
        <v>3.26</v>
      </c>
      <c r="S674" s="25">
        <v>0.51321760006793893</v>
      </c>
      <c r="T674" s="25">
        <v>0</v>
      </c>
      <c r="U674" s="25">
        <v>10210</v>
      </c>
      <c r="V674" s="25">
        <v>0</v>
      </c>
      <c r="W674" s="25">
        <v>2</v>
      </c>
      <c r="X674" s="25">
        <v>0</v>
      </c>
      <c r="Y674" s="25">
        <v>2</v>
      </c>
      <c r="Z674" s="25">
        <f t="shared" si="10"/>
        <v>4</v>
      </c>
    </row>
    <row r="675" spans="1:26" x14ac:dyDescent="0.3">
      <c r="A675" s="25">
        <v>2014</v>
      </c>
      <c r="B675" s="10">
        <v>203</v>
      </c>
      <c r="C675" s="10">
        <v>959</v>
      </c>
      <c r="D675" s="10">
        <v>1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1</v>
      </c>
      <c r="L675" s="10">
        <v>0</v>
      </c>
      <c r="M675" s="10">
        <v>0</v>
      </c>
      <c r="N675" s="25">
        <v>1</v>
      </c>
      <c r="O675" s="15">
        <v>0</v>
      </c>
      <c r="P675" s="25">
        <v>40.94</v>
      </c>
      <c r="Q675" s="25">
        <v>1.6121478383264869</v>
      </c>
      <c r="R675" s="25">
        <v>4.54</v>
      </c>
      <c r="S675" s="25">
        <v>0.65705585285710388</v>
      </c>
      <c r="T675" s="25">
        <v>0</v>
      </c>
      <c r="U675" s="25">
        <v>10210</v>
      </c>
      <c r="V675" s="25">
        <v>0</v>
      </c>
      <c r="W675" s="25">
        <v>1</v>
      </c>
      <c r="X675" s="25">
        <v>0</v>
      </c>
      <c r="Y675" s="25">
        <v>2</v>
      </c>
      <c r="Z675" s="25">
        <f t="shared" si="10"/>
        <v>3</v>
      </c>
    </row>
    <row r="676" spans="1:26" x14ac:dyDescent="0.3">
      <c r="A676" s="25">
        <v>2014</v>
      </c>
      <c r="B676" s="10">
        <v>204</v>
      </c>
      <c r="C676" s="10">
        <v>960</v>
      </c>
      <c r="D676" s="10">
        <v>1</v>
      </c>
      <c r="E676" s="10">
        <v>0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1</v>
      </c>
      <c r="L676" s="10">
        <v>0</v>
      </c>
      <c r="M676" s="10">
        <v>0</v>
      </c>
      <c r="N676" s="25">
        <v>1</v>
      </c>
      <c r="O676" s="15">
        <v>0</v>
      </c>
      <c r="P676" s="25">
        <v>26.28</v>
      </c>
      <c r="Q676" s="25">
        <v>1.4196253608877432</v>
      </c>
      <c r="R676" s="25">
        <v>3.82</v>
      </c>
      <c r="S676" s="25">
        <v>0.58206336291170868</v>
      </c>
      <c r="T676" s="25">
        <v>0</v>
      </c>
      <c r="U676" s="25">
        <v>8446</v>
      </c>
      <c r="V676" s="25">
        <v>0</v>
      </c>
      <c r="W676" s="25">
        <v>1</v>
      </c>
      <c r="X676" s="25">
        <v>0</v>
      </c>
      <c r="Y676" s="25">
        <v>1</v>
      </c>
      <c r="Z676" s="25">
        <f t="shared" si="10"/>
        <v>2</v>
      </c>
    </row>
    <row r="677" spans="1:26" x14ac:dyDescent="0.3">
      <c r="A677" s="25">
        <v>2014</v>
      </c>
      <c r="B677" s="10">
        <v>205</v>
      </c>
      <c r="C677" s="10">
        <v>961</v>
      </c>
      <c r="D677" s="10">
        <v>1</v>
      </c>
      <c r="E677" s="10">
        <v>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1</v>
      </c>
      <c r="L677" s="10">
        <v>0</v>
      </c>
      <c r="M677" s="10">
        <v>0</v>
      </c>
      <c r="N677" s="25">
        <v>0.42600000000000193</v>
      </c>
      <c r="O677" s="15">
        <v>0</v>
      </c>
      <c r="P677" s="25">
        <v>24.48</v>
      </c>
      <c r="Q677" s="25">
        <v>1.3888114134735237</v>
      </c>
      <c r="R677" s="25">
        <v>4.6100000000000003</v>
      </c>
      <c r="S677" s="25">
        <v>0.6637009253896482</v>
      </c>
      <c r="T677" s="25">
        <v>0</v>
      </c>
      <c r="U677" s="25">
        <v>8446</v>
      </c>
      <c r="V677" s="25">
        <v>0</v>
      </c>
      <c r="W677" s="25">
        <v>1</v>
      </c>
      <c r="X677" s="25">
        <v>0</v>
      </c>
      <c r="Y677" s="25">
        <v>0</v>
      </c>
      <c r="Z677" s="25">
        <f t="shared" si="10"/>
        <v>1</v>
      </c>
    </row>
    <row r="678" spans="1:26" x14ac:dyDescent="0.3">
      <c r="A678" s="25">
        <v>2014</v>
      </c>
      <c r="B678" s="10">
        <v>206</v>
      </c>
      <c r="C678" s="10">
        <v>962</v>
      </c>
      <c r="D678" s="10">
        <v>1</v>
      </c>
      <c r="E678" s="10">
        <v>0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1</v>
      </c>
      <c r="L678" s="10">
        <v>0</v>
      </c>
      <c r="M678" s="10">
        <v>0</v>
      </c>
      <c r="N678" s="25">
        <v>0.67399999999999238</v>
      </c>
      <c r="O678" s="15">
        <v>1.0000000000000009E-2</v>
      </c>
      <c r="P678" s="25">
        <v>50.91</v>
      </c>
      <c r="Q678" s="25">
        <v>1.7068030970373382</v>
      </c>
      <c r="R678" s="25">
        <v>3.82</v>
      </c>
      <c r="S678" s="25">
        <v>0.58206336291170868</v>
      </c>
      <c r="T678" s="25">
        <v>5</v>
      </c>
      <c r="U678" s="25">
        <v>8446</v>
      </c>
      <c r="V678" s="25">
        <v>0</v>
      </c>
      <c r="W678" s="25">
        <v>0</v>
      </c>
      <c r="X678" s="25">
        <v>4</v>
      </c>
      <c r="Y678" s="25">
        <v>6</v>
      </c>
      <c r="Z678" s="25">
        <f t="shared" si="10"/>
        <v>10</v>
      </c>
    </row>
    <row r="679" spans="1:26" x14ac:dyDescent="0.3">
      <c r="A679" s="25">
        <v>2014</v>
      </c>
      <c r="B679" s="10">
        <v>207</v>
      </c>
      <c r="C679" s="10">
        <v>963</v>
      </c>
      <c r="D679" s="10">
        <v>0</v>
      </c>
      <c r="E679" s="10">
        <v>1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1</v>
      </c>
      <c r="L679" s="10">
        <v>0</v>
      </c>
      <c r="M679" s="10">
        <v>0</v>
      </c>
      <c r="N679" s="25">
        <v>0.90000000000000568</v>
      </c>
      <c r="O679" s="15">
        <v>0</v>
      </c>
      <c r="P679" s="25">
        <v>18.440000000000001</v>
      </c>
      <c r="Q679" s="25">
        <v>1.2657609167176105</v>
      </c>
      <c r="R679" s="25">
        <v>3.17</v>
      </c>
      <c r="S679" s="25">
        <v>0.50105926221775143</v>
      </c>
      <c r="T679" s="25">
        <v>0</v>
      </c>
      <c r="U679" s="25">
        <v>8446</v>
      </c>
      <c r="V679" s="25">
        <v>0</v>
      </c>
      <c r="W679" s="25">
        <v>1</v>
      </c>
      <c r="X679" s="25">
        <v>2</v>
      </c>
      <c r="Y679" s="25">
        <v>1</v>
      </c>
      <c r="Z679" s="25">
        <f t="shared" si="10"/>
        <v>4</v>
      </c>
    </row>
    <row r="680" spans="1:26" x14ac:dyDescent="0.3">
      <c r="A680" s="25">
        <v>2014</v>
      </c>
      <c r="B680" s="10">
        <v>208</v>
      </c>
      <c r="C680" s="10">
        <v>964</v>
      </c>
      <c r="D680" s="10">
        <v>0</v>
      </c>
      <c r="E680" s="10">
        <v>1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1</v>
      </c>
      <c r="L680" s="10">
        <v>0</v>
      </c>
      <c r="M680" s="10">
        <v>0</v>
      </c>
      <c r="N680" s="25">
        <v>1</v>
      </c>
      <c r="O680" s="15">
        <v>1.0000000000000009E-2</v>
      </c>
      <c r="P680" s="25">
        <v>10.69</v>
      </c>
      <c r="Q680" s="25">
        <v>1.0289777052087781</v>
      </c>
      <c r="R680" s="25">
        <v>3.31</v>
      </c>
      <c r="S680" s="25">
        <v>0.51982799377571876</v>
      </c>
      <c r="T680" s="25">
        <v>0</v>
      </c>
      <c r="U680" s="25">
        <v>8446</v>
      </c>
      <c r="V680" s="25">
        <v>0</v>
      </c>
      <c r="W680" s="25">
        <v>0</v>
      </c>
      <c r="X680" s="25">
        <v>1</v>
      </c>
      <c r="Y680" s="25">
        <v>0</v>
      </c>
      <c r="Z680" s="25">
        <f t="shared" si="10"/>
        <v>1</v>
      </c>
    </row>
    <row r="681" spans="1:26" x14ac:dyDescent="0.3">
      <c r="A681" s="25">
        <v>2014</v>
      </c>
      <c r="B681" s="10">
        <v>209</v>
      </c>
      <c r="C681" s="10">
        <v>965</v>
      </c>
      <c r="D681" s="10">
        <v>1</v>
      </c>
      <c r="E681" s="10">
        <v>0</v>
      </c>
      <c r="F681" s="10">
        <v>0</v>
      </c>
      <c r="G681" s="10">
        <v>0</v>
      </c>
      <c r="H681" s="10">
        <v>0</v>
      </c>
      <c r="I681" s="10">
        <v>0</v>
      </c>
      <c r="J681" s="10">
        <v>1</v>
      </c>
      <c r="K681" s="10">
        <v>0</v>
      </c>
      <c r="L681" s="10">
        <v>0</v>
      </c>
      <c r="M681" s="10">
        <v>0</v>
      </c>
      <c r="N681" s="25">
        <v>1</v>
      </c>
      <c r="O681" s="15">
        <v>0</v>
      </c>
      <c r="P681" s="25">
        <v>32.979999999999997</v>
      </c>
      <c r="Q681" s="25">
        <v>1.5182506513084999</v>
      </c>
      <c r="R681" s="25">
        <v>5.49</v>
      </c>
      <c r="S681" s="25">
        <v>0.7395723444500919</v>
      </c>
      <c r="T681" s="25">
        <v>0</v>
      </c>
      <c r="U681" s="25">
        <v>8446</v>
      </c>
      <c r="V681" s="25">
        <v>1</v>
      </c>
      <c r="W681" s="25">
        <v>0</v>
      </c>
      <c r="X681" s="25">
        <v>2</v>
      </c>
      <c r="Y681" s="25">
        <v>4</v>
      </c>
      <c r="Z681" s="25">
        <f t="shared" si="10"/>
        <v>7</v>
      </c>
    </row>
    <row r="682" spans="1:26" x14ac:dyDescent="0.3">
      <c r="A682" s="25">
        <v>2014</v>
      </c>
      <c r="B682" s="10">
        <v>210</v>
      </c>
      <c r="C682" s="10">
        <v>966</v>
      </c>
      <c r="D682" s="10">
        <v>0</v>
      </c>
      <c r="E682" s="10">
        <v>1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1</v>
      </c>
      <c r="L682" s="10">
        <v>0</v>
      </c>
      <c r="M682" s="10">
        <v>0</v>
      </c>
      <c r="N682" s="25">
        <v>1</v>
      </c>
      <c r="O682" s="15">
        <v>0</v>
      </c>
      <c r="P682" s="25">
        <v>34.89</v>
      </c>
      <c r="Q682" s="25">
        <v>1.5427009694481109</v>
      </c>
      <c r="R682" s="25">
        <v>5.12</v>
      </c>
      <c r="S682" s="25">
        <v>0.70926996097583073</v>
      </c>
      <c r="T682" s="25">
        <v>4</v>
      </c>
      <c r="U682" s="25">
        <v>8446</v>
      </c>
      <c r="V682" s="25">
        <v>0</v>
      </c>
      <c r="W682" s="25">
        <v>0</v>
      </c>
      <c r="X682" s="25">
        <v>0</v>
      </c>
      <c r="Y682" s="25">
        <v>3</v>
      </c>
      <c r="Z682" s="25">
        <f t="shared" si="10"/>
        <v>3</v>
      </c>
    </row>
    <row r="683" spans="1:26" x14ac:dyDescent="0.3">
      <c r="A683" s="25">
        <v>2014</v>
      </c>
      <c r="B683" s="10">
        <v>211</v>
      </c>
      <c r="C683" s="10">
        <v>967</v>
      </c>
      <c r="D683" s="10">
        <v>0</v>
      </c>
      <c r="E683" s="10">
        <v>1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1</v>
      </c>
      <c r="L683" s="10">
        <v>0</v>
      </c>
      <c r="M683" s="10">
        <v>0</v>
      </c>
      <c r="N683" s="25">
        <v>1</v>
      </c>
      <c r="O683" s="15">
        <v>0</v>
      </c>
      <c r="P683" s="25">
        <v>23.5</v>
      </c>
      <c r="Q683" s="25">
        <v>1.3710678622717363</v>
      </c>
      <c r="R683" s="25">
        <v>4.2</v>
      </c>
      <c r="S683" s="25">
        <v>0.62324929039790045</v>
      </c>
      <c r="T683" s="25">
        <v>0</v>
      </c>
      <c r="U683" s="25">
        <v>8446</v>
      </c>
      <c r="V683" s="25">
        <v>0</v>
      </c>
      <c r="W683" s="25">
        <v>1</v>
      </c>
      <c r="X683" s="25">
        <v>0</v>
      </c>
      <c r="Y683" s="25">
        <v>2</v>
      </c>
      <c r="Z683" s="25">
        <f t="shared" si="10"/>
        <v>3</v>
      </c>
    </row>
    <row r="684" spans="1:26" x14ac:dyDescent="0.3">
      <c r="A684" s="25">
        <v>2014</v>
      </c>
      <c r="B684" s="10">
        <v>212</v>
      </c>
      <c r="C684" s="10">
        <v>968</v>
      </c>
      <c r="D684" s="10">
        <v>0</v>
      </c>
      <c r="E684" s="10">
        <v>1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1</v>
      </c>
      <c r="L684" s="10">
        <v>0</v>
      </c>
      <c r="M684" s="10">
        <v>0</v>
      </c>
      <c r="N684" s="25">
        <v>1</v>
      </c>
      <c r="O684" s="15">
        <v>0</v>
      </c>
      <c r="P684" s="25">
        <v>18.86</v>
      </c>
      <c r="Q684" s="25">
        <v>1.2755416884013095</v>
      </c>
      <c r="R684" s="25">
        <v>4.72</v>
      </c>
      <c r="S684" s="25">
        <v>0.67394199863408777</v>
      </c>
      <c r="T684" s="25">
        <v>1</v>
      </c>
      <c r="U684" s="25">
        <v>8446</v>
      </c>
      <c r="V684" s="25">
        <v>0</v>
      </c>
      <c r="W684" s="25">
        <v>0</v>
      </c>
      <c r="X684" s="25">
        <v>0</v>
      </c>
      <c r="Y684" s="25">
        <v>2</v>
      </c>
      <c r="Z684" s="25">
        <f t="shared" si="10"/>
        <v>2</v>
      </c>
    </row>
    <row r="685" spans="1:26" x14ac:dyDescent="0.3">
      <c r="A685" s="25">
        <v>2014</v>
      </c>
      <c r="B685" s="10">
        <v>213</v>
      </c>
      <c r="C685" s="10">
        <v>969</v>
      </c>
      <c r="D685" s="10">
        <v>1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1</v>
      </c>
      <c r="L685" s="10">
        <v>0</v>
      </c>
      <c r="M685" s="10">
        <v>0</v>
      </c>
      <c r="N685" s="25">
        <v>0.79200000000000159</v>
      </c>
      <c r="O685" s="15">
        <v>0</v>
      </c>
      <c r="P685" s="25">
        <v>47.87</v>
      </c>
      <c r="Q685" s="25">
        <v>1.6800634274819486</v>
      </c>
      <c r="R685" s="25">
        <v>3.95</v>
      </c>
      <c r="S685" s="25">
        <v>0.59659709562646024</v>
      </c>
      <c r="T685" s="25">
        <v>1</v>
      </c>
      <c r="U685" s="25">
        <v>8446</v>
      </c>
      <c r="V685" s="25">
        <v>0</v>
      </c>
      <c r="W685" s="25">
        <v>0</v>
      </c>
      <c r="X685" s="25">
        <v>0</v>
      </c>
      <c r="Y685" s="25">
        <v>1</v>
      </c>
      <c r="Z685" s="25">
        <f t="shared" si="10"/>
        <v>1</v>
      </c>
    </row>
    <row r="686" spans="1:26" x14ac:dyDescent="0.3">
      <c r="A686" s="25">
        <v>2014</v>
      </c>
      <c r="B686" s="10">
        <v>214</v>
      </c>
      <c r="C686" s="10">
        <v>970</v>
      </c>
      <c r="D686" s="10">
        <v>0</v>
      </c>
      <c r="E686" s="10">
        <v>1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1</v>
      </c>
      <c r="L686" s="10">
        <v>0</v>
      </c>
      <c r="M686" s="10">
        <v>0</v>
      </c>
      <c r="N686" s="25">
        <v>0.70799999999999841</v>
      </c>
      <c r="O686" s="15">
        <v>1.0000000000000009E-2</v>
      </c>
      <c r="P686" s="25">
        <v>20.53</v>
      </c>
      <c r="Q686" s="25">
        <v>1.3123889493705918</v>
      </c>
      <c r="R686" s="25">
        <v>3.94</v>
      </c>
      <c r="S686" s="25">
        <v>0.59549622182557416</v>
      </c>
      <c r="T686" s="25">
        <v>2</v>
      </c>
      <c r="U686" s="25">
        <v>8446</v>
      </c>
      <c r="V686" s="25">
        <v>0</v>
      </c>
      <c r="W686" s="25">
        <v>0</v>
      </c>
      <c r="X686" s="25">
        <v>0</v>
      </c>
      <c r="Y686" s="25">
        <v>1</v>
      </c>
      <c r="Z686" s="25">
        <f t="shared" si="10"/>
        <v>1</v>
      </c>
    </row>
    <row r="687" spans="1:26" x14ac:dyDescent="0.3">
      <c r="A687" s="25">
        <v>2014</v>
      </c>
      <c r="B687" s="10">
        <v>215</v>
      </c>
      <c r="C687" s="10">
        <v>971</v>
      </c>
      <c r="D687" s="10">
        <v>1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1</v>
      </c>
      <c r="K687" s="10">
        <v>0</v>
      </c>
      <c r="L687" s="10">
        <v>0</v>
      </c>
      <c r="M687" s="10">
        <v>0</v>
      </c>
      <c r="N687" s="25">
        <v>1</v>
      </c>
      <c r="O687" s="15">
        <v>0</v>
      </c>
      <c r="P687" s="25">
        <v>39.020000000000003</v>
      </c>
      <c r="Q687" s="25">
        <v>1.5912872650584993</v>
      </c>
      <c r="R687" s="25">
        <v>3.79</v>
      </c>
      <c r="S687" s="25">
        <v>0.57863920996807239</v>
      </c>
      <c r="T687" s="25">
        <v>1</v>
      </c>
      <c r="U687" s="25">
        <v>8446</v>
      </c>
      <c r="V687" s="25">
        <v>0</v>
      </c>
      <c r="W687" s="25">
        <v>0</v>
      </c>
      <c r="X687" s="25">
        <v>0</v>
      </c>
      <c r="Y687" s="25">
        <v>0</v>
      </c>
      <c r="Z687" s="25">
        <f t="shared" si="10"/>
        <v>0</v>
      </c>
    </row>
    <row r="688" spans="1:26" x14ac:dyDescent="0.3">
      <c r="A688" s="25">
        <v>2014</v>
      </c>
      <c r="B688" s="10">
        <v>216</v>
      </c>
      <c r="C688" s="10">
        <v>972</v>
      </c>
      <c r="D688" s="10">
        <v>1</v>
      </c>
      <c r="E688" s="10">
        <v>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1</v>
      </c>
      <c r="L688" s="10">
        <v>0</v>
      </c>
      <c r="M688" s="10">
        <v>0</v>
      </c>
      <c r="N688" s="25">
        <v>1</v>
      </c>
      <c r="O688" s="15">
        <v>0</v>
      </c>
      <c r="P688" s="25">
        <v>25.79</v>
      </c>
      <c r="Q688" s="25">
        <v>1.4114513421379375</v>
      </c>
      <c r="R688" s="25">
        <v>3.98</v>
      </c>
      <c r="S688" s="25">
        <v>0.59988307207368785</v>
      </c>
      <c r="T688" s="25">
        <v>2</v>
      </c>
      <c r="U688" s="25">
        <v>8446</v>
      </c>
      <c r="V688" s="25">
        <v>0</v>
      </c>
      <c r="W688" s="25">
        <v>0</v>
      </c>
      <c r="X688" s="25">
        <v>0</v>
      </c>
      <c r="Y688" s="25">
        <v>0</v>
      </c>
      <c r="Z688" s="25">
        <f t="shared" si="10"/>
        <v>0</v>
      </c>
    </row>
    <row r="689" spans="1:26" x14ac:dyDescent="0.3">
      <c r="A689" s="25">
        <v>2014</v>
      </c>
      <c r="B689" s="10">
        <v>217</v>
      </c>
      <c r="C689" s="10">
        <v>973</v>
      </c>
      <c r="D689" s="10">
        <v>0</v>
      </c>
      <c r="E689" s="10">
        <v>1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1</v>
      </c>
      <c r="L689" s="10">
        <v>0</v>
      </c>
      <c r="M689" s="10">
        <v>0</v>
      </c>
      <c r="N689" s="25">
        <v>1.5</v>
      </c>
      <c r="O689" s="15">
        <v>0.18000000000000005</v>
      </c>
      <c r="P689" s="25">
        <v>37.1</v>
      </c>
      <c r="Q689" s="25">
        <v>1.5693739096150459</v>
      </c>
      <c r="R689" s="25">
        <v>4.7300000000000004</v>
      </c>
      <c r="S689" s="25">
        <v>0.67486114073781156</v>
      </c>
      <c r="T689" s="25">
        <v>1</v>
      </c>
      <c r="U689" s="25">
        <v>8446</v>
      </c>
      <c r="V689" s="25">
        <v>0</v>
      </c>
      <c r="W689" s="25">
        <v>0</v>
      </c>
      <c r="X689" s="25">
        <v>0</v>
      </c>
      <c r="Y689" s="25">
        <v>0</v>
      </c>
      <c r="Z689" s="25">
        <f t="shared" si="10"/>
        <v>0</v>
      </c>
    </row>
    <row r="690" spans="1:26" x14ac:dyDescent="0.3">
      <c r="A690" s="25">
        <v>2014</v>
      </c>
      <c r="B690" s="10">
        <v>218</v>
      </c>
      <c r="C690" s="10">
        <v>974</v>
      </c>
      <c r="D690" s="10">
        <v>1</v>
      </c>
      <c r="E690" s="10">
        <v>0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1</v>
      </c>
      <c r="L690" s="10">
        <v>0</v>
      </c>
      <c r="M690" s="10">
        <v>0</v>
      </c>
      <c r="N690" s="25">
        <v>1</v>
      </c>
      <c r="O690" s="15">
        <v>1.0000000000000009E-2</v>
      </c>
      <c r="P690" s="25">
        <v>54.38</v>
      </c>
      <c r="Q690" s="25">
        <v>1.7354392032514814</v>
      </c>
      <c r="R690" s="25">
        <v>4.08</v>
      </c>
      <c r="S690" s="25">
        <v>0.61066016308987991</v>
      </c>
      <c r="T690" s="25">
        <v>1</v>
      </c>
      <c r="U690" s="25">
        <v>8446</v>
      </c>
      <c r="V690" s="25">
        <v>0</v>
      </c>
      <c r="W690" s="25">
        <v>0</v>
      </c>
      <c r="X690" s="25">
        <v>0</v>
      </c>
      <c r="Y690" s="25">
        <v>0</v>
      </c>
      <c r="Z690" s="25">
        <f t="shared" si="10"/>
        <v>0</v>
      </c>
    </row>
    <row r="691" spans="1:26" x14ac:dyDescent="0.3">
      <c r="A691" s="25">
        <v>2014</v>
      </c>
      <c r="B691" s="10">
        <v>219</v>
      </c>
      <c r="C691" s="10">
        <v>975</v>
      </c>
      <c r="D691" s="10">
        <v>0</v>
      </c>
      <c r="E691" s="10">
        <v>1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1</v>
      </c>
      <c r="L691" s="10">
        <v>0</v>
      </c>
      <c r="M691" s="10">
        <v>0</v>
      </c>
      <c r="N691" s="25">
        <v>1</v>
      </c>
      <c r="O691" s="15">
        <v>2.0000000000000018E-2</v>
      </c>
      <c r="P691" s="25">
        <v>61.79</v>
      </c>
      <c r="Q691" s="25">
        <v>1.7909181952145783</v>
      </c>
      <c r="R691" s="25">
        <v>4.1900000000000004</v>
      </c>
      <c r="S691" s="25">
        <v>0.62221402296629535</v>
      </c>
      <c r="T691" s="25">
        <v>0</v>
      </c>
      <c r="U691" s="25">
        <v>8446</v>
      </c>
      <c r="V691" s="25">
        <v>0</v>
      </c>
      <c r="W691" s="25">
        <v>0</v>
      </c>
      <c r="X691" s="25">
        <v>0</v>
      </c>
      <c r="Y691" s="25">
        <v>0</v>
      </c>
      <c r="Z691" s="25">
        <f t="shared" si="10"/>
        <v>0</v>
      </c>
    </row>
    <row r="692" spans="1:26" x14ac:dyDescent="0.3">
      <c r="A692" s="25">
        <v>2014</v>
      </c>
      <c r="B692" s="10">
        <v>220</v>
      </c>
      <c r="C692" s="10">
        <v>976</v>
      </c>
      <c r="D692" s="10">
        <v>0</v>
      </c>
      <c r="E692" s="10">
        <v>1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1</v>
      </c>
      <c r="L692" s="10">
        <v>0</v>
      </c>
      <c r="M692" s="10">
        <v>0</v>
      </c>
      <c r="N692" s="25">
        <v>1</v>
      </c>
      <c r="O692" s="15">
        <v>0</v>
      </c>
      <c r="P692" s="25">
        <v>36.5</v>
      </c>
      <c r="Q692" s="25">
        <v>1.5622928644564746</v>
      </c>
      <c r="R692" s="25">
        <v>4.2699999999999996</v>
      </c>
      <c r="S692" s="25">
        <v>0.63042787502502384</v>
      </c>
      <c r="T692" s="25">
        <v>1</v>
      </c>
      <c r="U692" s="25">
        <v>8446</v>
      </c>
      <c r="V692" s="25">
        <v>0</v>
      </c>
      <c r="W692" s="25">
        <v>0</v>
      </c>
      <c r="X692" s="25">
        <v>0</v>
      </c>
      <c r="Y692" s="25">
        <v>1</v>
      </c>
      <c r="Z692" s="25">
        <f t="shared" si="10"/>
        <v>1</v>
      </c>
    </row>
    <row r="693" spans="1:26" x14ac:dyDescent="0.3">
      <c r="A693" s="25">
        <v>2014</v>
      </c>
      <c r="B693" s="10">
        <v>221</v>
      </c>
      <c r="C693" s="10">
        <v>977</v>
      </c>
      <c r="D693" s="10">
        <v>0</v>
      </c>
      <c r="E693" s="10">
        <v>1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1</v>
      </c>
      <c r="L693" s="10">
        <v>0</v>
      </c>
      <c r="M693" s="10">
        <v>0</v>
      </c>
      <c r="N693" s="25">
        <v>1</v>
      </c>
      <c r="O693" s="15">
        <v>0</v>
      </c>
      <c r="P693" s="25">
        <v>49.06</v>
      </c>
      <c r="Q693" s="25">
        <v>1.6907275438703668</v>
      </c>
      <c r="R693" s="25">
        <v>4</v>
      </c>
      <c r="S693" s="25">
        <v>0.6020599913279624</v>
      </c>
      <c r="T693" s="25">
        <v>1</v>
      </c>
      <c r="U693" s="25">
        <v>8446</v>
      </c>
      <c r="V693" s="25">
        <v>0</v>
      </c>
      <c r="W693" s="25">
        <v>0</v>
      </c>
      <c r="X693" s="25">
        <v>0</v>
      </c>
      <c r="Y693" s="25">
        <v>1</v>
      </c>
      <c r="Z693" s="25">
        <f t="shared" si="10"/>
        <v>1</v>
      </c>
    </row>
    <row r="694" spans="1:26" x14ac:dyDescent="0.3">
      <c r="A694" s="25">
        <v>2014</v>
      </c>
      <c r="B694" s="10">
        <v>222</v>
      </c>
      <c r="C694" s="10">
        <v>978</v>
      </c>
      <c r="D694" s="10">
        <v>0</v>
      </c>
      <c r="E694" s="10">
        <v>1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1</v>
      </c>
      <c r="L694" s="10">
        <v>0</v>
      </c>
      <c r="M694" s="10">
        <v>0</v>
      </c>
      <c r="N694" s="25">
        <v>1</v>
      </c>
      <c r="O694" s="15">
        <v>1.0000000000000009E-2</v>
      </c>
      <c r="P694" s="25">
        <v>56.19</v>
      </c>
      <c r="Q694" s="25">
        <v>1.7496590320948997</v>
      </c>
      <c r="R694" s="25">
        <v>4.32</v>
      </c>
      <c r="S694" s="25">
        <v>0.63548374681491215</v>
      </c>
      <c r="T694" s="25">
        <v>1</v>
      </c>
      <c r="U694" s="25">
        <v>8446</v>
      </c>
      <c r="V694" s="25">
        <v>0</v>
      </c>
      <c r="W694" s="25">
        <v>0</v>
      </c>
      <c r="X694" s="25">
        <v>1</v>
      </c>
      <c r="Y694" s="25">
        <v>0</v>
      </c>
      <c r="Z694" s="25">
        <f t="shared" si="10"/>
        <v>1</v>
      </c>
    </row>
    <row r="695" spans="1:26" x14ac:dyDescent="0.3">
      <c r="A695" s="25">
        <v>2014</v>
      </c>
      <c r="B695" s="10">
        <v>223</v>
      </c>
      <c r="C695" s="10">
        <v>979</v>
      </c>
      <c r="D695" s="10">
        <v>0</v>
      </c>
      <c r="E695" s="10">
        <v>1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1</v>
      </c>
      <c r="L695" s="10">
        <v>0</v>
      </c>
      <c r="M695" s="10">
        <v>0</v>
      </c>
      <c r="N695" s="25">
        <v>1</v>
      </c>
      <c r="O695" s="15">
        <v>0</v>
      </c>
      <c r="P695" s="25">
        <v>52.25</v>
      </c>
      <c r="Q695" s="25">
        <v>1.7180862947830917</v>
      </c>
      <c r="R695" s="25">
        <v>3.99</v>
      </c>
      <c r="S695" s="25">
        <v>0.60097289568674828</v>
      </c>
      <c r="T695" s="25">
        <v>0</v>
      </c>
      <c r="U695" s="25">
        <v>8446</v>
      </c>
      <c r="V695" s="25">
        <v>0</v>
      </c>
      <c r="W695" s="25">
        <v>0</v>
      </c>
      <c r="X695" s="25">
        <v>0</v>
      </c>
      <c r="Y695" s="25">
        <v>0</v>
      </c>
      <c r="Z695" s="25">
        <f t="shared" si="10"/>
        <v>0</v>
      </c>
    </row>
    <row r="696" spans="1:26" x14ac:dyDescent="0.3">
      <c r="A696" s="25">
        <v>2014</v>
      </c>
      <c r="B696" s="10">
        <v>224</v>
      </c>
      <c r="C696" s="10">
        <v>980</v>
      </c>
      <c r="D696" s="10">
        <v>0</v>
      </c>
      <c r="E696" s="10">
        <v>1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1</v>
      </c>
      <c r="L696" s="10">
        <v>0</v>
      </c>
      <c r="M696" s="10">
        <v>0</v>
      </c>
      <c r="N696" s="25">
        <v>1</v>
      </c>
      <c r="O696" s="15">
        <v>3.0000000000000027E-2</v>
      </c>
      <c r="P696" s="25">
        <v>69.48</v>
      </c>
      <c r="Q696" s="25">
        <v>1.8418598097750611</v>
      </c>
      <c r="R696" s="25">
        <v>3.69</v>
      </c>
      <c r="S696" s="25">
        <v>0.56702636615906032</v>
      </c>
      <c r="T696" s="25">
        <v>0</v>
      </c>
      <c r="U696" s="25">
        <v>8446</v>
      </c>
      <c r="V696" s="25">
        <v>0</v>
      </c>
      <c r="W696" s="25">
        <v>0</v>
      </c>
      <c r="X696" s="25">
        <v>0</v>
      </c>
      <c r="Y696" s="25">
        <v>0</v>
      </c>
      <c r="Z696" s="25">
        <f t="shared" si="10"/>
        <v>0</v>
      </c>
    </row>
    <row r="697" spans="1:26" x14ac:dyDescent="0.3">
      <c r="A697" s="25">
        <v>2014</v>
      </c>
      <c r="B697" s="10">
        <v>225</v>
      </c>
      <c r="C697" s="10">
        <v>981</v>
      </c>
      <c r="D697" s="10">
        <v>0</v>
      </c>
      <c r="E697" s="10">
        <v>1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1</v>
      </c>
      <c r="L697" s="10">
        <v>0</v>
      </c>
      <c r="M697" s="10">
        <v>0</v>
      </c>
      <c r="N697" s="25">
        <v>1</v>
      </c>
      <c r="O697" s="15">
        <v>1.0000000000000009E-2</v>
      </c>
      <c r="P697" s="25">
        <v>30.81</v>
      </c>
      <c r="Q697" s="25">
        <v>1.4886916983169407</v>
      </c>
      <c r="R697" s="25">
        <v>3.6</v>
      </c>
      <c r="S697" s="25">
        <v>0.55630250076728727</v>
      </c>
      <c r="T697" s="25">
        <v>1</v>
      </c>
      <c r="U697" s="25">
        <v>8800</v>
      </c>
      <c r="V697" s="25">
        <v>0</v>
      </c>
      <c r="W697" s="25">
        <v>0</v>
      </c>
      <c r="X697" s="25">
        <v>2</v>
      </c>
      <c r="Y697" s="25">
        <v>0</v>
      </c>
      <c r="Z697" s="25">
        <f t="shared" si="10"/>
        <v>2</v>
      </c>
    </row>
    <row r="698" spans="1:26" x14ac:dyDescent="0.3">
      <c r="A698" s="25">
        <v>2014</v>
      </c>
      <c r="B698" s="10">
        <v>226</v>
      </c>
      <c r="C698" s="10">
        <v>982</v>
      </c>
      <c r="D698" s="10">
        <v>1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25">
        <v>1.3000000000000114</v>
      </c>
      <c r="O698" s="15">
        <v>2.0000000000000018E-2</v>
      </c>
      <c r="P698" s="25">
        <v>41.92</v>
      </c>
      <c r="Q698" s="25">
        <v>1.6224212739756703</v>
      </c>
      <c r="R698" s="25">
        <v>2.68</v>
      </c>
      <c r="S698" s="25">
        <v>0.42813479402878885</v>
      </c>
      <c r="T698" s="25">
        <v>1</v>
      </c>
      <c r="U698" s="25">
        <v>8800</v>
      </c>
      <c r="V698" s="25">
        <v>0</v>
      </c>
      <c r="W698" s="25">
        <v>0</v>
      </c>
      <c r="X698" s="25">
        <v>0</v>
      </c>
      <c r="Y698" s="25">
        <v>0</v>
      </c>
      <c r="Z698" s="25">
        <f t="shared" si="10"/>
        <v>0</v>
      </c>
    </row>
    <row r="699" spans="1:26" x14ac:dyDescent="0.3">
      <c r="A699" s="25">
        <v>2014</v>
      </c>
      <c r="B699" s="10">
        <v>227</v>
      </c>
      <c r="C699" s="10">
        <v>983</v>
      </c>
      <c r="D699" s="10">
        <v>1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1</v>
      </c>
      <c r="L699" s="10">
        <v>0</v>
      </c>
      <c r="M699" s="10">
        <v>0</v>
      </c>
      <c r="N699" s="25">
        <v>1</v>
      </c>
      <c r="O699" s="15">
        <v>0.10999999999999999</v>
      </c>
      <c r="P699" s="25">
        <v>35.4</v>
      </c>
      <c r="Q699" s="25">
        <v>1.5490032620257879</v>
      </c>
      <c r="R699" s="25">
        <v>2.87</v>
      </c>
      <c r="S699" s="25">
        <v>0.45788189673399232</v>
      </c>
      <c r="T699" s="25">
        <v>5</v>
      </c>
      <c r="U699" s="25">
        <v>8800</v>
      </c>
      <c r="V699" s="25">
        <v>0</v>
      </c>
      <c r="W699" s="25">
        <v>1</v>
      </c>
      <c r="X699" s="25">
        <v>0</v>
      </c>
      <c r="Y699" s="25">
        <v>1</v>
      </c>
      <c r="Z699" s="25">
        <f t="shared" si="10"/>
        <v>2</v>
      </c>
    </row>
    <row r="700" spans="1:26" x14ac:dyDescent="0.3">
      <c r="A700" s="25">
        <v>2014</v>
      </c>
      <c r="B700" s="10">
        <v>228</v>
      </c>
      <c r="C700" s="10">
        <v>984</v>
      </c>
      <c r="D700" s="10">
        <v>1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1</v>
      </c>
      <c r="L700" s="10">
        <v>0</v>
      </c>
      <c r="M700" s="10">
        <v>0</v>
      </c>
      <c r="N700" s="25">
        <v>0.29999999999998295</v>
      </c>
      <c r="O700" s="15">
        <v>0</v>
      </c>
      <c r="P700" s="25">
        <v>33.21</v>
      </c>
      <c r="Q700" s="25">
        <v>1.5212688755983852</v>
      </c>
      <c r="R700" s="25">
        <v>3.73</v>
      </c>
      <c r="S700" s="25">
        <v>0.57170883180868759</v>
      </c>
      <c r="T700" s="25">
        <v>0</v>
      </c>
      <c r="U700" s="25">
        <v>8800</v>
      </c>
      <c r="V700" s="25">
        <v>0</v>
      </c>
      <c r="W700" s="25">
        <v>0</v>
      </c>
      <c r="X700" s="25">
        <v>0</v>
      </c>
      <c r="Y700" s="25">
        <v>0</v>
      </c>
      <c r="Z700" s="25">
        <f t="shared" si="10"/>
        <v>0</v>
      </c>
    </row>
    <row r="701" spans="1:26" x14ac:dyDescent="0.3">
      <c r="A701" s="25">
        <v>2014</v>
      </c>
      <c r="B701" s="10">
        <v>229</v>
      </c>
      <c r="C701" s="10">
        <v>985</v>
      </c>
      <c r="D701" s="10">
        <v>1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25">
        <v>0.90000000000000568</v>
      </c>
      <c r="O701" s="15">
        <v>3.0000000000000027E-2</v>
      </c>
      <c r="P701" s="25">
        <v>31.02</v>
      </c>
      <c r="Q701" s="25">
        <v>1.4916417934775861</v>
      </c>
      <c r="R701" s="25">
        <v>3.16</v>
      </c>
      <c r="S701" s="25">
        <v>0.49968708261840383</v>
      </c>
      <c r="T701" s="25">
        <v>7</v>
      </c>
      <c r="U701" s="25">
        <v>10476</v>
      </c>
      <c r="V701" s="25">
        <v>0</v>
      </c>
      <c r="W701" s="25">
        <v>0</v>
      </c>
      <c r="X701" s="25">
        <v>0</v>
      </c>
      <c r="Y701" s="25">
        <v>0</v>
      </c>
      <c r="Z701" s="25">
        <f t="shared" si="10"/>
        <v>0</v>
      </c>
    </row>
    <row r="702" spans="1:26" x14ac:dyDescent="0.3">
      <c r="A702" s="25">
        <v>2014</v>
      </c>
      <c r="B702" s="10">
        <v>230</v>
      </c>
      <c r="C702" s="10">
        <v>986</v>
      </c>
      <c r="D702" s="10">
        <v>1</v>
      </c>
      <c r="E702" s="10">
        <v>0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25">
        <v>1.5</v>
      </c>
      <c r="O702" s="15">
        <v>0</v>
      </c>
      <c r="P702" s="25">
        <v>43.92</v>
      </c>
      <c r="Q702" s="25">
        <v>1.6426623314420354</v>
      </c>
      <c r="R702" s="25">
        <v>1.92</v>
      </c>
      <c r="S702" s="25">
        <v>0.28330122870354957</v>
      </c>
      <c r="T702" s="25">
        <v>4</v>
      </c>
      <c r="U702" s="25">
        <v>10476</v>
      </c>
      <c r="V702" s="25">
        <v>0</v>
      </c>
      <c r="W702" s="25">
        <v>0</v>
      </c>
      <c r="X702" s="25">
        <v>5</v>
      </c>
      <c r="Y702" s="25">
        <v>0</v>
      </c>
      <c r="Z702" s="25">
        <f t="shared" si="10"/>
        <v>5</v>
      </c>
    </row>
    <row r="703" spans="1:26" x14ac:dyDescent="0.3">
      <c r="A703" s="25">
        <v>2014</v>
      </c>
      <c r="B703" s="10">
        <v>231</v>
      </c>
      <c r="C703" s="10">
        <v>987</v>
      </c>
      <c r="D703" s="10">
        <v>1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1</v>
      </c>
      <c r="M703" s="10">
        <v>0</v>
      </c>
      <c r="N703" s="25">
        <v>1</v>
      </c>
      <c r="O703" s="15">
        <v>0</v>
      </c>
      <c r="P703" s="25">
        <v>56.78</v>
      </c>
      <c r="Q703" s="25">
        <v>1.7541953881898384</v>
      </c>
      <c r="R703" s="25">
        <v>1.92</v>
      </c>
      <c r="S703" s="25">
        <v>0.28330122870354957</v>
      </c>
      <c r="T703" s="25">
        <v>0</v>
      </c>
      <c r="U703" s="25">
        <v>10476</v>
      </c>
      <c r="V703" s="25">
        <v>0</v>
      </c>
      <c r="W703" s="25">
        <v>0</v>
      </c>
      <c r="X703" s="25">
        <v>0</v>
      </c>
      <c r="Y703" s="25">
        <v>0</v>
      </c>
      <c r="Z703" s="25">
        <f t="shared" si="10"/>
        <v>0</v>
      </c>
    </row>
    <row r="704" spans="1:26" x14ac:dyDescent="0.3">
      <c r="A704" s="25">
        <v>2014</v>
      </c>
      <c r="B704" s="10">
        <v>232</v>
      </c>
      <c r="C704" s="10">
        <v>988</v>
      </c>
      <c r="D704" s="10">
        <v>1</v>
      </c>
      <c r="E704" s="10">
        <v>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25">
        <v>1</v>
      </c>
      <c r="O704" s="15">
        <v>3.0000000000000027E-2</v>
      </c>
      <c r="P704" s="25">
        <v>57.83</v>
      </c>
      <c r="Q704" s="25">
        <v>1.7621531923035947</v>
      </c>
      <c r="R704" s="25">
        <v>2.44</v>
      </c>
      <c r="S704" s="25">
        <v>0.38738982633872943</v>
      </c>
      <c r="T704" s="25">
        <v>0</v>
      </c>
      <c r="U704" s="25">
        <v>10476</v>
      </c>
      <c r="V704" s="25">
        <v>0</v>
      </c>
      <c r="W704" s="25">
        <v>1</v>
      </c>
      <c r="X704" s="25">
        <v>0</v>
      </c>
      <c r="Y704" s="25">
        <v>0</v>
      </c>
      <c r="Z704" s="25">
        <f t="shared" si="10"/>
        <v>1</v>
      </c>
    </row>
    <row r="705" spans="1:26" x14ac:dyDescent="0.3">
      <c r="A705" s="25">
        <v>2014</v>
      </c>
      <c r="B705" s="10">
        <v>233</v>
      </c>
      <c r="C705" s="10">
        <v>989</v>
      </c>
      <c r="D705" s="10">
        <v>1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1</v>
      </c>
      <c r="L705" s="10">
        <v>0</v>
      </c>
      <c r="M705" s="10">
        <v>0</v>
      </c>
      <c r="N705" s="25">
        <v>1.5</v>
      </c>
      <c r="O705" s="15">
        <v>1.0000000000000009E-2</v>
      </c>
      <c r="P705" s="25">
        <v>63.29</v>
      </c>
      <c r="Q705" s="25">
        <v>1.8013350956745466</v>
      </c>
      <c r="R705" s="25">
        <v>3.12</v>
      </c>
      <c r="S705" s="25">
        <v>0.49415459401844281</v>
      </c>
      <c r="T705" s="25">
        <v>0</v>
      </c>
      <c r="U705" s="25">
        <v>10476</v>
      </c>
      <c r="V705" s="25">
        <v>0</v>
      </c>
      <c r="W705" s="25">
        <v>0</v>
      </c>
      <c r="X705" s="25">
        <v>0</v>
      </c>
      <c r="Y705" s="25">
        <v>0</v>
      </c>
      <c r="Z705" s="25">
        <f t="shared" si="10"/>
        <v>0</v>
      </c>
    </row>
    <row r="706" spans="1:26" x14ac:dyDescent="0.3">
      <c r="A706" s="25">
        <v>2014</v>
      </c>
      <c r="B706" s="10">
        <v>234</v>
      </c>
      <c r="C706" s="10">
        <v>990</v>
      </c>
      <c r="D706" s="10">
        <v>1</v>
      </c>
      <c r="E706" s="10">
        <v>0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1</v>
      </c>
      <c r="L706" s="10">
        <v>0</v>
      </c>
      <c r="M706" s="10">
        <v>0</v>
      </c>
      <c r="N706" s="25">
        <v>1.9000000000000057</v>
      </c>
      <c r="O706" s="15">
        <v>7.999999999999996E-2</v>
      </c>
      <c r="P706" s="25">
        <v>53.83</v>
      </c>
      <c r="Q706" s="25">
        <v>1.7310243798156879</v>
      </c>
      <c r="R706" s="25">
        <v>2.66</v>
      </c>
      <c r="S706" s="25">
        <v>0.42488163663106698</v>
      </c>
      <c r="T706" s="25">
        <v>2</v>
      </c>
      <c r="U706" s="25">
        <v>10476</v>
      </c>
      <c r="V706" s="25">
        <v>0</v>
      </c>
      <c r="W706" s="25">
        <v>0</v>
      </c>
      <c r="X706" s="25">
        <v>0</v>
      </c>
      <c r="Y706" s="25">
        <v>1</v>
      </c>
      <c r="Z706" s="25">
        <f t="shared" ref="Z706:Z769" si="11">SUM(V706:Y706)</f>
        <v>1</v>
      </c>
    </row>
    <row r="707" spans="1:26" x14ac:dyDescent="0.3">
      <c r="A707" s="25">
        <v>2014</v>
      </c>
      <c r="B707" s="10">
        <v>235</v>
      </c>
      <c r="C707" s="10">
        <v>991</v>
      </c>
      <c r="D707" s="10">
        <v>1</v>
      </c>
      <c r="E707" s="10">
        <v>0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1</v>
      </c>
      <c r="L707" s="10">
        <v>0</v>
      </c>
      <c r="M707" s="10">
        <v>0</v>
      </c>
      <c r="N707" s="25">
        <v>0.93000000000000682</v>
      </c>
      <c r="O707" s="15">
        <v>0</v>
      </c>
      <c r="P707" s="25">
        <v>83.44</v>
      </c>
      <c r="Q707" s="25">
        <v>1.9213742954184745</v>
      </c>
      <c r="R707" s="25">
        <v>3.54</v>
      </c>
      <c r="S707" s="25">
        <v>0.54900326202578786</v>
      </c>
      <c r="T707" s="25">
        <v>2</v>
      </c>
      <c r="U707" s="25">
        <v>10476</v>
      </c>
      <c r="V707" s="25">
        <v>1</v>
      </c>
      <c r="W707" s="25">
        <v>0</v>
      </c>
      <c r="X707" s="25">
        <v>2</v>
      </c>
      <c r="Y707" s="25">
        <v>0</v>
      </c>
      <c r="Z707" s="25">
        <f t="shared" si="11"/>
        <v>3</v>
      </c>
    </row>
    <row r="708" spans="1:26" x14ac:dyDescent="0.3">
      <c r="A708" s="25">
        <v>2014</v>
      </c>
      <c r="B708" s="10">
        <v>236</v>
      </c>
      <c r="C708" s="10">
        <v>992</v>
      </c>
      <c r="D708" s="10">
        <v>0</v>
      </c>
      <c r="E708" s="10">
        <v>1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25">
        <v>1.2039999999999793</v>
      </c>
      <c r="O708" s="15">
        <v>6.0000000000000053E-2</v>
      </c>
      <c r="P708" s="25">
        <v>50.53</v>
      </c>
      <c r="Q708" s="25">
        <v>1.7035492982382305</v>
      </c>
      <c r="R708" s="25">
        <v>3.81</v>
      </c>
      <c r="S708" s="25">
        <v>0.58092497567561929</v>
      </c>
      <c r="T708" s="25">
        <v>0</v>
      </c>
      <c r="U708" s="25">
        <v>10476</v>
      </c>
      <c r="V708" s="25">
        <v>0</v>
      </c>
      <c r="W708" s="25">
        <v>0</v>
      </c>
      <c r="X708" s="25">
        <v>0</v>
      </c>
      <c r="Y708" s="25">
        <v>0</v>
      </c>
      <c r="Z708" s="25">
        <f t="shared" si="11"/>
        <v>0</v>
      </c>
    </row>
    <row r="709" spans="1:26" x14ac:dyDescent="0.3">
      <c r="A709" s="25">
        <v>2014</v>
      </c>
      <c r="B709" s="10">
        <v>237</v>
      </c>
      <c r="C709" s="10">
        <v>993</v>
      </c>
      <c r="D709" s="10">
        <v>1</v>
      </c>
      <c r="E709" s="10">
        <v>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1</v>
      </c>
      <c r="L709" s="10">
        <v>0</v>
      </c>
      <c r="M709" s="10">
        <v>0</v>
      </c>
      <c r="N709" s="25">
        <v>1.3060000000000116</v>
      </c>
      <c r="O709" s="15">
        <v>0</v>
      </c>
      <c r="P709" s="25">
        <v>68.73</v>
      </c>
      <c r="Q709" s="25">
        <v>1.8371463439090601</v>
      </c>
      <c r="R709" s="25">
        <v>3.08</v>
      </c>
      <c r="S709" s="25">
        <v>0.48855071650044429</v>
      </c>
      <c r="T709" s="25">
        <v>0</v>
      </c>
      <c r="U709" s="25">
        <v>10476</v>
      </c>
      <c r="V709" s="25">
        <v>1</v>
      </c>
      <c r="W709" s="25">
        <v>0</v>
      </c>
      <c r="X709" s="25">
        <v>1</v>
      </c>
      <c r="Y709" s="25">
        <v>0</v>
      </c>
      <c r="Z709" s="25">
        <f t="shared" si="11"/>
        <v>2</v>
      </c>
    </row>
    <row r="710" spans="1:26" x14ac:dyDescent="0.3">
      <c r="A710" s="25">
        <v>2014</v>
      </c>
      <c r="B710" s="10">
        <v>238</v>
      </c>
      <c r="C710" s="10">
        <v>994</v>
      </c>
      <c r="D710" s="10">
        <v>1</v>
      </c>
      <c r="E710" s="10">
        <v>0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25">
        <v>1.1599999999999966</v>
      </c>
      <c r="O710" s="15">
        <v>5.0000000000000044E-2</v>
      </c>
      <c r="P710" s="25">
        <v>74.58</v>
      </c>
      <c r="Q710" s="25">
        <v>1.8726223790252885</v>
      </c>
      <c r="R710" s="25">
        <v>3.37</v>
      </c>
      <c r="S710" s="25">
        <v>0.52762990087133865</v>
      </c>
      <c r="T710" s="25">
        <v>2</v>
      </c>
      <c r="U710" s="25">
        <v>10476</v>
      </c>
      <c r="V710" s="25">
        <v>0</v>
      </c>
      <c r="W710" s="25">
        <v>0</v>
      </c>
      <c r="X710" s="25">
        <v>1</v>
      </c>
      <c r="Y710" s="25">
        <v>0</v>
      </c>
      <c r="Z710" s="25">
        <f t="shared" si="11"/>
        <v>1</v>
      </c>
    </row>
    <row r="711" spans="1:26" x14ac:dyDescent="0.3">
      <c r="A711" s="25">
        <v>2014</v>
      </c>
      <c r="B711" s="10">
        <v>239</v>
      </c>
      <c r="C711" s="10">
        <v>995</v>
      </c>
      <c r="D711" s="10">
        <v>1</v>
      </c>
      <c r="E711" s="10">
        <v>0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25">
        <v>1.4000000000000057</v>
      </c>
      <c r="O711" s="15">
        <v>0</v>
      </c>
      <c r="P711" s="25">
        <v>81.510000000000005</v>
      </c>
      <c r="Q711" s="25">
        <v>1.9112108931375533</v>
      </c>
      <c r="R711" s="25">
        <v>3.35</v>
      </c>
      <c r="S711" s="25">
        <v>0.5250448070368452</v>
      </c>
      <c r="T711" s="25">
        <v>2</v>
      </c>
      <c r="U711" s="25">
        <v>10476</v>
      </c>
      <c r="V711" s="25">
        <v>0</v>
      </c>
      <c r="W711" s="25">
        <v>1</v>
      </c>
      <c r="X711" s="25">
        <v>0</v>
      </c>
      <c r="Y711" s="25">
        <v>0</v>
      </c>
      <c r="Z711" s="25">
        <f t="shared" si="11"/>
        <v>1</v>
      </c>
    </row>
    <row r="712" spans="1:26" x14ac:dyDescent="0.3">
      <c r="A712" s="25">
        <v>2014</v>
      </c>
      <c r="B712" s="10">
        <v>240</v>
      </c>
      <c r="C712" s="10">
        <v>996</v>
      </c>
      <c r="D712" s="10">
        <v>1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1</v>
      </c>
      <c r="L712" s="10">
        <v>0</v>
      </c>
      <c r="M712" s="10">
        <v>0</v>
      </c>
      <c r="N712" s="25">
        <v>0.59999999999999432</v>
      </c>
      <c r="O712" s="15">
        <v>0</v>
      </c>
      <c r="P712" s="25">
        <v>86.46</v>
      </c>
      <c r="Q712" s="25">
        <v>1.936815231197633</v>
      </c>
      <c r="R712" s="25">
        <v>3.98</v>
      </c>
      <c r="S712" s="25">
        <v>0.59988307207368785</v>
      </c>
      <c r="T712" s="25">
        <v>2</v>
      </c>
      <c r="U712" s="25">
        <v>7035</v>
      </c>
      <c r="V712" s="25">
        <v>0</v>
      </c>
      <c r="W712" s="25">
        <v>2</v>
      </c>
      <c r="X712" s="25">
        <v>1</v>
      </c>
      <c r="Y712" s="25">
        <v>0</v>
      </c>
      <c r="Z712" s="25">
        <f t="shared" si="11"/>
        <v>3</v>
      </c>
    </row>
    <row r="713" spans="1:26" x14ac:dyDescent="0.3">
      <c r="A713" s="25">
        <v>2014</v>
      </c>
      <c r="B713" s="10">
        <v>241</v>
      </c>
      <c r="C713" s="10">
        <v>997</v>
      </c>
      <c r="D713" s="10">
        <v>1</v>
      </c>
      <c r="E713" s="10">
        <v>0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1</v>
      </c>
      <c r="L713" s="10">
        <v>0</v>
      </c>
      <c r="M713" s="10">
        <v>0</v>
      </c>
      <c r="N713" s="25">
        <v>1</v>
      </c>
      <c r="O713" s="15">
        <v>0</v>
      </c>
      <c r="P713" s="25">
        <v>48.63</v>
      </c>
      <c r="Q713" s="25">
        <v>1.6869042695681773</v>
      </c>
      <c r="R713" s="25">
        <v>2.79</v>
      </c>
      <c r="S713" s="25">
        <v>0.44560420327359757</v>
      </c>
      <c r="T713" s="25">
        <v>0</v>
      </c>
      <c r="U713" s="25">
        <v>7035</v>
      </c>
      <c r="V713" s="25">
        <v>0</v>
      </c>
      <c r="W713" s="25">
        <v>1</v>
      </c>
      <c r="X713" s="25">
        <v>0</v>
      </c>
      <c r="Y713" s="25">
        <v>0</v>
      </c>
      <c r="Z713" s="25">
        <f t="shared" si="11"/>
        <v>1</v>
      </c>
    </row>
    <row r="714" spans="1:26" x14ac:dyDescent="0.3">
      <c r="A714" s="25">
        <v>2014</v>
      </c>
      <c r="B714" s="10">
        <v>242</v>
      </c>
      <c r="C714" s="10">
        <v>998</v>
      </c>
      <c r="D714" s="10">
        <v>1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1</v>
      </c>
      <c r="L714" s="10">
        <v>0</v>
      </c>
      <c r="M714" s="10">
        <v>0</v>
      </c>
      <c r="N714" s="25">
        <v>1</v>
      </c>
      <c r="O714" s="15">
        <v>1.0000000000000009E-2</v>
      </c>
      <c r="P714" s="25">
        <v>52.12</v>
      </c>
      <c r="Q714" s="25">
        <v>1.717004407040547</v>
      </c>
      <c r="R714" s="25">
        <v>3.21</v>
      </c>
      <c r="S714" s="25">
        <v>0.5065050324048721</v>
      </c>
      <c r="T714" s="25">
        <v>2</v>
      </c>
      <c r="U714" s="25">
        <v>7035</v>
      </c>
      <c r="V714" s="25">
        <v>0</v>
      </c>
      <c r="W714" s="25">
        <v>0</v>
      </c>
      <c r="X714" s="25">
        <v>1</v>
      </c>
      <c r="Y714" s="25">
        <v>0</v>
      </c>
      <c r="Z714" s="25">
        <f t="shared" si="11"/>
        <v>1</v>
      </c>
    </row>
    <row r="715" spans="1:26" x14ac:dyDescent="0.3">
      <c r="A715" s="25">
        <v>2014</v>
      </c>
      <c r="B715" s="10">
        <v>243</v>
      </c>
      <c r="C715" s="10">
        <v>999</v>
      </c>
      <c r="D715" s="10">
        <v>1</v>
      </c>
      <c r="E715" s="10">
        <v>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1</v>
      </c>
      <c r="L715" s="10">
        <v>0</v>
      </c>
      <c r="M715" s="10">
        <v>0</v>
      </c>
      <c r="N715" s="25">
        <v>0.76800000000000068</v>
      </c>
      <c r="O715" s="15">
        <v>1.0000000000000009E-2</v>
      </c>
      <c r="P715" s="25">
        <v>83.22</v>
      </c>
      <c r="Q715" s="25">
        <v>1.9202277114569284</v>
      </c>
      <c r="R715" s="25">
        <v>3.2</v>
      </c>
      <c r="S715" s="25">
        <v>0.50514997831990605</v>
      </c>
      <c r="T715" s="25">
        <v>0</v>
      </c>
      <c r="U715" s="25">
        <v>7035</v>
      </c>
      <c r="V715" s="25">
        <v>0</v>
      </c>
      <c r="W715" s="25">
        <v>0</v>
      </c>
      <c r="X715" s="25">
        <v>0</v>
      </c>
      <c r="Y715" s="25">
        <v>0</v>
      </c>
      <c r="Z715" s="25">
        <f t="shared" si="11"/>
        <v>0</v>
      </c>
    </row>
    <row r="716" spans="1:26" x14ac:dyDescent="0.3">
      <c r="A716" s="25">
        <v>2014</v>
      </c>
      <c r="B716" s="10">
        <v>244</v>
      </c>
      <c r="C716" s="10">
        <v>1000</v>
      </c>
      <c r="D716" s="10">
        <v>1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1</v>
      </c>
      <c r="L716" s="10">
        <v>0</v>
      </c>
      <c r="M716" s="10">
        <v>0</v>
      </c>
      <c r="N716" s="25">
        <v>1.2319999999999993</v>
      </c>
      <c r="O716" s="15">
        <v>0</v>
      </c>
      <c r="P716" s="25">
        <v>78.680000000000007</v>
      </c>
      <c r="Q716" s="25">
        <v>1.8958643512472992</v>
      </c>
      <c r="R716" s="25">
        <v>3.34</v>
      </c>
      <c r="S716" s="25">
        <v>0.52374646681156445</v>
      </c>
      <c r="T716" s="25">
        <v>1</v>
      </c>
      <c r="U716" s="25">
        <v>7035</v>
      </c>
      <c r="V716" s="25">
        <v>0</v>
      </c>
      <c r="W716" s="25">
        <v>2</v>
      </c>
      <c r="X716" s="25">
        <v>1</v>
      </c>
      <c r="Y716" s="25">
        <v>0</v>
      </c>
      <c r="Z716" s="25">
        <f t="shared" si="11"/>
        <v>3</v>
      </c>
    </row>
    <row r="717" spans="1:26" x14ac:dyDescent="0.3">
      <c r="A717" s="25">
        <v>2014</v>
      </c>
      <c r="B717" s="10">
        <v>245</v>
      </c>
      <c r="C717" s="10">
        <v>1001</v>
      </c>
      <c r="D717" s="10">
        <v>1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25">
        <v>1</v>
      </c>
      <c r="O717" s="15">
        <v>1.0000000000000009E-2</v>
      </c>
      <c r="P717" s="25">
        <v>99.78</v>
      </c>
      <c r="Q717" s="25">
        <v>1.999043499603163</v>
      </c>
      <c r="R717" s="25">
        <v>3.43</v>
      </c>
      <c r="S717" s="25">
        <v>0.53529412004277055</v>
      </c>
      <c r="T717" s="25">
        <v>5</v>
      </c>
      <c r="U717" s="25">
        <v>7035</v>
      </c>
      <c r="V717" s="25">
        <v>0</v>
      </c>
      <c r="W717" s="25">
        <v>1</v>
      </c>
      <c r="X717" s="25">
        <v>0</v>
      </c>
      <c r="Y717" s="25">
        <v>0</v>
      </c>
      <c r="Z717" s="25">
        <f t="shared" si="11"/>
        <v>1</v>
      </c>
    </row>
    <row r="718" spans="1:26" x14ac:dyDescent="0.3">
      <c r="A718" s="25">
        <v>2014</v>
      </c>
      <c r="B718" s="10">
        <v>246</v>
      </c>
      <c r="C718" s="10">
        <v>1002</v>
      </c>
      <c r="D718" s="10">
        <v>0</v>
      </c>
      <c r="E718" s="10">
        <v>1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1</v>
      </c>
      <c r="L718" s="10">
        <v>0</v>
      </c>
      <c r="M718" s="10">
        <v>0</v>
      </c>
      <c r="N718" s="25">
        <v>0.75</v>
      </c>
      <c r="O718" s="15">
        <v>4.0000000000000036E-2</v>
      </c>
      <c r="P718" s="25">
        <v>127.45</v>
      </c>
      <c r="Q718" s="25">
        <v>2.1053398398052865</v>
      </c>
      <c r="R718" s="25">
        <v>3.03</v>
      </c>
      <c r="S718" s="25">
        <v>0.48144262850230496</v>
      </c>
      <c r="T718" s="25">
        <v>4</v>
      </c>
      <c r="U718" s="25">
        <v>7035</v>
      </c>
      <c r="V718" s="25">
        <v>0</v>
      </c>
      <c r="W718" s="25">
        <v>0</v>
      </c>
      <c r="X718" s="25">
        <v>0</v>
      </c>
      <c r="Y718" s="25">
        <v>0</v>
      </c>
      <c r="Z718" s="25">
        <f t="shared" si="11"/>
        <v>0</v>
      </c>
    </row>
    <row r="719" spans="1:26" x14ac:dyDescent="0.3">
      <c r="A719" s="25">
        <v>2014</v>
      </c>
      <c r="B719" s="10">
        <v>247</v>
      </c>
      <c r="C719" s="10">
        <v>1003</v>
      </c>
      <c r="D719" s="10">
        <v>1</v>
      </c>
      <c r="E719" s="10">
        <v>0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1</v>
      </c>
      <c r="L719" s="10">
        <v>0</v>
      </c>
      <c r="M719" s="10">
        <v>0</v>
      </c>
      <c r="N719" s="25">
        <v>1.25</v>
      </c>
      <c r="O719" s="15">
        <v>0.12</v>
      </c>
      <c r="P719" s="25">
        <v>96.82</v>
      </c>
      <c r="Q719" s="25">
        <v>1.9859650783048708</v>
      </c>
      <c r="R719" s="25">
        <v>3.45</v>
      </c>
      <c r="S719" s="25">
        <v>0.53781909507327419</v>
      </c>
      <c r="T719" s="25">
        <v>1</v>
      </c>
      <c r="U719" s="25">
        <v>7035</v>
      </c>
      <c r="V719" s="25">
        <v>0</v>
      </c>
      <c r="W719" s="25">
        <v>0</v>
      </c>
      <c r="X719" s="25">
        <v>2</v>
      </c>
      <c r="Y719" s="25">
        <v>0</v>
      </c>
      <c r="Z719" s="25">
        <f t="shared" si="11"/>
        <v>2</v>
      </c>
    </row>
    <row r="720" spans="1:26" x14ac:dyDescent="0.3">
      <c r="A720" s="25">
        <v>2014</v>
      </c>
      <c r="B720" s="10">
        <v>248</v>
      </c>
      <c r="C720" s="10">
        <v>1004</v>
      </c>
      <c r="D720" s="10">
        <v>1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1</v>
      </c>
      <c r="L720" s="10">
        <v>0</v>
      </c>
      <c r="M720" s="10">
        <v>0</v>
      </c>
      <c r="N720" s="25">
        <v>0.5</v>
      </c>
      <c r="O720" s="15">
        <v>3.0000000000000027E-2</v>
      </c>
      <c r="P720" s="25">
        <v>56.28</v>
      </c>
      <c r="Q720" s="25">
        <v>1.750354088762708</v>
      </c>
      <c r="R720" s="25">
        <v>3.87</v>
      </c>
      <c r="S720" s="25">
        <v>0.5877109650189114</v>
      </c>
      <c r="T720" s="25">
        <v>4</v>
      </c>
      <c r="U720" s="25">
        <v>7035</v>
      </c>
      <c r="V720" s="25">
        <v>0</v>
      </c>
      <c r="W720" s="25">
        <v>0</v>
      </c>
      <c r="X720" s="25">
        <v>0</v>
      </c>
      <c r="Y720" s="25">
        <v>0</v>
      </c>
      <c r="Z720" s="25">
        <f t="shared" si="11"/>
        <v>0</v>
      </c>
    </row>
    <row r="721" spans="1:26" x14ac:dyDescent="0.3">
      <c r="A721" s="25">
        <v>2014</v>
      </c>
      <c r="B721" s="10">
        <v>249</v>
      </c>
      <c r="C721" s="10">
        <v>1005</v>
      </c>
      <c r="D721" s="10">
        <v>1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1</v>
      </c>
      <c r="L721" s="10">
        <v>0</v>
      </c>
      <c r="M721" s="10">
        <v>0</v>
      </c>
      <c r="N721" s="25">
        <v>0.5</v>
      </c>
      <c r="O721" s="15">
        <v>2.0000000000000018E-2</v>
      </c>
      <c r="P721" s="25">
        <v>75.209999999999994</v>
      </c>
      <c r="Q721" s="25">
        <v>1.876275588677879</v>
      </c>
      <c r="R721" s="25">
        <v>2.89</v>
      </c>
      <c r="S721" s="25">
        <v>0.46089784275654788</v>
      </c>
      <c r="T721" s="25">
        <v>2</v>
      </c>
      <c r="U721" s="25">
        <v>7035</v>
      </c>
      <c r="V721" s="25">
        <v>0</v>
      </c>
      <c r="W721" s="25">
        <v>0</v>
      </c>
      <c r="X721" s="25">
        <v>1</v>
      </c>
      <c r="Y721" s="25">
        <v>0</v>
      </c>
      <c r="Z721" s="25">
        <f t="shared" si="11"/>
        <v>1</v>
      </c>
    </row>
    <row r="722" spans="1:26" x14ac:dyDescent="0.3">
      <c r="A722" s="25">
        <v>2014</v>
      </c>
      <c r="B722" s="10">
        <v>250</v>
      </c>
      <c r="C722" s="10">
        <v>1006</v>
      </c>
      <c r="D722" s="10">
        <v>0</v>
      </c>
      <c r="E722" s="10">
        <v>0</v>
      </c>
      <c r="F722" s="10">
        <v>0</v>
      </c>
      <c r="G722" s="10">
        <v>0</v>
      </c>
      <c r="H722" s="10">
        <v>0</v>
      </c>
      <c r="I722" s="10">
        <v>0</v>
      </c>
      <c r="J722" s="10">
        <v>1</v>
      </c>
      <c r="K722" s="10">
        <v>0</v>
      </c>
      <c r="L722" s="10">
        <v>0</v>
      </c>
      <c r="M722" s="10">
        <v>0</v>
      </c>
      <c r="N722" s="25">
        <v>1</v>
      </c>
      <c r="O722" s="15">
        <v>2.0000000000000018E-2</v>
      </c>
      <c r="P722" s="25">
        <v>58.3</v>
      </c>
      <c r="Q722" s="25">
        <v>1.7656685547590141</v>
      </c>
      <c r="R722" s="25">
        <v>3.74</v>
      </c>
      <c r="S722" s="25">
        <v>0.57287160220048017</v>
      </c>
      <c r="T722" s="25">
        <v>12</v>
      </c>
      <c r="U722" s="25">
        <v>7035</v>
      </c>
      <c r="V722" s="25">
        <v>1</v>
      </c>
      <c r="W722" s="25">
        <v>0</v>
      </c>
      <c r="X722" s="25">
        <v>2</v>
      </c>
      <c r="Y722" s="25">
        <v>2</v>
      </c>
      <c r="Z722" s="25">
        <f t="shared" si="11"/>
        <v>5</v>
      </c>
    </row>
    <row r="723" spans="1:26" x14ac:dyDescent="0.3">
      <c r="A723" s="25">
        <v>2014</v>
      </c>
      <c r="B723" s="10">
        <v>251</v>
      </c>
      <c r="C723" s="10">
        <v>1007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1</v>
      </c>
      <c r="K723" s="10">
        <v>0</v>
      </c>
      <c r="L723" s="10">
        <v>0</v>
      </c>
      <c r="M723" s="10">
        <v>0</v>
      </c>
      <c r="N723" s="25">
        <v>1</v>
      </c>
      <c r="O723" s="15">
        <v>8.9999999999999969E-2</v>
      </c>
      <c r="P723" s="25">
        <v>52.34</v>
      </c>
      <c r="Q723" s="25">
        <v>1.7188337183038622</v>
      </c>
      <c r="R723" s="25">
        <v>4.0599999999999996</v>
      </c>
      <c r="S723" s="25">
        <v>0.60852603357719404</v>
      </c>
      <c r="T723" s="25">
        <v>12</v>
      </c>
      <c r="U723" s="25">
        <v>7035</v>
      </c>
      <c r="V723" s="25">
        <v>0</v>
      </c>
      <c r="W723" s="25">
        <v>0</v>
      </c>
      <c r="X723" s="25">
        <v>2</v>
      </c>
      <c r="Y723" s="25">
        <v>2</v>
      </c>
      <c r="Z723" s="25">
        <f t="shared" si="11"/>
        <v>4</v>
      </c>
    </row>
    <row r="724" spans="1:26" x14ac:dyDescent="0.3">
      <c r="A724" s="25">
        <v>2014</v>
      </c>
      <c r="B724" s="10">
        <v>252</v>
      </c>
      <c r="C724" s="10">
        <v>1008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1</v>
      </c>
      <c r="L724" s="10">
        <v>0</v>
      </c>
      <c r="M724" s="10">
        <v>0</v>
      </c>
      <c r="N724" s="25">
        <v>0.5519999999999925</v>
      </c>
      <c r="O724" s="15">
        <v>4.0000000000000036E-2</v>
      </c>
      <c r="P724" s="25">
        <v>27.61</v>
      </c>
      <c r="Q724" s="25">
        <v>1.4410664066392631</v>
      </c>
      <c r="R724" s="25">
        <v>4.13</v>
      </c>
      <c r="S724" s="25">
        <v>0.61595005165640104</v>
      </c>
      <c r="T724" s="25">
        <v>1</v>
      </c>
      <c r="U724" s="25">
        <v>7035</v>
      </c>
      <c r="V724" s="25">
        <v>0</v>
      </c>
      <c r="W724" s="25">
        <v>0</v>
      </c>
      <c r="X724" s="25">
        <v>0</v>
      </c>
      <c r="Y724" s="25">
        <v>0</v>
      </c>
      <c r="Z724" s="25">
        <f t="shared" si="11"/>
        <v>0</v>
      </c>
    </row>
    <row r="725" spans="1:26" x14ac:dyDescent="0.3">
      <c r="A725" s="25">
        <v>2014</v>
      </c>
      <c r="B725" s="10">
        <v>253</v>
      </c>
      <c r="C725" s="10">
        <v>1009</v>
      </c>
      <c r="D725" s="10">
        <v>1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1</v>
      </c>
      <c r="L725" s="10">
        <v>0</v>
      </c>
      <c r="M725" s="10">
        <v>0</v>
      </c>
      <c r="N725" s="25">
        <v>0.96299999999999386</v>
      </c>
      <c r="O725" s="15">
        <v>1.0000000000000009E-2</v>
      </c>
      <c r="P725" s="25">
        <v>78.930000000000007</v>
      </c>
      <c r="Q725" s="25">
        <v>1.8972421028053654</v>
      </c>
      <c r="R725" s="25">
        <v>4.22</v>
      </c>
      <c r="S725" s="25">
        <v>0.62531245096167387</v>
      </c>
      <c r="T725" s="25">
        <v>0</v>
      </c>
      <c r="U725" s="25">
        <v>7035</v>
      </c>
      <c r="V725" s="25">
        <v>0</v>
      </c>
      <c r="W725" s="25">
        <v>0</v>
      </c>
      <c r="X725" s="25">
        <v>0</v>
      </c>
      <c r="Y725" s="25">
        <v>0</v>
      </c>
      <c r="Z725" s="25">
        <f t="shared" si="11"/>
        <v>0</v>
      </c>
    </row>
    <row r="726" spans="1:26" x14ac:dyDescent="0.3">
      <c r="A726" s="25">
        <v>2014</v>
      </c>
      <c r="B726" s="10">
        <v>254</v>
      </c>
      <c r="C726" s="10">
        <v>1010</v>
      </c>
      <c r="D726" s="10">
        <v>1</v>
      </c>
      <c r="E726" s="10">
        <v>0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1</v>
      </c>
      <c r="L726" s="10">
        <v>0</v>
      </c>
      <c r="M726" s="10">
        <v>0</v>
      </c>
      <c r="N726" s="25">
        <v>0.91800000000000637</v>
      </c>
      <c r="O726" s="15">
        <v>4.0000000000000036E-2</v>
      </c>
      <c r="P726" s="25">
        <v>88.8</v>
      </c>
      <c r="Q726" s="25">
        <v>1.9484129657786009</v>
      </c>
      <c r="R726" s="25">
        <v>4.5999999999999996</v>
      </c>
      <c r="S726" s="25">
        <v>0.66275783168157409</v>
      </c>
      <c r="T726" s="25">
        <v>1</v>
      </c>
      <c r="U726" s="25">
        <v>7035</v>
      </c>
      <c r="V726" s="25">
        <v>0</v>
      </c>
      <c r="W726" s="25">
        <v>0</v>
      </c>
      <c r="X726" s="25">
        <v>0</v>
      </c>
      <c r="Y726" s="25">
        <v>1</v>
      </c>
      <c r="Z726" s="25">
        <f t="shared" si="11"/>
        <v>1</v>
      </c>
    </row>
    <row r="727" spans="1:26" x14ac:dyDescent="0.3">
      <c r="A727" s="25">
        <v>2014</v>
      </c>
      <c r="B727" s="10">
        <v>255</v>
      </c>
      <c r="C727" s="10">
        <v>1011</v>
      </c>
      <c r="D727" s="10">
        <v>1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1</v>
      </c>
      <c r="L727" s="10">
        <v>0</v>
      </c>
      <c r="M727" s="10">
        <v>0</v>
      </c>
      <c r="N727" s="25">
        <v>0.80299999999999727</v>
      </c>
      <c r="O727" s="15">
        <v>0</v>
      </c>
      <c r="P727" s="25">
        <v>91.18</v>
      </c>
      <c r="Q727" s="25">
        <v>1.9598995878659435</v>
      </c>
      <c r="R727" s="25">
        <v>3.52</v>
      </c>
      <c r="S727" s="25">
        <v>0.54654266347813107</v>
      </c>
      <c r="T727" s="25">
        <v>1</v>
      </c>
      <c r="U727" s="25">
        <v>7035</v>
      </c>
      <c r="V727" s="25">
        <v>0</v>
      </c>
      <c r="W727" s="25">
        <v>1</v>
      </c>
      <c r="X727" s="25">
        <v>0</v>
      </c>
      <c r="Y727" s="25">
        <v>0</v>
      </c>
      <c r="Z727" s="25">
        <f t="shared" si="11"/>
        <v>1</v>
      </c>
    </row>
    <row r="728" spans="1:26" x14ac:dyDescent="0.3">
      <c r="A728" s="25">
        <v>2014</v>
      </c>
      <c r="B728" s="10">
        <v>256</v>
      </c>
      <c r="C728" s="10">
        <v>1012</v>
      </c>
      <c r="D728" s="10">
        <v>1</v>
      </c>
      <c r="E728" s="10">
        <v>0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1</v>
      </c>
      <c r="L728" s="10">
        <v>0</v>
      </c>
      <c r="M728" s="10">
        <v>0</v>
      </c>
      <c r="N728" s="25">
        <v>0.76400000000001</v>
      </c>
      <c r="O728" s="15">
        <v>2.0000000000000018E-2</v>
      </c>
      <c r="P728" s="25">
        <v>50.8</v>
      </c>
      <c r="Q728" s="25">
        <v>1.7058637122839193</v>
      </c>
      <c r="R728" s="25">
        <v>5.29</v>
      </c>
      <c r="S728" s="25">
        <v>0.72345567203518579</v>
      </c>
      <c r="T728" s="25">
        <v>5</v>
      </c>
      <c r="U728" s="25">
        <v>7035</v>
      </c>
      <c r="V728" s="25">
        <v>0</v>
      </c>
      <c r="W728" s="25">
        <v>0</v>
      </c>
      <c r="X728" s="25">
        <v>0</v>
      </c>
      <c r="Y728" s="25">
        <v>1</v>
      </c>
      <c r="Z728" s="25">
        <f t="shared" si="11"/>
        <v>1</v>
      </c>
    </row>
    <row r="729" spans="1:26" x14ac:dyDescent="0.3">
      <c r="A729" s="25">
        <v>2014</v>
      </c>
      <c r="B729" s="10">
        <v>257</v>
      </c>
      <c r="C729" s="10">
        <v>1013</v>
      </c>
      <c r="D729" s="10">
        <v>1</v>
      </c>
      <c r="E729" s="10">
        <v>0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1</v>
      </c>
      <c r="L729" s="10">
        <v>0</v>
      </c>
      <c r="M729" s="10">
        <v>0</v>
      </c>
      <c r="N729" s="25">
        <v>1</v>
      </c>
      <c r="O729" s="15">
        <v>1.0000000000000009E-2</v>
      </c>
      <c r="P729" s="25">
        <v>74.150000000000006</v>
      </c>
      <c r="Q729" s="25">
        <v>1.8701111553644008</v>
      </c>
      <c r="R729" s="25">
        <v>3.96</v>
      </c>
      <c r="S729" s="25">
        <v>0.5976951859255123</v>
      </c>
      <c r="T729" s="25">
        <v>1</v>
      </c>
      <c r="U729" s="25">
        <v>8492</v>
      </c>
      <c r="V729" s="25">
        <v>0</v>
      </c>
      <c r="W729" s="25">
        <v>0</v>
      </c>
      <c r="X729" s="25">
        <v>1</v>
      </c>
      <c r="Y729" s="25">
        <v>2</v>
      </c>
      <c r="Z729" s="25">
        <f t="shared" si="11"/>
        <v>3</v>
      </c>
    </row>
    <row r="730" spans="1:26" x14ac:dyDescent="0.3">
      <c r="A730" s="25">
        <v>2014</v>
      </c>
      <c r="B730" s="10">
        <v>258</v>
      </c>
      <c r="C730" s="10">
        <v>1014</v>
      </c>
      <c r="D730" s="10">
        <v>1</v>
      </c>
      <c r="E730" s="10">
        <v>0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1</v>
      </c>
      <c r="M730" s="10">
        <v>0</v>
      </c>
      <c r="N730" s="25">
        <v>1</v>
      </c>
      <c r="O730" s="15">
        <v>0</v>
      </c>
      <c r="P730" s="25">
        <v>81.739999999999995</v>
      </c>
      <c r="Q730" s="25">
        <v>1.9124346333755746</v>
      </c>
      <c r="R730" s="25">
        <v>2.77</v>
      </c>
      <c r="S730" s="25">
        <v>0.44247976906444858</v>
      </c>
      <c r="T730" s="25">
        <v>2</v>
      </c>
      <c r="U730" s="25">
        <v>8492</v>
      </c>
      <c r="V730" s="25">
        <v>1</v>
      </c>
      <c r="W730" s="25">
        <v>0</v>
      </c>
      <c r="X730" s="25">
        <v>0</v>
      </c>
      <c r="Y730" s="25">
        <v>1</v>
      </c>
      <c r="Z730" s="25">
        <f t="shared" si="11"/>
        <v>2</v>
      </c>
    </row>
    <row r="731" spans="1:26" x14ac:dyDescent="0.3">
      <c r="A731" s="25">
        <v>2014</v>
      </c>
      <c r="B731" s="10">
        <v>259</v>
      </c>
      <c r="C731" s="10">
        <v>1015</v>
      </c>
      <c r="D731" s="10">
        <v>0</v>
      </c>
      <c r="E731" s="10">
        <v>1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25">
        <v>1</v>
      </c>
      <c r="O731" s="15">
        <v>0</v>
      </c>
      <c r="P731" s="25">
        <v>89.93</v>
      </c>
      <c r="Q731" s="25">
        <v>1.9539045934134598</v>
      </c>
      <c r="R731" s="25">
        <v>2.92</v>
      </c>
      <c r="S731" s="25">
        <v>0.46538285144841829</v>
      </c>
      <c r="T731" s="25">
        <v>0</v>
      </c>
      <c r="U731" s="25">
        <v>8492</v>
      </c>
      <c r="V731" s="25">
        <v>0</v>
      </c>
      <c r="W731" s="25">
        <v>0</v>
      </c>
      <c r="X731" s="25">
        <v>0</v>
      </c>
      <c r="Y731" s="25">
        <v>1</v>
      </c>
      <c r="Z731" s="25">
        <f t="shared" si="11"/>
        <v>1</v>
      </c>
    </row>
    <row r="732" spans="1:26" x14ac:dyDescent="0.3">
      <c r="A732" s="25">
        <v>2014</v>
      </c>
      <c r="B732" s="10">
        <v>260</v>
      </c>
      <c r="C732" s="10">
        <v>1016</v>
      </c>
      <c r="D732" s="10">
        <v>0</v>
      </c>
      <c r="E732" s="10">
        <v>1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1</v>
      </c>
      <c r="L732" s="10">
        <v>0</v>
      </c>
      <c r="M732" s="10">
        <v>0</v>
      </c>
      <c r="N732" s="25">
        <v>1</v>
      </c>
      <c r="O732" s="15">
        <v>0</v>
      </c>
      <c r="P732" s="25">
        <v>54.36</v>
      </c>
      <c r="Q732" s="25">
        <v>1.7352794480604568</v>
      </c>
      <c r="R732" s="25">
        <v>3.05</v>
      </c>
      <c r="S732" s="25">
        <v>0.48429983934678583</v>
      </c>
      <c r="T732" s="25">
        <v>0</v>
      </c>
      <c r="U732" s="25">
        <v>8492</v>
      </c>
      <c r="V732" s="25">
        <v>0</v>
      </c>
      <c r="W732" s="25">
        <v>0</v>
      </c>
      <c r="X732" s="25">
        <v>1</v>
      </c>
      <c r="Y732" s="25">
        <v>0</v>
      </c>
      <c r="Z732" s="25">
        <f t="shared" si="11"/>
        <v>1</v>
      </c>
    </row>
    <row r="733" spans="1:26" x14ac:dyDescent="0.3">
      <c r="A733" s="25">
        <v>2014</v>
      </c>
      <c r="B733" s="10">
        <v>261</v>
      </c>
      <c r="C733" s="10">
        <v>1017</v>
      </c>
      <c r="D733" s="10">
        <v>0</v>
      </c>
      <c r="E733" s="10">
        <v>1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1</v>
      </c>
      <c r="L733" s="10">
        <v>0</v>
      </c>
      <c r="M733" s="10">
        <v>0</v>
      </c>
      <c r="N733" s="25">
        <v>1</v>
      </c>
      <c r="O733" s="15">
        <v>0</v>
      </c>
      <c r="P733" s="25">
        <v>90.97</v>
      </c>
      <c r="Q733" s="25">
        <v>1.9588981947107718</v>
      </c>
      <c r="R733" s="25">
        <v>4.1500000000000004</v>
      </c>
      <c r="S733" s="25">
        <v>0.61804809671209271</v>
      </c>
      <c r="T733" s="25">
        <v>3</v>
      </c>
      <c r="U733" s="25">
        <v>8492</v>
      </c>
      <c r="V733" s="25">
        <v>0</v>
      </c>
      <c r="W733" s="25">
        <v>0</v>
      </c>
      <c r="X733" s="25">
        <v>3</v>
      </c>
      <c r="Y733" s="25">
        <v>0</v>
      </c>
      <c r="Z733" s="25">
        <f t="shared" si="11"/>
        <v>3</v>
      </c>
    </row>
    <row r="734" spans="1:26" x14ac:dyDescent="0.3">
      <c r="A734" s="25">
        <v>2014</v>
      </c>
      <c r="B734" s="10">
        <v>262</v>
      </c>
      <c r="C734" s="10">
        <v>1018</v>
      </c>
      <c r="D734" s="10">
        <v>0</v>
      </c>
      <c r="E734" s="10">
        <v>1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1</v>
      </c>
      <c r="L734" s="10">
        <v>0</v>
      </c>
      <c r="M734" s="10">
        <v>0</v>
      </c>
      <c r="N734" s="25">
        <v>1</v>
      </c>
      <c r="O734" s="15">
        <v>0</v>
      </c>
      <c r="P734" s="25">
        <v>70.67</v>
      </c>
      <c r="Q734" s="25">
        <v>1.8492350913147226</v>
      </c>
      <c r="R734" s="25">
        <v>3.58</v>
      </c>
      <c r="S734" s="25">
        <v>0.55388302664387434</v>
      </c>
      <c r="T734" s="25">
        <v>1</v>
      </c>
      <c r="U734" s="25">
        <v>8492</v>
      </c>
      <c r="V734" s="25">
        <v>0</v>
      </c>
      <c r="W734" s="25">
        <v>0</v>
      </c>
      <c r="X734" s="25">
        <v>0</v>
      </c>
      <c r="Y734" s="25">
        <v>0</v>
      </c>
      <c r="Z734" s="25">
        <f t="shared" si="11"/>
        <v>0</v>
      </c>
    </row>
    <row r="735" spans="1:26" x14ac:dyDescent="0.3">
      <c r="A735" s="25">
        <v>2014</v>
      </c>
      <c r="B735" s="10">
        <v>263</v>
      </c>
      <c r="C735" s="10">
        <v>1019</v>
      </c>
      <c r="D735" s="10">
        <v>0</v>
      </c>
      <c r="E735" s="10">
        <v>1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1</v>
      </c>
      <c r="L735" s="10">
        <v>0</v>
      </c>
      <c r="M735" s="10">
        <v>0</v>
      </c>
      <c r="N735" s="25">
        <v>2</v>
      </c>
      <c r="O735" s="15">
        <v>0</v>
      </c>
      <c r="P735" s="25">
        <v>91.49</v>
      </c>
      <c r="Q735" s="25">
        <v>1.9613736275948011</v>
      </c>
      <c r="R735" s="25">
        <v>3.52</v>
      </c>
      <c r="S735" s="25">
        <v>0.54654266347813107</v>
      </c>
      <c r="T735" s="25">
        <v>2</v>
      </c>
      <c r="U735" s="25">
        <v>8492</v>
      </c>
      <c r="V735" s="25">
        <v>0</v>
      </c>
      <c r="W735" s="25">
        <v>1</v>
      </c>
      <c r="X735" s="25">
        <v>1</v>
      </c>
      <c r="Y735" s="25">
        <v>0</v>
      </c>
      <c r="Z735" s="25">
        <f t="shared" si="11"/>
        <v>2</v>
      </c>
    </row>
    <row r="736" spans="1:26" x14ac:dyDescent="0.3">
      <c r="A736" s="25">
        <v>2014</v>
      </c>
      <c r="B736" s="10">
        <v>264</v>
      </c>
      <c r="C736" s="10">
        <v>1020</v>
      </c>
      <c r="D736" s="10">
        <v>0</v>
      </c>
      <c r="E736" s="10">
        <v>1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1</v>
      </c>
      <c r="L736" s="10">
        <v>0</v>
      </c>
      <c r="M736" s="10">
        <v>0</v>
      </c>
      <c r="N736" s="25">
        <v>1</v>
      </c>
      <c r="O736" s="15">
        <v>1.0000000000000009E-2</v>
      </c>
      <c r="P736" s="25">
        <v>103.52</v>
      </c>
      <c r="Q736" s="25">
        <v>2.0150242633246251</v>
      </c>
      <c r="R736" s="25">
        <v>4.76</v>
      </c>
      <c r="S736" s="25">
        <v>0.67760695272049309</v>
      </c>
      <c r="T736" s="25">
        <v>3</v>
      </c>
      <c r="U736" s="25">
        <v>8492</v>
      </c>
      <c r="V736" s="25">
        <v>0</v>
      </c>
      <c r="W736" s="25">
        <v>0</v>
      </c>
      <c r="X736" s="25">
        <v>0</v>
      </c>
      <c r="Y736" s="25">
        <v>0</v>
      </c>
      <c r="Z736" s="25">
        <f t="shared" si="11"/>
        <v>0</v>
      </c>
    </row>
    <row r="737" spans="1:26" x14ac:dyDescent="0.3">
      <c r="A737" s="25">
        <v>2014</v>
      </c>
      <c r="B737" s="10">
        <v>265</v>
      </c>
      <c r="C737" s="10">
        <v>1021</v>
      </c>
      <c r="D737" s="10">
        <v>0</v>
      </c>
      <c r="E737" s="10">
        <v>1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1</v>
      </c>
      <c r="L737" s="10">
        <v>0</v>
      </c>
      <c r="M737" s="10">
        <v>0</v>
      </c>
      <c r="N737" s="25">
        <v>1</v>
      </c>
      <c r="O737" s="15">
        <v>5.0000000000000044E-2</v>
      </c>
      <c r="P737" s="25">
        <v>134.03</v>
      </c>
      <c r="Q737" s="25">
        <v>2.1272020175903532</v>
      </c>
      <c r="R737" s="25">
        <v>5.05</v>
      </c>
      <c r="S737" s="25">
        <v>0.70329137811866138</v>
      </c>
      <c r="T737" s="25">
        <v>6</v>
      </c>
      <c r="U737" s="25">
        <v>8492</v>
      </c>
      <c r="V737" s="25">
        <v>0</v>
      </c>
      <c r="W737" s="25">
        <v>0</v>
      </c>
      <c r="X737" s="25">
        <v>1</v>
      </c>
      <c r="Y737" s="25">
        <v>1</v>
      </c>
      <c r="Z737" s="25">
        <f t="shared" si="11"/>
        <v>2</v>
      </c>
    </row>
    <row r="738" spans="1:26" x14ac:dyDescent="0.3">
      <c r="A738" s="25">
        <v>2014</v>
      </c>
      <c r="B738" s="10">
        <v>266</v>
      </c>
      <c r="C738" s="10">
        <v>1022</v>
      </c>
      <c r="D738" s="10">
        <v>0</v>
      </c>
      <c r="E738" s="10">
        <v>1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1</v>
      </c>
      <c r="L738" s="10">
        <v>0</v>
      </c>
      <c r="M738" s="10">
        <v>0</v>
      </c>
      <c r="N738" s="25">
        <v>1</v>
      </c>
      <c r="O738" s="15">
        <v>0</v>
      </c>
      <c r="P738" s="25">
        <v>60.95</v>
      </c>
      <c r="Q738" s="25">
        <v>1.7849737099544007</v>
      </c>
      <c r="R738" s="25">
        <v>3.98</v>
      </c>
      <c r="S738" s="25">
        <v>0.59988307207368785</v>
      </c>
      <c r="T738" s="25">
        <v>2</v>
      </c>
      <c r="U738" s="25">
        <v>8492</v>
      </c>
      <c r="V738" s="25">
        <v>0</v>
      </c>
      <c r="W738" s="25">
        <v>0</v>
      </c>
      <c r="X738" s="25">
        <v>2</v>
      </c>
      <c r="Y738" s="25">
        <v>0</v>
      </c>
      <c r="Z738" s="25">
        <f t="shared" si="11"/>
        <v>2</v>
      </c>
    </row>
    <row r="739" spans="1:26" x14ac:dyDescent="0.3">
      <c r="A739" s="25">
        <v>2014</v>
      </c>
      <c r="B739" s="10">
        <v>267</v>
      </c>
      <c r="C739" s="10">
        <v>1023</v>
      </c>
      <c r="D739" s="10">
        <v>0</v>
      </c>
      <c r="E739" s="10">
        <v>1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1</v>
      </c>
      <c r="L739" s="10">
        <v>0</v>
      </c>
      <c r="M739" s="10">
        <v>0</v>
      </c>
      <c r="N739" s="25">
        <v>0.44200000000000728</v>
      </c>
      <c r="O739" s="15">
        <v>0</v>
      </c>
      <c r="P739" s="25">
        <v>58.35</v>
      </c>
      <c r="Q739" s="25">
        <v>1.7660408603813891</v>
      </c>
      <c r="R739" s="25">
        <v>3.53</v>
      </c>
      <c r="S739" s="25">
        <v>0.54777470538782258</v>
      </c>
      <c r="T739" s="25">
        <v>4</v>
      </c>
      <c r="U739" s="25">
        <v>8492</v>
      </c>
      <c r="V739" s="25">
        <v>0</v>
      </c>
      <c r="W739" s="25">
        <v>0</v>
      </c>
      <c r="X739" s="25">
        <v>0</v>
      </c>
      <c r="Y739" s="25">
        <v>0</v>
      </c>
      <c r="Z739" s="25">
        <f t="shared" si="11"/>
        <v>0</v>
      </c>
    </row>
    <row r="740" spans="1:26" x14ac:dyDescent="0.3">
      <c r="A740" s="25">
        <v>2014</v>
      </c>
      <c r="B740" s="10">
        <v>268</v>
      </c>
      <c r="C740" s="10">
        <v>1024</v>
      </c>
      <c r="D740" s="10">
        <v>0</v>
      </c>
      <c r="E740" s="10">
        <v>1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1</v>
      </c>
      <c r="L740" s="10">
        <v>0</v>
      </c>
      <c r="M740" s="10">
        <v>0</v>
      </c>
      <c r="N740" s="25">
        <v>1.5579999999999927</v>
      </c>
      <c r="O740" s="15">
        <v>0</v>
      </c>
      <c r="P740" s="25">
        <v>106.83</v>
      </c>
      <c r="Q740" s="25">
        <v>2.0286932283939163</v>
      </c>
      <c r="R740" s="25">
        <v>3.22</v>
      </c>
      <c r="S740" s="25">
        <v>0.50785587169583091</v>
      </c>
      <c r="T740" s="25">
        <v>3</v>
      </c>
      <c r="U740" s="25">
        <v>7920</v>
      </c>
      <c r="V740" s="25">
        <v>0</v>
      </c>
      <c r="W740" s="25">
        <v>0</v>
      </c>
      <c r="X740" s="25">
        <v>1</v>
      </c>
      <c r="Y740" s="25">
        <v>0</v>
      </c>
      <c r="Z740" s="25">
        <f t="shared" si="11"/>
        <v>1</v>
      </c>
    </row>
    <row r="741" spans="1:26" x14ac:dyDescent="0.3">
      <c r="A741" s="25">
        <v>2014</v>
      </c>
      <c r="B741" s="10">
        <v>269</v>
      </c>
      <c r="C741" s="10">
        <v>1025</v>
      </c>
      <c r="D741" s="10">
        <v>0</v>
      </c>
      <c r="E741" s="10">
        <v>1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1</v>
      </c>
      <c r="L741" s="10">
        <v>0</v>
      </c>
      <c r="M741" s="10">
        <v>0</v>
      </c>
      <c r="N741" s="25">
        <v>1</v>
      </c>
      <c r="O741" s="15">
        <v>0</v>
      </c>
      <c r="P741" s="25">
        <v>86.41</v>
      </c>
      <c r="Q741" s="25">
        <v>1.9365640051352659</v>
      </c>
      <c r="R741" s="25">
        <v>4</v>
      </c>
      <c r="S741" s="25">
        <v>0.6020599913279624</v>
      </c>
      <c r="T741" s="25">
        <v>1</v>
      </c>
      <c r="U741" s="25">
        <v>7920</v>
      </c>
      <c r="V741" s="25">
        <v>0</v>
      </c>
      <c r="W741" s="25">
        <v>0</v>
      </c>
      <c r="X741" s="25">
        <v>0</v>
      </c>
      <c r="Y741" s="25">
        <v>0</v>
      </c>
      <c r="Z741" s="25">
        <f t="shared" si="11"/>
        <v>0</v>
      </c>
    </row>
    <row r="742" spans="1:26" x14ac:dyDescent="0.3">
      <c r="A742" s="25">
        <v>2014</v>
      </c>
      <c r="B742" s="10">
        <v>270</v>
      </c>
      <c r="C742" s="10">
        <v>1026</v>
      </c>
      <c r="D742" s="10">
        <v>0</v>
      </c>
      <c r="E742" s="10">
        <v>1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1</v>
      </c>
      <c r="L742" s="10">
        <v>0</v>
      </c>
      <c r="M742" s="10">
        <v>0</v>
      </c>
      <c r="N742" s="25">
        <v>1.6500000000000057</v>
      </c>
      <c r="O742" s="15">
        <v>4.0000000000000036E-2</v>
      </c>
      <c r="P742" s="25">
        <v>91.1</v>
      </c>
      <c r="Q742" s="25">
        <v>1.9595183769729982</v>
      </c>
      <c r="R742" s="25">
        <v>3.52</v>
      </c>
      <c r="S742" s="25">
        <v>0.54654266347813107</v>
      </c>
      <c r="T742" s="25">
        <v>1</v>
      </c>
      <c r="U742" s="25">
        <v>7920</v>
      </c>
      <c r="V742" s="25">
        <v>0</v>
      </c>
      <c r="W742" s="25">
        <v>0</v>
      </c>
      <c r="X742" s="25">
        <v>1</v>
      </c>
      <c r="Y742" s="25">
        <v>0</v>
      </c>
      <c r="Z742" s="25">
        <f t="shared" si="11"/>
        <v>1</v>
      </c>
    </row>
    <row r="743" spans="1:26" x14ac:dyDescent="0.3">
      <c r="A743" s="25">
        <v>2014</v>
      </c>
      <c r="B743" s="10">
        <v>271</v>
      </c>
      <c r="C743" s="10">
        <v>1027</v>
      </c>
      <c r="D743" s="10">
        <v>0</v>
      </c>
      <c r="E743" s="10">
        <v>1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1</v>
      </c>
      <c r="L743" s="10">
        <v>0</v>
      </c>
      <c r="M743" s="10">
        <v>0</v>
      </c>
      <c r="N743" s="25">
        <v>1.1299999999999955</v>
      </c>
      <c r="O743" s="15">
        <v>0</v>
      </c>
      <c r="P743" s="25">
        <v>27.53</v>
      </c>
      <c r="Q743" s="25">
        <v>1.4398062113933303</v>
      </c>
      <c r="R743" s="25">
        <v>2.84</v>
      </c>
      <c r="S743" s="25">
        <v>0.45331834004703764</v>
      </c>
      <c r="T743" s="25">
        <v>7</v>
      </c>
      <c r="U743" s="25">
        <v>7920</v>
      </c>
      <c r="V743" s="25">
        <v>0</v>
      </c>
      <c r="W743" s="25">
        <v>1</v>
      </c>
      <c r="X743" s="25">
        <v>0</v>
      </c>
      <c r="Y743" s="25">
        <v>0</v>
      </c>
      <c r="Z743" s="25">
        <f t="shared" si="11"/>
        <v>1</v>
      </c>
    </row>
    <row r="744" spans="1:26" x14ac:dyDescent="0.3">
      <c r="A744" s="25">
        <v>2014</v>
      </c>
      <c r="B744" s="10">
        <v>272</v>
      </c>
      <c r="C744" s="10">
        <v>1028</v>
      </c>
      <c r="D744" s="10">
        <v>1</v>
      </c>
      <c r="E744" s="10">
        <v>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25">
        <v>0.91999999999998749</v>
      </c>
      <c r="O744" s="15">
        <v>6.0000000000000053E-2</v>
      </c>
      <c r="P744" s="25">
        <v>82.07</v>
      </c>
      <c r="Q744" s="25">
        <v>1.9141844334232463</v>
      </c>
      <c r="R744" s="25">
        <v>3.01</v>
      </c>
      <c r="S744" s="25">
        <v>0.47856649559384334</v>
      </c>
      <c r="T744" s="25">
        <v>0</v>
      </c>
      <c r="U744" s="25">
        <v>7920</v>
      </c>
      <c r="V744" s="25">
        <v>0</v>
      </c>
      <c r="W744" s="25">
        <v>0</v>
      </c>
      <c r="X744" s="25">
        <v>0</v>
      </c>
      <c r="Y744" s="25">
        <v>0</v>
      </c>
      <c r="Z744" s="25">
        <f t="shared" si="11"/>
        <v>0</v>
      </c>
    </row>
    <row r="745" spans="1:26" x14ac:dyDescent="0.3">
      <c r="A745" s="25">
        <v>2014</v>
      </c>
      <c r="B745" s="10">
        <v>273</v>
      </c>
      <c r="C745" s="10">
        <v>1029</v>
      </c>
      <c r="D745" s="10">
        <v>1</v>
      </c>
      <c r="E745" s="10">
        <v>0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1</v>
      </c>
      <c r="L745" s="10">
        <v>0</v>
      </c>
      <c r="M745" s="10">
        <v>0</v>
      </c>
      <c r="N745" s="25">
        <v>1</v>
      </c>
      <c r="O745" s="15">
        <v>6.0000000000000053E-2</v>
      </c>
      <c r="P745" s="25">
        <v>87.35</v>
      </c>
      <c r="Q745" s="25">
        <v>1.9412629093189497</v>
      </c>
      <c r="R745" s="25">
        <v>3.16</v>
      </c>
      <c r="S745" s="25">
        <v>0.49968708261840383</v>
      </c>
      <c r="T745" s="25">
        <v>2</v>
      </c>
      <c r="U745" s="25">
        <v>7920</v>
      </c>
      <c r="V745" s="25">
        <v>0</v>
      </c>
      <c r="W745" s="25">
        <v>0</v>
      </c>
      <c r="X745" s="25">
        <v>0</v>
      </c>
      <c r="Y745" s="25">
        <v>0</v>
      </c>
      <c r="Z745" s="25">
        <f t="shared" si="11"/>
        <v>0</v>
      </c>
    </row>
    <row r="746" spans="1:26" x14ac:dyDescent="0.3">
      <c r="A746" s="25">
        <v>2014</v>
      </c>
      <c r="B746" s="10">
        <v>274</v>
      </c>
      <c r="C746" s="10">
        <v>1030</v>
      </c>
      <c r="D746" s="10">
        <v>1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1</v>
      </c>
      <c r="L746" s="10">
        <v>0</v>
      </c>
      <c r="M746" s="10">
        <v>0</v>
      </c>
      <c r="N746" s="25">
        <v>1.1770000000000209</v>
      </c>
      <c r="O746" s="15">
        <v>1.0000000000000009E-2</v>
      </c>
      <c r="P746" s="25">
        <v>74.78</v>
      </c>
      <c r="Q746" s="25">
        <v>1.8737854608182007</v>
      </c>
      <c r="R746" s="25">
        <v>3.68</v>
      </c>
      <c r="S746" s="25">
        <v>0.56584781867351763</v>
      </c>
      <c r="T746" s="25">
        <v>2</v>
      </c>
      <c r="U746" s="25">
        <v>7920</v>
      </c>
      <c r="V746" s="25">
        <v>0</v>
      </c>
      <c r="W746" s="25">
        <v>0</v>
      </c>
      <c r="X746" s="25">
        <v>0</v>
      </c>
      <c r="Y746" s="25">
        <v>1</v>
      </c>
      <c r="Z746" s="25">
        <f t="shared" si="11"/>
        <v>1</v>
      </c>
    </row>
    <row r="747" spans="1:26" x14ac:dyDescent="0.3">
      <c r="A747" s="25">
        <v>2014</v>
      </c>
      <c r="B747" s="10">
        <v>275</v>
      </c>
      <c r="C747" s="10">
        <v>1031</v>
      </c>
      <c r="D747" s="10">
        <v>1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1</v>
      </c>
      <c r="L747" s="10">
        <v>0</v>
      </c>
      <c r="M747" s="10">
        <v>0</v>
      </c>
      <c r="N747" s="25">
        <v>0.82299999999997908</v>
      </c>
      <c r="O747" s="15">
        <v>0.10999999999999999</v>
      </c>
      <c r="P747" s="25">
        <v>118.6</v>
      </c>
      <c r="Q747" s="25">
        <v>2.0740846890282438</v>
      </c>
      <c r="R747" s="25">
        <v>4.51</v>
      </c>
      <c r="S747" s="25">
        <v>0.65417654187796048</v>
      </c>
      <c r="T747" s="25">
        <v>1</v>
      </c>
      <c r="U747" s="25">
        <v>7920</v>
      </c>
      <c r="V747" s="25">
        <v>0</v>
      </c>
      <c r="W747" s="25">
        <v>1</v>
      </c>
      <c r="X747" s="25">
        <v>1</v>
      </c>
      <c r="Y747" s="25">
        <v>0</v>
      </c>
      <c r="Z747" s="25">
        <f t="shared" si="11"/>
        <v>2</v>
      </c>
    </row>
    <row r="748" spans="1:26" x14ac:dyDescent="0.3">
      <c r="A748" s="25">
        <v>2014</v>
      </c>
      <c r="B748" s="10">
        <v>276</v>
      </c>
      <c r="C748" s="10">
        <v>1032</v>
      </c>
      <c r="D748" s="10">
        <v>1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1</v>
      </c>
      <c r="L748" s="10">
        <v>0</v>
      </c>
      <c r="M748" s="10">
        <v>0</v>
      </c>
      <c r="N748" s="25">
        <v>1.3000000000000114</v>
      </c>
      <c r="O748" s="15">
        <v>9.9999999999999978E-2</v>
      </c>
      <c r="P748" s="25">
        <v>88.47</v>
      </c>
      <c r="Q748" s="25">
        <v>1.9467960272714604</v>
      </c>
      <c r="R748" s="25">
        <v>4.6100000000000003</v>
      </c>
      <c r="S748" s="25">
        <v>0.6637009253896482</v>
      </c>
      <c r="T748" s="25">
        <v>1</v>
      </c>
      <c r="U748" s="25">
        <v>7920</v>
      </c>
      <c r="V748" s="25">
        <v>0</v>
      </c>
      <c r="W748" s="25">
        <v>0</v>
      </c>
      <c r="X748" s="25">
        <v>0</v>
      </c>
      <c r="Y748" s="25">
        <v>0</v>
      </c>
      <c r="Z748" s="25">
        <f t="shared" si="11"/>
        <v>0</v>
      </c>
    </row>
    <row r="749" spans="1:26" x14ac:dyDescent="0.3">
      <c r="A749" s="25">
        <v>2014</v>
      </c>
      <c r="B749" s="10">
        <v>277</v>
      </c>
      <c r="C749" s="10">
        <v>1033</v>
      </c>
      <c r="D749" s="10">
        <v>1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25">
        <v>1</v>
      </c>
      <c r="O749" s="15">
        <v>0</v>
      </c>
      <c r="P749" s="25">
        <v>89.79</v>
      </c>
      <c r="Q749" s="25">
        <v>1.9532279715598539</v>
      </c>
      <c r="R749" s="25">
        <v>3.32</v>
      </c>
      <c r="S749" s="25">
        <v>0.52113808370403625</v>
      </c>
      <c r="T749" s="25">
        <v>1</v>
      </c>
      <c r="U749" s="25">
        <v>7920</v>
      </c>
      <c r="V749" s="25">
        <v>0</v>
      </c>
      <c r="W749" s="25">
        <v>0</v>
      </c>
      <c r="X749" s="25">
        <v>0</v>
      </c>
      <c r="Y749" s="25">
        <v>0</v>
      </c>
      <c r="Z749" s="25">
        <f t="shared" si="11"/>
        <v>0</v>
      </c>
    </row>
    <row r="750" spans="1:26" x14ac:dyDescent="0.3">
      <c r="A750" s="25">
        <v>2014</v>
      </c>
      <c r="B750" s="10">
        <v>278</v>
      </c>
      <c r="C750" s="10">
        <v>1034</v>
      </c>
      <c r="D750" s="10">
        <v>1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1</v>
      </c>
      <c r="L750" s="10">
        <v>0</v>
      </c>
      <c r="M750" s="10">
        <v>0</v>
      </c>
      <c r="N750" s="25">
        <v>1</v>
      </c>
      <c r="O750" s="15">
        <v>0</v>
      </c>
      <c r="P750" s="25">
        <v>44.39</v>
      </c>
      <c r="Q750" s="25">
        <v>1.6472851450253667</v>
      </c>
      <c r="R750" s="25">
        <v>3.99</v>
      </c>
      <c r="S750" s="25">
        <v>0.60097289568674828</v>
      </c>
      <c r="T750" s="25">
        <v>0</v>
      </c>
      <c r="U750" s="25">
        <v>7920</v>
      </c>
      <c r="V750" s="25">
        <v>0</v>
      </c>
      <c r="W750" s="25">
        <v>0</v>
      </c>
      <c r="X750" s="25">
        <v>0</v>
      </c>
      <c r="Y750" s="25">
        <v>0</v>
      </c>
      <c r="Z750" s="25">
        <f t="shared" si="11"/>
        <v>0</v>
      </c>
    </row>
    <row r="751" spans="1:26" x14ac:dyDescent="0.3">
      <c r="A751" s="25">
        <v>2014</v>
      </c>
      <c r="B751" s="10">
        <v>279</v>
      </c>
      <c r="C751" s="10">
        <v>1035</v>
      </c>
      <c r="D751" s="10">
        <v>0</v>
      </c>
      <c r="E751" s="10">
        <v>1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1</v>
      </c>
      <c r="L751" s="10">
        <v>0</v>
      </c>
      <c r="M751" s="10">
        <v>0</v>
      </c>
      <c r="N751" s="25">
        <v>1.5</v>
      </c>
      <c r="O751" s="15">
        <v>1.0000000000000009E-2</v>
      </c>
      <c r="P751" s="25">
        <v>102.87</v>
      </c>
      <c r="Q751" s="25">
        <v>2.0122887398346068</v>
      </c>
      <c r="R751" s="25">
        <v>3.71</v>
      </c>
      <c r="S751" s="25">
        <v>0.56937390961504586</v>
      </c>
      <c r="T751" s="25">
        <v>1</v>
      </c>
      <c r="U751" s="25">
        <v>7623</v>
      </c>
      <c r="V751" s="25">
        <v>0</v>
      </c>
      <c r="W751" s="25">
        <v>1</v>
      </c>
      <c r="X751" s="25">
        <v>0</v>
      </c>
      <c r="Y751" s="25">
        <v>1</v>
      </c>
      <c r="Z751" s="25">
        <f t="shared" si="11"/>
        <v>2</v>
      </c>
    </row>
    <row r="752" spans="1:26" x14ac:dyDescent="0.3">
      <c r="A752" s="25">
        <v>2014</v>
      </c>
      <c r="B752" s="10">
        <v>280</v>
      </c>
      <c r="C752" s="10">
        <v>1036</v>
      </c>
      <c r="D752" s="10">
        <v>0</v>
      </c>
      <c r="E752" s="10">
        <v>1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1</v>
      </c>
      <c r="L752" s="10">
        <v>0</v>
      </c>
      <c r="M752" s="10">
        <v>0</v>
      </c>
      <c r="N752" s="25">
        <v>1</v>
      </c>
      <c r="O752" s="15">
        <v>3.0000000000000027E-2</v>
      </c>
      <c r="P752" s="25">
        <v>121.26</v>
      </c>
      <c r="Q752" s="25">
        <v>2.0837175638989476</v>
      </c>
      <c r="R752" s="25">
        <v>3.79</v>
      </c>
      <c r="S752" s="25">
        <v>0.57863920996807239</v>
      </c>
      <c r="T752" s="25">
        <v>0</v>
      </c>
      <c r="U752" s="25">
        <v>7623</v>
      </c>
      <c r="V752" s="25">
        <v>1</v>
      </c>
      <c r="W752" s="25">
        <v>0</v>
      </c>
      <c r="X752" s="25">
        <v>1</v>
      </c>
      <c r="Y752" s="25">
        <v>0</v>
      </c>
      <c r="Z752" s="25">
        <f t="shared" si="11"/>
        <v>2</v>
      </c>
    </row>
    <row r="753" spans="1:26" x14ac:dyDescent="0.3">
      <c r="A753" s="25">
        <v>2014</v>
      </c>
      <c r="B753" s="10">
        <v>281</v>
      </c>
      <c r="C753" s="10">
        <v>1037</v>
      </c>
      <c r="D753" s="10">
        <v>0</v>
      </c>
      <c r="E753" s="10">
        <v>1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25">
        <v>0.68000000000000682</v>
      </c>
      <c r="O753" s="15">
        <v>0</v>
      </c>
      <c r="P753" s="25">
        <v>71.91</v>
      </c>
      <c r="Q753" s="25">
        <v>1.8567892887533162</v>
      </c>
      <c r="R753" s="25">
        <v>4.76</v>
      </c>
      <c r="S753" s="25">
        <v>0.67760695272049309</v>
      </c>
      <c r="T753" s="25">
        <v>0</v>
      </c>
      <c r="U753" s="25">
        <v>7623</v>
      </c>
      <c r="V753" s="25">
        <v>0</v>
      </c>
      <c r="W753" s="25">
        <v>0</v>
      </c>
      <c r="X753" s="25">
        <v>0</v>
      </c>
      <c r="Y753" s="25">
        <v>0</v>
      </c>
      <c r="Z753" s="25">
        <f t="shared" si="11"/>
        <v>0</v>
      </c>
    </row>
    <row r="754" spans="1:26" x14ac:dyDescent="0.3">
      <c r="A754" s="25">
        <v>2014</v>
      </c>
      <c r="B754" s="10">
        <v>282</v>
      </c>
      <c r="C754" s="10">
        <v>1038</v>
      </c>
      <c r="D754" s="10">
        <v>0</v>
      </c>
      <c r="E754" s="10">
        <v>1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1</v>
      </c>
      <c r="L754" s="10">
        <v>0</v>
      </c>
      <c r="M754" s="10">
        <v>0</v>
      </c>
      <c r="N754" s="25">
        <v>0.81999999999999318</v>
      </c>
      <c r="O754" s="15">
        <v>0</v>
      </c>
      <c r="P754" s="25">
        <v>112.57</v>
      </c>
      <c r="Q754" s="25">
        <v>2.0514226660890347</v>
      </c>
      <c r="R754" s="25">
        <v>3.44</v>
      </c>
      <c r="S754" s="25">
        <v>0.53655844257153007</v>
      </c>
      <c r="T754" s="25">
        <v>6</v>
      </c>
      <c r="U754" s="25">
        <v>7623</v>
      </c>
      <c r="V754" s="25">
        <v>0</v>
      </c>
      <c r="W754" s="25">
        <v>1</v>
      </c>
      <c r="X754" s="25">
        <v>0</v>
      </c>
      <c r="Y754" s="25">
        <v>0</v>
      </c>
      <c r="Z754" s="25">
        <f t="shared" si="11"/>
        <v>1</v>
      </c>
    </row>
    <row r="755" spans="1:26" x14ac:dyDescent="0.3">
      <c r="A755" s="25">
        <v>2014</v>
      </c>
      <c r="B755" s="10">
        <v>283</v>
      </c>
      <c r="C755" s="10">
        <v>1039</v>
      </c>
      <c r="D755" s="10">
        <v>0</v>
      </c>
      <c r="E755" s="10">
        <v>1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1</v>
      </c>
      <c r="L755" s="10">
        <v>0</v>
      </c>
      <c r="M755" s="10">
        <v>0</v>
      </c>
      <c r="N755" s="25">
        <v>1</v>
      </c>
      <c r="O755" s="15">
        <v>0</v>
      </c>
      <c r="P755" s="25">
        <v>82.34</v>
      </c>
      <c r="Q755" s="25">
        <v>1.9156108626614672</v>
      </c>
      <c r="R755" s="25">
        <v>3.25</v>
      </c>
      <c r="S755" s="25">
        <v>0.51188336097887432</v>
      </c>
      <c r="T755" s="25">
        <v>5</v>
      </c>
      <c r="U755" s="25">
        <v>7623</v>
      </c>
      <c r="V755" s="25">
        <v>0</v>
      </c>
      <c r="W755" s="25">
        <v>0</v>
      </c>
      <c r="X755" s="25">
        <v>2</v>
      </c>
      <c r="Y755" s="25">
        <v>0</v>
      </c>
      <c r="Z755" s="25">
        <f t="shared" si="11"/>
        <v>2</v>
      </c>
    </row>
    <row r="756" spans="1:26" x14ac:dyDescent="0.3">
      <c r="A756" s="25">
        <v>2014</v>
      </c>
      <c r="B756" s="10">
        <v>284</v>
      </c>
      <c r="C756" s="10">
        <v>1040</v>
      </c>
      <c r="D756" s="10">
        <v>0</v>
      </c>
      <c r="E756" s="10">
        <v>1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1</v>
      </c>
      <c r="L756" s="10">
        <v>0</v>
      </c>
      <c r="M756" s="10">
        <v>0</v>
      </c>
      <c r="N756" s="25">
        <v>1</v>
      </c>
      <c r="O756" s="15">
        <v>3.0000000000000027E-2</v>
      </c>
      <c r="P756" s="25">
        <v>80.599999999999994</v>
      </c>
      <c r="Q756" s="25">
        <v>1.9063350418050906</v>
      </c>
      <c r="R756" s="25">
        <v>3.63</v>
      </c>
      <c r="S756" s="25">
        <v>0.55990662503611255</v>
      </c>
      <c r="T756" s="25">
        <v>0</v>
      </c>
      <c r="U756" s="25">
        <v>7623</v>
      </c>
      <c r="V756" s="25">
        <v>0</v>
      </c>
      <c r="W756" s="25">
        <v>0</v>
      </c>
      <c r="X756" s="25">
        <v>0</v>
      </c>
      <c r="Y756" s="25">
        <v>1</v>
      </c>
      <c r="Z756" s="25">
        <f t="shared" si="11"/>
        <v>1</v>
      </c>
    </row>
    <row r="757" spans="1:26" x14ac:dyDescent="0.3">
      <c r="A757" s="25">
        <v>2014</v>
      </c>
      <c r="B757" s="10">
        <v>285</v>
      </c>
      <c r="C757" s="10">
        <v>1041</v>
      </c>
      <c r="D757" s="10">
        <v>0</v>
      </c>
      <c r="E757" s="10">
        <v>1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1</v>
      </c>
      <c r="L757" s="10">
        <v>0</v>
      </c>
      <c r="M757" s="10">
        <v>0</v>
      </c>
      <c r="N757" s="25">
        <v>1</v>
      </c>
      <c r="O757" s="15">
        <v>3.0000000000000027E-2</v>
      </c>
      <c r="P757" s="25">
        <v>79.16</v>
      </c>
      <c r="Q757" s="25">
        <v>1.8985057855343586</v>
      </c>
      <c r="R757" s="25">
        <v>3.95</v>
      </c>
      <c r="S757" s="25">
        <v>0.59659709562646024</v>
      </c>
      <c r="T757" s="25">
        <v>2</v>
      </c>
      <c r="U757" s="25">
        <v>7623</v>
      </c>
      <c r="V757" s="25">
        <v>0</v>
      </c>
      <c r="W757" s="25">
        <v>0</v>
      </c>
      <c r="X757" s="25">
        <v>0</v>
      </c>
      <c r="Y757" s="25">
        <v>0</v>
      </c>
      <c r="Z757" s="25">
        <f t="shared" si="11"/>
        <v>0</v>
      </c>
    </row>
    <row r="758" spans="1:26" x14ac:dyDescent="0.3">
      <c r="A758" s="25">
        <v>2014</v>
      </c>
      <c r="B758" s="10">
        <v>286</v>
      </c>
      <c r="C758" s="10">
        <v>1042</v>
      </c>
      <c r="D758" s="10">
        <v>0</v>
      </c>
      <c r="E758" s="10">
        <v>1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1</v>
      </c>
      <c r="L758" s="10">
        <v>0</v>
      </c>
      <c r="M758" s="10">
        <v>0</v>
      </c>
      <c r="N758" s="25">
        <v>1</v>
      </c>
      <c r="O758" s="15">
        <v>0</v>
      </c>
      <c r="P758" s="25">
        <v>115.53</v>
      </c>
      <c r="Q758" s="25">
        <v>2.0626947733423937</v>
      </c>
      <c r="R758" s="25">
        <v>3.96</v>
      </c>
      <c r="S758" s="25">
        <v>0.5976951859255123</v>
      </c>
      <c r="T758" s="25">
        <v>1</v>
      </c>
      <c r="U758" s="25">
        <v>7623</v>
      </c>
      <c r="V758" s="25">
        <v>0</v>
      </c>
      <c r="W758" s="25">
        <v>1</v>
      </c>
      <c r="X758" s="25">
        <v>2</v>
      </c>
      <c r="Y758" s="25">
        <v>0</v>
      </c>
      <c r="Z758" s="25">
        <f t="shared" si="11"/>
        <v>3</v>
      </c>
    </row>
    <row r="759" spans="1:26" x14ac:dyDescent="0.3">
      <c r="A759" s="25">
        <v>2014</v>
      </c>
      <c r="B759" s="10">
        <v>287</v>
      </c>
      <c r="C759" s="10">
        <v>1043</v>
      </c>
      <c r="D759" s="10">
        <v>1</v>
      </c>
      <c r="E759" s="10">
        <v>0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1</v>
      </c>
      <c r="L759" s="10">
        <v>0</v>
      </c>
      <c r="M759" s="10">
        <v>0</v>
      </c>
      <c r="N759" s="25">
        <v>1</v>
      </c>
      <c r="O759" s="15">
        <v>0</v>
      </c>
      <c r="P759" s="25">
        <v>99.93</v>
      </c>
      <c r="Q759" s="25">
        <v>1.9996958874108393</v>
      </c>
      <c r="R759" s="25">
        <v>3.1</v>
      </c>
      <c r="S759" s="25">
        <v>0.49136169383427269</v>
      </c>
      <c r="T759" s="25">
        <v>3</v>
      </c>
      <c r="U759" s="25">
        <v>7623</v>
      </c>
      <c r="V759" s="25">
        <v>0</v>
      </c>
      <c r="W759" s="25">
        <v>0</v>
      </c>
      <c r="X759" s="25">
        <v>0</v>
      </c>
      <c r="Y759" s="25">
        <v>0</v>
      </c>
      <c r="Z759" s="25">
        <f t="shared" si="11"/>
        <v>0</v>
      </c>
    </row>
    <row r="760" spans="1:26" x14ac:dyDescent="0.3">
      <c r="A760" s="25">
        <v>2014</v>
      </c>
      <c r="B760" s="10">
        <v>288</v>
      </c>
      <c r="C760" s="10">
        <v>1044</v>
      </c>
      <c r="D760" s="10">
        <v>0</v>
      </c>
      <c r="E760" s="10">
        <v>1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1</v>
      </c>
      <c r="L760" s="10">
        <v>0</v>
      </c>
      <c r="M760" s="10">
        <v>0</v>
      </c>
      <c r="N760" s="25">
        <v>1</v>
      </c>
      <c r="O760" s="15">
        <v>1.0000000000000009E-2</v>
      </c>
      <c r="P760" s="25">
        <v>112.83</v>
      </c>
      <c r="Q760" s="25">
        <v>2.0524245881420615</v>
      </c>
      <c r="R760" s="25">
        <v>3.28</v>
      </c>
      <c r="S760" s="25">
        <v>0.5158738437116791</v>
      </c>
      <c r="T760" s="25">
        <v>1</v>
      </c>
      <c r="U760" s="25">
        <v>7623</v>
      </c>
      <c r="V760" s="25">
        <v>0</v>
      </c>
      <c r="W760" s="25">
        <v>0</v>
      </c>
      <c r="X760" s="25">
        <v>4</v>
      </c>
      <c r="Y760" s="25">
        <v>1</v>
      </c>
      <c r="Z760" s="25">
        <f t="shared" si="11"/>
        <v>5</v>
      </c>
    </row>
    <row r="761" spans="1:26" x14ac:dyDescent="0.3">
      <c r="A761" s="25">
        <v>2014</v>
      </c>
      <c r="B761" s="10">
        <v>289</v>
      </c>
      <c r="C761" s="10">
        <v>1045</v>
      </c>
      <c r="D761" s="10">
        <v>0</v>
      </c>
      <c r="E761" s="10">
        <v>1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1</v>
      </c>
      <c r="L761" s="10">
        <v>0</v>
      </c>
      <c r="M761" s="10">
        <v>0</v>
      </c>
      <c r="N761" s="25">
        <v>1</v>
      </c>
      <c r="O761" s="15">
        <v>0</v>
      </c>
      <c r="P761" s="25">
        <v>97.25</v>
      </c>
      <c r="Q761" s="25">
        <v>1.9878896099977454</v>
      </c>
      <c r="R761" s="25">
        <v>3.36</v>
      </c>
      <c r="S761" s="25">
        <v>0.52633927738984398</v>
      </c>
      <c r="T761" s="25">
        <v>2</v>
      </c>
      <c r="U761" s="25">
        <v>7623</v>
      </c>
      <c r="V761" s="25">
        <v>0</v>
      </c>
      <c r="W761" s="25">
        <v>1</v>
      </c>
      <c r="X761" s="25">
        <v>1</v>
      </c>
      <c r="Y761" s="25">
        <v>1</v>
      </c>
      <c r="Z761" s="25">
        <f t="shared" si="11"/>
        <v>3</v>
      </c>
    </row>
    <row r="762" spans="1:26" x14ac:dyDescent="0.3">
      <c r="A762" s="25">
        <v>2014</v>
      </c>
      <c r="B762" s="10">
        <v>290</v>
      </c>
      <c r="C762" s="10">
        <v>1046</v>
      </c>
      <c r="D762" s="10">
        <v>0</v>
      </c>
      <c r="E762" s="10">
        <v>1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25">
        <v>1</v>
      </c>
      <c r="O762" s="15">
        <v>0</v>
      </c>
      <c r="P762" s="25">
        <v>89.87</v>
      </c>
      <c r="Q762" s="25">
        <v>1.9536147416906406</v>
      </c>
      <c r="R762" s="25">
        <v>3.42</v>
      </c>
      <c r="S762" s="25">
        <v>0.53402610605613499</v>
      </c>
      <c r="T762" s="25">
        <v>3</v>
      </c>
      <c r="U762" s="25">
        <v>7623</v>
      </c>
      <c r="V762" s="25">
        <v>1</v>
      </c>
      <c r="W762" s="25">
        <v>0</v>
      </c>
      <c r="X762" s="25">
        <v>0</v>
      </c>
      <c r="Y762" s="25">
        <v>1</v>
      </c>
      <c r="Z762" s="25">
        <f t="shared" si="11"/>
        <v>2</v>
      </c>
    </row>
    <row r="763" spans="1:26" x14ac:dyDescent="0.3">
      <c r="A763" s="25">
        <v>2014</v>
      </c>
      <c r="B763" s="10">
        <v>291</v>
      </c>
      <c r="C763" s="10">
        <v>1047</v>
      </c>
      <c r="D763" s="10">
        <v>0</v>
      </c>
      <c r="E763" s="10">
        <v>1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25">
        <v>1</v>
      </c>
      <c r="O763" s="15">
        <v>0</v>
      </c>
      <c r="P763" s="25">
        <v>78.5</v>
      </c>
      <c r="Q763" s="25">
        <v>1.8948696567452525</v>
      </c>
      <c r="R763" s="25">
        <v>2.88</v>
      </c>
      <c r="S763" s="25">
        <v>0.45939248775923086</v>
      </c>
      <c r="T763" s="25">
        <v>2</v>
      </c>
      <c r="U763" s="25">
        <v>7623</v>
      </c>
      <c r="V763" s="25">
        <v>1</v>
      </c>
      <c r="W763" s="25">
        <v>0</v>
      </c>
      <c r="X763" s="25">
        <v>1</v>
      </c>
      <c r="Y763" s="25">
        <v>1</v>
      </c>
      <c r="Z763" s="25">
        <f t="shared" si="11"/>
        <v>3</v>
      </c>
    </row>
    <row r="764" spans="1:26" x14ac:dyDescent="0.3">
      <c r="A764" s="25">
        <v>2014</v>
      </c>
      <c r="B764" s="10">
        <v>292</v>
      </c>
      <c r="C764" s="10">
        <v>1048</v>
      </c>
      <c r="D764" s="10">
        <v>0</v>
      </c>
      <c r="E764" s="10">
        <v>1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1</v>
      </c>
      <c r="L764" s="10">
        <v>0</v>
      </c>
      <c r="M764" s="10">
        <v>0</v>
      </c>
      <c r="N764" s="25">
        <v>1</v>
      </c>
      <c r="O764" s="15">
        <v>1.0000000000000009E-2</v>
      </c>
      <c r="P764" s="25">
        <v>92.05</v>
      </c>
      <c r="Q764" s="25">
        <v>1.9640237928400335</v>
      </c>
      <c r="R764" s="25">
        <v>3.61</v>
      </c>
      <c r="S764" s="25">
        <v>0.55750720190565795</v>
      </c>
      <c r="T764" s="25">
        <v>2</v>
      </c>
      <c r="U764" s="25">
        <v>7623</v>
      </c>
      <c r="V764" s="25">
        <v>0</v>
      </c>
      <c r="W764" s="25">
        <v>0</v>
      </c>
      <c r="X764" s="25">
        <v>0</v>
      </c>
      <c r="Y764" s="25">
        <v>1</v>
      </c>
      <c r="Z764" s="25">
        <f t="shared" si="11"/>
        <v>1</v>
      </c>
    </row>
    <row r="765" spans="1:26" x14ac:dyDescent="0.3">
      <c r="A765" s="25">
        <v>2014</v>
      </c>
      <c r="B765" s="10">
        <v>293</v>
      </c>
      <c r="C765" s="10">
        <v>1049</v>
      </c>
      <c r="D765" s="10">
        <v>0</v>
      </c>
      <c r="E765" s="10">
        <v>1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25">
        <v>1</v>
      </c>
      <c r="O765" s="15">
        <v>0</v>
      </c>
      <c r="P765" s="25">
        <v>79.849999999999994</v>
      </c>
      <c r="Q765" s="25">
        <v>1.9022749204745018</v>
      </c>
      <c r="R765" s="25">
        <v>4.32</v>
      </c>
      <c r="S765" s="25">
        <v>0.63548374681491215</v>
      </c>
      <c r="T765" s="25">
        <v>5</v>
      </c>
      <c r="U765" s="25">
        <v>7623</v>
      </c>
      <c r="V765" s="25">
        <v>0</v>
      </c>
      <c r="W765" s="25">
        <v>1</v>
      </c>
      <c r="X765" s="25">
        <v>2</v>
      </c>
      <c r="Y765" s="25">
        <v>0</v>
      </c>
      <c r="Z765" s="25">
        <f t="shared" si="11"/>
        <v>3</v>
      </c>
    </row>
    <row r="766" spans="1:26" x14ac:dyDescent="0.3">
      <c r="A766" s="25">
        <v>2014</v>
      </c>
      <c r="B766" s="10">
        <v>294</v>
      </c>
      <c r="C766" s="10">
        <v>1050</v>
      </c>
      <c r="D766" s="10">
        <v>0</v>
      </c>
      <c r="E766" s="10">
        <v>1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1</v>
      </c>
      <c r="L766" s="10">
        <v>0</v>
      </c>
      <c r="M766" s="10">
        <v>0</v>
      </c>
      <c r="N766" s="25">
        <v>1</v>
      </c>
      <c r="O766" s="15">
        <v>0</v>
      </c>
      <c r="P766" s="25">
        <v>96.09</v>
      </c>
      <c r="Q766" s="25">
        <v>1.9826781933834843</v>
      </c>
      <c r="R766" s="25">
        <v>3.02</v>
      </c>
      <c r="S766" s="25">
        <v>0.48000694295715063</v>
      </c>
      <c r="T766" s="25">
        <v>3</v>
      </c>
      <c r="U766" s="25">
        <v>7623</v>
      </c>
      <c r="V766" s="25">
        <v>0</v>
      </c>
      <c r="W766" s="25">
        <v>1</v>
      </c>
      <c r="X766" s="25">
        <v>1</v>
      </c>
      <c r="Y766" s="25">
        <v>4</v>
      </c>
      <c r="Z766" s="25">
        <f t="shared" si="11"/>
        <v>6</v>
      </c>
    </row>
    <row r="767" spans="1:26" x14ac:dyDescent="0.3">
      <c r="A767" s="25">
        <v>2014</v>
      </c>
      <c r="B767" s="10">
        <v>295</v>
      </c>
      <c r="C767" s="10">
        <v>1051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25">
        <v>1</v>
      </c>
      <c r="O767" s="15">
        <v>0</v>
      </c>
      <c r="P767" s="25">
        <v>77.36</v>
      </c>
      <c r="Q767" s="25">
        <v>1.8885164610749452</v>
      </c>
      <c r="R767" s="25">
        <v>2.0099999999999998</v>
      </c>
      <c r="S767" s="25">
        <v>0.30319605742048883</v>
      </c>
      <c r="T767" s="25">
        <v>4</v>
      </c>
      <c r="U767" s="25">
        <v>9054</v>
      </c>
      <c r="V767" s="25">
        <v>0</v>
      </c>
      <c r="W767" s="25">
        <v>0</v>
      </c>
      <c r="X767" s="25">
        <v>1</v>
      </c>
      <c r="Y767" s="25">
        <v>2</v>
      </c>
      <c r="Z767" s="25">
        <f t="shared" si="11"/>
        <v>3</v>
      </c>
    </row>
    <row r="768" spans="1:26" x14ac:dyDescent="0.3">
      <c r="A768" s="25">
        <v>2014</v>
      </c>
      <c r="B768" s="10">
        <v>296</v>
      </c>
      <c r="C768" s="10">
        <v>1052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25">
        <v>1</v>
      </c>
      <c r="O768" s="15">
        <v>0</v>
      </c>
      <c r="P768" s="25">
        <v>57.8</v>
      </c>
      <c r="Q768" s="25">
        <v>1.761927838420529</v>
      </c>
      <c r="R768" s="25">
        <v>2.74</v>
      </c>
      <c r="S768" s="25">
        <v>0.43775056282038799</v>
      </c>
      <c r="T768" s="25">
        <v>7</v>
      </c>
      <c r="U768" s="25">
        <v>9054</v>
      </c>
      <c r="V768" s="25">
        <v>0</v>
      </c>
      <c r="W768" s="25">
        <v>0</v>
      </c>
      <c r="X768" s="25">
        <v>1</v>
      </c>
      <c r="Y768" s="25">
        <v>1</v>
      </c>
      <c r="Z768" s="25">
        <f t="shared" si="11"/>
        <v>2</v>
      </c>
    </row>
    <row r="769" spans="1:26" x14ac:dyDescent="0.3">
      <c r="A769" s="25">
        <v>2014</v>
      </c>
      <c r="B769" s="10">
        <v>297</v>
      </c>
      <c r="C769" s="10">
        <v>1053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25">
        <v>1</v>
      </c>
      <c r="O769" s="15">
        <v>0</v>
      </c>
      <c r="P769" s="25">
        <v>102.39</v>
      </c>
      <c r="Q769" s="25">
        <v>2.0102575429983012</v>
      </c>
      <c r="R769" s="25">
        <v>4.9000000000000004</v>
      </c>
      <c r="S769" s="25">
        <v>0.69019608002851374</v>
      </c>
      <c r="T769" s="25">
        <v>8</v>
      </c>
      <c r="U769" s="25">
        <v>9054</v>
      </c>
      <c r="V769" s="25">
        <v>0</v>
      </c>
      <c r="W769" s="25">
        <v>0</v>
      </c>
      <c r="X769" s="25">
        <v>2</v>
      </c>
      <c r="Y769" s="25">
        <v>4</v>
      </c>
      <c r="Z769" s="25">
        <f t="shared" si="11"/>
        <v>6</v>
      </c>
    </row>
    <row r="770" spans="1:26" x14ac:dyDescent="0.3">
      <c r="A770" s="25">
        <v>2014</v>
      </c>
      <c r="B770" s="10">
        <v>298</v>
      </c>
      <c r="C770" s="10">
        <v>1054</v>
      </c>
      <c r="D770" s="10">
        <v>1</v>
      </c>
      <c r="E770" s="10">
        <v>0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1</v>
      </c>
      <c r="L770" s="10">
        <v>0</v>
      </c>
      <c r="M770" s="10">
        <v>0</v>
      </c>
      <c r="N770" s="25">
        <v>1</v>
      </c>
      <c r="O770" s="15">
        <v>0</v>
      </c>
      <c r="P770" s="25">
        <v>66.67</v>
      </c>
      <c r="Q770" s="25">
        <v>1.823930455125564</v>
      </c>
      <c r="R770" s="25">
        <v>4.25</v>
      </c>
      <c r="S770" s="25">
        <v>0.62838893005031149</v>
      </c>
      <c r="T770" s="25">
        <v>8</v>
      </c>
      <c r="U770" s="25">
        <v>9054</v>
      </c>
      <c r="V770" s="25">
        <v>1</v>
      </c>
      <c r="W770" s="25">
        <v>0</v>
      </c>
      <c r="X770" s="25">
        <v>1</v>
      </c>
      <c r="Y770" s="25">
        <v>2</v>
      </c>
      <c r="Z770" s="25">
        <f t="shared" ref="Z770:Z793" si="12">SUM(V770:Y770)</f>
        <v>4</v>
      </c>
    </row>
    <row r="771" spans="1:26" x14ac:dyDescent="0.3">
      <c r="A771" s="25">
        <v>2014</v>
      </c>
      <c r="B771" s="10">
        <v>299</v>
      </c>
      <c r="C771" s="10">
        <v>1055</v>
      </c>
      <c r="D771" s="10">
        <v>1</v>
      </c>
      <c r="E771" s="10">
        <v>0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1</v>
      </c>
      <c r="L771" s="10">
        <v>0</v>
      </c>
      <c r="M771" s="10">
        <v>0</v>
      </c>
      <c r="N771" s="25">
        <v>1</v>
      </c>
      <c r="O771" s="15">
        <v>1.0000000000000009E-2</v>
      </c>
      <c r="P771" s="25">
        <v>99.24</v>
      </c>
      <c r="Q771" s="25">
        <v>1.9966867556001715</v>
      </c>
      <c r="R771" s="25">
        <v>4.57</v>
      </c>
      <c r="S771" s="25">
        <v>0.6599162000698503</v>
      </c>
      <c r="T771" s="25">
        <v>4</v>
      </c>
      <c r="U771" s="25">
        <v>9054</v>
      </c>
      <c r="V771" s="25">
        <v>0</v>
      </c>
      <c r="W771" s="25">
        <v>0</v>
      </c>
      <c r="X771" s="25">
        <v>0</v>
      </c>
      <c r="Y771" s="25">
        <v>2</v>
      </c>
      <c r="Z771" s="25">
        <f t="shared" si="12"/>
        <v>2</v>
      </c>
    </row>
    <row r="772" spans="1:26" x14ac:dyDescent="0.3">
      <c r="A772" s="25">
        <v>2014</v>
      </c>
      <c r="B772" s="10">
        <v>300</v>
      </c>
      <c r="C772" s="10">
        <v>1056</v>
      </c>
      <c r="D772" s="10">
        <v>0</v>
      </c>
      <c r="E772" s="10">
        <v>1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1</v>
      </c>
      <c r="L772" s="10">
        <v>0</v>
      </c>
      <c r="M772" s="10">
        <v>0</v>
      </c>
      <c r="N772" s="25">
        <v>1</v>
      </c>
      <c r="O772" s="15">
        <v>1.0000000000000009E-2</v>
      </c>
      <c r="P772" s="25">
        <v>82.12</v>
      </c>
      <c r="Q772" s="25">
        <v>1.9144489406985543</v>
      </c>
      <c r="R772" s="25">
        <v>4.5199999999999996</v>
      </c>
      <c r="S772" s="25">
        <v>0.65513843481138212</v>
      </c>
      <c r="T772" s="25">
        <v>6</v>
      </c>
      <c r="U772" s="25">
        <v>9054</v>
      </c>
      <c r="V772" s="25">
        <v>0</v>
      </c>
      <c r="W772" s="25">
        <v>1</v>
      </c>
      <c r="X772" s="25">
        <v>1</v>
      </c>
      <c r="Y772" s="25">
        <v>2</v>
      </c>
      <c r="Z772" s="25">
        <f t="shared" si="12"/>
        <v>4</v>
      </c>
    </row>
    <row r="773" spans="1:26" x14ac:dyDescent="0.3">
      <c r="A773" s="25">
        <v>2014</v>
      </c>
      <c r="B773" s="10">
        <v>301</v>
      </c>
      <c r="C773" s="10">
        <v>1057</v>
      </c>
      <c r="D773" s="10">
        <v>0</v>
      </c>
      <c r="E773" s="10">
        <v>1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1</v>
      </c>
      <c r="L773" s="10">
        <v>0</v>
      </c>
      <c r="M773" s="10">
        <v>0</v>
      </c>
      <c r="N773" s="25">
        <v>1</v>
      </c>
      <c r="O773" s="15">
        <v>0</v>
      </c>
      <c r="P773" s="25">
        <v>97.96</v>
      </c>
      <c r="Q773" s="25">
        <v>1.9910487764526765</v>
      </c>
      <c r="R773" s="25">
        <v>5.61</v>
      </c>
      <c r="S773" s="25">
        <v>0.74896286125616141</v>
      </c>
      <c r="T773" s="25">
        <v>5</v>
      </c>
      <c r="U773" s="25">
        <v>9054</v>
      </c>
      <c r="V773" s="25">
        <v>0</v>
      </c>
      <c r="W773" s="25">
        <v>0</v>
      </c>
      <c r="X773" s="25">
        <v>1</v>
      </c>
      <c r="Y773" s="25">
        <v>1</v>
      </c>
      <c r="Z773" s="25">
        <f t="shared" si="12"/>
        <v>2</v>
      </c>
    </row>
    <row r="774" spans="1:26" x14ac:dyDescent="0.3">
      <c r="A774" s="25">
        <v>2014</v>
      </c>
      <c r="B774" s="10">
        <v>302</v>
      </c>
      <c r="C774" s="10">
        <v>1058</v>
      </c>
      <c r="D774" s="10">
        <v>1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1</v>
      </c>
      <c r="L774" s="10">
        <v>0</v>
      </c>
      <c r="M774" s="10">
        <v>0</v>
      </c>
      <c r="N774" s="25">
        <v>0.5</v>
      </c>
      <c r="O774" s="15">
        <v>0</v>
      </c>
      <c r="P774" s="25">
        <v>45.7</v>
      </c>
      <c r="Q774" s="25">
        <v>1.6599162000698502</v>
      </c>
      <c r="R774" s="25">
        <v>4.99</v>
      </c>
      <c r="S774" s="25">
        <v>0.69810054562338997</v>
      </c>
      <c r="T774" s="25">
        <v>1</v>
      </c>
      <c r="U774" s="25">
        <v>9054</v>
      </c>
      <c r="V774" s="25">
        <v>0</v>
      </c>
      <c r="W774" s="25">
        <v>1</v>
      </c>
      <c r="X774" s="25">
        <v>1</v>
      </c>
      <c r="Y774" s="25">
        <v>0</v>
      </c>
      <c r="Z774" s="25">
        <f t="shared" si="12"/>
        <v>2</v>
      </c>
    </row>
    <row r="775" spans="1:26" x14ac:dyDescent="0.3">
      <c r="A775" s="25">
        <v>2014</v>
      </c>
      <c r="B775" s="10">
        <v>303</v>
      </c>
      <c r="C775" s="10">
        <v>1059</v>
      </c>
      <c r="D775" s="10">
        <v>0</v>
      </c>
      <c r="E775" s="10">
        <v>1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25">
        <v>0.5</v>
      </c>
      <c r="O775" s="15">
        <v>1.0000000000000009E-2</v>
      </c>
      <c r="P775" s="25">
        <v>122.63</v>
      </c>
      <c r="Q775" s="25">
        <v>2.088596728262746</v>
      </c>
      <c r="R775" s="25">
        <v>5.04</v>
      </c>
      <c r="S775" s="25">
        <v>0.70243053644552533</v>
      </c>
      <c r="T775" s="25">
        <v>4</v>
      </c>
      <c r="U775" s="25">
        <v>4976</v>
      </c>
      <c r="V775" s="25">
        <v>0</v>
      </c>
      <c r="W775" s="25">
        <v>0</v>
      </c>
      <c r="X775" s="25">
        <v>0</v>
      </c>
      <c r="Y775" s="25">
        <v>0</v>
      </c>
      <c r="Z775" s="25">
        <f t="shared" si="12"/>
        <v>0</v>
      </c>
    </row>
    <row r="776" spans="1:26" x14ac:dyDescent="0.3">
      <c r="A776" s="25">
        <v>2014</v>
      </c>
      <c r="B776" s="10">
        <v>304</v>
      </c>
      <c r="C776" s="10">
        <v>1060</v>
      </c>
      <c r="D776" s="10">
        <v>0</v>
      </c>
      <c r="E776" s="10">
        <v>1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1</v>
      </c>
      <c r="M776" s="10">
        <v>0</v>
      </c>
      <c r="N776" s="25">
        <v>0.63599999999999568</v>
      </c>
      <c r="O776" s="15">
        <v>0</v>
      </c>
      <c r="P776" s="25">
        <v>104.98</v>
      </c>
      <c r="Q776" s="25">
        <v>2.0211065684321219</v>
      </c>
      <c r="R776" s="25">
        <v>4.63</v>
      </c>
      <c r="S776" s="25">
        <v>0.66558099101795309</v>
      </c>
      <c r="T776" s="25">
        <v>1</v>
      </c>
      <c r="U776" s="25">
        <v>4976</v>
      </c>
      <c r="V776" s="25">
        <v>0</v>
      </c>
      <c r="W776" s="25">
        <v>0</v>
      </c>
      <c r="X776" s="25">
        <v>0</v>
      </c>
      <c r="Y776" s="25">
        <v>0</v>
      </c>
      <c r="Z776" s="25">
        <f t="shared" si="12"/>
        <v>0</v>
      </c>
    </row>
    <row r="777" spans="1:26" x14ac:dyDescent="0.3">
      <c r="A777" s="25">
        <v>2014</v>
      </c>
      <c r="B777" s="10">
        <v>305</v>
      </c>
      <c r="C777" s="10">
        <v>1061</v>
      </c>
      <c r="D777" s="10">
        <v>0</v>
      </c>
      <c r="E777" s="10">
        <v>1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1</v>
      </c>
      <c r="L777" s="10">
        <v>0</v>
      </c>
      <c r="M777" s="10">
        <v>0</v>
      </c>
      <c r="N777" s="25">
        <v>0.96399999999999864</v>
      </c>
      <c r="O777" s="15">
        <v>4.0000000000000036E-2</v>
      </c>
      <c r="P777" s="25">
        <v>119.07</v>
      </c>
      <c r="Q777" s="25">
        <v>2.075802353626826</v>
      </c>
      <c r="R777" s="25">
        <v>4.37</v>
      </c>
      <c r="S777" s="25">
        <v>0.64048143697042181</v>
      </c>
      <c r="T777" s="25">
        <v>0</v>
      </c>
      <c r="U777" s="25">
        <v>4976</v>
      </c>
      <c r="V777" s="25">
        <v>0</v>
      </c>
      <c r="W777" s="25">
        <v>0</v>
      </c>
      <c r="X777" s="25">
        <v>0</v>
      </c>
      <c r="Y777" s="25">
        <v>0</v>
      </c>
      <c r="Z777" s="25">
        <f t="shared" si="12"/>
        <v>0</v>
      </c>
    </row>
    <row r="778" spans="1:26" x14ac:dyDescent="0.3">
      <c r="A778" s="25">
        <v>2014</v>
      </c>
      <c r="B778" s="10">
        <v>306</v>
      </c>
      <c r="C778" s="10">
        <v>1062</v>
      </c>
      <c r="D778" s="10">
        <v>0</v>
      </c>
      <c r="E778" s="10">
        <v>1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25">
        <v>1.4000000000000057</v>
      </c>
      <c r="O778" s="15">
        <v>0</v>
      </c>
      <c r="P778" s="25">
        <v>144.11000000000001</v>
      </c>
      <c r="Q778" s="25">
        <v>2.1586941181778614</v>
      </c>
      <c r="R778" s="25">
        <v>4.72</v>
      </c>
      <c r="S778" s="25">
        <v>0.67394199863408777</v>
      </c>
      <c r="T778" s="25">
        <v>0</v>
      </c>
      <c r="U778" s="25">
        <v>4976</v>
      </c>
      <c r="V778" s="25">
        <v>0</v>
      </c>
      <c r="W778" s="25">
        <v>0</v>
      </c>
      <c r="X778" s="25">
        <v>1</v>
      </c>
      <c r="Y778" s="25">
        <v>0</v>
      </c>
      <c r="Z778" s="25">
        <f t="shared" si="12"/>
        <v>1</v>
      </c>
    </row>
    <row r="779" spans="1:26" x14ac:dyDescent="0.3">
      <c r="A779" s="25">
        <v>2014</v>
      </c>
      <c r="B779" s="10">
        <v>307</v>
      </c>
      <c r="C779" s="10">
        <v>1063</v>
      </c>
      <c r="D779" s="10">
        <v>0</v>
      </c>
      <c r="E779" s="10">
        <v>1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1</v>
      </c>
      <c r="L779" s="10">
        <v>0</v>
      </c>
      <c r="M779" s="10">
        <v>0</v>
      </c>
      <c r="N779" s="25">
        <v>1</v>
      </c>
      <c r="O779" s="15">
        <v>0</v>
      </c>
      <c r="P779" s="25">
        <v>86.98</v>
      </c>
      <c r="Q779" s="25">
        <v>1.9394194033293173</v>
      </c>
      <c r="R779" s="25">
        <v>2.77</v>
      </c>
      <c r="S779" s="25">
        <v>0.44247976906444858</v>
      </c>
      <c r="T779" s="25">
        <v>1</v>
      </c>
      <c r="U779" s="25">
        <v>4976</v>
      </c>
      <c r="V779" s="25">
        <v>0</v>
      </c>
      <c r="W779" s="25">
        <v>0</v>
      </c>
      <c r="X779" s="25">
        <v>0</v>
      </c>
      <c r="Y779" s="25">
        <v>0</v>
      </c>
      <c r="Z779" s="25">
        <f t="shared" si="12"/>
        <v>0</v>
      </c>
    </row>
    <row r="780" spans="1:26" x14ac:dyDescent="0.3">
      <c r="A780" s="25">
        <v>2014</v>
      </c>
      <c r="B780" s="10">
        <v>308</v>
      </c>
      <c r="C780" s="10">
        <v>1064</v>
      </c>
      <c r="D780" s="10">
        <v>0</v>
      </c>
      <c r="E780" s="10">
        <v>1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25">
        <v>1</v>
      </c>
      <c r="O780" s="15">
        <v>0</v>
      </c>
      <c r="P780" s="25">
        <v>66.38</v>
      </c>
      <c r="Q780" s="25">
        <v>1.822037248072585</v>
      </c>
      <c r="R780" s="25">
        <v>2.69</v>
      </c>
      <c r="S780" s="25">
        <v>0.42975228000240795</v>
      </c>
      <c r="T780" s="25">
        <v>2</v>
      </c>
      <c r="U780" s="25">
        <v>4976</v>
      </c>
      <c r="V780" s="25">
        <v>0</v>
      </c>
      <c r="W780" s="25">
        <v>0</v>
      </c>
      <c r="X780" s="25">
        <v>0</v>
      </c>
      <c r="Y780" s="25">
        <v>0</v>
      </c>
      <c r="Z780" s="25">
        <f t="shared" si="12"/>
        <v>0</v>
      </c>
    </row>
    <row r="781" spans="1:26" x14ac:dyDescent="0.3">
      <c r="A781" s="25">
        <v>2014</v>
      </c>
      <c r="B781" s="10">
        <v>309</v>
      </c>
      <c r="C781" s="10">
        <v>1065</v>
      </c>
      <c r="D781" s="10">
        <v>1</v>
      </c>
      <c r="E781" s="10">
        <v>0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25">
        <v>1</v>
      </c>
      <c r="O781" s="15">
        <v>1.0000000000000009E-2</v>
      </c>
      <c r="P781" s="25">
        <v>91.15</v>
      </c>
      <c r="Q781" s="25">
        <v>1.9597566729909952</v>
      </c>
      <c r="R781" s="25">
        <v>2.86</v>
      </c>
      <c r="S781" s="25">
        <v>0.456366033129043</v>
      </c>
      <c r="T781" s="25">
        <v>2</v>
      </c>
      <c r="U781" s="25">
        <v>4976</v>
      </c>
      <c r="V781" s="25">
        <v>0</v>
      </c>
      <c r="W781" s="25">
        <v>0</v>
      </c>
      <c r="X781" s="25">
        <v>0</v>
      </c>
      <c r="Y781" s="25">
        <v>0</v>
      </c>
      <c r="Z781" s="25">
        <f t="shared" si="12"/>
        <v>0</v>
      </c>
    </row>
    <row r="782" spans="1:26" x14ac:dyDescent="0.3">
      <c r="A782" s="25">
        <v>2014</v>
      </c>
      <c r="B782" s="10">
        <v>310</v>
      </c>
      <c r="C782" s="10">
        <v>1066</v>
      </c>
      <c r="D782" s="10">
        <v>0</v>
      </c>
      <c r="E782" s="10">
        <v>1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1</v>
      </c>
      <c r="L782" s="10">
        <v>0</v>
      </c>
      <c r="M782" s="10">
        <v>0</v>
      </c>
      <c r="N782" s="25">
        <v>1</v>
      </c>
      <c r="O782" s="15">
        <v>0</v>
      </c>
      <c r="P782" s="25">
        <v>93.04</v>
      </c>
      <c r="Q782" s="25">
        <v>1.968669701720392</v>
      </c>
      <c r="R782" s="25">
        <v>3.88</v>
      </c>
      <c r="S782" s="25">
        <v>0.58883172559420727</v>
      </c>
      <c r="T782" s="25">
        <v>2</v>
      </c>
      <c r="U782" s="25">
        <v>4976</v>
      </c>
      <c r="V782" s="25">
        <v>0</v>
      </c>
      <c r="W782" s="25">
        <v>0</v>
      </c>
      <c r="X782" s="25">
        <v>1</v>
      </c>
      <c r="Y782" s="25">
        <v>0</v>
      </c>
      <c r="Z782" s="25">
        <f t="shared" si="12"/>
        <v>1</v>
      </c>
    </row>
    <row r="783" spans="1:26" x14ac:dyDescent="0.3">
      <c r="A783" s="25">
        <v>2014</v>
      </c>
      <c r="B783" s="10">
        <v>311</v>
      </c>
      <c r="C783" s="10">
        <v>1067</v>
      </c>
      <c r="D783" s="10">
        <v>1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1</v>
      </c>
      <c r="L783" s="10">
        <v>0</v>
      </c>
      <c r="M783" s="10">
        <v>0</v>
      </c>
      <c r="N783" s="25">
        <v>1</v>
      </c>
      <c r="O783" s="15">
        <v>1.0000000000000009E-2</v>
      </c>
      <c r="P783" s="25">
        <v>87.32</v>
      </c>
      <c r="Q783" s="25">
        <v>1.9411137270371015</v>
      </c>
      <c r="R783" s="25">
        <v>5.53</v>
      </c>
      <c r="S783" s="25">
        <v>0.74272513130469831</v>
      </c>
      <c r="T783" s="25">
        <v>2</v>
      </c>
      <c r="U783" s="25">
        <v>4976</v>
      </c>
      <c r="V783" s="25">
        <v>1</v>
      </c>
      <c r="W783" s="25">
        <v>0</v>
      </c>
      <c r="X783" s="25">
        <v>0</v>
      </c>
      <c r="Y783" s="25">
        <v>0</v>
      </c>
      <c r="Z783" s="25">
        <f t="shared" si="12"/>
        <v>1</v>
      </c>
    </row>
    <row r="784" spans="1:26" x14ac:dyDescent="0.3">
      <c r="A784" s="25">
        <v>2014</v>
      </c>
      <c r="B784" s="10">
        <v>312</v>
      </c>
      <c r="C784" s="10">
        <v>1068</v>
      </c>
      <c r="D784" s="10">
        <v>0</v>
      </c>
      <c r="E784" s="10">
        <v>1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1</v>
      </c>
      <c r="L784" s="10">
        <v>0</v>
      </c>
      <c r="M784" s="10">
        <v>0</v>
      </c>
      <c r="N784" s="25">
        <v>1</v>
      </c>
      <c r="O784" s="15">
        <v>0</v>
      </c>
      <c r="P784" s="25">
        <v>88.99</v>
      </c>
      <c r="Q784" s="25">
        <v>1.9493412067704974</v>
      </c>
      <c r="R784" s="25">
        <v>2.75</v>
      </c>
      <c r="S784" s="25">
        <v>0.43933269383026263</v>
      </c>
      <c r="T784" s="25">
        <v>1</v>
      </c>
      <c r="U784" s="25">
        <v>4976</v>
      </c>
      <c r="V784" s="25">
        <v>0</v>
      </c>
      <c r="W784" s="25">
        <v>0</v>
      </c>
      <c r="X784" s="25">
        <v>0</v>
      </c>
      <c r="Y784" s="25">
        <v>0</v>
      </c>
      <c r="Z784" s="25">
        <f t="shared" si="12"/>
        <v>0</v>
      </c>
    </row>
    <row r="785" spans="1:26" x14ac:dyDescent="0.3">
      <c r="A785" s="25">
        <v>2014</v>
      </c>
      <c r="B785" s="10">
        <v>313</v>
      </c>
      <c r="C785" s="10">
        <v>1069</v>
      </c>
      <c r="D785" s="10">
        <v>0</v>
      </c>
      <c r="E785" s="10">
        <v>1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25">
        <v>1</v>
      </c>
      <c r="O785" s="15">
        <v>0</v>
      </c>
      <c r="P785" s="25">
        <v>115.84</v>
      </c>
      <c r="Q785" s="25">
        <v>2.0638585488530716</v>
      </c>
      <c r="R785" s="25">
        <v>2.89</v>
      </c>
      <c r="S785" s="25">
        <v>0.46089784275654788</v>
      </c>
      <c r="T785" s="25">
        <v>0</v>
      </c>
      <c r="U785" s="25">
        <v>4976</v>
      </c>
      <c r="V785" s="25">
        <v>0</v>
      </c>
      <c r="W785" s="25">
        <v>0</v>
      </c>
      <c r="X785" s="25">
        <v>0</v>
      </c>
      <c r="Y785" s="25">
        <v>0</v>
      </c>
      <c r="Z785" s="25">
        <f t="shared" si="12"/>
        <v>0</v>
      </c>
    </row>
    <row r="786" spans="1:26" x14ac:dyDescent="0.3">
      <c r="A786" s="25">
        <v>2014</v>
      </c>
      <c r="B786" s="10">
        <v>314</v>
      </c>
      <c r="C786" s="10">
        <v>1070</v>
      </c>
      <c r="D786" s="10">
        <v>0</v>
      </c>
      <c r="E786" s="10">
        <v>1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25">
        <v>0.47999999999998977</v>
      </c>
      <c r="O786" s="15">
        <v>0</v>
      </c>
      <c r="P786" s="25">
        <v>115.26</v>
      </c>
      <c r="Q786" s="25">
        <v>2.0616786152453375</v>
      </c>
      <c r="R786" s="25">
        <v>3.71</v>
      </c>
      <c r="S786" s="25">
        <v>0.56937390961504586</v>
      </c>
      <c r="T786" s="25">
        <v>0</v>
      </c>
      <c r="U786" s="25">
        <v>4976</v>
      </c>
      <c r="V786" s="25">
        <v>0</v>
      </c>
      <c r="W786" s="25">
        <v>0</v>
      </c>
      <c r="X786" s="25">
        <v>0</v>
      </c>
      <c r="Y786" s="25">
        <v>0</v>
      </c>
      <c r="Z786" s="25">
        <f t="shared" si="12"/>
        <v>0</v>
      </c>
    </row>
    <row r="787" spans="1:26" x14ac:dyDescent="0.3">
      <c r="A787" s="25">
        <v>2014</v>
      </c>
      <c r="B787" s="10">
        <v>315</v>
      </c>
      <c r="C787" s="10">
        <v>1071</v>
      </c>
      <c r="D787" s="10">
        <v>0</v>
      </c>
      <c r="E787" s="10">
        <v>1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1</v>
      </c>
      <c r="L787" s="10">
        <v>0</v>
      </c>
      <c r="M787" s="10">
        <v>0</v>
      </c>
      <c r="N787" s="25">
        <v>0.62000000000000455</v>
      </c>
      <c r="O787" s="15">
        <v>3.0000000000000027E-2</v>
      </c>
      <c r="P787" s="25">
        <v>113.25</v>
      </c>
      <c r="Q787" s="25">
        <v>2.0540382106848694</v>
      </c>
      <c r="R787" s="25">
        <v>2.87</v>
      </c>
      <c r="S787" s="25">
        <v>0.45788189673399232</v>
      </c>
      <c r="T787" s="25">
        <v>0</v>
      </c>
      <c r="U787" s="25">
        <v>4976</v>
      </c>
      <c r="V787" s="25">
        <v>0</v>
      </c>
      <c r="W787" s="25">
        <v>0</v>
      </c>
      <c r="X787" s="25">
        <v>0</v>
      </c>
      <c r="Y787" s="25">
        <v>0</v>
      </c>
      <c r="Z787" s="25">
        <f t="shared" si="12"/>
        <v>0</v>
      </c>
    </row>
    <row r="788" spans="1:26" x14ac:dyDescent="0.3">
      <c r="A788" s="25">
        <v>2014</v>
      </c>
      <c r="B788" s="10">
        <v>316</v>
      </c>
      <c r="C788" s="10">
        <v>1072</v>
      </c>
      <c r="D788" s="10">
        <v>0</v>
      </c>
      <c r="E788" s="10">
        <v>1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1</v>
      </c>
      <c r="L788" s="10">
        <v>0</v>
      </c>
      <c r="M788" s="10">
        <v>0</v>
      </c>
      <c r="N788" s="25">
        <v>0.90000000000000568</v>
      </c>
      <c r="O788" s="15">
        <v>0</v>
      </c>
      <c r="P788" s="25">
        <v>120.58</v>
      </c>
      <c r="Q788" s="25">
        <v>2.0812752795293337</v>
      </c>
      <c r="R788" s="25">
        <v>3.43</v>
      </c>
      <c r="S788" s="25">
        <v>0.53529412004277055</v>
      </c>
      <c r="T788" s="25">
        <v>0</v>
      </c>
      <c r="U788" s="25">
        <v>4976</v>
      </c>
      <c r="V788" s="25">
        <v>0</v>
      </c>
      <c r="W788" s="25">
        <v>0</v>
      </c>
      <c r="X788" s="25">
        <v>0</v>
      </c>
      <c r="Y788" s="25">
        <v>0</v>
      </c>
      <c r="Z788" s="25">
        <f t="shared" si="12"/>
        <v>0</v>
      </c>
    </row>
    <row r="789" spans="1:26" x14ac:dyDescent="0.3">
      <c r="A789" s="25">
        <v>2014</v>
      </c>
      <c r="B789" s="10">
        <v>317</v>
      </c>
      <c r="C789" s="10">
        <v>1073</v>
      </c>
      <c r="D789" s="10">
        <v>0</v>
      </c>
      <c r="E789" s="10">
        <v>1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1</v>
      </c>
      <c r="L789" s="10">
        <v>0</v>
      </c>
      <c r="M789" s="10">
        <v>0</v>
      </c>
      <c r="N789" s="25">
        <v>1</v>
      </c>
      <c r="O789" s="15">
        <v>0</v>
      </c>
      <c r="P789" s="25">
        <v>95.69</v>
      </c>
      <c r="Q789" s="25">
        <v>1.9808665545820792</v>
      </c>
      <c r="R789" s="25">
        <v>3.96</v>
      </c>
      <c r="S789" s="25">
        <v>0.5976951859255123</v>
      </c>
      <c r="T789" s="25">
        <v>0</v>
      </c>
      <c r="U789" s="25">
        <v>4976</v>
      </c>
      <c r="V789" s="25">
        <v>0</v>
      </c>
      <c r="W789" s="25">
        <v>0</v>
      </c>
      <c r="X789" s="25">
        <v>0</v>
      </c>
      <c r="Y789" s="25">
        <v>0</v>
      </c>
      <c r="Z789" s="25">
        <f t="shared" si="12"/>
        <v>0</v>
      </c>
    </row>
    <row r="790" spans="1:26" x14ac:dyDescent="0.3">
      <c r="A790" s="25">
        <v>2014</v>
      </c>
      <c r="B790" s="10">
        <v>318</v>
      </c>
      <c r="C790" s="10">
        <v>1074</v>
      </c>
      <c r="D790" s="10">
        <v>0</v>
      </c>
      <c r="E790" s="10">
        <v>1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25">
        <v>1</v>
      </c>
      <c r="O790" s="15">
        <v>0</v>
      </c>
      <c r="P790" s="25">
        <v>116.06</v>
      </c>
      <c r="Q790" s="25">
        <v>2.0646825662285115</v>
      </c>
      <c r="R790" s="25">
        <v>3.97</v>
      </c>
      <c r="S790" s="25">
        <v>0.59879050676311507</v>
      </c>
      <c r="T790" s="25">
        <v>0</v>
      </c>
      <c r="U790" s="25">
        <v>4976</v>
      </c>
      <c r="V790" s="25">
        <v>0</v>
      </c>
      <c r="W790" s="25">
        <v>0</v>
      </c>
      <c r="X790" s="25">
        <v>0</v>
      </c>
      <c r="Y790" s="25">
        <v>0</v>
      </c>
      <c r="Z790" s="25">
        <f t="shared" si="12"/>
        <v>0</v>
      </c>
    </row>
    <row r="791" spans="1:26" x14ac:dyDescent="0.3">
      <c r="A791" s="25">
        <v>2014</v>
      </c>
      <c r="B791" s="10">
        <v>319</v>
      </c>
      <c r="C791" s="10">
        <v>1075</v>
      </c>
      <c r="D791" s="10">
        <v>0</v>
      </c>
      <c r="E791" s="10">
        <v>1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25">
        <v>1</v>
      </c>
      <c r="O791" s="15">
        <v>0</v>
      </c>
      <c r="P791" s="25">
        <v>82.85</v>
      </c>
      <c r="Q791" s="25">
        <v>1.9182925127553556</v>
      </c>
      <c r="R791" s="25">
        <v>2.74</v>
      </c>
      <c r="S791" s="25">
        <v>0.43775056282038799</v>
      </c>
      <c r="T791" s="25">
        <v>1</v>
      </c>
      <c r="U791" s="25">
        <v>4976</v>
      </c>
      <c r="V791" s="25">
        <v>0</v>
      </c>
      <c r="W791" s="25">
        <v>0</v>
      </c>
      <c r="X791" s="25">
        <v>0</v>
      </c>
      <c r="Y791" s="25">
        <v>0</v>
      </c>
      <c r="Z791" s="25">
        <f t="shared" si="12"/>
        <v>0</v>
      </c>
    </row>
    <row r="792" spans="1:26" x14ac:dyDescent="0.3">
      <c r="A792" s="25">
        <v>2014</v>
      </c>
      <c r="B792" s="10">
        <v>320</v>
      </c>
      <c r="C792" s="10">
        <v>1076</v>
      </c>
      <c r="D792" s="10">
        <v>0</v>
      </c>
      <c r="E792" s="10">
        <v>1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1</v>
      </c>
      <c r="L792" s="10">
        <v>0</v>
      </c>
      <c r="M792" s="10">
        <v>0</v>
      </c>
      <c r="N792" s="25">
        <v>1</v>
      </c>
      <c r="O792" s="15">
        <v>0</v>
      </c>
      <c r="P792" s="25">
        <v>109.77</v>
      </c>
      <c r="Q792" s="25">
        <v>2.04048366420627</v>
      </c>
      <c r="R792" s="25">
        <v>2.75</v>
      </c>
      <c r="S792" s="25">
        <v>0.43933269383026263</v>
      </c>
      <c r="T792" s="25">
        <v>0</v>
      </c>
      <c r="U792" s="25">
        <v>4976</v>
      </c>
      <c r="V792" s="25">
        <v>0</v>
      </c>
      <c r="W792" s="25">
        <v>0</v>
      </c>
      <c r="X792" s="25">
        <v>0</v>
      </c>
      <c r="Y792" s="25">
        <v>0</v>
      </c>
      <c r="Z792" s="25">
        <f t="shared" si="12"/>
        <v>0</v>
      </c>
    </row>
    <row r="793" spans="1:26" x14ac:dyDescent="0.3">
      <c r="A793" s="25">
        <v>2014</v>
      </c>
      <c r="B793" s="10">
        <v>321</v>
      </c>
      <c r="C793" s="10">
        <v>1077</v>
      </c>
      <c r="D793" s="10">
        <v>0</v>
      </c>
      <c r="E793" s="10">
        <v>1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25">
        <v>1</v>
      </c>
      <c r="O793" s="15">
        <v>0</v>
      </c>
      <c r="P793" s="25">
        <v>109.6</v>
      </c>
      <c r="Q793" s="25">
        <v>2.0398105541483504</v>
      </c>
      <c r="R793" s="25">
        <v>3.31</v>
      </c>
      <c r="S793" s="25">
        <v>0.51982799377571876</v>
      </c>
      <c r="T793" s="25">
        <v>1</v>
      </c>
      <c r="U793" s="25">
        <v>4976</v>
      </c>
      <c r="V793" s="25">
        <v>0</v>
      </c>
      <c r="W793" s="25">
        <v>0</v>
      </c>
      <c r="X793" s="25">
        <v>0</v>
      </c>
      <c r="Y793" s="25">
        <v>0</v>
      </c>
      <c r="Z793" s="25">
        <f t="shared" si="12"/>
        <v>0</v>
      </c>
    </row>
    <row r="794" spans="1:26" x14ac:dyDescent="0.3">
      <c r="A794" s="25">
        <v>2014</v>
      </c>
      <c r="B794" s="10">
        <v>322</v>
      </c>
      <c r="C794" s="10">
        <v>1078</v>
      </c>
      <c r="D794" s="10">
        <v>0</v>
      </c>
      <c r="E794" s="10">
        <v>1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1</v>
      </c>
      <c r="L794" s="10">
        <v>0</v>
      </c>
      <c r="M794" s="10">
        <v>0</v>
      </c>
      <c r="N794" s="25">
        <v>1</v>
      </c>
      <c r="O794" s="15">
        <v>0</v>
      </c>
      <c r="P794" s="25">
        <v>118.64</v>
      </c>
      <c r="Q794" s="25">
        <v>2.0742311380203255</v>
      </c>
      <c r="R794" s="25">
        <v>3.84</v>
      </c>
      <c r="S794" s="25">
        <v>0.58433122436753082</v>
      </c>
      <c r="T794" s="25">
        <v>0</v>
      </c>
      <c r="U794" s="25">
        <v>4976</v>
      </c>
      <c r="V794" s="25">
        <v>0</v>
      </c>
      <c r="W794" s="25">
        <v>0</v>
      </c>
      <c r="X794" s="25">
        <v>0</v>
      </c>
      <c r="Y794" s="25">
        <v>0</v>
      </c>
      <c r="Z794" s="25">
        <f t="shared" ref="Z794:Z850" si="13">SUM(V794:Y794)</f>
        <v>0</v>
      </c>
    </row>
    <row r="795" spans="1:26" x14ac:dyDescent="0.3">
      <c r="A795" s="25">
        <v>2014</v>
      </c>
      <c r="B795" s="10">
        <v>323</v>
      </c>
      <c r="C795" s="10">
        <v>1079</v>
      </c>
      <c r="D795" s="10">
        <v>0</v>
      </c>
      <c r="E795" s="10">
        <v>1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25">
        <v>0.80000000000001137</v>
      </c>
      <c r="O795" s="15">
        <v>1.0000000000000009E-2</v>
      </c>
      <c r="P795" s="25">
        <v>92.31</v>
      </c>
      <c r="Q795" s="25">
        <v>1.9652487509671208</v>
      </c>
      <c r="R795" s="25">
        <v>3.41</v>
      </c>
      <c r="S795" s="25">
        <v>0.53275437899249778</v>
      </c>
      <c r="T795" s="25">
        <v>1</v>
      </c>
      <c r="U795" s="25">
        <v>4976</v>
      </c>
      <c r="V795" s="25">
        <v>0</v>
      </c>
      <c r="W795" s="25">
        <v>0</v>
      </c>
      <c r="X795" s="25">
        <v>0</v>
      </c>
      <c r="Y795" s="25">
        <v>0</v>
      </c>
      <c r="Z795" s="25">
        <f t="shared" si="13"/>
        <v>0</v>
      </c>
    </row>
    <row r="796" spans="1:26" x14ac:dyDescent="0.3">
      <c r="A796" s="25">
        <v>2014</v>
      </c>
      <c r="B796" s="10">
        <v>324</v>
      </c>
      <c r="C796" s="10">
        <v>1080</v>
      </c>
      <c r="D796" s="10">
        <v>0</v>
      </c>
      <c r="E796" s="10">
        <v>1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1</v>
      </c>
      <c r="L796" s="10">
        <v>0</v>
      </c>
      <c r="M796" s="10">
        <v>0</v>
      </c>
      <c r="N796" s="25">
        <v>0.69999999999998863</v>
      </c>
      <c r="O796" s="15">
        <v>5.0000000000000044E-2</v>
      </c>
      <c r="P796" s="25">
        <v>91.67</v>
      </c>
      <c r="Q796" s="25">
        <v>1.962227231350085</v>
      </c>
      <c r="R796" s="25">
        <v>4.03</v>
      </c>
      <c r="S796" s="25">
        <v>0.60530504614110947</v>
      </c>
      <c r="T796" s="25">
        <v>0</v>
      </c>
      <c r="U796" s="25">
        <v>2570</v>
      </c>
      <c r="V796" s="25">
        <v>0</v>
      </c>
      <c r="W796" s="25">
        <v>0</v>
      </c>
      <c r="X796" s="25">
        <v>0</v>
      </c>
      <c r="Y796" s="25">
        <v>0</v>
      </c>
      <c r="Z796" s="25">
        <f t="shared" si="13"/>
        <v>0</v>
      </c>
    </row>
    <row r="797" spans="1:26" x14ac:dyDescent="0.3">
      <c r="A797" s="25">
        <v>2014</v>
      </c>
      <c r="B797" s="10">
        <v>325</v>
      </c>
      <c r="C797" s="10">
        <v>1081</v>
      </c>
      <c r="D797" s="10">
        <v>0</v>
      </c>
      <c r="E797" s="10">
        <v>1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25">
        <v>1.5</v>
      </c>
      <c r="O797" s="15">
        <v>0</v>
      </c>
      <c r="P797" s="25">
        <v>95.52</v>
      </c>
      <c r="Q797" s="25">
        <v>1.9800943137852938</v>
      </c>
      <c r="R797" s="25">
        <v>3.92</v>
      </c>
      <c r="S797" s="25">
        <v>0.59328606702045728</v>
      </c>
      <c r="T797" s="25">
        <v>0</v>
      </c>
      <c r="U797" s="25">
        <v>2570</v>
      </c>
      <c r="V797" s="25">
        <v>0</v>
      </c>
      <c r="W797" s="25">
        <v>0</v>
      </c>
      <c r="X797" s="25">
        <v>0</v>
      </c>
      <c r="Y797" s="25">
        <v>0</v>
      </c>
      <c r="Z797" s="25">
        <f t="shared" si="13"/>
        <v>0</v>
      </c>
    </row>
    <row r="798" spans="1:26" x14ac:dyDescent="0.3">
      <c r="A798" s="25">
        <v>2014</v>
      </c>
      <c r="B798" s="10">
        <v>326</v>
      </c>
      <c r="C798" s="10">
        <v>1082</v>
      </c>
      <c r="D798" s="10">
        <v>0</v>
      </c>
      <c r="E798" s="10">
        <v>1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25">
        <v>1</v>
      </c>
      <c r="O798" s="15">
        <v>0</v>
      </c>
      <c r="P798" s="25">
        <v>92.97</v>
      </c>
      <c r="Q798" s="25">
        <v>1.9683428309589455</v>
      </c>
      <c r="R798" s="25">
        <v>3.94</v>
      </c>
      <c r="S798" s="25">
        <v>0.59549622182557416</v>
      </c>
      <c r="T798" s="25">
        <v>0</v>
      </c>
      <c r="U798" s="25">
        <v>2570</v>
      </c>
      <c r="V798" s="25">
        <v>0</v>
      </c>
      <c r="W798" s="25">
        <v>0</v>
      </c>
      <c r="X798" s="25">
        <v>0</v>
      </c>
      <c r="Y798" s="25">
        <v>0</v>
      </c>
      <c r="Z798" s="25">
        <f t="shared" si="13"/>
        <v>0</v>
      </c>
    </row>
    <row r="799" spans="1:26" x14ac:dyDescent="0.3">
      <c r="A799" s="25">
        <v>2014</v>
      </c>
      <c r="B799" s="10">
        <v>327</v>
      </c>
      <c r="C799" s="10">
        <v>1083</v>
      </c>
      <c r="D799" s="10">
        <v>0</v>
      </c>
      <c r="E799" s="10">
        <v>1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1</v>
      </c>
      <c r="L799" s="10">
        <v>0</v>
      </c>
      <c r="M799" s="10">
        <v>0</v>
      </c>
      <c r="N799" s="25">
        <v>1.3799999999999955</v>
      </c>
      <c r="O799" s="15">
        <v>0</v>
      </c>
      <c r="P799" s="25">
        <v>103.32</v>
      </c>
      <c r="Q799" s="25">
        <v>2.0141843975012796</v>
      </c>
      <c r="R799" s="25">
        <v>3.15</v>
      </c>
      <c r="S799" s="25">
        <v>0.49831055378960049</v>
      </c>
      <c r="T799" s="25">
        <v>0</v>
      </c>
      <c r="U799" s="25">
        <v>2570</v>
      </c>
      <c r="V799" s="25">
        <v>0</v>
      </c>
      <c r="W799" s="25">
        <v>0</v>
      </c>
      <c r="X799" s="25">
        <v>1</v>
      </c>
      <c r="Y799" s="25">
        <v>0</v>
      </c>
      <c r="Z799" s="25">
        <f t="shared" si="13"/>
        <v>1</v>
      </c>
    </row>
    <row r="800" spans="1:26" x14ac:dyDescent="0.3">
      <c r="A800" s="25">
        <v>2014</v>
      </c>
      <c r="B800" s="10">
        <v>328</v>
      </c>
      <c r="C800" s="10">
        <v>1084</v>
      </c>
      <c r="D800" s="10">
        <v>0</v>
      </c>
      <c r="E800" s="10">
        <v>1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1</v>
      </c>
      <c r="L800" s="10">
        <v>0</v>
      </c>
      <c r="M800" s="10">
        <v>0</v>
      </c>
      <c r="N800" s="25">
        <v>0.81999999999999318</v>
      </c>
      <c r="O800" s="15">
        <v>6.9999999999999951E-2</v>
      </c>
      <c r="P800" s="25">
        <v>106.33</v>
      </c>
      <c r="Q800" s="25">
        <v>2.026655813877043</v>
      </c>
      <c r="R800" s="25">
        <v>3.79</v>
      </c>
      <c r="S800" s="25">
        <v>0.57863920996807239</v>
      </c>
      <c r="T800" s="25">
        <v>0</v>
      </c>
      <c r="U800" s="25">
        <v>2570</v>
      </c>
      <c r="V800" s="25">
        <v>0</v>
      </c>
      <c r="W800" s="25">
        <v>0</v>
      </c>
      <c r="X800" s="25">
        <v>0</v>
      </c>
      <c r="Y800" s="25">
        <v>0</v>
      </c>
      <c r="Z800" s="25">
        <f t="shared" si="13"/>
        <v>0</v>
      </c>
    </row>
    <row r="801" spans="1:26" x14ac:dyDescent="0.3">
      <c r="A801" s="25">
        <v>2014</v>
      </c>
      <c r="B801" s="10">
        <v>329</v>
      </c>
      <c r="C801" s="10">
        <v>1085</v>
      </c>
      <c r="D801" s="10">
        <v>0</v>
      </c>
      <c r="E801" s="10">
        <v>1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1</v>
      </c>
      <c r="L801" s="10">
        <v>0</v>
      </c>
      <c r="M801" s="10">
        <v>0</v>
      </c>
      <c r="N801" s="25">
        <v>0.52700000000001523</v>
      </c>
      <c r="O801" s="15">
        <v>0</v>
      </c>
      <c r="P801" s="25">
        <v>114.2</v>
      </c>
      <c r="Q801" s="25">
        <v>2.0576661039098294</v>
      </c>
      <c r="R801" s="25">
        <v>4.4400000000000004</v>
      </c>
      <c r="S801" s="25">
        <v>0.64738297011461987</v>
      </c>
      <c r="T801" s="25">
        <v>0</v>
      </c>
      <c r="U801" s="25">
        <v>2570</v>
      </c>
      <c r="V801" s="25">
        <v>0</v>
      </c>
      <c r="W801" s="25">
        <v>0</v>
      </c>
      <c r="X801" s="25">
        <v>0</v>
      </c>
      <c r="Y801" s="25">
        <v>0</v>
      </c>
      <c r="Z801" s="25">
        <f t="shared" si="13"/>
        <v>0</v>
      </c>
    </row>
    <row r="802" spans="1:26" x14ac:dyDescent="0.3">
      <c r="A802" s="25">
        <v>2014</v>
      </c>
      <c r="B802" s="10">
        <v>330</v>
      </c>
      <c r="C802" s="10">
        <v>1086</v>
      </c>
      <c r="D802" s="10">
        <v>0</v>
      </c>
      <c r="E802" s="10">
        <v>1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1</v>
      </c>
      <c r="L802" s="10">
        <v>0</v>
      </c>
      <c r="M802" s="10">
        <v>0</v>
      </c>
      <c r="N802" s="25">
        <v>0.65299999999999159</v>
      </c>
      <c r="O802" s="15">
        <v>3.0000000000000027E-2</v>
      </c>
      <c r="P802" s="25">
        <v>145.05000000000001</v>
      </c>
      <c r="Q802" s="25">
        <v>2.161517733138683</v>
      </c>
      <c r="R802" s="25">
        <v>3.11</v>
      </c>
      <c r="S802" s="25">
        <v>0.4927603890268375</v>
      </c>
      <c r="T802" s="25">
        <v>0</v>
      </c>
      <c r="U802" s="25">
        <v>2570</v>
      </c>
      <c r="V802" s="25">
        <v>0</v>
      </c>
      <c r="W802" s="25">
        <v>0</v>
      </c>
      <c r="X802" s="25">
        <v>1</v>
      </c>
      <c r="Y802" s="25">
        <v>1</v>
      </c>
      <c r="Z802" s="25">
        <f t="shared" si="13"/>
        <v>2</v>
      </c>
    </row>
    <row r="803" spans="1:26" x14ac:dyDescent="0.3">
      <c r="A803" s="25">
        <v>2014</v>
      </c>
      <c r="B803" s="10">
        <v>331</v>
      </c>
      <c r="C803" s="10">
        <v>1087</v>
      </c>
      <c r="D803" s="10">
        <v>0</v>
      </c>
      <c r="E803" s="10">
        <v>1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1</v>
      </c>
      <c r="L803" s="10">
        <v>0</v>
      </c>
      <c r="M803" s="10">
        <v>0</v>
      </c>
      <c r="N803" s="25">
        <v>0.92000000000001592</v>
      </c>
      <c r="O803" s="15">
        <v>0</v>
      </c>
      <c r="P803" s="25">
        <v>50.67</v>
      </c>
      <c r="Q803" s="25">
        <v>1.7047509042906712</v>
      </c>
      <c r="R803" s="25">
        <v>5.15</v>
      </c>
      <c r="S803" s="25">
        <v>0.71180722904119109</v>
      </c>
      <c r="T803" s="25">
        <v>1</v>
      </c>
      <c r="U803" s="25">
        <v>2570</v>
      </c>
      <c r="V803" s="25">
        <v>0</v>
      </c>
      <c r="W803" s="25">
        <v>0</v>
      </c>
      <c r="X803" s="25">
        <v>0</v>
      </c>
      <c r="Y803" s="25">
        <v>0</v>
      </c>
      <c r="Z803" s="25">
        <f t="shared" si="13"/>
        <v>0</v>
      </c>
    </row>
    <row r="804" spans="1:26" x14ac:dyDescent="0.3">
      <c r="A804" s="25">
        <v>2014</v>
      </c>
      <c r="B804" s="10">
        <v>332</v>
      </c>
      <c r="C804" s="10">
        <v>1088</v>
      </c>
      <c r="D804" s="10">
        <v>0</v>
      </c>
      <c r="E804" s="10">
        <v>1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1</v>
      </c>
      <c r="L804" s="10">
        <v>0</v>
      </c>
      <c r="M804" s="10">
        <v>0</v>
      </c>
      <c r="N804" s="25">
        <v>0.69999999999998863</v>
      </c>
      <c r="O804" s="15">
        <v>6.0000000000000053E-2</v>
      </c>
      <c r="P804" s="25">
        <v>95.32</v>
      </c>
      <c r="Q804" s="25">
        <v>1.9791840336744184</v>
      </c>
      <c r="R804" s="25">
        <v>4.3</v>
      </c>
      <c r="S804" s="25">
        <v>0.63346845557958653</v>
      </c>
      <c r="T804" s="25">
        <v>1</v>
      </c>
      <c r="U804" s="25">
        <v>2570</v>
      </c>
      <c r="V804" s="25">
        <v>0</v>
      </c>
      <c r="W804" s="25">
        <v>0</v>
      </c>
      <c r="X804" s="25">
        <v>0</v>
      </c>
      <c r="Y804" s="25">
        <v>0</v>
      </c>
      <c r="Z804" s="25">
        <f t="shared" si="13"/>
        <v>0</v>
      </c>
    </row>
    <row r="805" spans="1:26" x14ac:dyDescent="0.3">
      <c r="A805" s="25">
        <v>2014</v>
      </c>
      <c r="B805" s="10">
        <v>333</v>
      </c>
      <c r="C805" s="10">
        <v>1089</v>
      </c>
      <c r="D805" s="10">
        <v>0</v>
      </c>
      <c r="E805" s="10">
        <v>1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1</v>
      </c>
      <c r="L805" s="10">
        <v>0</v>
      </c>
      <c r="M805" s="10">
        <v>0</v>
      </c>
      <c r="N805" s="25">
        <v>1</v>
      </c>
      <c r="O805" s="15">
        <v>0</v>
      </c>
      <c r="P805" s="25">
        <v>94.2</v>
      </c>
      <c r="Q805" s="25">
        <v>1.9740509027928774</v>
      </c>
      <c r="R805" s="25">
        <v>4.45</v>
      </c>
      <c r="S805" s="25">
        <v>0.64836001098093166</v>
      </c>
      <c r="T805" s="25">
        <v>1</v>
      </c>
      <c r="U805" s="25">
        <v>2570</v>
      </c>
      <c r="V805" s="25">
        <v>0</v>
      </c>
      <c r="W805" s="25">
        <v>0</v>
      </c>
      <c r="X805" s="25">
        <v>0</v>
      </c>
      <c r="Y805" s="25">
        <v>0</v>
      </c>
      <c r="Z805" s="25">
        <f t="shared" si="13"/>
        <v>0</v>
      </c>
    </row>
    <row r="806" spans="1:26" x14ac:dyDescent="0.3">
      <c r="A806" s="25">
        <v>2014</v>
      </c>
      <c r="B806" s="10">
        <v>334</v>
      </c>
      <c r="C806" s="10">
        <v>1090</v>
      </c>
      <c r="D806" s="10">
        <v>0</v>
      </c>
      <c r="E806" s="10">
        <v>1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1</v>
      </c>
      <c r="L806" s="10">
        <v>0</v>
      </c>
      <c r="M806" s="10">
        <v>0</v>
      </c>
      <c r="N806" s="25">
        <v>1</v>
      </c>
      <c r="O806" s="15">
        <v>0</v>
      </c>
      <c r="P806" s="25">
        <v>60.12</v>
      </c>
      <c r="Q806" s="25">
        <v>1.7790189719148706</v>
      </c>
      <c r="R806" s="25">
        <v>4.62</v>
      </c>
      <c r="S806" s="25">
        <v>0.66464197555612547</v>
      </c>
      <c r="T806" s="25">
        <v>0</v>
      </c>
      <c r="U806" s="25">
        <v>2570</v>
      </c>
      <c r="V806" s="25">
        <v>0</v>
      </c>
      <c r="W806" s="25">
        <v>0</v>
      </c>
      <c r="X806" s="25">
        <v>0</v>
      </c>
      <c r="Y806" s="25">
        <v>0</v>
      </c>
      <c r="Z806" s="25">
        <f t="shared" si="13"/>
        <v>0</v>
      </c>
    </row>
    <row r="807" spans="1:26" x14ac:dyDescent="0.3">
      <c r="A807" s="25">
        <v>2014</v>
      </c>
      <c r="B807" s="10">
        <v>335</v>
      </c>
      <c r="C807" s="10">
        <v>1091</v>
      </c>
      <c r="D807" s="10">
        <v>0</v>
      </c>
      <c r="E807" s="10">
        <v>1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25">
        <v>1.5</v>
      </c>
      <c r="O807" s="15">
        <v>8.9999999999999969E-2</v>
      </c>
      <c r="P807" s="25">
        <v>105.62</v>
      </c>
      <c r="Q807" s="25">
        <v>2.023746163152476</v>
      </c>
      <c r="R807" s="25">
        <v>4.1100000000000003</v>
      </c>
      <c r="S807" s="25">
        <v>0.61384182187606928</v>
      </c>
      <c r="T807" s="25">
        <v>1</v>
      </c>
      <c r="U807" s="25">
        <v>2570</v>
      </c>
      <c r="V807" s="25">
        <v>0</v>
      </c>
      <c r="W807" s="25">
        <v>0</v>
      </c>
      <c r="X807" s="25">
        <v>0</v>
      </c>
      <c r="Y807" s="25">
        <v>0</v>
      </c>
      <c r="Z807" s="25">
        <f t="shared" si="13"/>
        <v>0</v>
      </c>
    </row>
    <row r="808" spans="1:26" x14ac:dyDescent="0.3">
      <c r="A808" s="25">
        <v>2014</v>
      </c>
      <c r="B808" s="10">
        <v>336</v>
      </c>
      <c r="C808" s="10">
        <v>1092</v>
      </c>
      <c r="D808" s="10">
        <v>0</v>
      </c>
      <c r="E808" s="10">
        <v>1</v>
      </c>
      <c r="F808" s="10">
        <v>0</v>
      </c>
      <c r="G808" s="10">
        <v>0</v>
      </c>
      <c r="H808" s="10">
        <v>0</v>
      </c>
      <c r="I808" s="10">
        <v>0</v>
      </c>
      <c r="J808" s="10">
        <v>0</v>
      </c>
      <c r="K808" s="10">
        <v>1</v>
      </c>
      <c r="L808" s="10">
        <v>0</v>
      </c>
      <c r="M808" s="10">
        <v>0</v>
      </c>
      <c r="N808" s="25">
        <v>1.5</v>
      </c>
      <c r="O808" s="15">
        <v>0</v>
      </c>
      <c r="P808" s="25">
        <v>73.59</v>
      </c>
      <c r="Q808" s="25">
        <v>1.8668188029260482</v>
      </c>
      <c r="R808" s="25">
        <v>4.29</v>
      </c>
      <c r="S808" s="25">
        <v>0.63245729218472424</v>
      </c>
      <c r="T808" s="25">
        <v>0</v>
      </c>
      <c r="U808" s="25">
        <v>2570</v>
      </c>
      <c r="V808" s="25">
        <v>0</v>
      </c>
      <c r="W808" s="25">
        <v>0</v>
      </c>
      <c r="X808" s="25">
        <v>0</v>
      </c>
      <c r="Y808" s="25">
        <v>1</v>
      </c>
      <c r="Z808" s="25">
        <f t="shared" si="13"/>
        <v>1</v>
      </c>
    </row>
    <row r="809" spans="1:26" x14ac:dyDescent="0.3">
      <c r="A809" s="25">
        <v>2014</v>
      </c>
      <c r="B809" s="10">
        <v>337</v>
      </c>
      <c r="C809" s="10">
        <v>1093</v>
      </c>
      <c r="D809" s="10">
        <v>0</v>
      </c>
      <c r="E809" s="10">
        <v>1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25">
        <v>1</v>
      </c>
      <c r="O809" s="15">
        <v>0</v>
      </c>
      <c r="P809" s="25">
        <v>98.56</v>
      </c>
      <c r="Q809" s="25">
        <v>1.9937006948203502</v>
      </c>
      <c r="R809" s="25">
        <v>5.12</v>
      </c>
      <c r="S809" s="25">
        <v>0.70926996097583073</v>
      </c>
      <c r="T809" s="25">
        <v>0</v>
      </c>
      <c r="U809" s="25">
        <v>2570</v>
      </c>
      <c r="V809" s="25">
        <v>0</v>
      </c>
      <c r="W809" s="25">
        <v>0</v>
      </c>
      <c r="X809" s="25">
        <v>0</v>
      </c>
      <c r="Y809" s="25">
        <v>0</v>
      </c>
      <c r="Z809" s="25">
        <f t="shared" si="13"/>
        <v>0</v>
      </c>
    </row>
    <row r="810" spans="1:26" x14ac:dyDescent="0.3">
      <c r="A810" s="25">
        <v>2014</v>
      </c>
      <c r="B810" s="10">
        <v>338</v>
      </c>
      <c r="C810" s="10">
        <v>1094</v>
      </c>
      <c r="D810" s="10">
        <v>0</v>
      </c>
      <c r="E810" s="10">
        <v>1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25">
        <v>1</v>
      </c>
      <c r="O810" s="15">
        <v>2.0000000000000018E-2</v>
      </c>
      <c r="P810" s="25">
        <v>57.75</v>
      </c>
      <c r="Q810" s="25">
        <v>1.7615519885641819</v>
      </c>
      <c r="R810" s="25">
        <v>4.3499999999999996</v>
      </c>
      <c r="S810" s="25">
        <v>0.63848925695463732</v>
      </c>
      <c r="T810" s="25">
        <v>0</v>
      </c>
      <c r="U810" s="25">
        <v>2570</v>
      </c>
      <c r="V810" s="25">
        <v>0</v>
      </c>
      <c r="W810" s="25">
        <v>0</v>
      </c>
      <c r="X810" s="25">
        <v>0</v>
      </c>
      <c r="Y810" s="25">
        <v>0</v>
      </c>
      <c r="Z810" s="25">
        <f t="shared" si="13"/>
        <v>0</v>
      </c>
    </row>
    <row r="811" spans="1:26" x14ac:dyDescent="0.3">
      <c r="A811" s="25">
        <v>2014</v>
      </c>
      <c r="B811" s="10">
        <v>339</v>
      </c>
      <c r="C811" s="10">
        <v>1095</v>
      </c>
      <c r="D811" s="10">
        <v>0</v>
      </c>
      <c r="E811" s="10">
        <v>1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25">
        <v>1</v>
      </c>
      <c r="O811" s="15">
        <v>0</v>
      </c>
      <c r="P811" s="25">
        <v>92.78</v>
      </c>
      <c r="Q811" s="25">
        <v>1.9674543681827408</v>
      </c>
      <c r="R811" s="25">
        <v>4.12</v>
      </c>
      <c r="S811" s="25">
        <v>0.61489721603313463</v>
      </c>
      <c r="T811" s="25">
        <v>1</v>
      </c>
      <c r="U811" s="25">
        <v>2570</v>
      </c>
      <c r="V811" s="25">
        <v>0</v>
      </c>
      <c r="W811" s="25">
        <v>0</v>
      </c>
      <c r="X811" s="25">
        <v>0</v>
      </c>
      <c r="Y811" s="25">
        <v>0</v>
      </c>
      <c r="Z811" s="25">
        <f t="shared" si="13"/>
        <v>0</v>
      </c>
    </row>
    <row r="812" spans="1:26" x14ac:dyDescent="0.3">
      <c r="A812" s="25">
        <v>2014</v>
      </c>
      <c r="B812" s="10">
        <v>340</v>
      </c>
      <c r="C812" s="10">
        <v>1096</v>
      </c>
      <c r="D812" s="10">
        <v>0</v>
      </c>
      <c r="E812" s="10">
        <v>1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1</v>
      </c>
      <c r="L812" s="10">
        <v>0</v>
      </c>
      <c r="M812" s="10">
        <v>0</v>
      </c>
      <c r="N812" s="25">
        <v>1</v>
      </c>
      <c r="O812" s="15">
        <v>0</v>
      </c>
      <c r="P812" s="25">
        <v>84.85</v>
      </c>
      <c r="Q812" s="25">
        <v>1.9286518466536946</v>
      </c>
      <c r="R812" s="25">
        <v>5.44</v>
      </c>
      <c r="S812" s="25">
        <v>0.73559889969817993</v>
      </c>
      <c r="T812" s="25">
        <v>0</v>
      </c>
      <c r="U812" s="25">
        <v>2570</v>
      </c>
      <c r="V812" s="25">
        <v>0</v>
      </c>
      <c r="W812" s="25">
        <v>0</v>
      </c>
      <c r="X812" s="25">
        <v>0</v>
      </c>
      <c r="Y812" s="25">
        <v>0</v>
      </c>
      <c r="Z812" s="25">
        <f t="shared" si="13"/>
        <v>0</v>
      </c>
    </row>
    <row r="813" spans="1:26" x14ac:dyDescent="0.3">
      <c r="A813" s="25">
        <v>2014</v>
      </c>
      <c r="B813" s="10">
        <v>341</v>
      </c>
      <c r="C813" s="10">
        <v>1097</v>
      </c>
      <c r="D813" s="10">
        <v>0</v>
      </c>
      <c r="E813" s="10">
        <v>1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25">
        <v>1</v>
      </c>
      <c r="O813" s="15">
        <v>1.0000000000000009E-2</v>
      </c>
      <c r="P813" s="25">
        <v>106.08</v>
      </c>
      <c r="Q813" s="25">
        <v>2.0256335110606978</v>
      </c>
      <c r="R813" s="25">
        <v>4.96</v>
      </c>
      <c r="S813" s="25">
        <v>0.69548167649019743</v>
      </c>
      <c r="T813" s="25">
        <v>0</v>
      </c>
      <c r="U813" s="25">
        <v>2570</v>
      </c>
      <c r="V813" s="25">
        <v>0</v>
      </c>
      <c r="W813" s="25">
        <v>0</v>
      </c>
      <c r="X813" s="25">
        <v>0</v>
      </c>
      <c r="Y813" s="25">
        <v>0</v>
      </c>
      <c r="Z813" s="25">
        <f t="shared" si="13"/>
        <v>0</v>
      </c>
    </row>
    <row r="814" spans="1:26" x14ac:dyDescent="0.3">
      <c r="A814" s="25">
        <v>2014</v>
      </c>
      <c r="B814" s="10">
        <v>342</v>
      </c>
      <c r="C814" s="10">
        <v>1098</v>
      </c>
      <c r="D814" s="10">
        <v>1</v>
      </c>
      <c r="E814" s="10">
        <v>0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1</v>
      </c>
      <c r="L814" s="10">
        <v>0</v>
      </c>
      <c r="M814" s="10">
        <v>0</v>
      </c>
      <c r="N814" s="25">
        <v>1</v>
      </c>
      <c r="O814" s="15">
        <v>2.0000000000000018E-2</v>
      </c>
      <c r="P814" s="25">
        <v>30.21</v>
      </c>
      <c r="Q814" s="25">
        <v>1.4801507252732804</v>
      </c>
      <c r="R814" s="25">
        <v>4.78</v>
      </c>
      <c r="S814" s="25">
        <v>0.67942789661211889</v>
      </c>
      <c r="T814" s="25">
        <v>2</v>
      </c>
      <c r="U814" s="25">
        <v>2570</v>
      </c>
      <c r="V814" s="25">
        <v>0</v>
      </c>
      <c r="W814" s="25">
        <v>0</v>
      </c>
      <c r="X814" s="25">
        <v>0</v>
      </c>
      <c r="Y814" s="25">
        <v>1</v>
      </c>
      <c r="Z814" s="25">
        <f t="shared" si="13"/>
        <v>1</v>
      </c>
    </row>
    <row r="815" spans="1:26" x14ac:dyDescent="0.3">
      <c r="A815" s="25">
        <v>2014</v>
      </c>
      <c r="B815" s="10">
        <v>343</v>
      </c>
      <c r="C815" s="10">
        <v>1099</v>
      </c>
      <c r="D815" s="10">
        <v>0</v>
      </c>
      <c r="E815" s="10">
        <v>1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1</v>
      </c>
      <c r="L815" s="10">
        <v>0</v>
      </c>
      <c r="M815" s="10">
        <v>0</v>
      </c>
      <c r="N815" s="25">
        <v>1</v>
      </c>
      <c r="O815" s="15">
        <v>1.0000000000000009E-2</v>
      </c>
      <c r="P815" s="25">
        <v>55.72</v>
      </c>
      <c r="Q815" s="25">
        <v>1.7460111077519258</v>
      </c>
      <c r="R815" s="25">
        <v>3.99</v>
      </c>
      <c r="S815" s="25">
        <v>0.60097289568674828</v>
      </c>
      <c r="T815" s="25">
        <v>0</v>
      </c>
      <c r="U815" s="25">
        <v>2570</v>
      </c>
      <c r="V815" s="25">
        <v>0</v>
      </c>
      <c r="W815" s="25">
        <v>0</v>
      </c>
      <c r="X815" s="25">
        <v>0</v>
      </c>
      <c r="Y815" s="25">
        <v>0</v>
      </c>
      <c r="Z815" s="25">
        <f t="shared" si="13"/>
        <v>0</v>
      </c>
    </row>
    <row r="816" spans="1:26" x14ac:dyDescent="0.3">
      <c r="A816" s="25">
        <v>2014</v>
      </c>
      <c r="B816" s="10">
        <v>344</v>
      </c>
      <c r="C816" s="10">
        <v>1100</v>
      </c>
      <c r="D816" s="10">
        <v>0</v>
      </c>
      <c r="E816" s="10">
        <v>1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1</v>
      </c>
      <c r="L816" s="10">
        <v>0</v>
      </c>
      <c r="M816" s="10">
        <v>0</v>
      </c>
      <c r="N816" s="25">
        <v>1</v>
      </c>
      <c r="O816" s="15">
        <v>0</v>
      </c>
      <c r="P816" s="25">
        <v>61.91</v>
      </c>
      <c r="Q816" s="25">
        <v>1.7917608040129049</v>
      </c>
      <c r="R816" s="25">
        <v>4.59</v>
      </c>
      <c r="S816" s="25">
        <v>0.66181268553726125</v>
      </c>
      <c r="T816" s="25">
        <v>3</v>
      </c>
      <c r="U816" s="25">
        <v>2570</v>
      </c>
      <c r="V816" s="25">
        <v>0</v>
      </c>
      <c r="W816" s="25">
        <v>0</v>
      </c>
      <c r="X816" s="25">
        <v>0</v>
      </c>
      <c r="Y816" s="25">
        <v>0</v>
      </c>
      <c r="Z816" s="25">
        <f t="shared" si="13"/>
        <v>0</v>
      </c>
    </row>
    <row r="817" spans="1:26" x14ac:dyDescent="0.3">
      <c r="A817" s="25">
        <v>2014</v>
      </c>
      <c r="B817" s="10">
        <v>345</v>
      </c>
      <c r="C817" s="10">
        <v>1101</v>
      </c>
      <c r="D817" s="10">
        <v>1</v>
      </c>
      <c r="E817" s="10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1</v>
      </c>
      <c r="L817" s="10">
        <v>0</v>
      </c>
      <c r="M817" s="10">
        <v>0</v>
      </c>
      <c r="N817" s="25">
        <v>1</v>
      </c>
      <c r="O817" s="15">
        <v>0</v>
      </c>
      <c r="P817" s="25">
        <v>50.72</v>
      </c>
      <c r="Q817" s="25">
        <v>1.7051792448736762</v>
      </c>
      <c r="R817" s="25">
        <v>3.84</v>
      </c>
      <c r="S817" s="25">
        <v>0.58433122436753082</v>
      </c>
      <c r="T817" s="25">
        <v>3</v>
      </c>
      <c r="U817" s="25">
        <v>2570</v>
      </c>
      <c r="V817" s="25">
        <v>0</v>
      </c>
      <c r="W817" s="25">
        <v>0</v>
      </c>
      <c r="X817" s="25">
        <v>0</v>
      </c>
      <c r="Y817" s="25">
        <v>0</v>
      </c>
      <c r="Z817" s="25">
        <f t="shared" si="13"/>
        <v>0</v>
      </c>
    </row>
    <row r="818" spans="1:26" x14ac:dyDescent="0.3">
      <c r="A818" s="25">
        <v>2014</v>
      </c>
      <c r="B818" s="10">
        <v>346</v>
      </c>
      <c r="C818" s="10">
        <v>1102</v>
      </c>
      <c r="D818" s="10">
        <v>0</v>
      </c>
      <c r="E818" s="10">
        <v>1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1</v>
      </c>
      <c r="L818" s="10">
        <v>0</v>
      </c>
      <c r="M818" s="10">
        <v>0</v>
      </c>
      <c r="N818" s="25">
        <v>1</v>
      </c>
      <c r="O818" s="15">
        <v>7.999999999999996E-2</v>
      </c>
      <c r="P818" s="25">
        <v>64.790000000000006</v>
      </c>
      <c r="Q818" s="25">
        <v>1.8115079799453266</v>
      </c>
      <c r="R818" s="25">
        <v>3.99</v>
      </c>
      <c r="S818" s="25">
        <v>0.60097289568674828</v>
      </c>
      <c r="T818" s="25">
        <v>0</v>
      </c>
      <c r="U818" s="25">
        <v>2570</v>
      </c>
      <c r="V818" s="25">
        <v>0</v>
      </c>
      <c r="W818" s="25">
        <v>0</v>
      </c>
      <c r="X818" s="25">
        <v>0</v>
      </c>
      <c r="Y818" s="25">
        <v>0</v>
      </c>
      <c r="Z818" s="25">
        <f t="shared" si="13"/>
        <v>0</v>
      </c>
    </row>
    <row r="819" spans="1:26" x14ac:dyDescent="0.3">
      <c r="A819" s="25">
        <v>2014</v>
      </c>
      <c r="B819" s="10">
        <v>347</v>
      </c>
      <c r="C819" s="10">
        <v>1103</v>
      </c>
      <c r="D819" s="10">
        <v>0</v>
      </c>
      <c r="E819" s="10">
        <v>1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1</v>
      </c>
      <c r="L819" s="10">
        <v>0</v>
      </c>
      <c r="M819" s="10">
        <v>0</v>
      </c>
      <c r="N819" s="25">
        <v>1</v>
      </c>
      <c r="O819" s="15">
        <v>5.0000000000000044E-2</v>
      </c>
      <c r="P819" s="25">
        <v>51.24</v>
      </c>
      <c r="Q819" s="25">
        <v>1.7096091210726487</v>
      </c>
      <c r="R819" s="25">
        <v>4.21</v>
      </c>
      <c r="S819" s="25">
        <v>0.62428209583566829</v>
      </c>
      <c r="T819" s="25">
        <v>0</v>
      </c>
      <c r="U819" s="25">
        <v>2570</v>
      </c>
      <c r="V819" s="25">
        <v>0</v>
      </c>
      <c r="W819" s="25">
        <v>0</v>
      </c>
      <c r="X819" s="25">
        <v>0</v>
      </c>
      <c r="Y819" s="25">
        <v>0</v>
      </c>
      <c r="Z819" s="25">
        <f t="shared" si="13"/>
        <v>0</v>
      </c>
    </row>
    <row r="820" spans="1:26" x14ac:dyDescent="0.3">
      <c r="A820" s="25">
        <v>2014</v>
      </c>
      <c r="B820" s="10">
        <v>348</v>
      </c>
      <c r="C820" s="10">
        <v>1104</v>
      </c>
      <c r="D820" s="10">
        <v>0</v>
      </c>
      <c r="E820" s="10">
        <v>1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1</v>
      </c>
      <c r="L820" s="10">
        <v>0</v>
      </c>
      <c r="M820" s="10">
        <v>0</v>
      </c>
      <c r="N820" s="25">
        <v>1</v>
      </c>
      <c r="O820" s="15">
        <v>1.0000000000000009E-2</v>
      </c>
      <c r="P820" s="25">
        <v>80.209999999999994</v>
      </c>
      <c r="Q820" s="25">
        <v>1.9042285163400785</v>
      </c>
      <c r="R820" s="25">
        <v>4.68</v>
      </c>
      <c r="S820" s="25">
        <v>0.67024585307412399</v>
      </c>
      <c r="T820" s="25">
        <v>2</v>
      </c>
      <c r="U820" s="25">
        <v>2570</v>
      </c>
      <c r="V820" s="25">
        <v>0</v>
      </c>
      <c r="W820" s="25">
        <v>0</v>
      </c>
      <c r="X820" s="25">
        <v>0</v>
      </c>
      <c r="Y820" s="25">
        <v>0</v>
      </c>
      <c r="Z820" s="25">
        <f t="shared" si="13"/>
        <v>0</v>
      </c>
    </row>
    <row r="821" spans="1:26" x14ac:dyDescent="0.3">
      <c r="A821" s="25">
        <v>2014</v>
      </c>
      <c r="B821" s="10">
        <v>349</v>
      </c>
      <c r="C821" s="10">
        <v>1105</v>
      </c>
      <c r="D821" s="10">
        <v>0</v>
      </c>
      <c r="E821" s="10">
        <v>1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1</v>
      </c>
      <c r="L821" s="10">
        <v>0</v>
      </c>
      <c r="M821" s="10">
        <v>0</v>
      </c>
      <c r="N821" s="25">
        <v>0.69999999999998863</v>
      </c>
      <c r="O821" s="15">
        <v>0</v>
      </c>
      <c r="P821" s="25">
        <v>57.92</v>
      </c>
      <c r="Q821" s="25">
        <v>1.7628285531890906</v>
      </c>
      <c r="R821" s="25">
        <v>3.21</v>
      </c>
      <c r="S821" s="25">
        <v>0.5065050324048721</v>
      </c>
      <c r="T821" s="25">
        <v>0</v>
      </c>
      <c r="U821" s="25">
        <v>2570</v>
      </c>
      <c r="V821" s="25">
        <v>0</v>
      </c>
      <c r="W821" s="25">
        <v>0</v>
      </c>
      <c r="X821" s="25">
        <v>0</v>
      </c>
      <c r="Y821" s="25">
        <v>0</v>
      </c>
      <c r="Z821" s="25">
        <f t="shared" si="13"/>
        <v>0</v>
      </c>
    </row>
    <row r="822" spans="1:26" x14ac:dyDescent="0.3">
      <c r="A822" s="25">
        <v>2014</v>
      </c>
      <c r="B822" s="10">
        <v>350</v>
      </c>
      <c r="C822" s="10">
        <v>1106</v>
      </c>
      <c r="D822" s="10">
        <v>0</v>
      </c>
      <c r="E822" s="10">
        <v>1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1</v>
      </c>
      <c r="L822" s="10">
        <v>0</v>
      </c>
      <c r="M822" s="10">
        <v>0</v>
      </c>
      <c r="N822" s="25">
        <v>1</v>
      </c>
      <c r="O822" s="15">
        <v>0.12</v>
      </c>
      <c r="P822" s="25">
        <v>58.11</v>
      </c>
      <c r="Q822" s="25">
        <v>1.7642508754387733</v>
      </c>
      <c r="R822" s="25">
        <v>3.88</v>
      </c>
      <c r="S822" s="25">
        <v>0.58883172559420727</v>
      </c>
      <c r="T822" s="25">
        <v>1</v>
      </c>
      <c r="U822" s="25">
        <v>2570</v>
      </c>
      <c r="V822" s="25">
        <v>0</v>
      </c>
      <c r="W822" s="25">
        <v>0</v>
      </c>
      <c r="X822" s="25">
        <v>0</v>
      </c>
      <c r="Y822" s="25">
        <v>0</v>
      </c>
      <c r="Z822" s="25">
        <f t="shared" si="13"/>
        <v>0</v>
      </c>
    </row>
    <row r="823" spans="1:26" x14ac:dyDescent="0.3">
      <c r="A823" s="25">
        <v>2014</v>
      </c>
      <c r="B823" s="10">
        <v>351</v>
      </c>
      <c r="C823" s="10">
        <v>1107</v>
      </c>
      <c r="D823" s="10">
        <v>0</v>
      </c>
      <c r="E823" s="10">
        <v>1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1</v>
      </c>
      <c r="L823" s="10">
        <v>0</v>
      </c>
      <c r="M823" s="10">
        <v>0</v>
      </c>
      <c r="N823" s="25">
        <v>1.3000000000000114</v>
      </c>
      <c r="O823" s="15">
        <v>2.0000000000000018E-2</v>
      </c>
      <c r="P823" s="25">
        <v>90.86</v>
      </c>
      <c r="Q823" s="25">
        <v>1.9583727324786073</v>
      </c>
      <c r="R823" s="25">
        <v>4.4800000000000004</v>
      </c>
      <c r="S823" s="25">
        <v>0.651278013998144</v>
      </c>
      <c r="T823" s="25">
        <v>1</v>
      </c>
      <c r="U823" s="25">
        <v>2570</v>
      </c>
      <c r="V823" s="25">
        <v>0</v>
      </c>
      <c r="W823" s="25">
        <v>0</v>
      </c>
      <c r="X823" s="25">
        <v>0</v>
      </c>
      <c r="Y823" s="25">
        <v>0</v>
      </c>
      <c r="Z823" s="25">
        <f t="shared" si="13"/>
        <v>0</v>
      </c>
    </row>
    <row r="824" spans="1:26" x14ac:dyDescent="0.3">
      <c r="A824" s="25">
        <v>2014</v>
      </c>
      <c r="B824" s="10">
        <v>352</v>
      </c>
      <c r="C824" s="10">
        <v>1108</v>
      </c>
      <c r="D824" s="10">
        <v>0</v>
      </c>
      <c r="E824" s="10">
        <v>1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1</v>
      </c>
      <c r="L824" s="10">
        <v>0</v>
      </c>
      <c r="M824" s="10">
        <v>0</v>
      </c>
      <c r="N824" s="25">
        <v>1</v>
      </c>
      <c r="O824" s="15">
        <v>0</v>
      </c>
      <c r="P824" s="25">
        <v>91.64</v>
      </c>
      <c r="Q824" s="25">
        <v>1.96208508051736</v>
      </c>
      <c r="R824" s="25">
        <v>4.7</v>
      </c>
      <c r="S824" s="25">
        <v>0.67209785793571752</v>
      </c>
      <c r="T824" s="25">
        <v>0</v>
      </c>
      <c r="U824" s="25">
        <v>2570</v>
      </c>
      <c r="V824" s="25">
        <v>0</v>
      </c>
      <c r="W824" s="25">
        <v>0</v>
      </c>
      <c r="X824" s="25">
        <v>0</v>
      </c>
      <c r="Y824" s="25">
        <v>0</v>
      </c>
      <c r="Z824" s="25">
        <f t="shared" si="13"/>
        <v>0</v>
      </c>
    </row>
    <row r="825" spans="1:26" x14ac:dyDescent="0.3">
      <c r="A825" s="25">
        <v>2014</v>
      </c>
      <c r="B825" s="10">
        <v>353</v>
      </c>
      <c r="C825" s="10">
        <v>1109</v>
      </c>
      <c r="D825" s="10">
        <v>0</v>
      </c>
      <c r="E825" s="10">
        <v>1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1</v>
      </c>
      <c r="L825" s="10">
        <v>0</v>
      </c>
      <c r="M825" s="10">
        <v>0</v>
      </c>
      <c r="N825" s="25">
        <v>1</v>
      </c>
      <c r="O825" s="15">
        <v>2.0000000000000018E-2</v>
      </c>
      <c r="P825" s="25">
        <v>72.989999999999995</v>
      </c>
      <c r="Q825" s="25">
        <v>1.863263363650481</v>
      </c>
      <c r="R825" s="25">
        <v>4.4800000000000004</v>
      </c>
      <c r="S825" s="25">
        <v>0.651278013998144</v>
      </c>
      <c r="T825" s="25">
        <v>0</v>
      </c>
      <c r="U825" s="25">
        <v>2570</v>
      </c>
      <c r="V825" s="25">
        <v>0</v>
      </c>
      <c r="W825" s="25">
        <v>0</v>
      </c>
      <c r="X825" s="25">
        <v>0</v>
      </c>
      <c r="Y825" s="25">
        <v>0</v>
      </c>
      <c r="Z825" s="25">
        <f t="shared" si="13"/>
        <v>0</v>
      </c>
    </row>
    <row r="826" spans="1:26" x14ac:dyDescent="0.3">
      <c r="A826" s="25">
        <v>2014</v>
      </c>
      <c r="B826" s="10">
        <v>354</v>
      </c>
      <c r="C826" s="10">
        <v>1110</v>
      </c>
      <c r="D826" s="10">
        <v>1</v>
      </c>
      <c r="E826" s="10">
        <v>0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25">
        <v>1</v>
      </c>
      <c r="O826" s="15">
        <v>0</v>
      </c>
      <c r="P826" s="25">
        <v>63.08</v>
      </c>
      <c r="Q826" s="25">
        <v>1.7998916846568653</v>
      </c>
      <c r="R826" s="25">
        <v>5.12</v>
      </c>
      <c r="S826" s="25">
        <v>0.70926996097583073</v>
      </c>
      <c r="T826" s="25">
        <v>1</v>
      </c>
      <c r="U826" s="25">
        <v>3374</v>
      </c>
      <c r="V826" s="25">
        <v>0</v>
      </c>
      <c r="W826" s="25">
        <v>0</v>
      </c>
      <c r="X826" s="25">
        <v>1</v>
      </c>
      <c r="Y826" s="25">
        <v>0</v>
      </c>
      <c r="Z826" s="25">
        <f t="shared" si="13"/>
        <v>1</v>
      </c>
    </row>
    <row r="827" spans="1:26" x14ac:dyDescent="0.3">
      <c r="A827" s="25">
        <v>2014</v>
      </c>
      <c r="B827" s="10">
        <v>355</v>
      </c>
      <c r="C827" s="10">
        <v>1111</v>
      </c>
      <c r="D827" s="10">
        <v>0</v>
      </c>
      <c r="E827" s="10">
        <v>1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1</v>
      </c>
      <c r="L827" s="10">
        <v>0</v>
      </c>
      <c r="M827" s="10">
        <v>0</v>
      </c>
      <c r="N827" s="25">
        <v>1</v>
      </c>
      <c r="O827" s="15">
        <v>0</v>
      </c>
      <c r="P827" s="25">
        <v>112.57</v>
      </c>
      <c r="Q827" s="25">
        <v>2.0514226660890347</v>
      </c>
      <c r="R827" s="25">
        <v>4.3</v>
      </c>
      <c r="S827" s="25">
        <v>0.63346845557958653</v>
      </c>
      <c r="T827" s="25">
        <v>4</v>
      </c>
      <c r="U827" s="25">
        <v>3374</v>
      </c>
      <c r="V827" s="25">
        <v>0</v>
      </c>
      <c r="W827" s="25">
        <v>0</v>
      </c>
      <c r="X827" s="25">
        <v>0</v>
      </c>
      <c r="Y827" s="25">
        <v>0</v>
      </c>
      <c r="Z827" s="25">
        <f t="shared" si="13"/>
        <v>0</v>
      </c>
    </row>
    <row r="828" spans="1:26" x14ac:dyDescent="0.3">
      <c r="A828" s="25">
        <v>2014</v>
      </c>
      <c r="B828" s="10">
        <v>356</v>
      </c>
      <c r="C828" s="10">
        <v>1112</v>
      </c>
      <c r="D828" s="10">
        <v>1</v>
      </c>
      <c r="E828" s="10">
        <v>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1</v>
      </c>
      <c r="L828" s="10">
        <v>0</v>
      </c>
      <c r="M828" s="10">
        <v>0</v>
      </c>
      <c r="N828" s="25">
        <v>1</v>
      </c>
      <c r="O828" s="15">
        <v>3.0000000000000027E-2</v>
      </c>
      <c r="P828" s="25">
        <v>80.72</v>
      </c>
      <c r="Q828" s="25">
        <v>1.9069811532288541</v>
      </c>
      <c r="R828" s="25">
        <v>4.5199999999999996</v>
      </c>
      <c r="S828" s="25">
        <v>0.65513843481138212</v>
      </c>
      <c r="T828" s="25">
        <v>8</v>
      </c>
      <c r="U828" s="25">
        <v>3374</v>
      </c>
      <c r="V828" s="25">
        <v>0</v>
      </c>
      <c r="W828" s="25">
        <v>0</v>
      </c>
      <c r="X828" s="25">
        <v>1</v>
      </c>
      <c r="Y828" s="25">
        <v>0</v>
      </c>
      <c r="Z828" s="25">
        <f t="shared" si="13"/>
        <v>1</v>
      </c>
    </row>
    <row r="829" spans="1:26" x14ac:dyDescent="0.3">
      <c r="A829" s="25">
        <v>2014</v>
      </c>
      <c r="B829" s="10">
        <v>357</v>
      </c>
      <c r="C829" s="10">
        <v>1113</v>
      </c>
      <c r="D829" s="10">
        <v>1</v>
      </c>
      <c r="E829" s="10">
        <v>0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1</v>
      </c>
      <c r="M829" s="10">
        <v>0</v>
      </c>
      <c r="N829" s="25">
        <v>0.69999999999998863</v>
      </c>
      <c r="O829" s="15">
        <v>0</v>
      </c>
      <c r="P829" s="25">
        <v>34.75</v>
      </c>
      <c r="Q829" s="25">
        <v>1.5409548089261327</v>
      </c>
      <c r="R829" s="25">
        <v>4.4400000000000004</v>
      </c>
      <c r="S829" s="25">
        <v>0.64738297011461987</v>
      </c>
      <c r="T829" s="25">
        <v>7</v>
      </c>
      <c r="U829" s="25">
        <v>3374</v>
      </c>
      <c r="V829" s="25">
        <v>0</v>
      </c>
      <c r="W829" s="25">
        <v>0</v>
      </c>
      <c r="X829" s="25">
        <v>3</v>
      </c>
      <c r="Y829" s="25">
        <v>3</v>
      </c>
      <c r="Z829" s="25">
        <f t="shared" si="13"/>
        <v>6</v>
      </c>
    </row>
    <row r="830" spans="1:26" x14ac:dyDescent="0.3">
      <c r="A830" s="25">
        <v>2014</v>
      </c>
      <c r="B830" s="10">
        <v>358</v>
      </c>
      <c r="C830" s="10">
        <v>1114</v>
      </c>
      <c r="D830" s="10">
        <v>1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25">
        <v>0.80000000000001137</v>
      </c>
      <c r="O830" s="15">
        <v>0.12</v>
      </c>
      <c r="P830" s="25">
        <v>24.51</v>
      </c>
      <c r="Q830" s="25">
        <v>1.3893433112520779</v>
      </c>
      <c r="R830" s="25">
        <v>3.37</v>
      </c>
      <c r="S830" s="25">
        <v>0.52762990087133865</v>
      </c>
      <c r="T830" s="25">
        <v>7</v>
      </c>
      <c r="U830" s="25">
        <v>3374</v>
      </c>
      <c r="V830" s="25">
        <v>0</v>
      </c>
      <c r="W830" s="25">
        <v>0</v>
      </c>
      <c r="X830" s="25">
        <v>0</v>
      </c>
      <c r="Y830" s="25">
        <v>0</v>
      </c>
      <c r="Z830" s="25">
        <f t="shared" si="13"/>
        <v>0</v>
      </c>
    </row>
    <row r="831" spans="1:26" x14ac:dyDescent="0.3">
      <c r="A831" s="25">
        <v>2014</v>
      </c>
      <c r="B831" s="10">
        <v>359</v>
      </c>
      <c r="C831" s="10">
        <v>1115</v>
      </c>
      <c r="D831" s="10">
        <v>0</v>
      </c>
      <c r="E831" s="10">
        <v>1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1</v>
      </c>
      <c r="M831" s="10">
        <v>0</v>
      </c>
      <c r="N831" s="25">
        <v>1</v>
      </c>
      <c r="O831" s="15">
        <v>7.999999999999996E-2</v>
      </c>
      <c r="P831" s="25">
        <v>56.73</v>
      </c>
      <c r="Q831" s="25">
        <v>1.7538127835647022</v>
      </c>
      <c r="R831" s="25">
        <v>3.04</v>
      </c>
      <c r="S831" s="25">
        <v>0.48287358360875376</v>
      </c>
      <c r="T831" s="25">
        <v>1</v>
      </c>
      <c r="U831" s="25">
        <v>3374</v>
      </c>
      <c r="V831" s="25">
        <v>0</v>
      </c>
      <c r="W831" s="25">
        <v>0</v>
      </c>
      <c r="X831" s="25">
        <v>0</v>
      </c>
      <c r="Y831" s="25">
        <v>0</v>
      </c>
      <c r="Z831" s="25">
        <f t="shared" si="13"/>
        <v>0</v>
      </c>
    </row>
    <row r="832" spans="1:26" x14ac:dyDescent="0.3">
      <c r="A832" s="25">
        <v>2014</v>
      </c>
      <c r="B832" s="10">
        <v>360</v>
      </c>
      <c r="C832" s="10">
        <v>1116</v>
      </c>
      <c r="D832" s="10">
        <v>0</v>
      </c>
      <c r="E832" s="10">
        <v>1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25">
        <v>1.5</v>
      </c>
      <c r="O832" s="15">
        <v>6.0000000000000053E-2</v>
      </c>
      <c r="P832" s="25">
        <v>15.46</v>
      </c>
      <c r="Q832" s="25">
        <v>1.1892094895823062</v>
      </c>
      <c r="R832" s="25">
        <v>2.48</v>
      </c>
      <c r="S832" s="25">
        <v>0.39445168082621629</v>
      </c>
      <c r="T832" s="25">
        <v>0</v>
      </c>
      <c r="U832" s="25">
        <v>3374</v>
      </c>
      <c r="V832" s="25">
        <v>0</v>
      </c>
      <c r="W832" s="25">
        <v>0</v>
      </c>
      <c r="X832" s="25">
        <v>0</v>
      </c>
      <c r="Y832" s="25">
        <v>2</v>
      </c>
      <c r="Z832" s="25">
        <f t="shared" si="13"/>
        <v>2</v>
      </c>
    </row>
    <row r="833" spans="1:26" x14ac:dyDescent="0.3">
      <c r="A833" s="25">
        <v>2014</v>
      </c>
      <c r="B833" s="10">
        <v>361</v>
      </c>
      <c r="C833" s="10">
        <v>1117</v>
      </c>
      <c r="D833" s="10">
        <v>0</v>
      </c>
      <c r="E833" s="10">
        <v>1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25">
        <v>1.1499999999999773</v>
      </c>
      <c r="O833" s="15">
        <v>0.16000000000000003</v>
      </c>
      <c r="P833" s="25">
        <v>32.86</v>
      </c>
      <c r="Q833" s="25">
        <v>1.5166675590990428</v>
      </c>
      <c r="R833" s="25">
        <v>3.24</v>
      </c>
      <c r="S833" s="25">
        <v>0.51054501020661214</v>
      </c>
      <c r="T833" s="25">
        <v>0</v>
      </c>
      <c r="U833" s="25">
        <v>3374</v>
      </c>
      <c r="V833" s="25">
        <v>0</v>
      </c>
      <c r="W833" s="25">
        <v>0</v>
      </c>
      <c r="X833" s="25">
        <v>0</v>
      </c>
      <c r="Y833" s="25">
        <v>0</v>
      </c>
      <c r="Z833" s="25">
        <f t="shared" si="13"/>
        <v>0</v>
      </c>
    </row>
    <row r="834" spans="1:26" x14ac:dyDescent="0.3">
      <c r="A834" s="25">
        <v>2014</v>
      </c>
      <c r="B834" s="10">
        <v>362</v>
      </c>
      <c r="C834" s="10">
        <v>1118</v>
      </c>
      <c r="D834" s="10">
        <v>0</v>
      </c>
      <c r="E834" s="10">
        <v>1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25">
        <v>0.55000000000001137</v>
      </c>
      <c r="O834" s="15">
        <v>2.0000000000000018E-2</v>
      </c>
      <c r="P834" s="25">
        <v>10.19</v>
      </c>
      <c r="Q834" s="25">
        <v>1.0081741840064264</v>
      </c>
      <c r="R834" s="25">
        <v>3.74</v>
      </c>
      <c r="S834" s="25">
        <v>0.57287160220048017</v>
      </c>
      <c r="T834" s="25">
        <v>1</v>
      </c>
      <c r="U834" s="25">
        <v>3374</v>
      </c>
      <c r="V834" s="25">
        <v>0</v>
      </c>
      <c r="W834" s="25">
        <v>0</v>
      </c>
      <c r="X834" s="25">
        <v>0</v>
      </c>
      <c r="Y834" s="25">
        <v>0</v>
      </c>
      <c r="Z834" s="25">
        <f t="shared" si="13"/>
        <v>0</v>
      </c>
    </row>
    <row r="835" spans="1:26" x14ac:dyDescent="0.3">
      <c r="A835" s="25">
        <v>2014</v>
      </c>
      <c r="B835" s="10">
        <v>363</v>
      </c>
      <c r="C835" s="10">
        <v>1119</v>
      </c>
      <c r="D835" s="10">
        <v>1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25">
        <v>0.69999999999998863</v>
      </c>
      <c r="O835" s="15">
        <v>6.0000000000000053E-2</v>
      </c>
      <c r="P835" s="25">
        <v>15.39</v>
      </c>
      <c r="Q835" s="25">
        <v>1.1872386198314788</v>
      </c>
      <c r="R835" s="25">
        <v>3.66</v>
      </c>
      <c r="S835" s="25">
        <v>0.56348108539441066</v>
      </c>
      <c r="T835" s="25">
        <v>1</v>
      </c>
      <c r="U835" s="25">
        <v>3374</v>
      </c>
      <c r="V835" s="25">
        <v>0</v>
      </c>
      <c r="W835" s="25">
        <v>1</v>
      </c>
      <c r="X835" s="25">
        <v>0</v>
      </c>
      <c r="Y835" s="25">
        <v>0</v>
      </c>
      <c r="Z835" s="25">
        <f t="shared" si="13"/>
        <v>1</v>
      </c>
    </row>
    <row r="836" spans="1:26" x14ac:dyDescent="0.3">
      <c r="A836" s="25">
        <v>2014</v>
      </c>
      <c r="B836" s="10">
        <v>364</v>
      </c>
      <c r="C836" s="10">
        <v>1120</v>
      </c>
      <c r="D836" s="10">
        <v>1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25">
        <v>0.60000000000002274</v>
      </c>
      <c r="O836" s="15">
        <v>5.0000000000000044E-2</v>
      </c>
      <c r="P836" s="25">
        <v>19.14</v>
      </c>
      <c r="Q836" s="25">
        <v>1.2819419334408249</v>
      </c>
      <c r="R836" s="25">
        <v>3.36</v>
      </c>
      <c r="S836" s="25">
        <v>0.52633927738984398</v>
      </c>
      <c r="T836" s="25">
        <v>0</v>
      </c>
      <c r="U836" s="25">
        <v>3374</v>
      </c>
      <c r="V836" s="25">
        <v>0</v>
      </c>
      <c r="W836" s="25">
        <v>0</v>
      </c>
      <c r="X836" s="25">
        <v>0</v>
      </c>
      <c r="Y836" s="25">
        <v>0</v>
      </c>
      <c r="Z836" s="25">
        <f t="shared" si="13"/>
        <v>0</v>
      </c>
    </row>
    <row r="837" spans="1:26" x14ac:dyDescent="0.3">
      <c r="A837" s="25">
        <v>2014</v>
      </c>
      <c r="B837" s="10">
        <v>365</v>
      </c>
      <c r="C837" s="10">
        <v>1121</v>
      </c>
      <c r="D837" s="10">
        <v>1</v>
      </c>
      <c r="E837" s="10">
        <v>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25">
        <v>1.1999999999999886</v>
      </c>
      <c r="O837" s="15">
        <v>2.0000000000000018E-2</v>
      </c>
      <c r="P837" s="25">
        <v>10.71</v>
      </c>
      <c r="Q837" s="25">
        <v>1.0297894708318556</v>
      </c>
      <c r="R837" s="25">
        <v>3.25</v>
      </c>
      <c r="S837" s="25">
        <v>0.51188336097887432</v>
      </c>
      <c r="T837" s="25">
        <v>0</v>
      </c>
      <c r="U837" s="25">
        <v>3374</v>
      </c>
      <c r="V837" s="25">
        <v>0</v>
      </c>
      <c r="W837" s="25">
        <v>0</v>
      </c>
      <c r="X837" s="25">
        <v>0</v>
      </c>
      <c r="Y837" s="25">
        <v>0</v>
      </c>
      <c r="Z837" s="25">
        <f t="shared" si="13"/>
        <v>0</v>
      </c>
    </row>
    <row r="838" spans="1:26" x14ac:dyDescent="0.3">
      <c r="A838" s="25">
        <v>2014</v>
      </c>
      <c r="B838" s="10">
        <v>366</v>
      </c>
      <c r="C838" s="10">
        <v>1122</v>
      </c>
      <c r="D838" s="10">
        <v>1</v>
      </c>
      <c r="E838" s="10">
        <v>0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25">
        <v>1.1000000000000227</v>
      </c>
      <c r="O838" s="15">
        <v>3.0000000000000027E-2</v>
      </c>
      <c r="P838" s="25">
        <v>37.11</v>
      </c>
      <c r="Q838" s="25">
        <v>1.5694909543487832</v>
      </c>
      <c r="R838" s="25">
        <v>3.92</v>
      </c>
      <c r="S838" s="25">
        <v>0.59328606702045728</v>
      </c>
      <c r="T838" s="25">
        <v>0</v>
      </c>
      <c r="U838" s="25">
        <v>3374</v>
      </c>
      <c r="V838" s="25">
        <v>0</v>
      </c>
      <c r="W838" s="25">
        <v>0</v>
      </c>
      <c r="X838" s="25">
        <v>0</v>
      </c>
      <c r="Y838" s="25">
        <v>0</v>
      </c>
      <c r="Z838" s="25">
        <f t="shared" si="13"/>
        <v>0</v>
      </c>
    </row>
    <row r="839" spans="1:26" x14ac:dyDescent="0.3">
      <c r="A839" s="25">
        <v>2014</v>
      </c>
      <c r="B839" s="10">
        <v>367</v>
      </c>
      <c r="C839" s="10">
        <v>1123</v>
      </c>
      <c r="D839" s="10">
        <v>1</v>
      </c>
      <c r="E839" s="10">
        <v>0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25">
        <v>0.69999999999998863</v>
      </c>
      <c r="O839" s="15">
        <v>2.0000000000000018E-2</v>
      </c>
      <c r="P839" s="25">
        <v>13.64</v>
      </c>
      <c r="Q839" s="25">
        <v>1.1348143703204601</v>
      </c>
      <c r="R839" s="25">
        <v>3.76</v>
      </c>
      <c r="S839" s="25">
        <v>0.57518784492766106</v>
      </c>
      <c r="T839" s="25">
        <v>0</v>
      </c>
      <c r="U839" s="25">
        <v>3374</v>
      </c>
      <c r="V839" s="25">
        <v>0</v>
      </c>
      <c r="W839" s="25">
        <v>0</v>
      </c>
      <c r="X839" s="25">
        <v>0</v>
      </c>
      <c r="Y839" s="25">
        <v>0</v>
      </c>
      <c r="Z839" s="25">
        <f t="shared" si="13"/>
        <v>0</v>
      </c>
    </row>
    <row r="840" spans="1:26" x14ac:dyDescent="0.3">
      <c r="A840" s="25">
        <v>2014</v>
      </c>
      <c r="B840" s="10">
        <v>368</v>
      </c>
      <c r="C840" s="10">
        <v>1124</v>
      </c>
      <c r="D840" s="10">
        <v>1</v>
      </c>
      <c r="E840" s="10">
        <v>0</v>
      </c>
      <c r="F840" s="10">
        <v>0</v>
      </c>
      <c r="G840" s="10">
        <v>0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25">
        <v>1</v>
      </c>
      <c r="O840" s="15">
        <v>3.0000000000000027E-2</v>
      </c>
      <c r="P840" s="25">
        <v>17.2</v>
      </c>
      <c r="Q840" s="25">
        <v>1.2355284469075489</v>
      </c>
      <c r="R840" s="25">
        <v>3.68</v>
      </c>
      <c r="S840" s="25">
        <v>0.56584781867351763</v>
      </c>
      <c r="T840" s="25">
        <v>0</v>
      </c>
      <c r="U840" s="25">
        <v>2265</v>
      </c>
      <c r="V840" s="25">
        <v>0</v>
      </c>
      <c r="W840" s="25">
        <v>0</v>
      </c>
      <c r="X840" s="25">
        <v>1</v>
      </c>
      <c r="Y840" s="25">
        <v>0</v>
      </c>
      <c r="Z840" s="25">
        <f t="shared" si="13"/>
        <v>1</v>
      </c>
    </row>
    <row r="841" spans="1:26" x14ac:dyDescent="0.3">
      <c r="A841" s="25">
        <v>2014</v>
      </c>
      <c r="B841" s="10">
        <v>369</v>
      </c>
      <c r="C841" s="10">
        <v>1125</v>
      </c>
      <c r="D841" s="10">
        <v>0</v>
      </c>
      <c r="E841" s="10">
        <v>1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25">
        <v>1.1000000000000227</v>
      </c>
      <c r="O841" s="15">
        <v>5.0000000000000044E-2</v>
      </c>
      <c r="P841" s="25">
        <v>15.25</v>
      </c>
      <c r="Q841" s="25">
        <v>1.1832698436828046</v>
      </c>
      <c r="R841" s="25">
        <v>3.03</v>
      </c>
      <c r="S841" s="25">
        <v>0.48144262850230496</v>
      </c>
      <c r="T841" s="25">
        <v>1</v>
      </c>
      <c r="U841" s="25">
        <v>2265</v>
      </c>
      <c r="V841" s="25">
        <v>0</v>
      </c>
      <c r="W841" s="25">
        <v>0</v>
      </c>
      <c r="X841" s="25">
        <v>0</v>
      </c>
      <c r="Y841" s="25">
        <v>0</v>
      </c>
      <c r="Z841" s="25">
        <f t="shared" si="13"/>
        <v>0</v>
      </c>
    </row>
    <row r="842" spans="1:26" x14ac:dyDescent="0.3">
      <c r="A842" s="25">
        <v>2014</v>
      </c>
      <c r="B842" s="10">
        <v>370</v>
      </c>
      <c r="C842" s="10">
        <v>1126</v>
      </c>
      <c r="D842" s="10">
        <v>0</v>
      </c>
      <c r="E842" s="10">
        <v>1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25">
        <v>0.79999999999995453</v>
      </c>
      <c r="O842" s="15">
        <v>0.16000000000000003</v>
      </c>
      <c r="P842" s="25">
        <v>48.48</v>
      </c>
      <c r="Q842" s="25">
        <v>1.6855626111582298</v>
      </c>
      <c r="R842" s="25">
        <v>3.62</v>
      </c>
      <c r="S842" s="25">
        <v>0.55870857053316569</v>
      </c>
      <c r="T842" s="25">
        <v>0</v>
      </c>
      <c r="U842" s="25">
        <v>2265</v>
      </c>
      <c r="V842" s="25">
        <v>0</v>
      </c>
      <c r="W842" s="25">
        <v>0</v>
      </c>
      <c r="X842" s="25">
        <v>0</v>
      </c>
      <c r="Y842" s="25">
        <v>0</v>
      </c>
      <c r="Z842" s="25">
        <f t="shared" si="13"/>
        <v>0</v>
      </c>
    </row>
    <row r="843" spans="1:26" x14ac:dyDescent="0.3">
      <c r="A843" s="25">
        <v>2014</v>
      </c>
      <c r="B843" s="10">
        <v>371</v>
      </c>
      <c r="C843" s="10">
        <v>1127</v>
      </c>
      <c r="D843" s="10">
        <v>1</v>
      </c>
      <c r="E843" s="10">
        <v>0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25">
        <v>0.55000000000001137</v>
      </c>
      <c r="O843" s="15">
        <v>2.0000000000000018E-2</v>
      </c>
      <c r="P843" s="25">
        <v>46.56</v>
      </c>
      <c r="Q843" s="25">
        <v>1.6680129716418322</v>
      </c>
      <c r="R843" s="25">
        <v>3.83</v>
      </c>
      <c r="S843" s="25">
        <v>0.58319877396862274</v>
      </c>
      <c r="T843" s="25">
        <v>0</v>
      </c>
      <c r="U843" s="25">
        <v>2265</v>
      </c>
      <c r="V843" s="25">
        <v>0</v>
      </c>
      <c r="W843" s="25">
        <v>0</v>
      </c>
      <c r="X843" s="25">
        <v>0</v>
      </c>
      <c r="Y843" s="25">
        <v>0</v>
      </c>
      <c r="Z843" s="25">
        <f t="shared" si="13"/>
        <v>0</v>
      </c>
    </row>
    <row r="844" spans="1:26" x14ac:dyDescent="0.3">
      <c r="A844" s="25">
        <v>2014</v>
      </c>
      <c r="B844" s="10">
        <v>372</v>
      </c>
      <c r="C844" s="10">
        <v>1128</v>
      </c>
      <c r="D844" s="10">
        <v>1</v>
      </c>
      <c r="E844" s="10">
        <v>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25">
        <v>0.55000000000001137</v>
      </c>
      <c r="O844" s="15">
        <v>0</v>
      </c>
      <c r="P844" s="25">
        <v>19.54</v>
      </c>
      <c r="Q844" s="25">
        <v>1.2909245593827543</v>
      </c>
      <c r="R844" s="25">
        <v>3.53</v>
      </c>
      <c r="S844" s="25">
        <v>0.54777470538782258</v>
      </c>
      <c r="T844" s="25">
        <v>0</v>
      </c>
      <c r="U844" s="25">
        <v>2265</v>
      </c>
      <c r="V844" s="25">
        <v>0</v>
      </c>
      <c r="W844" s="25">
        <v>1</v>
      </c>
      <c r="X844" s="25">
        <v>0</v>
      </c>
      <c r="Y844" s="25">
        <v>0</v>
      </c>
      <c r="Z844" s="25">
        <f t="shared" si="13"/>
        <v>1</v>
      </c>
    </row>
    <row r="845" spans="1:26" x14ac:dyDescent="0.3">
      <c r="A845" s="25">
        <v>2014</v>
      </c>
      <c r="B845" s="10">
        <v>373</v>
      </c>
      <c r="C845" s="10">
        <v>1129</v>
      </c>
      <c r="D845" s="10">
        <v>1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1</v>
      </c>
      <c r="M845" s="10">
        <v>0</v>
      </c>
      <c r="N845" s="25">
        <v>0.37999999999999545</v>
      </c>
      <c r="O845" s="15">
        <v>1.0000000000000009E-2</v>
      </c>
      <c r="P845" s="25">
        <v>45.63</v>
      </c>
      <c r="Q845" s="25">
        <v>1.6592504687726608</v>
      </c>
      <c r="R845" s="25">
        <v>4.16</v>
      </c>
      <c r="S845" s="25">
        <v>0.61909333062674277</v>
      </c>
      <c r="T845" s="25">
        <v>0</v>
      </c>
      <c r="U845" s="25">
        <v>2265</v>
      </c>
      <c r="V845" s="25">
        <v>0</v>
      </c>
      <c r="W845" s="25">
        <v>0</v>
      </c>
      <c r="X845" s="25">
        <v>0</v>
      </c>
      <c r="Y845" s="25">
        <v>0</v>
      </c>
      <c r="Z845" s="25">
        <f t="shared" si="13"/>
        <v>0</v>
      </c>
    </row>
    <row r="846" spans="1:26" x14ac:dyDescent="0.3">
      <c r="A846" s="25">
        <v>2014</v>
      </c>
      <c r="B846" s="10">
        <v>374</v>
      </c>
      <c r="C846" s="10">
        <v>1130</v>
      </c>
      <c r="D846" s="10">
        <v>1</v>
      </c>
      <c r="E846" s="10">
        <v>0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25">
        <v>0.44999999999998863</v>
      </c>
      <c r="O846" s="15">
        <v>0</v>
      </c>
      <c r="P846" s="25">
        <v>8.39</v>
      </c>
      <c r="Q846" s="25">
        <v>0.92376196082870032</v>
      </c>
      <c r="R846" s="25">
        <v>4.2300000000000004</v>
      </c>
      <c r="S846" s="25">
        <v>0.6263403673750424</v>
      </c>
      <c r="T846" s="25">
        <v>0</v>
      </c>
      <c r="U846" s="25">
        <v>2265</v>
      </c>
      <c r="V846" s="25">
        <v>0</v>
      </c>
      <c r="W846" s="25">
        <v>0</v>
      </c>
      <c r="X846" s="25">
        <v>0</v>
      </c>
      <c r="Y846" s="25">
        <v>0</v>
      </c>
      <c r="Z846" s="25">
        <f t="shared" si="13"/>
        <v>0</v>
      </c>
    </row>
    <row r="847" spans="1:26" x14ac:dyDescent="0.3">
      <c r="A847" s="25">
        <v>2014</v>
      </c>
      <c r="B847" s="10">
        <v>375</v>
      </c>
      <c r="C847" s="10">
        <v>1131</v>
      </c>
      <c r="D847" s="10">
        <v>0</v>
      </c>
      <c r="E847" s="10">
        <v>1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1</v>
      </c>
      <c r="M847" s="10">
        <v>0</v>
      </c>
      <c r="N847" s="25">
        <v>0.67000000000001592</v>
      </c>
      <c r="O847" s="15">
        <v>0.10999999999999999</v>
      </c>
      <c r="P847" s="25">
        <v>33.049999999999997</v>
      </c>
      <c r="Q847" s="25">
        <v>1.5191714638216589</v>
      </c>
      <c r="R847" s="25">
        <v>4.8</v>
      </c>
      <c r="S847" s="25">
        <v>0.68124123737558717</v>
      </c>
      <c r="T847" s="25">
        <v>0</v>
      </c>
      <c r="U847" s="25">
        <v>2265</v>
      </c>
      <c r="V847" s="25">
        <v>0</v>
      </c>
      <c r="W847" s="25">
        <v>0</v>
      </c>
      <c r="X847" s="25">
        <v>0</v>
      </c>
      <c r="Y847" s="25">
        <v>0</v>
      </c>
      <c r="Z847" s="25">
        <f t="shared" si="13"/>
        <v>0</v>
      </c>
    </row>
    <row r="848" spans="1:26" x14ac:dyDescent="0.3">
      <c r="A848" s="25">
        <v>2014</v>
      </c>
      <c r="B848" s="10">
        <v>376</v>
      </c>
      <c r="C848" s="10">
        <v>1132</v>
      </c>
      <c r="D848" s="10">
        <v>0</v>
      </c>
      <c r="E848" s="10">
        <v>1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1</v>
      </c>
      <c r="M848" s="10">
        <v>0</v>
      </c>
      <c r="N848" s="25">
        <v>0.25</v>
      </c>
      <c r="O848" s="15">
        <v>0</v>
      </c>
      <c r="P848" s="25">
        <v>36.78</v>
      </c>
      <c r="Q848" s="25">
        <v>1.5656117249020587</v>
      </c>
      <c r="R848" s="25">
        <v>4.74</v>
      </c>
      <c r="S848" s="25">
        <v>0.67577834167408513</v>
      </c>
      <c r="T848" s="25">
        <v>1</v>
      </c>
      <c r="U848" s="25">
        <v>2265</v>
      </c>
      <c r="V848" s="25">
        <v>0</v>
      </c>
      <c r="W848" s="25">
        <v>0</v>
      </c>
      <c r="X848" s="25">
        <v>0</v>
      </c>
      <c r="Y848" s="25">
        <v>0</v>
      </c>
      <c r="Z848" s="25">
        <f t="shared" si="13"/>
        <v>0</v>
      </c>
    </row>
    <row r="849" spans="1:26" x14ac:dyDescent="0.3">
      <c r="A849" s="25">
        <v>2014</v>
      </c>
      <c r="B849" s="10">
        <v>377</v>
      </c>
      <c r="C849" s="10">
        <v>1133</v>
      </c>
      <c r="D849" s="10">
        <v>0</v>
      </c>
      <c r="E849" s="10">
        <v>1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25">
        <v>0.64999999999997726</v>
      </c>
      <c r="O849" s="15">
        <v>6.0000000000000053E-2</v>
      </c>
      <c r="P849" s="25">
        <v>40.51</v>
      </c>
      <c r="Q849" s="25">
        <v>1.6075622431835883</v>
      </c>
      <c r="R849" s="25">
        <v>4.33</v>
      </c>
      <c r="S849" s="25">
        <v>0.63648789635336545</v>
      </c>
      <c r="T849" s="25">
        <v>0</v>
      </c>
      <c r="U849" s="25">
        <v>2265</v>
      </c>
      <c r="V849" s="25">
        <v>0</v>
      </c>
      <c r="W849" s="25">
        <v>0</v>
      </c>
      <c r="X849" s="25">
        <v>0</v>
      </c>
      <c r="Y849" s="25">
        <v>0</v>
      </c>
      <c r="Z849" s="25">
        <f t="shared" si="13"/>
        <v>0</v>
      </c>
    </row>
    <row r="850" spans="1:26" x14ac:dyDescent="0.3">
      <c r="A850" s="25">
        <v>2014</v>
      </c>
      <c r="B850" s="10">
        <v>378</v>
      </c>
      <c r="C850" s="10">
        <v>1134</v>
      </c>
      <c r="D850" s="10">
        <v>0</v>
      </c>
      <c r="E850" s="10">
        <v>1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25">
        <v>0.30000000000001137</v>
      </c>
      <c r="O850" s="15">
        <v>0</v>
      </c>
      <c r="P850" s="25">
        <v>40.51</v>
      </c>
      <c r="Q850" s="25">
        <v>1.6075622431835883</v>
      </c>
      <c r="R850" s="25">
        <v>5.22</v>
      </c>
      <c r="S850" s="25">
        <v>0.71767050300226209</v>
      </c>
      <c r="T850" s="25">
        <v>0</v>
      </c>
      <c r="U850" s="25">
        <v>2265</v>
      </c>
      <c r="V850" s="25">
        <v>0</v>
      </c>
      <c r="W850" s="25">
        <v>0</v>
      </c>
      <c r="X850" s="25">
        <v>0</v>
      </c>
      <c r="Y850" s="25">
        <v>0</v>
      </c>
      <c r="Z850" s="25">
        <f t="shared" si="1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80"/>
  <sheetViews>
    <sheetView workbookViewId="0">
      <pane xSplit="1" topLeftCell="B1" activePane="topRight" state="frozen"/>
      <selection pane="topRight" sqref="A1:XFD1"/>
    </sheetView>
  </sheetViews>
  <sheetFormatPr baseColWidth="10" defaultColWidth="8.88671875" defaultRowHeight="14.4" x14ac:dyDescent="0.3"/>
  <cols>
    <col min="1" max="1" width="6.6640625" style="1" bestFit="1" customWidth="1"/>
    <col min="2" max="2" width="8.88671875" style="1"/>
    <col min="3" max="4" width="12.5546875" style="1" bestFit="1" customWidth="1"/>
    <col min="5" max="6" width="12.5546875" style="1" customWidth="1"/>
    <col min="7" max="7" width="10.88671875" style="1" bestFit="1" customWidth="1"/>
    <col min="8" max="10" width="10.88671875" style="1" customWidth="1"/>
    <col min="11" max="12" width="8.88671875" style="1" hidden="1" customWidth="1"/>
    <col min="13" max="13" width="8.88671875" style="22"/>
    <col min="14" max="14" width="8.88671875" style="1"/>
    <col min="15" max="15" width="8.88671875" style="1" customWidth="1"/>
    <col min="16" max="16" width="8" style="1" customWidth="1"/>
    <col min="17" max="17" width="14.109375" style="1" customWidth="1"/>
    <col min="18" max="19" width="14.6640625" style="1" customWidth="1"/>
    <col min="20" max="20" width="15.33203125" style="1" customWidth="1"/>
    <col min="21" max="22" width="16.6640625" style="1" customWidth="1"/>
    <col min="23" max="25" width="8.88671875" style="1"/>
    <col min="26" max="26" width="9.6640625" style="1" bestFit="1" customWidth="1"/>
    <col min="27" max="27" width="13.6640625" style="1" bestFit="1" customWidth="1"/>
    <col min="28" max="29" width="9.6640625" style="1" customWidth="1"/>
    <col min="30" max="30" width="9.109375" style="1" bestFit="1" customWidth="1"/>
    <col min="31" max="31" width="13.6640625" style="1" bestFit="1" customWidth="1"/>
    <col min="32" max="33" width="8.88671875" style="1" customWidth="1"/>
    <col min="34" max="34" width="12.6640625" style="1" bestFit="1" customWidth="1"/>
    <col min="35" max="35" width="13.5546875" style="1" customWidth="1"/>
    <col min="36" max="36" width="15.33203125" style="1" bestFit="1" customWidth="1"/>
    <col min="37" max="37" width="16.33203125" style="1" bestFit="1" customWidth="1"/>
    <col min="38" max="40" width="8.88671875" style="1"/>
    <col min="41" max="42" width="15.33203125" style="1" bestFit="1" customWidth="1"/>
    <col min="43" max="44" width="8.88671875" style="1"/>
    <col min="45" max="45" width="11" style="1" bestFit="1" customWidth="1"/>
    <col min="46" max="47" width="15.33203125" style="1" bestFit="1" customWidth="1"/>
    <col min="48" max="48" width="8.88671875" style="1"/>
    <col min="49" max="49" width="17" style="1" bestFit="1" customWidth="1"/>
    <col min="50" max="50" width="11" style="1" bestFit="1" customWidth="1"/>
    <col min="51" max="52" width="11.33203125" style="1" bestFit="1" customWidth="1"/>
    <col min="53" max="53" width="14.33203125" style="1" customWidth="1"/>
    <col min="54" max="54" width="12.88671875" style="1" bestFit="1" customWidth="1"/>
    <col min="55" max="16384" width="8.88671875" style="1"/>
  </cols>
  <sheetData>
    <row r="1" spans="1:54" s="146" customFormat="1" x14ac:dyDescent="0.3">
      <c r="A1" s="97" t="s">
        <v>0</v>
      </c>
      <c r="B1" s="97" t="s">
        <v>1</v>
      </c>
      <c r="C1" s="143" t="s">
        <v>3</v>
      </c>
      <c r="D1" s="143" t="s">
        <v>12</v>
      </c>
      <c r="E1" s="143" t="s">
        <v>99</v>
      </c>
      <c r="F1" s="143" t="s">
        <v>100</v>
      </c>
      <c r="G1" s="143" t="s">
        <v>4</v>
      </c>
      <c r="H1" s="143" t="s">
        <v>13</v>
      </c>
      <c r="I1" s="143" t="s">
        <v>101</v>
      </c>
      <c r="J1" s="143" t="s">
        <v>102</v>
      </c>
      <c r="K1" s="143" t="s">
        <v>5</v>
      </c>
      <c r="L1" s="143" t="s">
        <v>14</v>
      </c>
      <c r="M1" s="144" t="s">
        <v>50</v>
      </c>
      <c r="N1" s="97" t="s">
        <v>2</v>
      </c>
      <c r="O1" s="97" t="s">
        <v>6</v>
      </c>
      <c r="P1" s="97" t="s">
        <v>7</v>
      </c>
      <c r="Q1" s="97" t="s">
        <v>8</v>
      </c>
      <c r="R1" s="97" t="s">
        <v>17</v>
      </c>
      <c r="S1" s="97" t="s">
        <v>68</v>
      </c>
      <c r="T1" s="97" t="s">
        <v>154</v>
      </c>
      <c r="U1" s="97" t="s">
        <v>19</v>
      </c>
      <c r="V1" s="97" t="s">
        <v>20</v>
      </c>
      <c r="W1" s="97" t="s">
        <v>9</v>
      </c>
      <c r="X1" s="97" t="s">
        <v>10</v>
      </c>
      <c r="Y1" s="97" t="s">
        <v>11</v>
      </c>
      <c r="Z1" s="145" t="s">
        <v>15</v>
      </c>
      <c r="AA1" s="145" t="s">
        <v>69</v>
      </c>
      <c r="AB1" s="145" t="s">
        <v>21</v>
      </c>
      <c r="AC1" s="145" t="s">
        <v>22</v>
      </c>
      <c r="AD1" s="145" t="s">
        <v>16</v>
      </c>
      <c r="AE1" s="145" t="s">
        <v>70</v>
      </c>
      <c r="AF1" s="97" t="s">
        <v>23</v>
      </c>
      <c r="AG1" s="97" t="s">
        <v>24</v>
      </c>
      <c r="AH1" s="97" t="s">
        <v>32</v>
      </c>
      <c r="AI1" s="97" t="s">
        <v>33</v>
      </c>
      <c r="AJ1" s="97" t="s">
        <v>34</v>
      </c>
      <c r="AK1" s="97" t="s">
        <v>35</v>
      </c>
      <c r="AL1" s="97" t="s">
        <v>42</v>
      </c>
      <c r="AM1" s="97" t="s">
        <v>45</v>
      </c>
      <c r="AN1" s="97" t="s">
        <v>36</v>
      </c>
      <c r="AO1" s="97" t="s">
        <v>37</v>
      </c>
      <c r="AP1" s="97" t="s">
        <v>38</v>
      </c>
      <c r="AQ1" s="97" t="s">
        <v>43</v>
      </c>
      <c r="AR1" s="97" t="s">
        <v>46</v>
      </c>
      <c r="AS1" s="97" t="s">
        <v>39</v>
      </c>
      <c r="AT1" s="97" t="s">
        <v>40</v>
      </c>
      <c r="AU1" s="97" t="s">
        <v>41</v>
      </c>
      <c r="AV1" s="97" t="s">
        <v>44</v>
      </c>
      <c r="AW1" s="97" t="s">
        <v>47</v>
      </c>
      <c r="AX1" s="97" t="s">
        <v>52</v>
      </c>
      <c r="AY1" s="97" t="s">
        <v>53</v>
      </c>
      <c r="AZ1" s="97" t="s">
        <v>54</v>
      </c>
      <c r="BA1" s="97" t="s">
        <v>55</v>
      </c>
      <c r="BB1" s="97" t="s">
        <v>56</v>
      </c>
    </row>
    <row r="2" spans="1:54" x14ac:dyDescent="0.3">
      <c r="A2" s="2">
        <v>1</v>
      </c>
      <c r="B2" s="2">
        <v>40</v>
      </c>
      <c r="C2" s="2">
        <v>1</v>
      </c>
      <c r="D2" s="2">
        <v>1</v>
      </c>
      <c r="E2" s="26">
        <f>MIN(C2:D2)</f>
        <v>1</v>
      </c>
      <c r="F2" s="26">
        <f>MAX(C2:D2)</f>
        <v>1</v>
      </c>
      <c r="G2" s="2">
        <v>1</v>
      </c>
      <c r="H2" s="2">
        <v>1</v>
      </c>
      <c r="I2" s="26">
        <f>MIN(G2:H2)</f>
        <v>1</v>
      </c>
      <c r="J2" s="26">
        <f>MAX(G2:H2)</f>
        <v>1</v>
      </c>
      <c r="K2" s="7">
        <v>3</v>
      </c>
      <c r="L2" s="7">
        <v>3</v>
      </c>
      <c r="M2" s="19">
        <f>SUM(K2:L2)</f>
        <v>6</v>
      </c>
      <c r="N2" s="7">
        <v>3.22</v>
      </c>
      <c r="O2" s="9">
        <v>0</v>
      </c>
      <c r="P2" s="9">
        <v>0.23400000000000001</v>
      </c>
      <c r="Q2" s="14">
        <v>19002</v>
      </c>
      <c r="R2" s="14">
        <f>(P2-O2)*1000</f>
        <v>234</v>
      </c>
      <c r="S2" s="9">
        <f>R2/1000</f>
        <v>0.23400000000000001</v>
      </c>
      <c r="T2" s="14">
        <v>233.93483681742131</v>
      </c>
      <c r="U2" s="15">
        <f>ROUND(T2/R2,2)</f>
        <v>1</v>
      </c>
      <c r="V2" s="15">
        <f t="shared" ref="V2:V65" si="0">1-U2</f>
        <v>0</v>
      </c>
      <c r="W2" s="8">
        <v>69321</v>
      </c>
      <c r="X2" s="8">
        <v>69410</v>
      </c>
      <c r="Y2" s="8">
        <v>69498</v>
      </c>
      <c r="Z2" s="17">
        <v>23.57</v>
      </c>
      <c r="AA2" s="17">
        <f t="shared" ref="AA2:AA65" si="1">LOG(Z2)</f>
        <v>1.3723595825243238</v>
      </c>
      <c r="AB2" s="12">
        <v>13.77</v>
      </c>
      <c r="AC2" s="12">
        <v>32.479999999999997</v>
      </c>
      <c r="AD2" s="12">
        <v>2.83</v>
      </c>
      <c r="AE2" s="17">
        <f>LOG(AD2)</f>
        <v>0.45178643552429026</v>
      </c>
      <c r="AF2" s="8">
        <v>2.13</v>
      </c>
      <c r="AG2" s="16">
        <v>3.52</v>
      </c>
      <c r="AH2" s="18">
        <v>2</v>
      </c>
      <c r="AI2" s="8">
        <v>0</v>
      </c>
      <c r="AJ2" s="8">
        <v>0</v>
      </c>
      <c r="AK2" s="8">
        <v>5</v>
      </c>
      <c r="AL2" s="8">
        <v>25</v>
      </c>
      <c r="AM2" s="8">
        <f t="shared" ref="AM2:AM65" si="2">SUM(AI2:AL2)</f>
        <v>30</v>
      </c>
      <c r="AN2" s="8">
        <v>0</v>
      </c>
      <c r="AO2" s="8">
        <v>1</v>
      </c>
      <c r="AP2" s="8">
        <v>3</v>
      </c>
      <c r="AQ2" s="8">
        <v>43</v>
      </c>
      <c r="AR2" s="8">
        <f t="shared" ref="AR2:AR65" si="3">SUM(AN2:AQ2)</f>
        <v>47</v>
      </c>
      <c r="AS2" s="8">
        <v>0</v>
      </c>
      <c r="AT2" s="8">
        <v>0</v>
      </c>
      <c r="AU2" s="8">
        <v>9</v>
      </c>
      <c r="AV2" s="8">
        <v>38</v>
      </c>
      <c r="AW2" s="8">
        <f t="shared" ref="AW2:AW65" si="4">SUM(AS2:AV2)</f>
        <v>47</v>
      </c>
      <c r="AX2" s="8">
        <f>AI2+AN2+AS2</f>
        <v>0</v>
      </c>
      <c r="AY2" s="8">
        <f t="shared" ref="AY2:BB2" si="5">AJ2+AO2+AT2</f>
        <v>1</v>
      </c>
      <c r="AZ2" s="8">
        <f t="shared" si="5"/>
        <v>17</v>
      </c>
      <c r="BA2" s="8">
        <f t="shared" si="5"/>
        <v>106</v>
      </c>
      <c r="BB2" s="8">
        <f t="shared" si="5"/>
        <v>124</v>
      </c>
    </row>
    <row r="3" spans="1:54" x14ac:dyDescent="0.3">
      <c r="A3" s="2">
        <v>2</v>
      </c>
      <c r="B3" s="2">
        <v>60</v>
      </c>
      <c r="C3" s="2">
        <v>1</v>
      </c>
      <c r="D3" s="2">
        <v>1</v>
      </c>
      <c r="E3" s="26">
        <f t="shared" ref="E3:E66" si="6">MIN(C3:D3)</f>
        <v>1</v>
      </c>
      <c r="F3" s="26">
        <f t="shared" ref="F3:F66" si="7">MAX(C3:D3)</f>
        <v>1</v>
      </c>
      <c r="G3" s="2">
        <v>1</v>
      </c>
      <c r="H3" s="2">
        <v>1</v>
      </c>
      <c r="I3" s="26">
        <f t="shared" ref="I3:I66" si="8">MIN(G3:H3)</f>
        <v>1</v>
      </c>
      <c r="J3" s="26">
        <f t="shared" ref="J3:J66" si="9">MAX(G3:H3)</f>
        <v>1</v>
      </c>
      <c r="K3" s="7">
        <v>3</v>
      </c>
      <c r="L3" s="7">
        <v>3</v>
      </c>
      <c r="M3" s="19">
        <f t="shared" ref="M3:M66" si="10">SUM(K3:L3)</f>
        <v>6</v>
      </c>
      <c r="N3" s="7">
        <v>3.59</v>
      </c>
      <c r="O3" s="9">
        <v>0.23400000000000001</v>
      </c>
      <c r="P3" s="9">
        <v>0.65</v>
      </c>
      <c r="Q3" s="14">
        <v>19002</v>
      </c>
      <c r="R3" s="14">
        <f t="shared" ref="R3:R66" si="11">(P3-O3)*1000</f>
        <v>416.00000000000006</v>
      </c>
      <c r="S3" s="9">
        <f t="shared" ref="S3:S66" si="12">R3/1000</f>
        <v>0.41600000000000004</v>
      </c>
      <c r="T3" s="14">
        <v>413.55315073202013</v>
      </c>
      <c r="U3" s="15">
        <f t="shared" ref="U3:U66" si="13">ROUND(T3/R3,2)</f>
        <v>0.99</v>
      </c>
      <c r="V3" s="15">
        <f t="shared" si="0"/>
        <v>1.0000000000000009E-2</v>
      </c>
      <c r="W3" s="8">
        <v>69321</v>
      </c>
      <c r="X3" s="8">
        <v>69410</v>
      </c>
      <c r="Y3" s="8">
        <v>69498</v>
      </c>
      <c r="Z3" s="17">
        <v>21.43</v>
      </c>
      <c r="AA3" s="17">
        <f t="shared" si="1"/>
        <v>1.3310221710418286</v>
      </c>
      <c r="AB3" s="12">
        <v>11.92</v>
      </c>
      <c r="AC3" s="12">
        <v>40.46</v>
      </c>
      <c r="AD3" s="12">
        <v>1.68</v>
      </c>
      <c r="AE3" s="17">
        <f t="shared" ref="AE3:AE66" si="14">LOG(AD3)</f>
        <v>0.22530928172586284</v>
      </c>
      <c r="AF3" s="8">
        <v>1.27</v>
      </c>
      <c r="AG3" s="16">
        <v>2.5499999999999998</v>
      </c>
      <c r="AH3" s="18">
        <v>2</v>
      </c>
      <c r="AI3" s="8">
        <v>0</v>
      </c>
      <c r="AJ3" s="8">
        <v>1</v>
      </c>
      <c r="AK3" s="8">
        <v>6</v>
      </c>
      <c r="AL3" s="8">
        <v>41</v>
      </c>
      <c r="AM3" s="8">
        <f t="shared" si="2"/>
        <v>48</v>
      </c>
      <c r="AN3" s="8">
        <v>0</v>
      </c>
      <c r="AO3" s="8">
        <v>0</v>
      </c>
      <c r="AP3" s="8">
        <v>8</v>
      </c>
      <c r="AQ3" s="8">
        <v>70</v>
      </c>
      <c r="AR3" s="8">
        <f t="shared" si="3"/>
        <v>78</v>
      </c>
      <c r="AS3" s="8">
        <v>0</v>
      </c>
      <c r="AT3" s="8">
        <v>0</v>
      </c>
      <c r="AU3" s="8">
        <v>13</v>
      </c>
      <c r="AV3" s="8">
        <v>44</v>
      </c>
      <c r="AW3" s="8">
        <f t="shared" si="4"/>
        <v>57</v>
      </c>
      <c r="AX3" s="8">
        <f t="shared" ref="AX3:AX66" si="15">AI3+AN3+AS3</f>
        <v>0</v>
      </c>
      <c r="AY3" s="8">
        <f t="shared" ref="AY3:AY66" si="16">AJ3+AO3+AT3</f>
        <v>1</v>
      </c>
      <c r="AZ3" s="8">
        <f t="shared" ref="AZ3:AZ66" si="17">AK3+AP3+AU3</f>
        <v>27</v>
      </c>
      <c r="BA3" s="8">
        <f t="shared" ref="BA3:BA66" si="18">AL3+AQ3+AV3</f>
        <v>155</v>
      </c>
      <c r="BB3" s="8">
        <f t="shared" ref="BB3:BB66" si="19">AM3+AR3+AW3</f>
        <v>183</v>
      </c>
    </row>
    <row r="4" spans="1:54" x14ac:dyDescent="0.3">
      <c r="A4" s="2">
        <v>3</v>
      </c>
      <c r="B4" s="2">
        <v>60</v>
      </c>
      <c r="C4" s="2">
        <v>2</v>
      </c>
      <c r="D4" s="2">
        <v>2</v>
      </c>
      <c r="E4" s="26">
        <f t="shared" si="6"/>
        <v>2</v>
      </c>
      <c r="F4" s="26">
        <f t="shared" si="7"/>
        <v>2</v>
      </c>
      <c r="G4" s="2">
        <v>2</v>
      </c>
      <c r="H4" s="2">
        <v>2</v>
      </c>
      <c r="I4" s="26">
        <f t="shared" si="8"/>
        <v>2</v>
      </c>
      <c r="J4" s="26">
        <f t="shared" si="9"/>
        <v>2</v>
      </c>
      <c r="K4" s="7">
        <v>2</v>
      </c>
      <c r="L4" s="7">
        <v>2</v>
      </c>
      <c r="M4" s="19">
        <f t="shared" si="10"/>
        <v>4</v>
      </c>
      <c r="N4" s="7">
        <v>3.69</v>
      </c>
      <c r="O4" s="9">
        <v>0.65</v>
      </c>
      <c r="P4" s="9">
        <v>0.95</v>
      </c>
      <c r="Q4" s="14">
        <v>19002</v>
      </c>
      <c r="R4" s="14">
        <f t="shared" si="11"/>
        <v>299.99999999999994</v>
      </c>
      <c r="S4" s="9">
        <f t="shared" si="12"/>
        <v>0.29999999999999993</v>
      </c>
      <c r="T4" s="14">
        <v>284.96202904192199</v>
      </c>
      <c r="U4" s="15">
        <f t="shared" si="13"/>
        <v>0.95</v>
      </c>
      <c r="V4" s="15">
        <f t="shared" si="0"/>
        <v>5.0000000000000044E-2</v>
      </c>
      <c r="W4" s="8">
        <v>69321</v>
      </c>
      <c r="X4" s="8">
        <v>69410</v>
      </c>
      <c r="Y4" s="8">
        <v>69498</v>
      </c>
      <c r="Z4" s="17">
        <v>16.440000000000001</v>
      </c>
      <c r="AA4" s="17">
        <f t="shared" si="1"/>
        <v>1.2159018132040316</v>
      </c>
      <c r="AB4" s="12">
        <v>10.89</v>
      </c>
      <c r="AC4" s="12">
        <v>27.02</v>
      </c>
      <c r="AD4" s="12">
        <v>1.68</v>
      </c>
      <c r="AE4" s="17">
        <f t="shared" si="14"/>
        <v>0.22530928172586284</v>
      </c>
      <c r="AF4" s="8">
        <v>1.6</v>
      </c>
      <c r="AG4" s="16">
        <v>1.75</v>
      </c>
      <c r="AH4" s="18">
        <v>1</v>
      </c>
      <c r="AI4" s="8">
        <v>0</v>
      </c>
      <c r="AJ4" s="8">
        <v>0</v>
      </c>
      <c r="AK4" s="8">
        <v>0</v>
      </c>
      <c r="AL4" s="8">
        <v>1</v>
      </c>
      <c r="AM4" s="8">
        <f t="shared" si="2"/>
        <v>1</v>
      </c>
      <c r="AN4" s="8">
        <v>0</v>
      </c>
      <c r="AO4" s="8">
        <v>0</v>
      </c>
      <c r="AP4" s="8">
        <v>2</v>
      </c>
      <c r="AQ4" s="8">
        <v>6</v>
      </c>
      <c r="AR4" s="8">
        <f t="shared" si="3"/>
        <v>8</v>
      </c>
      <c r="AS4" s="8">
        <v>0</v>
      </c>
      <c r="AT4" s="8">
        <v>0</v>
      </c>
      <c r="AU4" s="8">
        <v>0</v>
      </c>
      <c r="AV4" s="8">
        <v>5</v>
      </c>
      <c r="AW4" s="8">
        <f t="shared" si="4"/>
        <v>5</v>
      </c>
      <c r="AX4" s="8">
        <f t="shared" si="15"/>
        <v>0</v>
      </c>
      <c r="AY4" s="8">
        <f t="shared" si="16"/>
        <v>0</v>
      </c>
      <c r="AZ4" s="8">
        <f t="shared" si="17"/>
        <v>2</v>
      </c>
      <c r="BA4" s="8">
        <f t="shared" si="18"/>
        <v>12</v>
      </c>
      <c r="BB4" s="8">
        <f t="shared" si="19"/>
        <v>14</v>
      </c>
    </row>
    <row r="5" spans="1:54" x14ac:dyDescent="0.3">
      <c r="A5" s="2">
        <v>4</v>
      </c>
      <c r="B5" s="2">
        <v>60</v>
      </c>
      <c r="C5" s="2">
        <v>2</v>
      </c>
      <c r="D5" s="2">
        <v>2</v>
      </c>
      <c r="E5" s="26">
        <f t="shared" si="6"/>
        <v>2</v>
      </c>
      <c r="F5" s="26">
        <f t="shared" si="7"/>
        <v>2</v>
      </c>
      <c r="G5" s="2">
        <v>2</v>
      </c>
      <c r="H5" s="2">
        <v>2</v>
      </c>
      <c r="I5" s="26">
        <f t="shared" si="8"/>
        <v>2</v>
      </c>
      <c r="J5" s="26">
        <f t="shared" si="9"/>
        <v>2</v>
      </c>
      <c r="K5" s="7">
        <v>2</v>
      </c>
      <c r="L5" s="7">
        <v>2</v>
      </c>
      <c r="M5" s="19">
        <f t="shared" si="10"/>
        <v>4</v>
      </c>
      <c r="N5" s="7">
        <v>3.7</v>
      </c>
      <c r="O5" s="9">
        <v>0.95</v>
      </c>
      <c r="P5" s="9">
        <v>1.5</v>
      </c>
      <c r="Q5" s="14">
        <v>19002</v>
      </c>
      <c r="R5" s="14">
        <f t="shared" si="11"/>
        <v>550</v>
      </c>
      <c r="S5" s="9">
        <f t="shared" si="12"/>
        <v>0.55000000000000004</v>
      </c>
      <c r="T5" s="14">
        <v>539.15680077487582</v>
      </c>
      <c r="U5" s="15">
        <f t="shared" si="13"/>
        <v>0.98</v>
      </c>
      <c r="V5" s="15">
        <f t="shared" si="0"/>
        <v>2.0000000000000018E-2</v>
      </c>
      <c r="W5" s="8">
        <v>69321</v>
      </c>
      <c r="X5" s="8">
        <v>69410</v>
      </c>
      <c r="Y5" s="8">
        <v>69498</v>
      </c>
      <c r="Z5" s="17">
        <v>18.41</v>
      </c>
      <c r="AA5" s="17">
        <f t="shared" si="1"/>
        <v>1.2650537885040147</v>
      </c>
      <c r="AB5" s="12">
        <v>10.24</v>
      </c>
      <c r="AC5" s="12">
        <v>24.52</v>
      </c>
      <c r="AD5" s="12">
        <v>1.45</v>
      </c>
      <c r="AE5" s="17">
        <f t="shared" si="14"/>
        <v>0.16136800223497488</v>
      </c>
      <c r="AF5" s="8">
        <v>1.33</v>
      </c>
      <c r="AG5" s="16">
        <v>1.66</v>
      </c>
      <c r="AH5" s="18">
        <v>0</v>
      </c>
      <c r="AI5" s="8">
        <v>0</v>
      </c>
      <c r="AJ5" s="8">
        <v>0</v>
      </c>
      <c r="AK5" s="8">
        <v>0</v>
      </c>
      <c r="AL5" s="8">
        <v>16</v>
      </c>
      <c r="AM5" s="8">
        <f t="shared" si="2"/>
        <v>16</v>
      </c>
      <c r="AN5" s="8">
        <v>0</v>
      </c>
      <c r="AO5" s="8">
        <v>0</v>
      </c>
      <c r="AP5" s="8">
        <v>2</v>
      </c>
      <c r="AQ5" s="8">
        <v>28</v>
      </c>
      <c r="AR5" s="8">
        <f t="shared" si="3"/>
        <v>30</v>
      </c>
      <c r="AS5" s="8">
        <v>0</v>
      </c>
      <c r="AT5" s="8">
        <v>1</v>
      </c>
      <c r="AU5" s="8">
        <v>3</v>
      </c>
      <c r="AV5" s="8">
        <v>32</v>
      </c>
      <c r="AW5" s="8">
        <f t="shared" si="4"/>
        <v>36</v>
      </c>
      <c r="AX5" s="8">
        <f t="shared" si="15"/>
        <v>0</v>
      </c>
      <c r="AY5" s="8">
        <f t="shared" si="16"/>
        <v>1</v>
      </c>
      <c r="AZ5" s="8">
        <f t="shared" si="17"/>
        <v>5</v>
      </c>
      <c r="BA5" s="8">
        <f t="shared" si="18"/>
        <v>76</v>
      </c>
      <c r="BB5" s="8">
        <f t="shared" si="19"/>
        <v>82</v>
      </c>
    </row>
    <row r="6" spans="1:54" x14ac:dyDescent="0.3">
      <c r="A6" s="2">
        <v>5</v>
      </c>
      <c r="B6" s="2">
        <v>60</v>
      </c>
      <c r="C6" s="2">
        <v>2</v>
      </c>
      <c r="D6" s="2">
        <v>2</v>
      </c>
      <c r="E6" s="26">
        <f t="shared" si="6"/>
        <v>2</v>
      </c>
      <c r="F6" s="26">
        <f t="shared" si="7"/>
        <v>2</v>
      </c>
      <c r="G6" s="2">
        <v>2</v>
      </c>
      <c r="H6" s="2">
        <v>2</v>
      </c>
      <c r="I6" s="26">
        <f t="shared" si="8"/>
        <v>2</v>
      </c>
      <c r="J6" s="26">
        <f t="shared" si="9"/>
        <v>2</v>
      </c>
      <c r="K6" s="7">
        <v>2</v>
      </c>
      <c r="L6" s="7">
        <v>2</v>
      </c>
      <c r="M6" s="19">
        <f t="shared" si="10"/>
        <v>4</v>
      </c>
      <c r="N6" s="7">
        <v>3.49</v>
      </c>
      <c r="O6" s="9">
        <v>1.5</v>
      </c>
      <c r="P6" s="9">
        <v>2.13</v>
      </c>
      <c r="Q6" s="14">
        <v>19002</v>
      </c>
      <c r="R6" s="14">
        <f t="shared" si="11"/>
        <v>629.99999999999989</v>
      </c>
      <c r="S6" s="9">
        <f t="shared" si="12"/>
        <v>0.62999999999999989</v>
      </c>
      <c r="T6" s="14">
        <v>619.95848454230429</v>
      </c>
      <c r="U6" s="15">
        <f t="shared" si="13"/>
        <v>0.98</v>
      </c>
      <c r="V6" s="15">
        <f t="shared" si="0"/>
        <v>2.0000000000000018E-2</v>
      </c>
      <c r="W6" s="8">
        <v>69321</v>
      </c>
      <c r="X6" s="8">
        <v>69410</v>
      </c>
      <c r="Y6" s="8">
        <v>69498</v>
      </c>
      <c r="Z6" s="17">
        <v>38.380000000000003</v>
      </c>
      <c r="AA6" s="17">
        <f t="shared" si="1"/>
        <v>1.5841049703994527</v>
      </c>
      <c r="AB6" s="12">
        <v>11.16</v>
      </c>
      <c r="AC6" s="12">
        <v>68.92</v>
      </c>
      <c r="AD6" s="12">
        <v>1.43</v>
      </c>
      <c r="AE6" s="17">
        <f t="shared" si="14"/>
        <v>0.1553360374650618</v>
      </c>
      <c r="AF6" s="8">
        <v>0.97</v>
      </c>
      <c r="AG6" s="16">
        <v>2.2999999999999998</v>
      </c>
      <c r="AH6" s="18">
        <v>1</v>
      </c>
      <c r="AI6" s="8">
        <v>0</v>
      </c>
      <c r="AJ6" s="8">
        <v>1</v>
      </c>
      <c r="AK6" s="8">
        <v>13</v>
      </c>
      <c r="AL6" s="8">
        <v>97</v>
      </c>
      <c r="AM6" s="8">
        <f t="shared" si="2"/>
        <v>111</v>
      </c>
      <c r="AN6" s="8">
        <v>0</v>
      </c>
      <c r="AO6" s="8">
        <v>2</v>
      </c>
      <c r="AP6" s="8">
        <v>10</v>
      </c>
      <c r="AQ6" s="8">
        <v>150</v>
      </c>
      <c r="AR6" s="8">
        <f t="shared" si="3"/>
        <v>162</v>
      </c>
      <c r="AS6" s="8">
        <v>0</v>
      </c>
      <c r="AT6" s="8">
        <v>1</v>
      </c>
      <c r="AU6" s="8">
        <v>19</v>
      </c>
      <c r="AV6" s="8">
        <v>140</v>
      </c>
      <c r="AW6" s="8">
        <f t="shared" si="4"/>
        <v>160</v>
      </c>
      <c r="AX6" s="8">
        <f t="shared" si="15"/>
        <v>0</v>
      </c>
      <c r="AY6" s="8">
        <f t="shared" si="16"/>
        <v>4</v>
      </c>
      <c r="AZ6" s="8">
        <f t="shared" si="17"/>
        <v>42</v>
      </c>
      <c r="BA6" s="8">
        <f t="shared" si="18"/>
        <v>387</v>
      </c>
      <c r="BB6" s="8">
        <f t="shared" si="19"/>
        <v>433</v>
      </c>
    </row>
    <row r="7" spans="1:54" x14ac:dyDescent="0.3">
      <c r="A7" s="2">
        <v>6</v>
      </c>
      <c r="B7" s="2">
        <v>60</v>
      </c>
      <c r="C7" s="2">
        <v>1</v>
      </c>
      <c r="D7" s="2">
        <v>1</v>
      </c>
      <c r="E7" s="26">
        <f t="shared" si="6"/>
        <v>1</v>
      </c>
      <c r="F7" s="26">
        <f t="shared" si="7"/>
        <v>1</v>
      </c>
      <c r="G7" s="2">
        <v>1</v>
      </c>
      <c r="H7" s="2">
        <v>1</v>
      </c>
      <c r="I7" s="26">
        <f t="shared" si="8"/>
        <v>1</v>
      </c>
      <c r="J7" s="26">
        <f t="shared" si="9"/>
        <v>1</v>
      </c>
      <c r="K7" s="7">
        <v>2</v>
      </c>
      <c r="L7" s="7">
        <v>2</v>
      </c>
      <c r="M7" s="19">
        <f t="shared" si="10"/>
        <v>4</v>
      </c>
      <c r="N7" s="7">
        <v>3.59</v>
      </c>
      <c r="O7" s="9">
        <v>2.13</v>
      </c>
      <c r="P7" s="9">
        <v>2.8</v>
      </c>
      <c r="Q7" s="14">
        <v>19003</v>
      </c>
      <c r="R7" s="14">
        <f t="shared" si="11"/>
        <v>669.99999999999989</v>
      </c>
      <c r="S7" s="9">
        <f t="shared" si="12"/>
        <v>0.66999999999999993</v>
      </c>
      <c r="T7" s="14">
        <v>669.92085259687292</v>
      </c>
      <c r="U7" s="15">
        <f t="shared" si="13"/>
        <v>1</v>
      </c>
      <c r="V7" s="15">
        <f t="shared" si="0"/>
        <v>0</v>
      </c>
      <c r="W7" s="8">
        <v>69321</v>
      </c>
      <c r="X7" s="8">
        <v>69410</v>
      </c>
      <c r="Y7" s="8">
        <v>69498</v>
      </c>
      <c r="Z7" s="17">
        <v>15.75</v>
      </c>
      <c r="AA7" s="17">
        <f t="shared" si="1"/>
        <v>1.1972805581256194</v>
      </c>
      <c r="AB7" s="12">
        <v>12.33</v>
      </c>
      <c r="AC7" s="12">
        <v>20.57</v>
      </c>
      <c r="AD7" s="12">
        <v>3.66</v>
      </c>
      <c r="AE7" s="17">
        <f t="shared" si="14"/>
        <v>0.56348108539441066</v>
      </c>
      <c r="AF7" s="8">
        <v>0.89</v>
      </c>
      <c r="AG7" s="16">
        <v>6.46</v>
      </c>
      <c r="AH7" s="18">
        <v>3</v>
      </c>
      <c r="AI7" s="8">
        <v>0</v>
      </c>
      <c r="AJ7" s="8">
        <v>0</v>
      </c>
      <c r="AK7" s="8">
        <v>19</v>
      </c>
      <c r="AL7" s="8">
        <v>217</v>
      </c>
      <c r="AM7" s="8">
        <f t="shared" si="2"/>
        <v>236</v>
      </c>
      <c r="AN7" s="8">
        <v>0</v>
      </c>
      <c r="AO7" s="8">
        <v>2</v>
      </c>
      <c r="AP7" s="8">
        <v>24</v>
      </c>
      <c r="AQ7" s="8">
        <v>207</v>
      </c>
      <c r="AR7" s="8">
        <f t="shared" si="3"/>
        <v>233</v>
      </c>
      <c r="AS7" s="8">
        <v>0</v>
      </c>
      <c r="AT7" s="8">
        <v>0</v>
      </c>
      <c r="AU7" s="8">
        <v>19</v>
      </c>
      <c r="AV7" s="8">
        <v>267</v>
      </c>
      <c r="AW7" s="8">
        <f t="shared" si="4"/>
        <v>286</v>
      </c>
      <c r="AX7" s="8">
        <f t="shared" si="15"/>
        <v>0</v>
      </c>
      <c r="AY7" s="8">
        <f t="shared" si="16"/>
        <v>2</v>
      </c>
      <c r="AZ7" s="8">
        <f t="shared" si="17"/>
        <v>62</v>
      </c>
      <c r="BA7" s="8">
        <f t="shared" si="18"/>
        <v>691</v>
      </c>
      <c r="BB7" s="8">
        <f t="shared" si="19"/>
        <v>755</v>
      </c>
    </row>
    <row r="8" spans="1:54" x14ac:dyDescent="0.3">
      <c r="A8" s="2">
        <v>7</v>
      </c>
      <c r="B8" s="2">
        <v>60</v>
      </c>
      <c r="C8" s="2">
        <v>1</v>
      </c>
      <c r="D8" s="2">
        <v>1</v>
      </c>
      <c r="E8" s="26">
        <f t="shared" si="6"/>
        <v>1</v>
      </c>
      <c r="F8" s="26">
        <f t="shared" si="7"/>
        <v>1</v>
      </c>
      <c r="G8" s="2">
        <v>1</v>
      </c>
      <c r="H8" s="2">
        <v>1</v>
      </c>
      <c r="I8" s="26">
        <f t="shared" si="8"/>
        <v>1</v>
      </c>
      <c r="J8" s="26">
        <f t="shared" si="9"/>
        <v>1</v>
      </c>
      <c r="K8" s="7">
        <v>3</v>
      </c>
      <c r="L8" s="7">
        <v>3</v>
      </c>
      <c r="M8" s="19">
        <f t="shared" si="10"/>
        <v>6</v>
      </c>
      <c r="N8" s="7">
        <v>3.41</v>
      </c>
      <c r="O8" s="9">
        <v>2.8</v>
      </c>
      <c r="P8" s="9">
        <v>3.11</v>
      </c>
      <c r="Q8" s="14">
        <v>19003</v>
      </c>
      <c r="R8" s="14">
        <f t="shared" si="11"/>
        <v>310.00000000000006</v>
      </c>
      <c r="S8" s="9">
        <f t="shared" si="12"/>
        <v>0.31000000000000005</v>
      </c>
      <c r="T8" s="14">
        <v>309.9762254025415</v>
      </c>
      <c r="U8" s="15">
        <f t="shared" si="13"/>
        <v>1</v>
      </c>
      <c r="V8" s="15">
        <f t="shared" si="0"/>
        <v>0</v>
      </c>
      <c r="W8" s="8">
        <v>69321</v>
      </c>
      <c r="X8" s="8">
        <v>69410</v>
      </c>
      <c r="Y8" s="8">
        <v>69498</v>
      </c>
      <c r="Z8" s="17">
        <v>18.93</v>
      </c>
      <c r="AA8" s="17">
        <f t="shared" si="1"/>
        <v>1.2771506139637967</v>
      </c>
      <c r="AB8" s="12">
        <v>10.61</v>
      </c>
      <c r="AC8" s="12">
        <v>26.67</v>
      </c>
      <c r="AD8" s="12">
        <v>2.09</v>
      </c>
      <c r="AE8" s="17">
        <f t="shared" si="14"/>
        <v>0.32014628611105395</v>
      </c>
      <c r="AF8" s="8">
        <v>1.65</v>
      </c>
      <c r="AG8" s="16">
        <v>2.44</v>
      </c>
      <c r="AH8" s="18">
        <v>0</v>
      </c>
      <c r="AI8" s="8">
        <v>0</v>
      </c>
      <c r="AJ8" s="8">
        <v>0</v>
      </c>
      <c r="AK8" s="8">
        <v>8</v>
      </c>
      <c r="AL8" s="8">
        <v>67</v>
      </c>
      <c r="AM8" s="8">
        <f t="shared" si="2"/>
        <v>75</v>
      </c>
      <c r="AN8" s="8">
        <v>1</v>
      </c>
      <c r="AO8" s="8">
        <v>2</v>
      </c>
      <c r="AP8" s="8">
        <v>8</v>
      </c>
      <c r="AQ8" s="8">
        <v>55</v>
      </c>
      <c r="AR8" s="8">
        <f t="shared" si="3"/>
        <v>66</v>
      </c>
      <c r="AS8" s="8">
        <v>1</v>
      </c>
      <c r="AT8" s="8">
        <v>1</v>
      </c>
      <c r="AU8" s="8">
        <v>18</v>
      </c>
      <c r="AV8" s="8">
        <v>71</v>
      </c>
      <c r="AW8" s="8">
        <f t="shared" si="4"/>
        <v>91</v>
      </c>
      <c r="AX8" s="8">
        <f t="shared" si="15"/>
        <v>2</v>
      </c>
      <c r="AY8" s="8">
        <f t="shared" si="16"/>
        <v>3</v>
      </c>
      <c r="AZ8" s="8">
        <f t="shared" si="17"/>
        <v>34</v>
      </c>
      <c r="BA8" s="8">
        <f t="shared" si="18"/>
        <v>193</v>
      </c>
      <c r="BB8" s="8">
        <f t="shared" si="19"/>
        <v>232</v>
      </c>
    </row>
    <row r="9" spans="1:54" x14ac:dyDescent="0.3">
      <c r="A9" s="2">
        <v>8</v>
      </c>
      <c r="B9" s="2">
        <v>80</v>
      </c>
      <c r="C9" s="2">
        <v>1</v>
      </c>
      <c r="D9" s="2">
        <v>1</v>
      </c>
      <c r="E9" s="26">
        <f t="shared" si="6"/>
        <v>1</v>
      </c>
      <c r="F9" s="26">
        <f t="shared" si="7"/>
        <v>1</v>
      </c>
      <c r="G9" s="2">
        <v>1</v>
      </c>
      <c r="H9" s="2">
        <v>1</v>
      </c>
      <c r="I9" s="26">
        <f t="shared" si="8"/>
        <v>1</v>
      </c>
      <c r="J9" s="26">
        <f t="shared" si="9"/>
        <v>1</v>
      </c>
      <c r="K9" s="7">
        <v>3</v>
      </c>
      <c r="L9" s="7">
        <v>3</v>
      </c>
      <c r="M9" s="19">
        <f t="shared" si="10"/>
        <v>6</v>
      </c>
      <c r="N9" s="7">
        <v>3.46</v>
      </c>
      <c r="O9" s="9">
        <v>3.11</v>
      </c>
      <c r="P9" s="9">
        <v>4</v>
      </c>
      <c r="Q9" s="14">
        <v>19003</v>
      </c>
      <c r="R9" s="14">
        <f t="shared" si="11"/>
        <v>890.00000000000011</v>
      </c>
      <c r="S9" s="9">
        <f t="shared" si="12"/>
        <v>0.89000000000000012</v>
      </c>
      <c r="T9" s="14">
        <v>874.92557535457161</v>
      </c>
      <c r="U9" s="15">
        <f t="shared" si="13"/>
        <v>0.98</v>
      </c>
      <c r="V9" s="15">
        <f t="shared" si="0"/>
        <v>2.0000000000000018E-2</v>
      </c>
      <c r="W9" s="8">
        <v>97279</v>
      </c>
      <c r="X9" s="8">
        <v>96764</v>
      </c>
      <c r="Y9" s="8">
        <v>96251</v>
      </c>
      <c r="Z9" s="17">
        <v>18.72</v>
      </c>
      <c r="AA9" s="17">
        <f t="shared" si="1"/>
        <v>1.2723058444020865</v>
      </c>
      <c r="AB9" s="12">
        <v>8.99</v>
      </c>
      <c r="AC9" s="12">
        <v>25.58</v>
      </c>
      <c r="AD9" s="12">
        <v>1.94</v>
      </c>
      <c r="AE9" s="17">
        <f t="shared" si="14"/>
        <v>0.28780172993022601</v>
      </c>
      <c r="AF9" s="8">
        <v>1.45</v>
      </c>
      <c r="AG9" s="16">
        <v>2.4900000000000002</v>
      </c>
      <c r="AH9" s="18">
        <v>1</v>
      </c>
      <c r="AI9" s="8">
        <v>1</v>
      </c>
      <c r="AJ9" s="8">
        <v>1</v>
      </c>
      <c r="AK9" s="8">
        <v>4</v>
      </c>
      <c r="AL9" s="8">
        <v>62</v>
      </c>
      <c r="AM9" s="8">
        <f t="shared" si="2"/>
        <v>68</v>
      </c>
      <c r="AN9" s="8">
        <v>0</v>
      </c>
      <c r="AO9" s="8">
        <v>1</v>
      </c>
      <c r="AP9" s="8">
        <v>7</v>
      </c>
      <c r="AQ9" s="8">
        <v>60</v>
      </c>
      <c r="AR9" s="8">
        <f t="shared" si="3"/>
        <v>68</v>
      </c>
      <c r="AS9" s="8">
        <v>0</v>
      </c>
      <c r="AT9" s="8">
        <v>1</v>
      </c>
      <c r="AU9" s="8">
        <v>3</v>
      </c>
      <c r="AV9" s="8">
        <v>53</v>
      </c>
      <c r="AW9" s="8">
        <f t="shared" si="4"/>
        <v>57</v>
      </c>
      <c r="AX9" s="8">
        <f t="shared" si="15"/>
        <v>1</v>
      </c>
      <c r="AY9" s="8">
        <f t="shared" si="16"/>
        <v>3</v>
      </c>
      <c r="AZ9" s="8">
        <f t="shared" si="17"/>
        <v>14</v>
      </c>
      <c r="BA9" s="8">
        <f t="shared" si="18"/>
        <v>175</v>
      </c>
      <c r="BB9" s="8">
        <f t="shared" si="19"/>
        <v>193</v>
      </c>
    </row>
    <row r="10" spans="1:54" x14ac:dyDescent="0.3">
      <c r="A10" s="2">
        <v>9</v>
      </c>
      <c r="B10" s="2">
        <v>80</v>
      </c>
      <c r="C10" s="2">
        <v>1</v>
      </c>
      <c r="D10" s="2">
        <v>1</v>
      </c>
      <c r="E10" s="26">
        <f t="shared" si="6"/>
        <v>1</v>
      </c>
      <c r="F10" s="26">
        <f t="shared" si="7"/>
        <v>1</v>
      </c>
      <c r="G10" s="2">
        <v>1</v>
      </c>
      <c r="H10" s="2">
        <v>1</v>
      </c>
      <c r="I10" s="26">
        <f t="shared" si="8"/>
        <v>1</v>
      </c>
      <c r="J10" s="26">
        <f t="shared" si="9"/>
        <v>1</v>
      </c>
      <c r="K10" s="7">
        <v>3</v>
      </c>
      <c r="L10" s="7">
        <v>3</v>
      </c>
      <c r="M10" s="19">
        <f t="shared" si="10"/>
        <v>6</v>
      </c>
      <c r="N10" s="7">
        <v>3.35</v>
      </c>
      <c r="O10" s="9">
        <v>4</v>
      </c>
      <c r="P10" s="9">
        <v>5.4569999999999999</v>
      </c>
      <c r="Q10" s="14">
        <v>19003</v>
      </c>
      <c r="R10" s="14">
        <f t="shared" si="11"/>
        <v>1456.9999999999998</v>
      </c>
      <c r="S10" s="9">
        <f t="shared" si="12"/>
        <v>1.4569999999999999</v>
      </c>
      <c r="T10" s="14">
        <v>1456.8458823070564</v>
      </c>
      <c r="U10" s="15">
        <f t="shared" si="13"/>
        <v>1</v>
      </c>
      <c r="V10" s="15">
        <f t="shared" si="0"/>
        <v>0</v>
      </c>
      <c r="W10" s="8">
        <v>97279</v>
      </c>
      <c r="X10" s="8">
        <v>96764</v>
      </c>
      <c r="Y10" s="8">
        <v>96251</v>
      </c>
      <c r="Z10" s="17">
        <v>16.2</v>
      </c>
      <c r="AA10" s="17">
        <f t="shared" si="1"/>
        <v>1.209515014542631</v>
      </c>
      <c r="AB10" s="12">
        <v>9.84</v>
      </c>
      <c r="AC10" s="12">
        <v>33.68</v>
      </c>
      <c r="AD10" s="12">
        <v>1.66</v>
      </c>
      <c r="AE10" s="17">
        <f t="shared" si="14"/>
        <v>0.22010808804005508</v>
      </c>
      <c r="AF10" s="8">
        <v>1.25</v>
      </c>
      <c r="AG10" s="16">
        <v>2.5</v>
      </c>
      <c r="AH10" s="18">
        <v>0</v>
      </c>
      <c r="AI10" s="8">
        <v>0</v>
      </c>
      <c r="AJ10" s="8">
        <v>3</v>
      </c>
      <c r="AK10" s="8">
        <v>13</v>
      </c>
      <c r="AL10" s="8">
        <v>34</v>
      </c>
      <c r="AM10" s="8">
        <f t="shared" si="2"/>
        <v>50</v>
      </c>
      <c r="AN10" s="8">
        <v>0</v>
      </c>
      <c r="AO10" s="8">
        <v>1</v>
      </c>
      <c r="AP10" s="8">
        <v>22</v>
      </c>
      <c r="AQ10" s="8">
        <v>77</v>
      </c>
      <c r="AR10" s="8">
        <f t="shared" si="3"/>
        <v>100</v>
      </c>
      <c r="AS10" s="8">
        <v>0</v>
      </c>
      <c r="AT10" s="8">
        <v>2</v>
      </c>
      <c r="AU10" s="8">
        <v>21</v>
      </c>
      <c r="AV10" s="8">
        <v>61</v>
      </c>
      <c r="AW10" s="8">
        <f t="shared" si="4"/>
        <v>84</v>
      </c>
      <c r="AX10" s="8">
        <f t="shared" si="15"/>
        <v>0</v>
      </c>
      <c r="AY10" s="8">
        <f t="shared" si="16"/>
        <v>6</v>
      </c>
      <c r="AZ10" s="8">
        <f t="shared" si="17"/>
        <v>56</v>
      </c>
      <c r="BA10" s="8">
        <f t="shared" si="18"/>
        <v>172</v>
      </c>
      <c r="BB10" s="8">
        <f t="shared" si="19"/>
        <v>234</v>
      </c>
    </row>
    <row r="11" spans="1:54" x14ac:dyDescent="0.3">
      <c r="A11" s="2">
        <v>10</v>
      </c>
      <c r="B11" s="2">
        <v>80</v>
      </c>
      <c r="C11" s="2">
        <v>1</v>
      </c>
      <c r="D11" s="2">
        <v>1</v>
      </c>
      <c r="E11" s="26">
        <f t="shared" si="6"/>
        <v>1</v>
      </c>
      <c r="F11" s="26">
        <f t="shared" si="7"/>
        <v>1</v>
      </c>
      <c r="G11" s="2">
        <v>1</v>
      </c>
      <c r="H11" s="2">
        <v>1</v>
      </c>
      <c r="I11" s="26">
        <f t="shared" si="8"/>
        <v>1</v>
      </c>
      <c r="J11" s="26">
        <f t="shared" si="9"/>
        <v>1</v>
      </c>
      <c r="K11" s="7">
        <v>2</v>
      </c>
      <c r="L11" s="7">
        <v>2</v>
      </c>
      <c r="M11" s="19">
        <f t="shared" si="10"/>
        <v>4</v>
      </c>
      <c r="N11" s="7">
        <v>3.5</v>
      </c>
      <c r="O11" s="9">
        <v>5.4569999999999999</v>
      </c>
      <c r="P11" s="9">
        <v>5.7</v>
      </c>
      <c r="Q11" s="14">
        <v>19003</v>
      </c>
      <c r="R11" s="14">
        <f t="shared" si="11"/>
        <v>243.00000000000034</v>
      </c>
      <c r="S11" s="9">
        <f t="shared" si="12"/>
        <v>0.24300000000000035</v>
      </c>
      <c r="T11" s="14">
        <v>242.96650778163666</v>
      </c>
      <c r="U11" s="15">
        <f t="shared" si="13"/>
        <v>1</v>
      </c>
      <c r="V11" s="15">
        <f t="shared" si="0"/>
        <v>0</v>
      </c>
      <c r="W11" s="8">
        <v>97279</v>
      </c>
      <c r="X11" s="8">
        <v>96764</v>
      </c>
      <c r="Y11" s="8">
        <v>96251</v>
      </c>
      <c r="Z11" s="17">
        <v>10.73</v>
      </c>
      <c r="AA11" s="17">
        <f t="shared" si="1"/>
        <v>1.0305997219659511</v>
      </c>
      <c r="AB11" s="12">
        <v>10.73</v>
      </c>
      <c r="AC11" s="12">
        <v>10.73</v>
      </c>
      <c r="AD11" s="12">
        <v>3.01</v>
      </c>
      <c r="AE11" s="17">
        <f t="shared" si="14"/>
        <v>0.47856649559384334</v>
      </c>
      <c r="AF11" s="8">
        <v>1.95</v>
      </c>
      <c r="AG11" s="16">
        <v>4.07</v>
      </c>
      <c r="AH11" s="8">
        <v>0</v>
      </c>
      <c r="AI11" s="8">
        <v>0</v>
      </c>
      <c r="AJ11" s="8">
        <v>1</v>
      </c>
      <c r="AK11" s="8">
        <v>5</v>
      </c>
      <c r="AL11" s="8">
        <v>27</v>
      </c>
      <c r="AM11" s="8">
        <f t="shared" si="2"/>
        <v>33</v>
      </c>
      <c r="AN11" s="8">
        <v>0</v>
      </c>
      <c r="AO11" s="8">
        <v>1</v>
      </c>
      <c r="AP11" s="8">
        <v>5</v>
      </c>
      <c r="AQ11" s="8">
        <v>47</v>
      </c>
      <c r="AR11" s="8">
        <f t="shared" si="3"/>
        <v>53</v>
      </c>
      <c r="AS11" s="8">
        <v>0</v>
      </c>
      <c r="AT11" s="8">
        <v>0</v>
      </c>
      <c r="AU11" s="8">
        <v>6</v>
      </c>
      <c r="AV11" s="8">
        <v>36</v>
      </c>
      <c r="AW11" s="8">
        <f t="shared" si="4"/>
        <v>42</v>
      </c>
      <c r="AX11" s="8">
        <f t="shared" si="15"/>
        <v>0</v>
      </c>
      <c r="AY11" s="8">
        <f t="shared" si="16"/>
        <v>2</v>
      </c>
      <c r="AZ11" s="8">
        <f t="shared" si="17"/>
        <v>16</v>
      </c>
      <c r="BA11" s="8">
        <f t="shared" si="18"/>
        <v>110</v>
      </c>
      <c r="BB11" s="8">
        <f t="shared" si="19"/>
        <v>128</v>
      </c>
    </row>
    <row r="12" spans="1:54" x14ac:dyDescent="0.3">
      <c r="A12" s="2">
        <v>11</v>
      </c>
      <c r="B12" s="2">
        <v>80</v>
      </c>
      <c r="C12" s="2">
        <v>1</v>
      </c>
      <c r="D12" s="2">
        <v>1</v>
      </c>
      <c r="E12" s="26">
        <f t="shared" si="6"/>
        <v>1</v>
      </c>
      <c r="F12" s="26">
        <f t="shared" si="7"/>
        <v>1</v>
      </c>
      <c r="G12" s="2">
        <v>1</v>
      </c>
      <c r="H12" s="2">
        <v>1</v>
      </c>
      <c r="I12" s="26">
        <f t="shared" si="8"/>
        <v>1</v>
      </c>
      <c r="J12" s="26">
        <f t="shared" si="9"/>
        <v>1</v>
      </c>
      <c r="K12" s="7">
        <v>3</v>
      </c>
      <c r="L12" s="7">
        <v>3</v>
      </c>
      <c r="M12" s="19">
        <f t="shared" si="10"/>
        <v>6</v>
      </c>
      <c r="N12" s="7">
        <v>3.47</v>
      </c>
      <c r="O12" s="9">
        <v>5.7</v>
      </c>
      <c r="P12" s="9">
        <v>6.26</v>
      </c>
      <c r="Q12" s="14">
        <v>40040</v>
      </c>
      <c r="R12" s="14">
        <f t="shared" si="11"/>
        <v>559.99999999999966</v>
      </c>
      <c r="S12" s="9">
        <f t="shared" si="12"/>
        <v>0.55999999999999961</v>
      </c>
      <c r="T12" s="14">
        <v>559.94732416160753</v>
      </c>
      <c r="U12" s="15">
        <f t="shared" si="13"/>
        <v>1</v>
      </c>
      <c r="V12" s="15">
        <f t="shared" si="0"/>
        <v>0</v>
      </c>
      <c r="W12" s="8">
        <v>97279</v>
      </c>
      <c r="X12" s="8">
        <v>96764</v>
      </c>
      <c r="Y12" s="8">
        <v>96251</v>
      </c>
      <c r="Z12" s="17">
        <v>26.9</v>
      </c>
      <c r="AA12" s="17">
        <f t="shared" si="1"/>
        <v>1.4297522800024081</v>
      </c>
      <c r="AB12" s="12">
        <v>17.27</v>
      </c>
      <c r="AC12" s="12">
        <v>34.47</v>
      </c>
      <c r="AD12" s="12">
        <v>2.61</v>
      </c>
      <c r="AE12" s="17">
        <f t="shared" si="14"/>
        <v>0.41664050733828095</v>
      </c>
      <c r="AF12" s="8">
        <v>1.35</v>
      </c>
      <c r="AG12" s="16">
        <v>5.14</v>
      </c>
      <c r="AH12" s="8">
        <v>1</v>
      </c>
      <c r="AI12" s="8">
        <v>1</v>
      </c>
      <c r="AJ12" s="8">
        <v>1</v>
      </c>
      <c r="AK12" s="8">
        <v>19</v>
      </c>
      <c r="AL12" s="8">
        <v>130</v>
      </c>
      <c r="AM12" s="8">
        <f t="shared" si="2"/>
        <v>151</v>
      </c>
      <c r="AN12" s="8">
        <v>0</v>
      </c>
      <c r="AO12" s="8">
        <v>0</v>
      </c>
      <c r="AP12" s="8">
        <v>13</v>
      </c>
      <c r="AQ12" s="8">
        <v>108</v>
      </c>
      <c r="AR12" s="8">
        <f t="shared" si="3"/>
        <v>121</v>
      </c>
      <c r="AS12" s="8">
        <v>0</v>
      </c>
      <c r="AT12" s="8">
        <v>0</v>
      </c>
      <c r="AU12" s="8">
        <v>19</v>
      </c>
      <c r="AV12" s="8">
        <v>154</v>
      </c>
      <c r="AW12" s="8">
        <f t="shared" si="4"/>
        <v>173</v>
      </c>
      <c r="AX12" s="8">
        <f t="shared" si="15"/>
        <v>1</v>
      </c>
      <c r="AY12" s="8">
        <f t="shared" si="16"/>
        <v>1</v>
      </c>
      <c r="AZ12" s="8">
        <f t="shared" si="17"/>
        <v>51</v>
      </c>
      <c r="BA12" s="8">
        <f t="shared" si="18"/>
        <v>392</v>
      </c>
      <c r="BB12" s="8">
        <f t="shared" si="19"/>
        <v>445</v>
      </c>
    </row>
    <row r="13" spans="1:54" x14ac:dyDescent="0.3">
      <c r="A13" s="2">
        <v>12</v>
      </c>
      <c r="B13" s="2">
        <v>90</v>
      </c>
      <c r="C13" s="2">
        <v>1</v>
      </c>
      <c r="D13" s="2">
        <v>1</v>
      </c>
      <c r="E13" s="26">
        <f t="shared" si="6"/>
        <v>1</v>
      </c>
      <c r="F13" s="26">
        <f t="shared" si="7"/>
        <v>1</v>
      </c>
      <c r="G13" s="2">
        <v>1</v>
      </c>
      <c r="H13" s="2">
        <v>1</v>
      </c>
      <c r="I13" s="26">
        <f t="shared" si="8"/>
        <v>1</v>
      </c>
      <c r="J13" s="26">
        <f t="shared" si="9"/>
        <v>1</v>
      </c>
      <c r="K13" s="7">
        <v>3</v>
      </c>
      <c r="L13" s="7">
        <v>3</v>
      </c>
      <c r="M13" s="19">
        <f t="shared" si="10"/>
        <v>6</v>
      </c>
      <c r="N13" s="7">
        <v>3.55</v>
      </c>
      <c r="O13" s="9">
        <v>6.26</v>
      </c>
      <c r="P13" s="9">
        <v>7.6</v>
      </c>
      <c r="Q13" s="14">
        <v>40040</v>
      </c>
      <c r="R13" s="14">
        <f t="shared" si="11"/>
        <v>1339.9999999999998</v>
      </c>
      <c r="S13" s="9">
        <f t="shared" si="12"/>
        <v>1.3399999999999999</v>
      </c>
      <c r="T13" s="14">
        <v>1338.6295200515772</v>
      </c>
      <c r="U13" s="15">
        <f t="shared" si="13"/>
        <v>1</v>
      </c>
      <c r="V13" s="15">
        <f t="shared" si="0"/>
        <v>0</v>
      </c>
      <c r="W13" s="8">
        <v>92778</v>
      </c>
      <c r="X13" s="8">
        <v>87407</v>
      </c>
      <c r="Y13" s="8">
        <v>87407</v>
      </c>
      <c r="Z13" s="17">
        <v>29.84</v>
      </c>
      <c r="AA13" s="17">
        <f t="shared" si="1"/>
        <v>1.4747988188006311</v>
      </c>
      <c r="AB13" s="12">
        <v>13.34</v>
      </c>
      <c r="AC13" s="12">
        <v>74.03</v>
      </c>
      <c r="AD13" s="12">
        <v>1.68</v>
      </c>
      <c r="AE13" s="17">
        <f t="shared" si="14"/>
        <v>0.22530928172586284</v>
      </c>
      <c r="AF13" s="8">
        <v>1.37</v>
      </c>
      <c r="AG13" s="16">
        <v>1.97</v>
      </c>
      <c r="AH13" s="8">
        <v>0</v>
      </c>
      <c r="AI13" s="8">
        <v>2</v>
      </c>
      <c r="AJ13" s="8">
        <v>0</v>
      </c>
      <c r="AK13" s="8">
        <v>11</v>
      </c>
      <c r="AL13" s="8">
        <v>32</v>
      </c>
      <c r="AM13" s="8">
        <f t="shared" si="2"/>
        <v>45</v>
      </c>
      <c r="AN13" s="8">
        <v>0</v>
      </c>
      <c r="AO13" s="8">
        <v>0</v>
      </c>
      <c r="AP13" s="8">
        <v>11</v>
      </c>
      <c r="AQ13" s="8">
        <v>38</v>
      </c>
      <c r="AR13" s="8">
        <f t="shared" si="3"/>
        <v>49</v>
      </c>
      <c r="AS13" s="8">
        <v>0</v>
      </c>
      <c r="AT13" s="8">
        <v>2</v>
      </c>
      <c r="AU13" s="8">
        <v>11</v>
      </c>
      <c r="AV13" s="8">
        <v>27</v>
      </c>
      <c r="AW13" s="8">
        <f t="shared" si="4"/>
        <v>40</v>
      </c>
      <c r="AX13" s="8">
        <f t="shared" si="15"/>
        <v>2</v>
      </c>
      <c r="AY13" s="8">
        <f t="shared" si="16"/>
        <v>2</v>
      </c>
      <c r="AZ13" s="8">
        <f t="shared" si="17"/>
        <v>33</v>
      </c>
      <c r="BA13" s="8">
        <f t="shared" si="18"/>
        <v>97</v>
      </c>
      <c r="BB13" s="8">
        <f t="shared" si="19"/>
        <v>134</v>
      </c>
    </row>
    <row r="14" spans="1:54" x14ac:dyDescent="0.3">
      <c r="A14" s="2">
        <v>13</v>
      </c>
      <c r="B14" s="2">
        <v>90</v>
      </c>
      <c r="C14" s="2">
        <v>1</v>
      </c>
      <c r="D14" s="2">
        <v>1</v>
      </c>
      <c r="E14" s="26">
        <f t="shared" si="6"/>
        <v>1</v>
      </c>
      <c r="F14" s="26">
        <f t="shared" si="7"/>
        <v>1</v>
      </c>
      <c r="G14" s="2">
        <v>1</v>
      </c>
      <c r="H14" s="2">
        <v>1</v>
      </c>
      <c r="I14" s="26">
        <f t="shared" si="8"/>
        <v>1</v>
      </c>
      <c r="J14" s="26">
        <f t="shared" si="9"/>
        <v>1</v>
      </c>
      <c r="K14" s="7">
        <v>3</v>
      </c>
      <c r="L14" s="7">
        <v>3</v>
      </c>
      <c r="M14" s="19">
        <f t="shared" si="10"/>
        <v>6</v>
      </c>
      <c r="N14" s="7">
        <v>3.52</v>
      </c>
      <c r="O14" s="9">
        <v>7.6</v>
      </c>
      <c r="P14" s="9">
        <v>8.4</v>
      </c>
      <c r="Q14" s="14">
        <v>40040</v>
      </c>
      <c r="R14" s="14">
        <f t="shared" si="11"/>
        <v>800.00000000000068</v>
      </c>
      <c r="S14" s="9">
        <f t="shared" si="12"/>
        <v>0.80000000000000071</v>
      </c>
      <c r="T14" s="14">
        <v>799.89984189529264</v>
      </c>
      <c r="U14" s="15">
        <f t="shared" si="13"/>
        <v>1</v>
      </c>
      <c r="V14" s="15">
        <f t="shared" si="0"/>
        <v>0</v>
      </c>
      <c r="W14" s="8">
        <v>92778</v>
      </c>
      <c r="X14" s="8">
        <v>87407</v>
      </c>
      <c r="Y14" s="8">
        <v>87407</v>
      </c>
      <c r="Z14" s="17">
        <v>16.05</v>
      </c>
      <c r="AA14" s="17">
        <f t="shared" si="1"/>
        <v>1.2054750367408908</v>
      </c>
      <c r="AB14" s="12">
        <v>11.52</v>
      </c>
      <c r="AC14" s="12">
        <v>25.26</v>
      </c>
      <c r="AD14" s="12">
        <v>2.1</v>
      </c>
      <c r="AE14" s="17">
        <f t="shared" si="14"/>
        <v>0.3222192947339193</v>
      </c>
      <c r="AF14" s="8">
        <v>1.76</v>
      </c>
      <c r="AG14" s="16">
        <v>2.95</v>
      </c>
      <c r="AH14" s="8">
        <v>3</v>
      </c>
      <c r="AI14" s="8">
        <v>0</v>
      </c>
      <c r="AJ14" s="8">
        <v>1</v>
      </c>
      <c r="AK14" s="8">
        <v>6</v>
      </c>
      <c r="AL14" s="8">
        <v>56</v>
      </c>
      <c r="AM14" s="8">
        <f t="shared" si="2"/>
        <v>63</v>
      </c>
      <c r="AN14" s="8">
        <v>0</v>
      </c>
      <c r="AO14" s="8">
        <v>1</v>
      </c>
      <c r="AP14" s="8">
        <v>9</v>
      </c>
      <c r="AQ14" s="8">
        <v>77</v>
      </c>
      <c r="AR14" s="8">
        <f t="shared" si="3"/>
        <v>87</v>
      </c>
      <c r="AS14" s="8">
        <v>0</v>
      </c>
      <c r="AT14" s="8">
        <v>0</v>
      </c>
      <c r="AU14" s="8">
        <v>13</v>
      </c>
      <c r="AV14" s="8">
        <v>89</v>
      </c>
      <c r="AW14" s="8">
        <f t="shared" si="4"/>
        <v>102</v>
      </c>
      <c r="AX14" s="8">
        <f t="shared" si="15"/>
        <v>0</v>
      </c>
      <c r="AY14" s="8">
        <f t="shared" si="16"/>
        <v>2</v>
      </c>
      <c r="AZ14" s="8">
        <f t="shared" si="17"/>
        <v>28</v>
      </c>
      <c r="BA14" s="8">
        <f t="shared" si="18"/>
        <v>222</v>
      </c>
      <c r="BB14" s="8">
        <f t="shared" si="19"/>
        <v>252</v>
      </c>
    </row>
    <row r="15" spans="1:54" x14ac:dyDescent="0.3">
      <c r="A15" s="2">
        <v>14</v>
      </c>
      <c r="B15" s="2">
        <v>90</v>
      </c>
      <c r="C15" s="2">
        <v>1</v>
      </c>
      <c r="D15" s="2">
        <v>1</v>
      </c>
      <c r="E15" s="26">
        <f t="shared" si="6"/>
        <v>1</v>
      </c>
      <c r="F15" s="26">
        <f t="shared" si="7"/>
        <v>1</v>
      </c>
      <c r="G15" s="2">
        <v>1</v>
      </c>
      <c r="H15" s="2">
        <v>1</v>
      </c>
      <c r="I15" s="26">
        <f t="shared" si="8"/>
        <v>1</v>
      </c>
      <c r="J15" s="26">
        <f t="shared" si="9"/>
        <v>1</v>
      </c>
      <c r="K15" s="7">
        <v>4</v>
      </c>
      <c r="L15" s="7">
        <v>3</v>
      </c>
      <c r="M15" s="19">
        <f t="shared" si="10"/>
        <v>7</v>
      </c>
      <c r="N15" s="7">
        <v>3.43</v>
      </c>
      <c r="O15" s="9">
        <v>8.4</v>
      </c>
      <c r="P15" s="9">
        <v>9.5150000000000006</v>
      </c>
      <c r="Q15" s="14">
        <v>40040</v>
      </c>
      <c r="R15" s="14">
        <f t="shared" si="11"/>
        <v>1115.0000000000002</v>
      </c>
      <c r="S15" s="9">
        <f t="shared" si="12"/>
        <v>1.1150000000000002</v>
      </c>
      <c r="T15" s="14">
        <v>1068.0592320340199</v>
      </c>
      <c r="U15" s="15">
        <f t="shared" si="13"/>
        <v>0.96</v>
      </c>
      <c r="V15" s="15">
        <f t="shared" si="0"/>
        <v>4.0000000000000036E-2</v>
      </c>
      <c r="W15" s="8">
        <v>92778</v>
      </c>
      <c r="X15" s="8">
        <v>87407</v>
      </c>
      <c r="Y15" s="8">
        <v>87407</v>
      </c>
      <c r="Z15" s="17">
        <v>26.85</v>
      </c>
      <c r="AA15" s="17">
        <f t="shared" si="1"/>
        <v>1.4289442900355744</v>
      </c>
      <c r="AB15" s="12">
        <v>11.08</v>
      </c>
      <c r="AC15" s="12">
        <v>43.33</v>
      </c>
      <c r="AD15" s="12">
        <v>2.2999999999999998</v>
      </c>
      <c r="AE15" s="17">
        <f t="shared" si="14"/>
        <v>0.36172783601759284</v>
      </c>
      <c r="AF15" s="8">
        <v>1.53</v>
      </c>
      <c r="AG15" s="16">
        <v>3.63</v>
      </c>
      <c r="AH15" s="8">
        <v>3</v>
      </c>
      <c r="AI15" s="8">
        <v>0</v>
      </c>
      <c r="AJ15" s="8">
        <v>1</v>
      </c>
      <c r="AK15" s="8">
        <v>9</v>
      </c>
      <c r="AL15" s="8">
        <v>63</v>
      </c>
      <c r="AM15" s="8">
        <f t="shared" si="2"/>
        <v>73</v>
      </c>
      <c r="AN15" s="8">
        <v>1</v>
      </c>
      <c r="AO15" s="8">
        <v>1</v>
      </c>
      <c r="AP15" s="8">
        <v>13</v>
      </c>
      <c r="AQ15" s="8">
        <v>57</v>
      </c>
      <c r="AR15" s="8">
        <f t="shared" si="3"/>
        <v>72</v>
      </c>
      <c r="AS15" s="8">
        <v>0</v>
      </c>
      <c r="AT15" s="8">
        <v>1</v>
      </c>
      <c r="AU15" s="8">
        <v>15</v>
      </c>
      <c r="AV15" s="8">
        <v>73</v>
      </c>
      <c r="AW15" s="8">
        <f t="shared" si="4"/>
        <v>89</v>
      </c>
      <c r="AX15" s="8">
        <f t="shared" si="15"/>
        <v>1</v>
      </c>
      <c r="AY15" s="8">
        <f t="shared" si="16"/>
        <v>3</v>
      </c>
      <c r="AZ15" s="8">
        <f t="shared" si="17"/>
        <v>37</v>
      </c>
      <c r="BA15" s="8">
        <f t="shared" si="18"/>
        <v>193</v>
      </c>
      <c r="BB15" s="8">
        <f t="shared" si="19"/>
        <v>234</v>
      </c>
    </row>
    <row r="16" spans="1:54" x14ac:dyDescent="0.3">
      <c r="A16" s="2">
        <v>15</v>
      </c>
      <c r="B16" s="2">
        <v>90</v>
      </c>
      <c r="C16" s="2">
        <v>1</v>
      </c>
      <c r="D16" s="2">
        <v>1</v>
      </c>
      <c r="E16" s="26">
        <f t="shared" si="6"/>
        <v>1</v>
      </c>
      <c r="F16" s="26">
        <f t="shared" si="7"/>
        <v>1</v>
      </c>
      <c r="G16" s="2">
        <v>1</v>
      </c>
      <c r="H16" s="2">
        <v>1</v>
      </c>
      <c r="I16" s="26">
        <f t="shared" si="8"/>
        <v>1</v>
      </c>
      <c r="J16" s="26">
        <f t="shared" si="9"/>
        <v>1</v>
      </c>
      <c r="K16" s="7">
        <v>3</v>
      </c>
      <c r="L16" s="7">
        <v>3</v>
      </c>
      <c r="M16" s="19">
        <f t="shared" si="10"/>
        <v>6</v>
      </c>
      <c r="N16" s="7">
        <v>3.38</v>
      </c>
      <c r="O16" s="9">
        <v>9.5150000000000006</v>
      </c>
      <c r="P16" s="9">
        <v>10.34</v>
      </c>
      <c r="Q16" s="14">
        <v>40710</v>
      </c>
      <c r="R16" s="14">
        <f t="shared" si="11"/>
        <v>824.99999999999932</v>
      </c>
      <c r="S16" s="9">
        <f t="shared" si="12"/>
        <v>0.82499999999999929</v>
      </c>
      <c r="T16" s="14">
        <v>824.91364983781875</v>
      </c>
      <c r="U16" s="15">
        <f t="shared" si="13"/>
        <v>1</v>
      </c>
      <c r="V16" s="15">
        <f t="shared" si="0"/>
        <v>0</v>
      </c>
      <c r="W16" s="8">
        <v>76249</v>
      </c>
      <c r="X16" s="8">
        <v>79266</v>
      </c>
      <c r="Y16" s="8">
        <v>82402</v>
      </c>
      <c r="Z16" s="17">
        <v>53.37</v>
      </c>
      <c r="AA16" s="17">
        <f t="shared" si="1"/>
        <v>1.7272972028035876</v>
      </c>
      <c r="AB16" s="12">
        <v>30.34</v>
      </c>
      <c r="AC16" s="12">
        <v>140.84</v>
      </c>
      <c r="AD16" s="12">
        <v>1.5</v>
      </c>
      <c r="AE16" s="17">
        <f t="shared" si="14"/>
        <v>0.17609125905568124</v>
      </c>
      <c r="AF16" s="8">
        <v>1.25</v>
      </c>
      <c r="AG16" s="16">
        <v>2.09</v>
      </c>
      <c r="AH16" s="8">
        <v>1</v>
      </c>
      <c r="AI16" s="8">
        <v>0</v>
      </c>
      <c r="AJ16" s="8">
        <v>0</v>
      </c>
      <c r="AK16" s="8">
        <v>2</v>
      </c>
      <c r="AL16" s="8">
        <v>18</v>
      </c>
      <c r="AM16" s="8">
        <f t="shared" si="2"/>
        <v>20</v>
      </c>
      <c r="AN16" s="8">
        <v>1</v>
      </c>
      <c r="AO16" s="8">
        <v>1</v>
      </c>
      <c r="AP16" s="8">
        <v>3</v>
      </c>
      <c r="AQ16" s="8">
        <v>20</v>
      </c>
      <c r="AR16" s="8">
        <f t="shared" si="3"/>
        <v>25</v>
      </c>
      <c r="AS16" s="8">
        <v>1</v>
      </c>
      <c r="AT16" s="8">
        <v>3</v>
      </c>
      <c r="AU16" s="8">
        <v>5</v>
      </c>
      <c r="AV16" s="8">
        <v>19</v>
      </c>
      <c r="AW16" s="8">
        <f t="shared" si="4"/>
        <v>28</v>
      </c>
      <c r="AX16" s="8">
        <f t="shared" si="15"/>
        <v>2</v>
      </c>
      <c r="AY16" s="8">
        <f t="shared" si="16"/>
        <v>4</v>
      </c>
      <c r="AZ16" s="8">
        <f t="shared" si="17"/>
        <v>10</v>
      </c>
      <c r="BA16" s="8">
        <f t="shared" si="18"/>
        <v>57</v>
      </c>
      <c r="BB16" s="8">
        <f t="shared" si="19"/>
        <v>73</v>
      </c>
    </row>
    <row r="17" spans="1:54" x14ac:dyDescent="0.3">
      <c r="A17" s="2">
        <v>16</v>
      </c>
      <c r="B17" s="2">
        <v>90</v>
      </c>
      <c r="C17" s="2">
        <v>1</v>
      </c>
      <c r="D17" s="2">
        <v>1</v>
      </c>
      <c r="E17" s="26">
        <f t="shared" si="6"/>
        <v>1</v>
      </c>
      <c r="F17" s="26">
        <f t="shared" si="7"/>
        <v>1</v>
      </c>
      <c r="G17" s="2">
        <v>1</v>
      </c>
      <c r="H17" s="2">
        <v>1</v>
      </c>
      <c r="I17" s="26">
        <f t="shared" si="8"/>
        <v>1</v>
      </c>
      <c r="J17" s="26">
        <f t="shared" si="9"/>
        <v>1</v>
      </c>
      <c r="K17" s="7">
        <v>3</v>
      </c>
      <c r="L17" s="7">
        <v>3</v>
      </c>
      <c r="M17" s="19">
        <f t="shared" si="10"/>
        <v>6</v>
      </c>
      <c r="N17" s="7">
        <v>3.48</v>
      </c>
      <c r="O17" s="9">
        <v>10.34</v>
      </c>
      <c r="P17" s="9">
        <v>11.435</v>
      </c>
      <c r="Q17" s="14">
        <v>40710</v>
      </c>
      <c r="R17" s="14">
        <f t="shared" si="11"/>
        <v>1095.0000000000007</v>
      </c>
      <c r="S17" s="9">
        <f t="shared" si="12"/>
        <v>1.0950000000000006</v>
      </c>
      <c r="T17" s="14">
        <v>1058.0854419260404</v>
      </c>
      <c r="U17" s="15">
        <f t="shared" si="13"/>
        <v>0.97</v>
      </c>
      <c r="V17" s="15">
        <f t="shared" si="0"/>
        <v>3.0000000000000027E-2</v>
      </c>
      <c r="W17" s="8">
        <v>67552</v>
      </c>
      <c r="X17" s="8">
        <v>70225</v>
      </c>
      <c r="Y17" s="8">
        <v>73004</v>
      </c>
      <c r="Z17" s="17">
        <v>37.07</v>
      </c>
      <c r="AA17" s="17">
        <f t="shared" si="1"/>
        <v>1.5690225860295637</v>
      </c>
      <c r="AB17" s="12">
        <v>9.61</v>
      </c>
      <c r="AC17" s="12">
        <v>107.98</v>
      </c>
      <c r="AD17" s="12">
        <v>1.67</v>
      </c>
      <c r="AE17" s="17">
        <f t="shared" si="14"/>
        <v>0.22271647114758325</v>
      </c>
      <c r="AF17" s="8">
        <v>1.44</v>
      </c>
      <c r="AG17" s="16">
        <v>2.17</v>
      </c>
      <c r="AH17" s="8">
        <v>4</v>
      </c>
      <c r="AI17" s="8">
        <v>0</v>
      </c>
      <c r="AJ17" s="8">
        <v>1</v>
      </c>
      <c r="AK17" s="8">
        <v>9</v>
      </c>
      <c r="AL17" s="8">
        <v>28</v>
      </c>
      <c r="AM17" s="8">
        <f t="shared" si="2"/>
        <v>38</v>
      </c>
      <c r="AN17" s="8">
        <v>0</v>
      </c>
      <c r="AO17" s="8">
        <v>0</v>
      </c>
      <c r="AP17" s="8">
        <v>11</v>
      </c>
      <c r="AQ17" s="8">
        <v>34</v>
      </c>
      <c r="AR17" s="8">
        <f t="shared" si="3"/>
        <v>45</v>
      </c>
      <c r="AS17" s="8">
        <v>0</v>
      </c>
      <c r="AT17" s="8">
        <v>1</v>
      </c>
      <c r="AU17" s="8">
        <v>6</v>
      </c>
      <c r="AV17" s="8">
        <v>46</v>
      </c>
      <c r="AW17" s="8">
        <f t="shared" si="4"/>
        <v>53</v>
      </c>
      <c r="AX17" s="8">
        <f t="shared" si="15"/>
        <v>0</v>
      </c>
      <c r="AY17" s="8">
        <f t="shared" si="16"/>
        <v>2</v>
      </c>
      <c r="AZ17" s="8">
        <f t="shared" si="17"/>
        <v>26</v>
      </c>
      <c r="BA17" s="8">
        <f t="shared" si="18"/>
        <v>108</v>
      </c>
      <c r="BB17" s="8">
        <f t="shared" si="19"/>
        <v>136</v>
      </c>
    </row>
    <row r="18" spans="1:54" x14ac:dyDescent="0.3">
      <c r="A18" s="2">
        <v>17</v>
      </c>
      <c r="B18" s="2">
        <v>90</v>
      </c>
      <c r="C18" s="2">
        <v>1</v>
      </c>
      <c r="D18" s="2">
        <v>1</v>
      </c>
      <c r="E18" s="26">
        <f t="shared" si="6"/>
        <v>1</v>
      </c>
      <c r="F18" s="26">
        <f t="shared" si="7"/>
        <v>1</v>
      </c>
      <c r="G18" s="2">
        <v>1</v>
      </c>
      <c r="H18" s="2">
        <v>1</v>
      </c>
      <c r="I18" s="26">
        <f t="shared" si="8"/>
        <v>1</v>
      </c>
      <c r="J18" s="26">
        <f t="shared" si="9"/>
        <v>1</v>
      </c>
      <c r="K18" s="7">
        <v>3</v>
      </c>
      <c r="L18" s="7">
        <v>3</v>
      </c>
      <c r="M18" s="19">
        <f t="shared" si="10"/>
        <v>6</v>
      </c>
      <c r="N18" s="7">
        <v>3.49</v>
      </c>
      <c r="O18" s="9">
        <v>11.435</v>
      </c>
      <c r="P18" s="9">
        <v>11.91</v>
      </c>
      <c r="Q18" s="14">
        <v>40710</v>
      </c>
      <c r="R18" s="14">
        <f t="shared" si="11"/>
        <v>474.99999999999966</v>
      </c>
      <c r="S18" s="9">
        <f t="shared" si="12"/>
        <v>0.47499999999999964</v>
      </c>
      <c r="T18" s="14">
        <v>474.94134368435317</v>
      </c>
      <c r="U18" s="15">
        <f t="shared" si="13"/>
        <v>1</v>
      </c>
      <c r="V18" s="15">
        <f t="shared" si="0"/>
        <v>0</v>
      </c>
      <c r="W18" s="8">
        <v>67552</v>
      </c>
      <c r="X18" s="8">
        <v>70225</v>
      </c>
      <c r="Y18" s="8">
        <v>73004</v>
      </c>
      <c r="Z18" s="17">
        <v>21.47</v>
      </c>
      <c r="AA18" s="17">
        <f t="shared" si="1"/>
        <v>1.3318320444362486</v>
      </c>
      <c r="AB18" s="12">
        <v>12.79</v>
      </c>
      <c r="AC18" s="12">
        <v>38.24</v>
      </c>
      <c r="AD18" s="12">
        <v>1.79</v>
      </c>
      <c r="AE18" s="17">
        <f t="shared" si="14"/>
        <v>0.2528530309798932</v>
      </c>
      <c r="AF18" s="8">
        <v>1.42</v>
      </c>
      <c r="AG18" s="16">
        <v>2.2999999999999998</v>
      </c>
      <c r="AH18" s="8">
        <v>3</v>
      </c>
      <c r="AI18" s="8">
        <v>0</v>
      </c>
      <c r="AJ18" s="8">
        <v>1</v>
      </c>
      <c r="AK18" s="8">
        <v>1</v>
      </c>
      <c r="AL18" s="8">
        <v>29</v>
      </c>
      <c r="AM18" s="8">
        <f t="shared" si="2"/>
        <v>31</v>
      </c>
      <c r="AN18" s="8">
        <v>0</v>
      </c>
      <c r="AO18" s="8">
        <v>0</v>
      </c>
      <c r="AP18" s="8">
        <v>3</v>
      </c>
      <c r="AQ18" s="8">
        <v>22</v>
      </c>
      <c r="AR18" s="8">
        <f t="shared" si="3"/>
        <v>25</v>
      </c>
      <c r="AS18" s="8">
        <v>0</v>
      </c>
      <c r="AT18" s="8">
        <v>0</v>
      </c>
      <c r="AU18" s="8">
        <v>4</v>
      </c>
      <c r="AV18" s="8">
        <v>20</v>
      </c>
      <c r="AW18" s="8">
        <f t="shared" si="4"/>
        <v>24</v>
      </c>
      <c r="AX18" s="8">
        <f t="shared" si="15"/>
        <v>0</v>
      </c>
      <c r="AY18" s="8">
        <f t="shared" si="16"/>
        <v>1</v>
      </c>
      <c r="AZ18" s="8">
        <f t="shared" si="17"/>
        <v>8</v>
      </c>
      <c r="BA18" s="8">
        <f t="shared" si="18"/>
        <v>71</v>
      </c>
      <c r="BB18" s="8">
        <f t="shared" si="19"/>
        <v>80</v>
      </c>
    </row>
    <row r="19" spans="1:54" x14ac:dyDescent="0.3">
      <c r="A19" s="2">
        <v>18</v>
      </c>
      <c r="B19" s="2">
        <v>90</v>
      </c>
      <c r="C19" s="2">
        <v>1</v>
      </c>
      <c r="D19" s="2">
        <v>1</v>
      </c>
      <c r="E19" s="26">
        <f t="shared" si="6"/>
        <v>1</v>
      </c>
      <c r="F19" s="26">
        <f t="shared" si="7"/>
        <v>1</v>
      </c>
      <c r="G19" s="2">
        <v>1</v>
      </c>
      <c r="H19" s="2">
        <v>1</v>
      </c>
      <c r="I19" s="26">
        <f t="shared" si="8"/>
        <v>1</v>
      </c>
      <c r="J19" s="26">
        <f t="shared" si="9"/>
        <v>1</v>
      </c>
      <c r="K19" s="7">
        <v>3</v>
      </c>
      <c r="L19" s="7">
        <v>3</v>
      </c>
      <c r="M19" s="19">
        <f t="shared" si="10"/>
        <v>6</v>
      </c>
      <c r="N19" s="7">
        <v>3.37</v>
      </c>
      <c r="O19" s="9">
        <v>11.91</v>
      </c>
      <c r="P19" s="9">
        <v>12.61</v>
      </c>
      <c r="Q19" s="14">
        <v>20000</v>
      </c>
      <c r="R19" s="14">
        <f t="shared" si="11"/>
        <v>699.99999999999932</v>
      </c>
      <c r="S19" s="9">
        <f t="shared" si="12"/>
        <v>0.69999999999999929</v>
      </c>
      <c r="T19" s="14">
        <v>679.21238766067586</v>
      </c>
      <c r="U19" s="15">
        <f t="shared" si="13"/>
        <v>0.97</v>
      </c>
      <c r="V19" s="15">
        <f t="shared" si="0"/>
        <v>3.0000000000000027E-2</v>
      </c>
      <c r="W19" s="8">
        <v>67552</v>
      </c>
      <c r="X19" s="8">
        <v>70225</v>
      </c>
      <c r="Y19" s="8">
        <v>73004</v>
      </c>
      <c r="Z19" s="17">
        <v>29.86</v>
      </c>
      <c r="AA19" s="17">
        <f t="shared" si="1"/>
        <v>1.4750898033890065</v>
      </c>
      <c r="AB19" s="12">
        <v>16.8</v>
      </c>
      <c r="AC19" s="12">
        <v>95.23</v>
      </c>
      <c r="AD19" s="12">
        <v>2.34</v>
      </c>
      <c r="AE19" s="17">
        <f t="shared" si="14"/>
        <v>0.36921585741014279</v>
      </c>
      <c r="AF19" s="8">
        <v>1.79</v>
      </c>
      <c r="AG19" s="16">
        <v>3.57</v>
      </c>
      <c r="AH19" s="8">
        <v>1</v>
      </c>
      <c r="AI19" s="8">
        <v>1</v>
      </c>
      <c r="AJ19" s="8">
        <v>0</v>
      </c>
      <c r="AK19" s="8">
        <v>5</v>
      </c>
      <c r="AL19" s="8">
        <v>17</v>
      </c>
      <c r="AM19" s="8">
        <f t="shared" si="2"/>
        <v>23</v>
      </c>
      <c r="AN19" s="8">
        <v>0</v>
      </c>
      <c r="AO19" s="8">
        <v>0</v>
      </c>
      <c r="AP19" s="8">
        <v>4</v>
      </c>
      <c r="AQ19" s="8">
        <v>22</v>
      </c>
      <c r="AR19" s="8">
        <f t="shared" si="3"/>
        <v>26</v>
      </c>
      <c r="AS19" s="8">
        <v>1</v>
      </c>
      <c r="AT19" s="8">
        <v>1</v>
      </c>
      <c r="AU19" s="8">
        <v>6</v>
      </c>
      <c r="AV19" s="8">
        <v>19</v>
      </c>
      <c r="AW19" s="8">
        <f t="shared" si="4"/>
        <v>27</v>
      </c>
      <c r="AX19" s="8">
        <f t="shared" si="15"/>
        <v>2</v>
      </c>
      <c r="AY19" s="8">
        <f t="shared" si="16"/>
        <v>1</v>
      </c>
      <c r="AZ19" s="8">
        <f t="shared" si="17"/>
        <v>15</v>
      </c>
      <c r="BA19" s="8">
        <f t="shared" si="18"/>
        <v>58</v>
      </c>
      <c r="BB19" s="8">
        <f t="shared" si="19"/>
        <v>76</v>
      </c>
    </row>
    <row r="20" spans="1:54" x14ac:dyDescent="0.3">
      <c r="A20" s="2">
        <v>19</v>
      </c>
      <c r="B20" s="2">
        <v>60</v>
      </c>
      <c r="C20" s="2">
        <v>1</v>
      </c>
      <c r="D20" s="2">
        <v>1</v>
      </c>
      <c r="E20" s="26">
        <f t="shared" si="6"/>
        <v>1</v>
      </c>
      <c r="F20" s="26">
        <f t="shared" si="7"/>
        <v>1</v>
      </c>
      <c r="G20" s="2">
        <v>1</v>
      </c>
      <c r="H20" s="2">
        <v>1</v>
      </c>
      <c r="I20" s="26">
        <f t="shared" si="8"/>
        <v>1</v>
      </c>
      <c r="J20" s="26">
        <f t="shared" si="9"/>
        <v>1</v>
      </c>
      <c r="K20" s="7">
        <v>4</v>
      </c>
      <c r="L20" s="7">
        <v>3</v>
      </c>
      <c r="M20" s="19">
        <f t="shared" si="10"/>
        <v>7</v>
      </c>
      <c r="N20" s="7">
        <v>3.49</v>
      </c>
      <c r="O20" s="9">
        <v>12.61</v>
      </c>
      <c r="P20" s="9">
        <v>13.382</v>
      </c>
      <c r="Q20" s="14">
        <v>20000</v>
      </c>
      <c r="R20" s="14">
        <f t="shared" si="11"/>
        <v>772.00000000000023</v>
      </c>
      <c r="S20" s="9">
        <f t="shared" si="12"/>
        <v>0.77200000000000024</v>
      </c>
      <c r="T20" s="14">
        <v>771.57453131363957</v>
      </c>
      <c r="U20" s="15">
        <f t="shared" si="13"/>
        <v>1</v>
      </c>
      <c r="V20" s="15">
        <f t="shared" si="0"/>
        <v>0</v>
      </c>
      <c r="W20" s="8">
        <v>67552</v>
      </c>
      <c r="X20" s="8">
        <v>70225</v>
      </c>
      <c r="Y20" s="8">
        <v>73004</v>
      </c>
      <c r="Z20" s="17">
        <v>17.75</v>
      </c>
      <c r="AA20" s="17">
        <f t="shared" si="1"/>
        <v>1.249198357391113</v>
      </c>
      <c r="AB20" s="12">
        <v>9.77</v>
      </c>
      <c r="AC20" s="12">
        <v>29.28</v>
      </c>
      <c r="AD20" s="12">
        <v>2.38</v>
      </c>
      <c r="AE20" s="17">
        <f t="shared" si="14"/>
        <v>0.37657695705651195</v>
      </c>
      <c r="AF20" s="8">
        <v>1.9</v>
      </c>
      <c r="AG20" s="16">
        <v>3.83</v>
      </c>
      <c r="AH20" s="8">
        <v>2</v>
      </c>
      <c r="AI20" s="8">
        <v>0</v>
      </c>
      <c r="AJ20" s="8">
        <v>2</v>
      </c>
      <c r="AK20" s="8">
        <v>6</v>
      </c>
      <c r="AL20" s="8">
        <v>65</v>
      </c>
      <c r="AM20" s="8">
        <f t="shared" si="2"/>
        <v>73</v>
      </c>
      <c r="AN20" s="8">
        <v>0</v>
      </c>
      <c r="AO20" s="8">
        <v>2</v>
      </c>
      <c r="AP20" s="8">
        <v>12</v>
      </c>
      <c r="AQ20" s="8">
        <v>57</v>
      </c>
      <c r="AR20" s="8">
        <f t="shared" si="3"/>
        <v>71</v>
      </c>
      <c r="AS20" s="8">
        <v>0</v>
      </c>
      <c r="AT20" s="8">
        <v>1</v>
      </c>
      <c r="AU20" s="8">
        <v>7</v>
      </c>
      <c r="AV20" s="8">
        <v>96</v>
      </c>
      <c r="AW20" s="8">
        <f t="shared" si="4"/>
        <v>104</v>
      </c>
      <c r="AX20" s="8">
        <f t="shared" si="15"/>
        <v>0</v>
      </c>
      <c r="AY20" s="8">
        <f t="shared" si="16"/>
        <v>5</v>
      </c>
      <c r="AZ20" s="8">
        <f t="shared" si="17"/>
        <v>25</v>
      </c>
      <c r="BA20" s="8">
        <f t="shared" si="18"/>
        <v>218</v>
      </c>
      <c r="BB20" s="8">
        <f t="shared" si="19"/>
        <v>248</v>
      </c>
    </row>
    <row r="21" spans="1:54" x14ac:dyDescent="0.3">
      <c r="A21" s="2">
        <v>20</v>
      </c>
      <c r="B21" s="2">
        <v>90</v>
      </c>
      <c r="C21" s="2">
        <v>1</v>
      </c>
      <c r="D21" s="2">
        <v>1</v>
      </c>
      <c r="E21" s="26">
        <f t="shared" si="6"/>
        <v>1</v>
      </c>
      <c r="F21" s="26">
        <f t="shared" si="7"/>
        <v>1</v>
      </c>
      <c r="G21" s="2">
        <v>1</v>
      </c>
      <c r="H21" s="2">
        <v>1</v>
      </c>
      <c r="I21" s="26">
        <f t="shared" si="8"/>
        <v>1</v>
      </c>
      <c r="J21" s="26">
        <f t="shared" si="9"/>
        <v>1</v>
      </c>
      <c r="K21" s="7">
        <v>4</v>
      </c>
      <c r="L21" s="7">
        <v>3</v>
      </c>
      <c r="M21" s="19">
        <f t="shared" si="10"/>
        <v>7</v>
      </c>
      <c r="N21" s="7">
        <v>3.43</v>
      </c>
      <c r="O21" s="9">
        <v>13.382</v>
      </c>
      <c r="P21" s="9">
        <v>14</v>
      </c>
      <c r="Q21" s="14">
        <v>20000</v>
      </c>
      <c r="R21" s="14">
        <f t="shared" si="11"/>
        <v>618.00000000000034</v>
      </c>
      <c r="S21" s="9">
        <f t="shared" si="12"/>
        <v>0.61800000000000033</v>
      </c>
      <c r="T21" s="14">
        <v>617.57893096840132</v>
      </c>
      <c r="U21" s="15">
        <f t="shared" si="13"/>
        <v>1</v>
      </c>
      <c r="V21" s="15">
        <f t="shared" si="0"/>
        <v>0</v>
      </c>
      <c r="W21" s="8">
        <v>67552</v>
      </c>
      <c r="X21" s="8">
        <v>70225</v>
      </c>
      <c r="Y21" s="8">
        <v>73004</v>
      </c>
      <c r="Z21" s="17">
        <v>13.51</v>
      </c>
      <c r="AA21" s="17">
        <f t="shared" si="1"/>
        <v>1.1306553490220306</v>
      </c>
      <c r="AB21" s="12">
        <v>11.47</v>
      </c>
      <c r="AC21" s="12">
        <v>17.02</v>
      </c>
      <c r="AD21" s="12">
        <v>1.57</v>
      </c>
      <c r="AE21" s="17">
        <f t="shared" si="14"/>
        <v>0.19589965240923377</v>
      </c>
      <c r="AF21" s="8">
        <v>1</v>
      </c>
      <c r="AG21" s="16">
        <v>2.4</v>
      </c>
      <c r="AH21" s="8">
        <v>2</v>
      </c>
      <c r="AI21" s="8">
        <v>0</v>
      </c>
      <c r="AJ21" s="8">
        <v>0</v>
      </c>
      <c r="AK21" s="8">
        <v>3</v>
      </c>
      <c r="AL21" s="8">
        <v>11</v>
      </c>
      <c r="AM21" s="8">
        <f t="shared" si="2"/>
        <v>14</v>
      </c>
      <c r="AN21" s="8">
        <v>0</v>
      </c>
      <c r="AO21" s="8">
        <v>0</v>
      </c>
      <c r="AP21" s="8">
        <v>5</v>
      </c>
      <c r="AQ21" s="8">
        <v>12</v>
      </c>
      <c r="AR21" s="8">
        <f t="shared" si="3"/>
        <v>17</v>
      </c>
      <c r="AS21" s="8">
        <v>0</v>
      </c>
      <c r="AT21" s="8">
        <v>0</v>
      </c>
      <c r="AU21" s="8">
        <v>4</v>
      </c>
      <c r="AV21" s="8">
        <v>10</v>
      </c>
      <c r="AW21" s="8">
        <f t="shared" si="4"/>
        <v>14</v>
      </c>
      <c r="AX21" s="8">
        <f t="shared" si="15"/>
        <v>0</v>
      </c>
      <c r="AY21" s="8">
        <f t="shared" si="16"/>
        <v>0</v>
      </c>
      <c r="AZ21" s="8">
        <f t="shared" si="17"/>
        <v>12</v>
      </c>
      <c r="BA21" s="8">
        <f t="shared" si="18"/>
        <v>33</v>
      </c>
      <c r="BB21" s="8">
        <f t="shared" si="19"/>
        <v>45</v>
      </c>
    </row>
    <row r="22" spans="1:54" x14ac:dyDescent="0.3">
      <c r="A22" s="2">
        <v>21</v>
      </c>
      <c r="B22" s="2">
        <v>90</v>
      </c>
      <c r="C22" s="2">
        <v>2</v>
      </c>
      <c r="D22" s="2">
        <v>1</v>
      </c>
      <c r="E22" s="26">
        <f t="shared" si="6"/>
        <v>1</v>
      </c>
      <c r="F22" s="26">
        <f t="shared" si="7"/>
        <v>2</v>
      </c>
      <c r="G22" s="2">
        <v>1</v>
      </c>
      <c r="H22" s="2">
        <v>1</v>
      </c>
      <c r="I22" s="26">
        <f t="shared" si="8"/>
        <v>1</v>
      </c>
      <c r="J22" s="26">
        <f t="shared" si="9"/>
        <v>1</v>
      </c>
      <c r="K22" s="7">
        <v>3</v>
      </c>
      <c r="L22" s="7">
        <v>3</v>
      </c>
      <c r="M22" s="19">
        <f t="shared" si="10"/>
        <v>6</v>
      </c>
      <c r="N22" s="7">
        <v>3.42</v>
      </c>
      <c r="O22" s="9">
        <v>14</v>
      </c>
      <c r="P22" s="9">
        <v>14.37</v>
      </c>
      <c r="Q22" s="14">
        <v>20000</v>
      </c>
      <c r="R22" s="14">
        <f t="shared" si="11"/>
        <v>369.9999999999992</v>
      </c>
      <c r="S22" s="9">
        <f t="shared" si="12"/>
        <v>0.36999999999999922</v>
      </c>
      <c r="T22" s="14">
        <v>360.41494820033387</v>
      </c>
      <c r="U22" s="15">
        <f t="shared" si="13"/>
        <v>0.97</v>
      </c>
      <c r="V22" s="15">
        <f t="shared" si="0"/>
        <v>3.0000000000000027E-2</v>
      </c>
      <c r="W22" s="8">
        <v>76160</v>
      </c>
      <c r="X22" s="8">
        <v>75544</v>
      </c>
      <c r="Y22" s="8">
        <v>74933</v>
      </c>
      <c r="Z22" s="17">
        <v>35.770000000000003</v>
      </c>
      <c r="AA22" s="17">
        <f t="shared" si="1"/>
        <v>1.5535189401489695</v>
      </c>
      <c r="AB22" s="12">
        <v>12.11</v>
      </c>
      <c r="AC22" s="12">
        <v>106.33</v>
      </c>
      <c r="AD22" s="12">
        <v>2.61</v>
      </c>
      <c r="AE22" s="17">
        <f t="shared" si="14"/>
        <v>0.41664050733828095</v>
      </c>
      <c r="AF22" s="8">
        <v>1.87</v>
      </c>
      <c r="AG22" s="16">
        <v>4.21</v>
      </c>
      <c r="AH22" s="8">
        <v>3</v>
      </c>
      <c r="AI22" s="8">
        <v>0</v>
      </c>
      <c r="AJ22" s="8">
        <v>3</v>
      </c>
      <c r="AK22" s="8">
        <v>18</v>
      </c>
      <c r="AL22" s="8">
        <v>119</v>
      </c>
      <c r="AM22" s="8">
        <f t="shared" si="2"/>
        <v>140</v>
      </c>
      <c r="AN22" s="8">
        <v>0</v>
      </c>
      <c r="AO22" s="8">
        <v>1</v>
      </c>
      <c r="AP22" s="8">
        <v>23</v>
      </c>
      <c r="AQ22" s="8">
        <v>134</v>
      </c>
      <c r="AR22" s="8">
        <f t="shared" si="3"/>
        <v>158</v>
      </c>
      <c r="AS22" s="8">
        <v>0</v>
      </c>
      <c r="AT22" s="8">
        <v>0</v>
      </c>
      <c r="AU22" s="8">
        <v>18</v>
      </c>
      <c r="AV22" s="8">
        <v>160</v>
      </c>
      <c r="AW22" s="8">
        <f t="shared" si="4"/>
        <v>178</v>
      </c>
      <c r="AX22" s="8">
        <f t="shared" si="15"/>
        <v>0</v>
      </c>
      <c r="AY22" s="8">
        <f t="shared" si="16"/>
        <v>4</v>
      </c>
      <c r="AZ22" s="8">
        <f t="shared" si="17"/>
        <v>59</v>
      </c>
      <c r="BA22" s="8">
        <f t="shared" si="18"/>
        <v>413</v>
      </c>
      <c r="BB22" s="8">
        <f t="shared" si="19"/>
        <v>476</v>
      </c>
    </row>
    <row r="23" spans="1:54" x14ac:dyDescent="0.3">
      <c r="A23" s="2">
        <v>22</v>
      </c>
      <c r="B23" s="2">
        <v>90</v>
      </c>
      <c r="C23" s="2">
        <v>1</v>
      </c>
      <c r="D23" s="2">
        <v>1</v>
      </c>
      <c r="E23" s="26">
        <f t="shared" si="6"/>
        <v>1</v>
      </c>
      <c r="F23" s="26">
        <f t="shared" si="7"/>
        <v>1</v>
      </c>
      <c r="G23" s="2">
        <v>1</v>
      </c>
      <c r="H23" s="2">
        <v>1</v>
      </c>
      <c r="I23" s="26">
        <f t="shared" si="8"/>
        <v>1</v>
      </c>
      <c r="J23" s="26">
        <f t="shared" si="9"/>
        <v>1</v>
      </c>
      <c r="K23" s="7">
        <v>3</v>
      </c>
      <c r="L23" s="7">
        <v>3</v>
      </c>
      <c r="M23" s="19">
        <f t="shared" si="10"/>
        <v>6</v>
      </c>
      <c r="N23" s="7">
        <v>3.55</v>
      </c>
      <c r="O23" s="9">
        <v>14.37</v>
      </c>
      <c r="P23" s="9">
        <v>14.88</v>
      </c>
      <c r="Q23" s="14">
        <v>20000</v>
      </c>
      <c r="R23" s="14">
        <f t="shared" si="11"/>
        <v>510.00000000000159</v>
      </c>
      <c r="S23" s="9">
        <f t="shared" si="12"/>
        <v>0.51000000000000156</v>
      </c>
      <c r="T23" s="14">
        <v>493.72203412796227</v>
      </c>
      <c r="U23" s="15">
        <f t="shared" si="13"/>
        <v>0.97</v>
      </c>
      <c r="V23" s="15">
        <f t="shared" si="0"/>
        <v>3.0000000000000027E-2</v>
      </c>
      <c r="W23" s="8">
        <v>28782</v>
      </c>
      <c r="X23" s="8">
        <v>28550</v>
      </c>
      <c r="Y23" s="8">
        <v>28319</v>
      </c>
      <c r="Z23" s="17">
        <v>75.28</v>
      </c>
      <c r="AA23" s="17">
        <f t="shared" si="1"/>
        <v>1.8766796104192005</v>
      </c>
      <c r="AB23" s="12">
        <v>44.99</v>
      </c>
      <c r="AC23" s="12">
        <v>120.64</v>
      </c>
      <c r="AD23" s="12">
        <v>2.4700000000000002</v>
      </c>
      <c r="AE23" s="17">
        <f t="shared" si="14"/>
        <v>0.39269695325966575</v>
      </c>
      <c r="AF23" s="8">
        <v>1.99</v>
      </c>
      <c r="AG23" s="16">
        <v>3.29</v>
      </c>
      <c r="AH23" s="8">
        <v>1</v>
      </c>
      <c r="AI23" s="8">
        <v>0</v>
      </c>
      <c r="AJ23" s="8">
        <v>1</v>
      </c>
      <c r="AK23" s="8">
        <v>5</v>
      </c>
      <c r="AL23" s="8">
        <v>40</v>
      </c>
      <c r="AM23" s="8">
        <f t="shared" si="2"/>
        <v>46</v>
      </c>
      <c r="AN23" s="8">
        <v>0</v>
      </c>
      <c r="AO23" s="8">
        <v>0</v>
      </c>
      <c r="AP23" s="8">
        <v>5</v>
      </c>
      <c r="AQ23" s="8">
        <v>47</v>
      </c>
      <c r="AR23" s="8">
        <f t="shared" si="3"/>
        <v>52</v>
      </c>
      <c r="AS23" s="8">
        <v>0</v>
      </c>
      <c r="AT23" s="8">
        <v>1</v>
      </c>
      <c r="AU23" s="8">
        <v>6</v>
      </c>
      <c r="AV23" s="8">
        <v>50</v>
      </c>
      <c r="AW23" s="8">
        <f t="shared" si="4"/>
        <v>57</v>
      </c>
      <c r="AX23" s="8">
        <f t="shared" si="15"/>
        <v>0</v>
      </c>
      <c r="AY23" s="8">
        <f t="shared" si="16"/>
        <v>2</v>
      </c>
      <c r="AZ23" s="8">
        <f t="shared" si="17"/>
        <v>16</v>
      </c>
      <c r="BA23" s="8">
        <f t="shared" si="18"/>
        <v>137</v>
      </c>
      <c r="BB23" s="8">
        <f t="shared" si="19"/>
        <v>155</v>
      </c>
    </row>
    <row r="24" spans="1:54" x14ac:dyDescent="0.3">
      <c r="A24" s="2">
        <v>23</v>
      </c>
      <c r="B24" s="2">
        <v>90</v>
      </c>
      <c r="C24" s="2">
        <v>1</v>
      </c>
      <c r="D24" s="2">
        <v>1</v>
      </c>
      <c r="E24" s="26">
        <f t="shared" si="6"/>
        <v>1</v>
      </c>
      <c r="F24" s="26">
        <f t="shared" si="7"/>
        <v>1</v>
      </c>
      <c r="G24" s="2">
        <v>1</v>
      </c>
      <c r="H24" s="2">
        <v>1</v>
      </c>
      <c r="I24" s="26">
        <f t="shared" si="8"/>
        <v>1</v>
      </c>
      <c r="J24" s="26">
        <f t="shared" si="9"/>
        <v>1</v>
      </c>
      <c r="K24" s="7">
        <v>2</v>
      </c>
      <c r="L24" s="7">
        <v>2</v>
      </c>
      <c r="M24" s="19">
        <f t="shared" si="10"/>
        <v>4</v>
      </c>
      <c r="N24" s="7">
        <v>3.4</v>
      </c>
      <c r="O24" s="9">
        <v>14.88</v>
      </c>
      <c r="P24" s="9">
        <v>15.28</v>
      </c>
      <c r="Q24" s="14">
        <v>20000</v>
      </c>
      <c r="R24" s="14">
        <f t="shared" si="11"/>
        <v>399.99999999999858</v>
      </c>
      <c r="S24" s="9">
        <f t="shared" si="12"/>
        <v>0.39999999999999858</v>
      </c>
      <c r="T24" s="14">
        <v>395.60784161194869</v>
      </c>
      <c r="U24" s="15">
        <f t="shared" si="13"/>
        <v>0.99</v>
      </c>
      <c r="V24" s="15">
        <f t="shared" si="0"/>
        <v>1.0000000000000009E-2</v>
      </c>
      <c r="W24" s="8">
        <v>28782</v>
      </c>
      <c r="X24" s="8">
        <v>28550</v>
      </c>
      <c r="Y24" s="8">
        <v>28319</v>
      </c>
      <c r="Z24" s="17">
        <v>66.599999999999994</v>
      </c>
      <c r="AA24" s="17">
        <f t="shared" si="1"/>
        <v>1.823474229170301</v>
      </c>
      <c r="AB24" s="12">
        <v>54.17</v>
      </c>
      <c r="AC24" s="12">
        <v>84.2</v>
      </c>
      <c r="AD24" s="12">
        <v>3</v>
      </c>
      <c r="AE24" s="17">
        <f t="shared" si="14"/>
        <v>0.47712125471966244</v>
      </c>
      <c r="AF24" s="8">
        <v>2.54</v>
      </c>
      <c r="AG24" s="16">
        <v>3.99</v>
      </c>
      <c r="AH24" s="8">
        <v>3</v>
      </c>
      <c r="AI24" s="8">
        <v>0</v>
      </c>
      <c r="AJ24" s="8">
        <v>1</v>
      </c>
      <c r="AK24" s="8">
        <v>4</v>
      </c>
      <c r="AL24" s="8">
        <v>15</v>
      </c>
      <c r="AM24" s="8">
        <f t="shared" si="2"/>
        <v>20</v>
      </c>
      <c r="AN24" s="8">
        <v>0</v>
      </c>
      <c r="AO24" s="8">
        <v>1</v>
      </c>
      <c r="AP24" s="8">
        <v>5</v>
      </c>
      <c r="AQ24" s="8">
        <v>25</v>
      </c>
      <c r="AR24" s="8">
        <f t="shared" si="3"/>
        <v>31</v>
      </c>
      <c r="AS24" s="8">
        <v>0</v>
      </c>
      <c r="AT24" s="8">
        <v>0</v>
      </c>
      <c r="AU24" s="8">
        <v>1</v>
      </c>
      <c r="AV24" s="8">
        <v>36</v>
      </c>
      <c r="AW24" s="8">
        <f t="shared" si="4"/>
        <v>37</v>
      </c>
      <c r="AX24" s="8">
        <f t="shared" si="15"/>
        <v>0</v>
      </c>
      <c r="AY24" s="8">
        <f t="shared" si="16"/>
        <v>2</v>
      </c>
      <c r="AZ24" s="8">
        <f t="shared" si="17"/>
        <v>10</v>
      </c>
      <c r="BA24" s="8">
        <f t="shared" si="18"/>
        <v>76</v>
      </c>
      <c r="BB24" s="8">
        <f t="shared" si="19"/>
        <v>88</v>
      </c>
    </row>
    <row r="25" spans="1:54" x14ac:dyDescent="0.3">
      <c r="A25" s="2">
        <v>24</v>
      </c>
      <c r="B25" s="2">
        <v>90</v>
      </c>
      <c r="C25" s="2">
        <v>1</v>
      </c>
      <c r="D25" s="2">
        <v>1</v>
      </c>
      <c r="E25" s="26">
        <f t="shared" si="6"/>
        <v>1</v>
      </c>
      <c r="F25" s="26">
        <f t="shared" si="7"/>
        <v>1</v>
      </c>
      <c r="G25" s="2">
        <v>1</v>
      </c>
      <c r="H25" s="2">
        <v>1</v>
      </c>
      <c r="I25" s="26">
        <f t="shared" si="8"/>
        <v>1</v>
      </c>
      <c r="J25" s="26">
        <f t="shared" si="9"/>
        <v>1</v>
      </c>
      <c r="K25" s="7">
        <v>1</v>
      </c>
      <c r="L25" s="7">
        <v>1</v>
      </c>
      <c r="M25" s="19">
        <f t="shared" si="10"/>
        <v>2</v>
      </c>
      <c r="N25" s="7">
        <v>3.68</v>
      </c>
      <c r="O25" s="9">
        <v>15.28</v>
      </c>
      <c r="P25" s="9">
        <v>15.5</v>
      </c>
      <c r="Q25" s="14">
        <v>20010</v>
      </c>
      <c r="R25" s="14">
        <f t="shared" si="11"/>
        <v>220.00000000000063</v>
      </c>
      <c r="S25" s="9">
        <f t="shared" si="12"/>
        <v>0.22000000000000061</v>
      </c>
      <c r="T25" s="14">
        <v>219.97870463923795</v>
      </c>
      <c r="U25" s="15">
        <f t="shared" si="13"/>
        <v>1</v>
      </c>
      <c r="V25" s="15">
        <f t="shared" si="0"/>
        <v>0</v>
      </c>
      <c r="W25" s="8">
        <v>28782</v>
      </c>
      <c r="X25" s="8">
        <v>28550</v>
      </c>
      <c r="Y25" s="8">
        <v>28319</v>
      </c>
      <c r="Z25" s="17">
        <v>65.87</v>
      </c>
      <c r="AA25" s="17">
        <f t="shared" si="1"/>
        <v>1.8186876634415137</v>
      </c>
      <c r="AB25" s="12">
        <v>62.38</v>
      </c>
      <c r="AC25" s="12">
        <v>69.36</v>
      </c>
      <c r="AD25" s="12">
        <v>2.27</v>
      </c>
      <c r="AE25" s="17">
        <f t="shared" si="14"/>
        <v>0.35602585719312274</v>
      </c>
      <c r="AF25" s="8">
        <v>2.04</v>
      </c>
      <c r="AG25" s="16">
        <v>2.4900000000000002</v>
      </c>
      <c r="AH25" s="8">
        <v>2</v>
      </c>
      <c r="AI25" s="8">
        <v>0</v>
      </c>
      <c r="AJ25" s="8">
        <v>0</v>
      </c>
      <c r="AK25" s="8">
        <v>2</v>
      </c>
      <c r="AL25" s="8">
        <v>4</v>
      </c>
      <c r="AM25" s="8">
        <f t="shared" si="2"/>
        <v>6</v>
      </c>
      <c r="AN25" s="8">
        <v>0</v>
      </c>
      <c r="AO25" s="8">
        <v>0</v>
      </c>
      <c r="AP25" s="8">
        <v>2</v>
      </c>
      <c r="AQ25" s="8">
        <v>3</v>
      </c>
      <c r="AR25" s="8">
        <f t="shared" si="3"/>
        <v>5</v>
      </c>
      <c r="AS25" s="8">
        <v>0</v>
      </c>
      <c r="AT25" s="8">
        <v>0</v>
      </c>
      <c r="AU25" s="8">
        <v>1</v>
      </c>
      <c r="AV25" s="8">
        <v>4</v>
      </c>
      <c r="AW25" s="8">
        <f t="shared" si="4"/>
        <v>5</v>
      </c>
      <c r="AX25" s="8">
        <f t="shared" si="15"/>
        <v>0</v>
      </c>
      <c r="AY25" s="8">
        <f t="shared" si="16"/>
        <v>0</v>
      </c>
      <c r="AZ25" s="8">
        <f t="shared" si="17"/>
        <v>5</v>
      </c>
      <c r="BA25" s="8">
        <f t="shared" si="18"/>
        <v>11</v>
      </c>
      <c r="BB25" s="8">
        <f t="shared" si="19"/>
        <v>16</v>
      </c>
    </row>
    <row r="26" spans="1:54" x14ac:dyDescent="0.3">
      <c r="A26" s="2">
        <v>25</v>
      </c>
      <c r="B26" s="2">
        <v>90</v>
      </c>
      <c r="C26" s="2">
        <v>1</v>
      </c>
      <c r="D26" s="2">
        <v>2</v>
      </c>
      <c r="E26" s="26">
        <f t="shared" si="6"/>
        <v>1</v>
      </c>
      <c r="F26" s="26">
        <f t="shared" si="7"/>
        <v>2</v>
      </c>
      <c r="G26" s="2">
        <v>1</v>
      </c>
      <c r="H26" s="2">
        <v>1</v>
      </c>
      <c r="I26" s="26">
        <f t="shared" si="8"/>
        <v>1</v>
      </c>
      <c r="J26" s="26">
        <f t="shared" si="9"/>
        <v>1</v>
      </c>
      <c r="K26" s="7">
        <v>2</v>
      </c>
      <c r="L26" s="7">
        <v>2</v>
      </c>
      <c r="M26" s="19">
        <f t="shared" si="10"/>
        <v>4</v>
      </c>
      <c r="N26" s="7">
        <v>3.78</v>
      </c>
      <c r="O26" s="9">
        <v>15.5</v>
      </c>
      <c r="P26" s="9">
        <v>15.82</v>
      </c>
      <c r="Q26" s="14">
        <v>20010</v>
      </c>
      <c r="R26" s="14">
        <f t="shared" si="11"/>
        <v>320.00000000000028</v>
      </c>
      <c r="S26" s="9">
        <f t="shared" si="12"/>
        <v>0.32000000000000028</v>
      </c>
      <c r="T26" s="14">
        <v>319.96682375508351</v>
      </c>
      <c r="U26" s="15">
        <f t="shared" si="13"/>
        <v>1</v>
      </c>
      <c r="V26" s="15">
        <f t="shared" si="0"/>
        <v>0</v>
      </c>
      <c r="W26" s="8">
        <v>39090</v>
      </c>
      <c r="X26" s="8">
        <v>40799</v>
      </c>
      <c r="Y26" s="8">
        <v>42583</v>
      </c>
      <c r="Z26" s="17">
        <v>78.239999999999995</v>
      </c>
      <c r="AA26" s="17">
        <f t="shared" si="1"/>
        <v>1.8934288417795451</v>
      </c>
      <c r="AB26" s="12">
        <v>62.36</v>
      </c>
      <c r="AC26" s="12">
        <v>94.8</v>
      </c>
      <c r="AD26" s="12">
        <v>5.93</v>
      </c>
      <c r="AE26" s="17">
        <f t="shared" si="14"/>
        <v>0.77305469336426258</v>
      </c>
      <c r="AF26" s="8">
        <v>4.59</v>
      </c>
      <c r="AG26" s="16">
        <v>6.74</v>
      </c>
      <c r="AH26" s="8">
        <v>0</v>
      </c>
      <c r="AI26" s="8">
        <v>0</v>
      </c>
      <c r="AJ26" s="8">
        <v>0</v>
      </c>
      <c r="AK26" s="8">
        <v>0</v>
      </c>
      <c r="AL26" s="8">
        <v>1</v>
      </c>
      <c r="AM26" s="8">
        <f t="shared" si="2"/>
        <v>1</v>
      </c>
      <c r="AN26" s="8">
        <v>0</v>
      </c>
      <c r="AO26" s="8">
        <v>0</v>
      </c>
      <c r="AP26" s="8">
        <v>0</v>
      </c>
      <c r="AQ26" s="8">
        <v>3</v>
      </c>
      <c r="AR26" s="8">
        <f t="shared" si="3"/>
        <v>3</v>
      </c>
      <c r="AS26" s="8">
        <v>0</v>
      </c>
      <c r="AT26" s="8">
        <v>0</v>
      </c>
      <c r="AU26" s="8">
        <v>3</v>
      </c>
      <c r="AV26" s="8">
        <v>6</v>
      </c>
      <c r="AW26" s="8">
        <f t="shared" si="4"/>
        <v>9</v>
      </c>
      <c r="AX26" s="8">
        <f t="shared" si="15"/>
        <v>0</v>
      </c>
      <c r="AY26" s="8">
        <f t="shared" si="16"/>
        <v>0</v>
      </c>
      <c r="AZ26" s="8">
        <f t="shared" si="17"/>
        <v>3</v>
      </c>
      <c r="BA26" s="8">
        <f t="shared" si="18"/>
        <v>10</v>
      </c>
      <c r="BB26" s="8">
        <f t="shared" si="19"/>
        <v>13</v>
      </c>
    </row>
    <row r="27" spans="1:54" x14ac:dyDescent="0.3">
      <c r="A27" s="2">
        <v>26</v>
      </c>
      <c r="B27" s="2">
        <v>90</v>
      </c>
      <c r="C27" s="2">
        <v>2</v>
      </c>
      <c r="D27" s="2">
        <v>2</v>
      </c>
      <c r="E27" s="26">
        <f t="shared" si="6"/>
        <v>2</v>
      </c>
      <c r="F27" s="26">
        <f t="shared" si="7"/>
        <v>2</v>
      </c>
      <c r="G27" s="2">
        <v>1</v>
      </c>
      <c r="H27" s="2">
        <v>1</v>
      </c>
      <c r="I27" s="26">
        <f t="shared" si="8"/>
        <v>1</v>
      </c>
      <c r="J27" s="26">
        <f t="shared" si="9"/>
        <v>1</v>
      </c>
      <c r="K27" s="7">
        <v>2</v>
      </c>
      <c r="L27" s="7">
        <v>2</v>
      </c>
      <c r="M27" s="19">
        <f t="shared" si="10"/>
        <v>4</v>
      </c>
      <c r="N27" s="7">
        <v>3.84</v>
      </c>
      <c r="O27" s="9">
        <v>15.82</v>
      </c>
      <c r="P27" s="9">
        <v>16.43</v>
      </c>
      <c r="Q27" s="14">
        <v>20010</v>
      </c>
      <c r="R27" s="14">
        <f t="shared" si="11"/>
        <v>609.99999999999943</v>
      </c>
      <c r="S27" s="9">
        <f t="shared" si="12"/>
        <v>0.60999999999999943</v>
      </c>
      <c r="T27" s="14">
        <v>602.51850705425989</v>
      </c>
      <c r="U27" s="15">
        <f t="shared" si="13"/>
        <v>0.99</v>
      </c>
      <c r="V27" s="15">
        <f t="shared" si="0"/>
        <v>1.0000000000000009E-2</v>
      </c>
      <c r="W27" s="8">
        <v>39090</v>
      </c>
      <c r="X27" s="8">
        <v>40799</v>
      </c>
      <c r="Y27" s="8">
        <v>42583</v>
      </c>
      <c r="Z27" s="17">
        <v>52.84</v>
      </c>
      <c r="AA27" s="17">
        <f t="shared" si="1"/>
        <v>1.7229628089424895</v>
      </c>
      <c r="AB27" s="12">
        <v>32.85</v>
      </c>
      <c r="AC27" s="12">
        <v>77.8</v>
      </c>
      <c r="AD27" s="12">
        <v>1.69</v>
      </c>
      <c r="AE27" s="17">
        <f t="shared" si="14"/>
        <v>0.22788670461367352</v>
      </c>
      <c r="AF27" s="8">
        <v>1.57</v>
      </c>
      <c r="AG27" s="16">
        <v>1.88</v>
      </c>
      <c r="AH27" s="8">
        <v>0</v>
      </c>
      <c r="AI27" s="8">
        <v>0</v>
      </c>
      <c r="AJ27" s="8">
        <v>0</v>
      </c>
      <c r="AK27" s="8">
        <v>2</v>
      </c>
      <c r="AL27" s="8">
        <v>7</v>
      </c>
      <c r="AM27" s="8">
        <f t="shared" si="2"/>
        <v>9</v>
      </c>
      <c r="AN27" s="8">
        <v>0</v>
      </c>
      <c r="AO27" s="8">
        <v>0</v>
      </c>
      <c r="AP27" s="8">
        <v>3</v>
      </c>
      <c r="AQ27" s="8">
        <v>6</v>
      </c>
      <c r="AR27" s="8">
        <f t="shared" si="3"/>
        <v>9</v>
      </c>
      <c r="AS27" s="8">
        <v>0</v>
      </c>
      <c r="AT27" s="8">
        <v>2</v>
      </c>
      <c r="AU27" s="8">
        <v>5</v>
      </c>
      <c r="AV27" s="8">
        <v>9</v>
      </c>
      <c r="AW27" s="8">
        <f t="shared" si="4"/>
        <v>16</v>
      </c>
      <c r="AX27" s="8">
        <f t="shared" si="15"/>
        <v>0</v>
      </c>
      <c r="AY27" s="8">
        <f t="shared" si="16"/>
        <v>2</v>
      </c>
      <c r="AZ27" s="8">
        <f t="shared" si="17"/>
        <v>10</v>
      </c>
      <c r="BA27" s="8">
        <f t="shared" si="18"/>
        <v>22</v>
      </c>
      <c r="BB27" s="8">
        <f t="shared" si="19"/>
        <v>34</v>
      </c>
    </row>
    <row r="28" spans="1:54" x14ac:dyDescent="0.3">
      <c r="A28" s="2">
        <v>27</v>
      </c>
      <c r="B28" s="2">
        <v>90</v>
      </c>
      <c r="C28" s="2">
        <v>2</v>
      </c>
      <c r="D28" s="2">
        <v>2</v>
      </c>
      <c r="E28" s="26">
        <f t="shared" si="6"/>
        <v>2</v>
      </c>
      <c r="F28" s="26">
        <f t="shared" si="7"/>
        <v>2</v>
      </c>
      <c r="G28" s="2">
        <v>1</v>
      </c>
      <c r="H28" s="2">
        <v>1</v>
      </c>
      <c r="I28" s="26">
        <f t="shared" si="8"/>
        <v>1</v>
      </c>
      <c r="J28" s="26">
        <f t="shared" si="9"/>
        <v>1</v>
      </c>
      <c r="K28" s="7">
        <v>2</v>
      </c>
      <c r="L28" s="7">
        <v>2</v>
      </c>
      <c r="M28" s="19">
        <f t="shared" si="10"/>
        <v>4</v>
      </c>
      <c r="N28" s="7">
        <v>3.86</v>
      </c>
      <c r="O28" s="9">
        <v>16.43</v>
      </c>
      <c r="P28" s="9">
        <v>17.149999999999999</v>
      </c>
      <c r="Q28" s="14">
        <v>20010</v>
      </c>
      <c r="R28" s="14">
        <f t="shared" si="11"/>
        <v>719.99999999999886</v>
      </c>
      <c r="S28" s="9">
        <f t="shared" si="12"/>
        <v>0.71999999999999886</v>
      </c>
      <c r="T28" s="14">
        <v>707.98892620466552</v>
      </c>
      <c r="U28" s="15">
        <f t="shared" si="13"/>
        <v>0.98</v>
      </c>
      <c r="V28" s="15">
        <f t="shared" si="0"/>
        <v>2.0000000000000018E-2</v>
      </c>
      <c r="W28" s="8">
        <v>39090</v>
      </c>
      <c r="X28" s="8">
        <v>40799</v>
      </c>
      <c r="Y28" s="8">
        <v>42583</v>
      </c>
      <c r="Z28" s="17">
        <v>54.03</v>
      </c>
      <c r="AA28" s="17">
        <f t="shared" si="1"/>
        <v>1.7326349675391959</v>
      </c>
      <c r="AB28" s="12">
        <v>28.99</v>
      </c>
      <c r="AC28" s="12">
        <v>83.11</v>
      </c>
      <c r="AD28" s="12">
        <v>3.3</v>
      </c>
      <c r="AE28" s="17">
        <f t="shared" si="14"/>
        <v>0.51851393987788741</v>
      </c>
      <c r="AF28" s="8">
        <v>1.8</v>
      </c>
      <c r="AG28" s="16">
        <v>5.05</v>
      </c>
      <c r="AH28" s="8">
        <v>1</v>
      </c>
      <c r="AI28" s="8">
        <v>0</v>
      </c>
      <c r="AJ28" s="8">
        <v>2</v>
      </c>
      <c r="AK28" s="8">
        <v>4</v>
      </c>
      <c r="AL28" s="8">
        <v>6</v>
      </c>
      <c r="AM28" s="8">
        <f t="shared" si="2"/>
        <v>12</v>
      </c>
      <c r="AN28" s="8">
        <v>1</v>
      </c>
      <c r="AO28" s="8">
        <v>1</v>
      </c>
      <c r="AP28" s="8">
        <v>8</v>
      </c>
      <c r="AQ28" s="8">
        <v>11</v>
      </c>
      <c r="AR28" s="8">
        <f t="shared" si="3"/>
        <v>21</v>
      </c>
      <c r="AS28" s="8">
        <v>0</v>
      </c>
      <c r="AT28" s="8">
        <v>1</v>
      </c>
      <c r="AU28" s="8">
        <v>8</v>
      </c>
      <c r="AV28" s="8">
        <v>15</v>
      </c>
      <c r="AW28" s="8">
        <f t="shared" si="4"/>
        <v>24</v>
      </c>
      <c r="AX28" s="8">
        <f t="shared" si="15"/>
        <v>1</v>
      </c>
      <c r="AY28" s="8">
        <f t="shared" si="16"/>
        <v>4</v>
      </c>
      <c r="AZ28" s="8">
        <f t="shared" si="17"/>
        <v>20</v>
      </c>
      <c r="BA28" s="8">
        <f t="shared" si="18"/>
        <v>32</v>
      </c>
      <c r="BB28" s="8">
        <f t="shared" si="19"/>
        <v>57</v>
      </c>
    </row>
    <row r="29" spans="1:54" x14ac:dyDescent="0.3">
      <c r="A29" s="2">
        <v>28</v>
      </c>
      <c r="B29" s="2">
        <v>90</v>
      </c>
      <c r="C29" s="2">
        <v>2</v>
      </c>
      <c r="D29" s="2">
        <v>2</v>
      </c>
      <c r="E29" s="26">
        <f t="shared" si="6"/>
        <v>2</v>
      </c>
      <c r="F29" s="26">
        <f t="shared" si="7"/>
        <v>2</v>
      </c>
      <c r="G29" s="2">
        <v>2</v>
      </c>
      <c r="H29" s="2">
        <v>2</v>
      </c>
      <c r="I29" s="26">
        <f t="shared" si="8"/>
        <v>2</v>
      </c>
      <c r="J29" s="26">
        <f t="shared" si="9"/>
        <v>2</v>
      </c>
      <c r="K29" s="7">
        <v>2</v>
      </c>
      <c r="L29" s="7">
        <v>2</v>
      </c>
      <c r="M29" s="19">
        <f t="shared" si="10"/>
        <v>4</v>
      </c>
      <c r="N29" s="7">
        <v>3.82</v>
      </c>
      <c r="O29" s="9">
        <v>17.149999999999999</v>
      </c>
      <c r="P29" s="9">
        <v>17.93</v>
      </c>
      <c r="Q29" s="14">
        <v>20010</v>
      </c>
      <c r="R29" s="14">
        <f t="shared" si="11"/>
        <v>780.00000000000114</v>
      </c>
      <c r="S29" s="9">
        <f t="shared" si="12"/>
        <v>0.78000000000000114</v>
      </c>
      <c r="T29" s="14">
        <v>779.80691482942416</v>
      </c>
      <c r="U29" s="15">
        <f t="shared" si="13"/>
        <v>1</v>
      </c>
      <c r="V29" s="15">
        <f t="shared" si="0"/>
        <v>0</v>
      </c>
      <c r="W29" s="8">
        <v>39090</v>
      </c>
      <c r="X29" s="8">
        <v>40799</v>
      </c>
      <c r="Y29" s="8">
        <v>42583</v>
      </c>
      <c r="Z29" s="23">
        <v>33.68</v>
      </c>
      <c r="AA29" s="17">
        <f t="shared" si="1"/>
        <v>1.5273720828276118</v>
      </c>
      <c r="AB29" s="13">
        <f>AVERAGE(AB28,AB31)</f>
        <v>18.934999999999999</v>
      </c>
      <c r="AC29" s="13">
        <f>AVERAGE(AC28,AC31)</f>
        <v>54.855000000000004</v>
      </c>
      <c r="AD29" s="12">
        <v>4.07</v>
      </c>
      <c r="AE29" s="17">
        <f t="shared" si="14"/>
        <v>0.60959440922522001</v>
      </c>
      <c r="AF29" s="8">
        <v>2.06</v>
      </c>
      <c r="AG29" s="16">
        <v>6.35</v>
      </c>
      <c r="AH29" s="8">
        <v>0</v>
      </c>
      <c r="AI29" s="8">
        <v>0</v>
      </c>
      <c r="AJ29" s="8">
        <v>0</v>
      </c>
      <c r="AK29" s="8">
        <v>2</v>
      </c>
      <c r="AL29" s="8">
        <v>8</v>
      </c>
      <c r="AM29" s="8">
        <f t="shared" si="2"/>
        <v>10</v>
      </c>
      <c r="AN29" s="8">
        <v>0</v>
      </c>
      <c r="AO29" s="8">
        <v>2</v>
      </c>
      <c r="AP29" s="8">
        <v>2</v>
      </c>
      <c r="AQ29" s="8">
        <v>5</v>
      </c>
      <c r="AR29" s="8">
        <f t="shared" si="3"/>
        <v>9</v>
      </c>
      <c r="AS29" s="8">
        <v>0</v>
      </c>
      <c r="AT29" s="8">
        <v>2</v>
      </c>
      <c r="AU29" s="8">
        <v>1</v>
      </c>
      <c r="AV29" s="8">
        <v>2</v>
      </c>
      <c r="AW29" s="8">
        <f t="shared" si="4"/>
        <v>5</v>
      </c>
      <c r="AX29" s="8">
        <f t="shared" si="15"/>
        <v>0</v>
      </c>
      <c r="AY29" s="8">
        <f t="shared" si="16"/>
        <v>4</v>
      </c>
      <c r="AZ29" s="8">
        <f t="shared" si="17"/>
        <v>5</v>
      </c>
      <c r="BA29" s="8">
        <f t="shared" si="18"/>
        <v>15</v>
      </c>
      <c r="BB29" s="8">
        <f t="shared" si="19"/>
        <v>24</v>
      </c>
    </row>
    <row r="30" spans="1:54" x14ac:dyDescent="0.3">
      <c r="A30" s="2">
        <v>29</v>
      </c>
      <c r="B30" s="2">
        <v>90</v>
      </c>
      <c r="C30" s="2">
        <v>2</v>
      </c>
      <c r="D30" s="2">
        <v>2</v>
      </c>
      <c r="E30" s="26">
        <f t="shared" si="6"/>
        <v>2</v>
      </c>
      <c r="F30" s="26">
        <f t="shared" si="7"/>
        <v>2</v>
      </c>
      <c r="G30" s="2">
        <v>1</v>
      </c>
      <c r="H30" s="2">
        <v>1</v>
      </c>
      <c r="I30" s="26">
        <f t="shared" si="8"/>
        <v>1</v>
      </c>
      <c r="J30" s="26">
        <f t="shared" si="9"/>
        <v>1</v>
      </c>
      <c r="K30" s="7">
        <v>2</v>
      </c>
      <c r="L30" s="7">
        <v>2</v>
      </c>
      <c r="M30" s="19">
        <f t="shared" si="10"/>
        <v>4</v>
      </c>
      <c r="N30" s="7">
        <v>3.85</v>
      </c>
      <c r="O30" s="9">
        <v>17.93</v>
      </c>
      <c r="P30" s="9">
        <v>18.57</v>
      </c>
      <c r="Q30" s="14">
        <v>20010</v>
      </c>
      <c r="R30" s="14">
        <f t="shared" si="11"/>
        <v>640.00000000000057</v>
      </c>
      <c r="S30" s="9">
        <f t="shared" si="12"/>
        <v>0.64000000000000057</v>
      </c>
      <c r="T30" s="14">
        <v>638.05161227618896</v>
      </c>
      <c r="U30" s="15">
        <f t="shared" si="13"/>
        <v>1</v>
      </c>
      <c r="V30" s="15">
        <f t="shared" si="0"/>
        <v>0</v>
      </c>
      <c r="W30" s="8">
        <v>39090</v>
      </c>
      <c r="X30" s="8">
        <v>40799</v>
      </c>
      <c r="Y30" s="8">
        <v>42583</v>
      </c>
      <c r="Z30" s="23">
        <v>33.68</v>
      </c>
      <c r="AA30" s="17">
        <f t="shared" si="1"/>
        <v>1.5273720828276118</v>
      </c>
      <c r="AB30" s="13">
        <f>AB29</f>
        <v>18.934999999999999</v>
      </c>
      <c r="AC30" s="13">
        <f>AC29</f>
        <v>54.855000000000004</v>
      </c>
      <c r="AD30" s="12">
        <v>4.97</v>
      </c>
      <c r="AE30" s="17">
        <f t="shared" si="14"/>
        <v>0.69635638873333205</v>
      </c>
      <c r="AF30" s="8">
        <v>3.97</v>
      </c>
      <c r="AG30" s="16">
        <v>5.65</v>
      </c>
      <c r="AH30" s="8">
        <v>0</v>
      </c>
      <c r="AI30" s="8">
        <v>0</v>
      </c>
      <c r="AJ30" s="8">
        <v>0</v>
      </c>
      <c r="AK30" s="8">
        <v>0</v>
      </c>
      <c r="AL30" s="8">
        <v>11</v>
      </c>
      <c r="AM30" s="8">
        <f t="shared" si="2"/>
        <v>11</v>
      </c>
      <c r="AN30" s="8">
        <v>0</v>
      </c>
      <c r="AO30" s="8">
        <v>0</v>
      </c>
      <c r="AP30" s="8">
        <v>2</v>
      </c>
      <c r="AQ30" s="8">
        <v>4</v>
      </c>
      <c r="AR30" s="8">
        <f t="shared" si="3"/>
        <v>6</v>
      </c>
      <c r="AS30" s="8">
        <v>1</v>
      </c>
      <c r="AT30" s="8">
        <v>0</v>
      </c>
      <c r="AU30" s="8">
        <v>5</v>
      </c>
      <c r="AV30" s="8">
        <v>9</v>
      </c>
      <c r="AW30" s="8">
        <f t="shared" si="4"/>
        <v>15</v>
      </c>
      <c r="AX30" s="8">
        <f t="shared" si="15"/>
        <v>1</v>
      </c>
      <c r="AY30" s="8">
        <f t="shared" si="16"/>
        <v>0</v>
      </c>
      <c r="AZ30" s="8">
        <f t="shared" si="17"/>
        <v>7</v>
      </c>
      <c r="BA30" s="8">
        <f t="shared" si="18"/>
        <v>24</v>
      </c>
      <c r="BB30" s="8">
        <f t="shared" si="19"/>
        <v>32</v>
      </c>
    </row>
    <row r="31" spans="1:54" x14ac:dyDescent="0.3">
      <c r="A31" s="2">
        <v>30</v>
      </c>
      <c r="B31" s="2">
        <v>90</v>
      </c>
      <c r="C31" s="2">
        <v>2</v>
      </c>
      <c r="D31" s="2">
        <v>2</v>
      </c>
      <c r="E31" s="26">
        <f t="shared" si="6"/>
        <v>2</v>
      </c>
      <c r="F31" s="26">
        <f t="shared" si="7"/>
        <v>2</v>
      </c>
      <c r="G31" s="2">
        <v>1</v>
      </c>
      <c r="H31" s="2">
        <v>1</v>
      </c>
      <c r="I31" s="26">
        <f t="shared" si="8"/>
        <v>1</v>
      </c>
      <c r="J31" s="26">
        <f t="shared" si="9"/>
        <v>1</v>
      </c>
      <c r="K31" s="7">
        <v>2</v>
      </c>
      <c r="L31" s="7">
        <v>2</v>
      </c>
      <c r="M31" s="19">
        <f t="shared" si="10"/>
        <v>4</v>
      </c>
      <c r="N31" s="7">
        <v>3.84</v>
      </c>
      <c r="O31" s="9">
        <v>18.57</v>
      </c>
      <c r="P31" s="9">
        <v>19.373000000000001</v>
      </c>
      <c r="Q31" s="14">
        <v>20010</v>
      </c>
      <c r="R31" s="14">
        <f t="shared" si="11"/>
        <v>803.0000000000008</v>
      </c>
      <c r="S31" s="9">
        <f t="shared" si="12"/>
        <v>0.80300000000000082</v>
      </c>
      <c r="T31" s="14">
        <v>802.91667952009323</v>
      </c>
      <c r="U31" s="15">
        <f t="shared" si="13"/>
        <v>1</v>
      </c>
      <c r="V31" s="15">
        <f t="shared" si="0"/>
        <v>0</v>
      </c>
      <c r="W31" s="8">
        <v>39090</v>
      </c>
      <c r="X31" s="8">
        <v>40799</v>
      </c>
      <c r="Y31" s="8">
        <v>42583</v>
      </c>
      <c r="Z31" s="17">
        <v>13.34</v>
      </c>
      <c r="AA31" s="17">
        <f t="shared" si="1"/>
        <v>1.1251558295805302</v>
      </c>
      <c r="AB31" s="12">
        <v>8.8800000000000008</v>
      </c>
      <c r="AC31" s="12">
        <v>26.6</v>
      </c>
      <c r="AD31" s="12">
        <v>3.12</v>
      </c>
      <c r="AE31" s="17">
        <f t="shared" si="14"/>
        <v>0.49415459401844281</v>
      </c>
      <c r="AF31" s="8">
        <v>1.91</v>
      </c>
      <c r="AG31" s="16">
        <v>4.62</v>
      </c>
      <c r="AH31" s="8">
        <v>0</v>
      </c>
      <c r="AI31" s="8">
        <v>0</v>
      </c>
      <c r="AJ31" s="8">
        <v>1</v>
      </c>
      <c r="AK31" s="8">
        <v>3</v>
      </c>
      <c r="AL31" s="8">
        <v>13</v>
      </c>
      <c r="AM31" s="8">
        <f t="shared" si="2"/>
        <v>17</v>
      </c>
      <c r="AN31" s="8">
        <v>0</v>
      </c>
      <c r="AO31" s="8">
        <v>2</v>
      </c>
      <c r="AP31" s="8">
        <v>3</v>
      </c>
      <c r="AQ31" s="8">
        <v>6</v>
      </c>
      <c r="AR31" s="8">
        <f t="shared" si="3"/>
        <v>11</v>
      </c>
      <c r="AS31" s="8">
        <v>1</v>
      </c>
      <c r="AT31" s="8">
        <v>2</v>
      </c>
      <c r="AU31" s="8">
        <v>0</v>
      </c>
      <c r="AV31" s="8">
        <v>8</v>
      </c>
      <c r="AW31" s="8">
        <f t="shared" si="4"/>
        <v>11</v>
      </c>
      <c r="AX31" s="8">
        <f t="shared" si="15"/>
        <v>1</v>
      </c>
      <c r="AY31" s="8">
        <f t="shared" si="16"/>
        <v>5</v>
      </c>
      <c r="AZ31" s="8">
        <f t="shared" si="17"/>
        <v>6</v>
      </c>
      <c r="BA31" s="8">
        <f t="shared" si="18"/>
        <v>27</v>
      </c>
      <c r="BB31" s="8">
        <f t="shared" si="19"/>
        <v>39</v>
      </c>
    </row>
    <row r="32" spans="1:54" x14ac:dyDescent="0.3">
      <c r="A32" s="2">
        <v>31</v>
      </c>
      <c r="B32" s="2">
        <v>90</v>
      </c>
      <c r="C32" s="2">
        <v>2</v>
      </c>
      <c r="D32" s="2">
        <v>1</v>
      </c>
      <c r="E32" s="26">
        <f t="shared" si="6"/>
        <v>1</v>
      </c>
      <c r="F32" s="26">
        <f t="shared" si="7"/>
        <v>2</v>
      </c>
      <c r="G32" s="2">
        <v>2</v>
      </c>
      <c r="H32" s="2">
        <v>1</v>
      </c>
      <c r="I32" s="26">
        <f t="shared" si="8"/>
        <v>1</v>
      </c>
      <c r="J32" s="26">
        <f t="shared" si="9"/>
        <v>2</v>
      </c>
      <c r="K32" s="7">
        <v>2</v>
      </c>
      <c r="L32" s="7">
        <v>2</v>
      </c>
      <c r="M32" s="19">
        <f t="shared" si="10"/>
        <v>4</v>
      </c>
      <c r="N32" s="7">
        <v>3.84</v>
      </c>
      <c r="O32" s="9">
        <v>19.373000000000001</v>
      </c>
      <c r="P32" s="9">
        <v>20.14</v>
      </c>
      <c r="Q32" s="14">
        <v>20010</v>
      </c>
      <c r="R32" s="14">
        <f t="shared" si="11"/>
        <v>766.99999999999943</v>
      </c>
      <c r="S32" s="9">
        <f t="shared" si="12"/>
        <v>0.76699999999999946</v>
      </c>
      <c r="T32" s="14">
        <v>762.87235317281977</v>
      </c>
      <c r="U32" s="15">
        <f t="shared" si="13"/>
        <v>0.99</v>
      </c>
      <c r="V32" s="15">
        <f t="shared" si="0"/>
        <v>1.0000000000000009E-2</v>
      </c>
      <c r="W32" s="8">
        <v>39090</v>
      </c>
      <c r="X32" s="8">
        <v>40799</v>
      </c>
      <c r="Y32" s="8">
        <v>42583</v>
      </c>
      <c r="Z32" s="23">
        <v>40.33</v>
      </c>
      <c r="AA32" s="17">
        <f t="shared" si="1"/>
        <v>1.6056282220076186</v>
      </c>
      <c r="AB32" s="13">
        <f>AVERAGE(AB31,AB38)</f>
        <v>25.130000000000003</v>
      </c>
      <c r="AC32" s="13">
        <f>AVERAGE(AC31,AC38)</f>
        <v>66.454999999999998</v>
      </c>
      <c r="AD32" s="12">
        <v>2.48</v>
      </c>
      <c r="AE32" s="17">
        <f t="shared" si="14"/>
        <v>0.39445168082621629</v>
      </c>
      <c r="AF32" s="8">
        <v>1.75</v>
      </c>
      <c r="AG32" s="16">
        <v>3.15</v>
      </c>
      <c r="AH32" s="8">
        <v>0</v>
      </c>
      <c r="AI32" s="8">
        <v>0</v>
      </c>
      <c r="AJ32" s="8">
        <v>0</v>
      </c>
      <c r="AK32" s="8">
        <v>1</v>
      </c>
      <c r="AL32" s="8">
        <v>6</v>
      </c>
      <c r="AM32" s="8">
        <f t="shared" si="2"/>
        <v>7</v>
      </c>
      <c r="AN32" s="8">
        <v>0</v>
      </c>
      <c r="AO32" s="8">
        <v>1</v>
      </c>
      <c r="AP32" s="8">
        <v>6</v>
      </c>
      <c r="AQ32" s="8">
        <v>6</v>
      </c>
      <c r="AR32" s="8">
        <f t="shared" si="3"/>
        <v>13</v>
      </c>
      <c r="AS32" s="8">
        <v>0</v>
      </c>
      <c r="AT32" s="8">
        <v>3</v>
      </c>
      <c r="AU32" s="8">
        <v>6</v>
      </c>
      <c r="AV32" s="8">
        <v>7</v>
      </c>
      <c r="AW32" s="8">
        <f t="shared" si="4"/>
        <v>16</v>
      </c>
      <c r="AX32" s="8">
        <f t="shared" si="15"/>
        <v>0</v>
      </c>
      <c r="AY32" s="8">
        <f t="shared" si="16"/>
        <v>4</v>
      </c>
      <c r="AZ32" s="8">
        <f t="shared" si="17"/>
        <v>13</v>
      </c>
      <c r="BA32" s="8">
        <f t="shared" si="18"/>
        <v>19</v>
      </c>
      <c r="BB32" s="8">
        <f t="shared" si="19"/>
        <v>36</v>
      </c>
    </row>
    <row r="33" spans="1:54" x14ac:dyDescent="0.3">
      <c r="A33" s="2">
        <v>32</v>
      </c>
      <c r="B33" s="2">
        <v>80</v>
      </c>
      <c r="C33" s="2">
        <v>3</v>
      </c>
      <c r="D33" s="2">
        <v>2</v>
      </c>
      <c r="E33" s="26">
        <f t="shared" si="6"/>
        <v>2</v>
      </c>
      <c r="F33" s="26">
        <f t="shared" si="7"/>
        <v>3</v>
      </c>
      <c r="G33" s="2">
        <v>2</v>
      </c>
      <c r="H33" s="2">
        <v>2</v>
      </c>
      <c r="I33" s="26">
        <f t="shared" si="8"/>
        <v>2</v>
      </c>
      <c r="J33" s="26">
        <f t="shared" si="9"/>
        <v>2</v>
      </c>
      <c r="K33" s="7">
        <v>2</v>
      </c>
      <c r="L33" s="7">
        <v>2</v>
      </c>
      <c r="M33" s="19">
        <f t="shared" si="10"/>
        <v>4</v>
      </c>
      <c r="N33" s="7">
        <v>3.82</v>
      </c>
      <c r="O33" s="9">
        <v>20.14</v>
      </c>
      <c r="P33" s="9">
        <v>22</v>
      </c>
      <c r="Q33" s="14">
        <v>20010</v>
      </c>
      <c r="R33" s="14">
        <f t="shared" si="11"/>
        <v>1859.9999999999995</v>
      </c>
      <c r="S33" s="9">
        <f t="shared" si="12"/>
        <v>1.8599999999999997</v>
      </c>
      <c r="T33" s="14">
        <v>1859.7342305991026</v>
      </c>
      <c r="U33" s="15">
        <f t="shared" si="13"/>
        <v>1</v>
      </c>
      <c r="V33" s="15">
        <f t="shared" si="0"/>
        <v>0</v>
      </c>
      <c r="W33" s="8">
        <v>39090</v>
      </c>
      <c r="X33" s="8">
        <v>40799</v>
      </c>
      <c r="Y33" s="8">
        <v>42583</v>
      </c>
      <c r="Z33" s="23">
        <v>40.33</v>
      </c>
      <c r="AA33" s="17">
        <f t="shared" si="1"/>
        <v>1.6056282220076186</v>
      </c>
      <c r="AB33" s="13">
        <f t="shared" ref="AB33:AC37" si="20">AB32</f>
        <v>25.130000000000003</v>
      </c>
      <c r="AC33" s="13">
        <f t="shared" si="20"/>
        <v>66.454999999999998</v>
      </c>
      <c r="AD33" s="12">
        <v>2.89</v>
      </c>
      <c r="AE33" s="17">
        <f t="shared" si="14"/>
        <v>0.46089784275654788</v>
      </c>
      <c r="AF33" s="8">
        <v>1.54</v>
      </c>
      <c r="AG33" s="16">
        <v>7.21</v>
      </c>
      <c r="AH33" s="8">
        <v>1</v>
      </c>
      <c r="AI33" s="8">
        <v>0</v>
      </c>
      <c r="AJ33" s="8">
        <v>5</v>
      </c>
      <c r="AK33" s="8">
        <v>10</v>
      </c>
      <c r="AL33" s="8">
        <v>17</v>
      </c>
      <c r="AM33" s="8">
        <f t="shared" si="2"/>
        <v>32</v>
      </c>
      <c r="AN33" s="8">
        <v>0</v>
      </c>
      <c r="AO33" s="8">
        <v>1</v>
      </c>
      <c r="AP33" s="8">
        <v>18</v>
      </c>
      <c r="AQ33" s="8">
        <v>13</v>
      </c>
      <c r="AR33" s="8">
        <f t="shared" si="3"/>
        <v>32</v>
      </c>
      <c r="AS33" s="8">
        <v>0</v>
      </c>
      <c r="AT33" s="8">
        <v>5</v>
      </c>
      <c r="AU33" s="8">
        <v>15</v>
      </c>
      <c r="AV33" s="8">
        <v>30</v>
      </c>
      <c r="AW33" s="8">
        <f t="shared" si="4"/>
        <v>50</v>
      </c>
      <c r="AX33" s="8">
        <f t="shared" si="15"/>
        <v>0</v>
      </c>
      <c r="AY33" s="8">
        <f t="shared" si="16"/>
        <v>11</v>
      </c>
      <c r="AZ33" s="8">
        <f t="shared" si="17"/>
        <v>43</v>
      </c>
      <c r="BA33" s="8">
        <f t="shared" si="18"/>
        <v>60</v>
      </c>
      <c r="BB33" s="8">
        <f t="shared" si="19"/>
        <v>114</v>
      </c>
    </row>
    <row r="34" spans="1:54" x14ac:dyDescent="0.3">
      <c r="A34" s="2">
        <v>33</v>
      </c>
      <c r="B34" s="2">
        <v>80</v>
      </c>
      <c r="C34" s="4">
        <v>3</v>
      </c>
      <c r="D34" s="4">
        <v>2</v>
      </c>
      <c r="E34" s="26">
        <f t="shared" si="6"/>
        <v>2</v>
      </c>
      <c r="F34" s="26">
        <f t="shared" si="7"/>
        <v>3</v>
      </c>
      <c r="G34" s="4">
        <v>2</v>
      </c>
      <c r="H34" s="4">
        <v>2</v>
      </c>
      <c r="I34" s="26">
        <f t="shared" si="8"/>
        <v>2</v>
      </c>
      <c r="J34" s="26">
        <f t="shared" si="9"/>
        <v>2</v>
      </c>
      <c r="K34" s="7">
        <v>2</v>
      </c>
      <c r="L34" s="7">
        <v>2</v>
      </c>
      <c r="M34" s="19">
        <f t="shared" si="10"/>
        <v>4</v>
      </c>
      <c r="N34" s="7">
        <v>3.56</v>
      </c>
      <c r="O34" s="9">
        <v>22</v>
      </c>
      <c r="P34" s="9">
        <f>22.48+0.25</f>
        <v>22.73</v>
      </c>
      <c r="Q34" s="14">
        <v>20010</v>
      </c>
      <c r="R34" s="14">
        <f t="shared" si="11"/>
        <v>730.00000000000045</v>
      </c>
      <c r="S34" s="9">
        <f t="shared" si="12"/>
        <v>0.73000000000000043</v>
      </c>
      <c r="T34" s="14">
        <v>729.78394519503252</v>
      </c>
      <c r="U34" s="15">
        <f t="shared" si="13"/>
        <v>1</v>
      </c>
      <c r="V34" s="15">
        <f t="shared" si="0"/>
        <v>0</v>
      </c>
      <c r="W34" s="8">
        <v>38900</v>
      </c>
      <c r="X34" s="8">
        <v>38723</v>
      </c>
      <c r="Y34" s="8">
        <v>38547</v>
      </c>
      <c r="Z34" s="23">
        <v>40.33</v>
      </c>
      <c r="AA34" s="17">
        <f t="shared" si="1"/>
        <v>1.6056282220076186</v>
      </c>
      <c r="AB34" s="13">
        <f t="shared" si="20"/>
        <v>25.130000000000003</v>
      </c>
      <c r="AC34" s="13">
        <f t="shared" si="20"/>
        <v>66.454999999999998</v>
      </c>
      <c r="AD34" s="12">
        <v>2.27</v>
      </c>
      <c r="AE34" s="17">
        <f t="shared" si="14"/>
        <v>0.35602585719312274</v>
      </c>
      <c r="AF34" s="8">
        <v>1.75</v>
      </c>
      <c r="AG34" s="16">
        <v>4.3899999999999997</v>
      </c>
      <c r="AH34" s="8">
        <v>6</v>
      </c>
      <c r="AI34" s="8">
        <v>0</v>
      </c>
      <c r="AJ34" s="8">
        <v>1</v>
      </c>
      <c r="AK34" s="8">
        <v>5</v>
      </c>
      <c r="AL34" s="8">
        <v>16</v>
      </c>
      <c r="AM34" s="8">
        <f t="shared" si="2"/>
        <v>22</v>
      </c>
      <c r="AN34" s="8">
        <v>1</v>
      </c>
      <c r="AO34" s="8">
        <v>1</v>
      </c>
      <c r="AP34" s="8">
        <v>12</v>
      </c>
      <c r="AQ34" s="8">
        <v>18</v>
      </c>
      <c r="AR34" s="8">
        <f t="shared" si="3"/>
        <v>32</v>
      </c>
      <c r="AS34" s="8">
        <v>0</v>
      </c>
      <c r="AT34" s="8">
        <v>1</v>
      </c>
      <c r="AU34" s="8">
        <v>6</v>
      </c>
      <c r="AV34" s="8">
        <v>24</v>
      </c>
      <c r="AW34" s="8">
        <f t="shared" si="4"/>
        <v>31</v>
      </c>
      <c r="AX34" s="8">
        <f t="shared" si="15"/>
        <v>1</v>
      </c>
      <c r="AY34" s="8">
        <f t="shared" si="16"/>
        <v>3</v>
      </c>
      <c r="AZ34" s="8">
        <f t="shared" si="17"/>
        <v>23</v>
      </c>
      <c r="BA34" s="8">
        <f t="shared" si="18"/>
        <v>58</v>
      </c>
      <c r="BB34" s="8">
        <f t="shared" si="19"/>
        <v>85</v>
      </c>
    </row>
    <row r="35" spans="1:54" x14ac:dyDescent="0.3">
      <c r="A35" s="2">
        <v>34</v>
      </c>
      <c r="B35" s="2">
        <v>80</v>
      </c>
      <c r="C35" s="4">
        <v>3</v>
      </c>
      <c r="D35" s="4">
        <v>2</v>
      </c>
      <c r="E35" s="26">
        <f t="shared" si="6"/>
        <v>2</v>
      </c>
      <c r="F35" s="26">
        <f t="shared" si="7"/>
        <v>3</v>
      </c>
      <c r="G35" s="4">
        <v>2</v>
      </c>
      <c r="H35" s="4">
        <v>2</v>
      </c>
      <c r="I35" s="26">
        <f t="shared" si="8"/>
        <v>2</v>
      </c>
      <c r="J35" s="26">
        <f t="shared" si="9"/>
        <v>2</v>
      </c>
      <c r="K35" s="7">
        <v>2</v>
      </c>
      <c r="L35" s="7">
        <v>2</v>
      </c>
      <c r="M35" s="19">
        <f t="shared" si="10"/>
        <v>4</v>
      </c>
      <c r="N35" s="7">
        <v>3.7</v>
      </c>
      <c r="O35" s="10">
        <f>22.48+0.25</f>
        <v>22.73</v>
      </c>
      <c r="P35" s="10">
        <v>23.2</v>
      </c>
      <c r="Q35" s="14">
        <v>20010</v>
      </c>
      <c r="R35" s="14">
        <f t="shared" si="11"/>
        <v>469.99999999999886</v>
      </c>
      <c r="S35" s="9">
        <f t="shared" si="12"/>
        <v>0.46999999999999886</v>
      </c>
      <c r="T35" s="14">
        <v>469.41882744788717</v>
      </c>
      <c r="U35" s="15">
        <f t="shared" si="13"/>
        <v>1</v>
      </c>
      <c r="V35" s="15">
        <f t="shared" si="0"/>
        <v>0</v>
      </c>
      <c r="W35" s="8">
        <v>38900</v>
      </c>
      <c r="X35" s="8">
        <v>38723</v>
      </c>
      <c r="Y35" s="8">
        <v>38547</v>
      </c>
      <c r="Z35" s="23">
        <v>40.33</v>
      </c>
      <c r="AA35" s="17">
        <f t="shared" si="1"/>
        <v>1.6056282220076186</v>
      </c>
      <c r="AB35" s="13">
        <f t="shared" si="20"/>
        <v>25.130000000000003</v>
      </c>
      <c r="AC35" s="13">
        <f t="shared" si="20"/>
        <v>66.454999999999998</v>
      </c>
      <c r="AD35" s="12">
        <v>2.72</v>
      </c>
      <c r="AE35" s="17">
        <f t="shared" si="14"/>
        <v>0.43456890403419873</v>
      </c>
      <c r="AF35" s="8">
        <v>1.82</v>
      </c>
      <c r="AG35" s="16">
        <v>3.94</v>
      </c>
      <c r="AH35" s="8">
        <v>0</v>
      </c>
      <c r="AI35" s="8">
        <v>0</v>
      </c>
      <c r="AJ35" s="8">
        <v>0</v>
      </c>
      <c r="AK35" s="8">
        <v>0</v>
      </c>
      <c r="AL35" s="8">
        <v>9</v>
      </c>
      <c r="AM35" s="8">
        <f t="shared" si="2"/>
        <v>9</v>
      </c>
      <c r="AN35" s="8">
        <v>0</v>
      </c>
      <c r="AO35" s="8">
        <v>0</v>
      </c>
      <c r="AP35" s="8">
        <v>2</v>
      </c>
      <c r="AQ35" s="8">
        <v>1</v>
      </c>
      <c r="AR35" s="8">
        <f t="shared" si="3"/>
        <v>3</v>
      </c>
      <c r="AS35" s="8">
        <v>1</v>
      </c>
      <c r="AT35" s="8">
        <v>0</v>
      </c>
      <c r="AU35" s="8">
        <v>3</v>
      </c>
      <c r="AV35" s="8">
        <v>3</v>
      </c>
      <c r="AW35" s="8">
        <f t="shared" si="4"/>
        <v>7</v>
      </c>
      <c r="AX35" s="8">
        <f t="shared" si="15"/>
        <v>1</v>
      </c>
      <c r="AY35" s="8">
        <f t="shared" si="16"/>
        <v>0</v>
      </c>
      <c r="AZ35" s="8">
        <f t="shared" si="17"/>
        <v>5</v>
      </c>
      <c r="BA35" s="8">
        <f t="shared" si="18"/>
        <v>13</v>
      </c>
      <c r="BB35" s="8">
        <f t="shared" si="19"/>
        <v>19</v>
      </c>
    </row>
    <row r="36" spans="1:54" x14ac:dyDescent="0.3">
      <c r="A36" s="2">
        <v>35</v>
      </c>
      <c r="B36" s="2">
        <v>80</v>
      </c>
      <c r="C36" s="4">
        <v>3</v>
      </c>
      <c r="D36" s="4">
        <v>2</v>
      </c>
      <c r="E36" s="26">
        <f t="shared" si="6"/>
        <v>2</v>
      </c>
      <c r="F36" s="26">
        <f t="shared" si="7"/>
        <v>3</v>
      </c>
      <c r="G36" s="4">
        <v>2</v>
      </c>
      <c r="H36" s="4">
        <v>2</v>
      </c>
      <c r="I36" s="26">
        <f t="shared" si="8"/>
        <v>2</v>
      </c>
      <c r="J36" s="26">
        <f t="shared" si="9"/>
        <v>2</v>
      </c>
      <c r="K36" s="7">
        <v>2</v>
      </c>
      <c r="L36" s="7">
        <v>2</v>
      </c>
      <c r="M36" s="19">
        <f t="shared" si="10"/>
        <v>4</v>
      </c>
      <c r="N36" s="7">
        <v>3.55</v>
      </c>
      <c r="O36" s="9">
        <v>23.2</v>
      </c>
      <c r="P36" s="9">
        <v>24.542000000000002</v>
      </c>
      <c r="Q36" s="14">
        <v>20010</v>
      </c>
      <c r="R36" s="14">
        <f t="shared" si="11"/>
        <v>1342.0000000000023</v>
      </c>
      <c r="S36" s="9">
        <f t="shared" si="12"/>
        <v>1.3420000000000023</v>
      </c>
      <c r="T36" s="14">
        <v>1341.7784219963692</v>
      </c>
      <c r="U36" s="15">
        <f t="shared" si="13"/>
        <v>1</v>
      </c>
      <c r="V36" s="15">
        <f t="shared" si="0"/>
        <v>0</v>
      </c>
      <c r="W36" s="8">
        <v>38900</v>
      </c>
      <c r="X36" s="8">
        <v>38723</v>
      </c>
      <c r="Y36" s="8">
        <v>38547</v>
      </c>
      <c r="Z36" s="23">
        <v>40.33</v>
      </c>
      <c r="AA36" s="17">
        <f t="shared" si="1"/>
        <v>1.6056282220076186</v>
      </c>
      <c r="AB36" s="13">
        <f t="shared" si="20"/>
        <v>25.130000000000003</v>
      </c>
      <c r="AC36" s="13">
        <f t="shared" si="20"/>
        <v>66.454999999999998</v>
      </c>
      <c r="AD36" s="12">
        <v>2.5499999999999998</v>
      </c>
      <c r="AE36" s="17">
        <f t="shared" si="14"/>
        <v>0.40654018043395512</v>
      </c>
      <c r="AF36" s="8">
        <v>1.62</v>
      </c>
      <c r="AG36" s="16">
        <v>3.42</v>
      </c>
      <c r="AH36" s="8">
        <v>0</v>
      </c>
      <c r="AI36" s="8">
        <v>0</v>
      </c>
      <c r="AJ36" s="8">
        <v>1</v>
      </c>
      <c r="AK36" s="8">
        <v>2</v>
      </c>
      <c r="AL36" s="8">
        <v>4</v>
      </c>
      <c r="AM36" s="8">
        <f t="shared" si="2"/>
        <v>7</v>
      </c>
      <c r="AN36" s="8">
        <v>0</v>
      </c>
      <c r="AO36" s="8">
        <v>0</v>
      </c>
      <c r="AP36" s="8">
        <v>3</v>
      </c>
      <c r="AQ36" s="8">
        <v>4</v>
      </c>
      <c r="AR36" s="8">
        <f t="shared" si="3"/>
        <v>7</v>
      </c>
      <c r="AS36" s="8">
        <v>0</v>
      </c>
      <c r="AT36" s="8">
        <v>0</v>
      </c>
      <c r="AU36" s="8">
        <v>2</v>
      </c>
      <c r="AV36" s="8">
        <v>11</v>
      </c>
      <c r="AW36" s="8">
        <f t="shared" si="4"/>
        <v>13</v>
      </c>
      <c r="AX36" s="8">
        <f t="shared" si="15"/>
        <v>0</v>
      </c>
      <c r="AY36" s="8">
        <f t="shared" si="16"/>
        <v>1</v>
      </c>
      <c r="AZ36" s="8">
        <f t="shared" si="17"/>
        <v>7</v>
      </c>
      <c r="BA36" s="8">
        <f t="shared" si="18"/>
        <v>19</v>
      </c>
      <c r="BB36" s="8">
        <f t="shared" si="19"/>
        <v>27</v>
      </c>
    </row>
    <row r="37" spans="1:54" x14ac:dyDescent="0.3">
      <c r="A37" s="2">
        <v>36</v>
      </c>
      <c r="B37" s="2">
        <v>60</v>
      </c>
      <c r="C37" s="4">
        <v>3</v>
      </c>
      <c r="D37" s="4">
        <v>2</v>
      </c>
      <c r="E37" s="26">
        <f t="shared" si="6"/>
        <v>2</v>
      </c>
      <c r="F37" s="26">
        <f t="shared" si="7"/>
        <v>3</v>
      </c>
      <c r="G37" s="4">
        <v>2</v>
      </c>
      <c r="H37" s="4">
        <v>2</v>
      </c>
      <c r="I37" s="26">
        <f t="shared" si="8"/>
        <v>2</v>
      </c>
      <c r="J37" s="26">
        <f t="shared" si="9"/>
        <v>2</v>
      </c>
      <c r="K37" s="7">
        <v>2</v>
      </c>
      <c r="L37" s="7">
        <v>2</v>
      </c>
      <c r="M37" s="19">
        <f t="shared" si="10"/>
        <v>4</v>
      </c>
      <c r="N37" s="7">
        <v>3.68</v>
      </c>
      <c r="O37" s="9">
        <v>24.542000000000002</v>
      </c>
      <c r="P37" s="9">
        <v>25.15</v>
      </c>
      <c r="Q37" s="14">
        <v>20010</v>
      </c>
      <c r="R37" s="14">
        <f t="shared" si="11"/>
        <v>607.99999999999704</v>
      </c>
      <c r="S37" s="9">
        <f t="shared" si="12"/>
        <v>0.6079999999999971</v>
      </c>
      <c r="T37" s="14">
        <v>607.91474277225666</v>
      </c>
      <c r="U37" s="15">
        <f t="shared" si="13"/>
        <v>1</v>
      </c>
      <c r="V37" s="15">
        <f t="shared" si="0"/>
        <v>0</v>
      </c>
      <c r="W37" s="8">
        <v>38900</v>
      </c>
      <c r="X37" s="8">
        <v>38723</v>
      </c>
      <c r="Y37" s="8">
        <v>38547</v>
      </c>
      <c r="Z37" s="23">
        <v>40.33</v>
      </c>
      <c r="AA37" s="17">
        <f t="shared" si="1"/>
        <v>1.6056282220076186</v>
      </c>
      <c r="AB37" s="13">
        <f t="shared" si="20"/>
        <v>25.130000000000003</v>
      </c>
      <c r="AC37" s="13">
        <f t="shared" si="20"/>
        <v>66.454999999999998</v>
      </c>
      <c r="AD37" s="12">
        <v>4.1500000000000004</v>
      </c>
      <c r="AE37" s="17">
        <f t="shared" si="14"/>
        <v>0.61804809671209271</v>
      </c>
      <c r="AF37" s="8">
        <v>2.2200000000000002</v>
      </c>
      <c r="AG37" s="16">
        <v>6.37</v>
      </c>
      <c r="AH37" s="8">
        <v>0</v>
      </c>
      <c r="AI37" s="8">
        <v>0</v>
      </c>
      <c r="AJ37" s="8">
        <v>0</v>
      </c>
      <c r="AK37" s="8">
        <v>0</v>
      </c>
      <c r="AL37" s="8">
        <v>4</v>
      </c>
      <c r="AM37" s="8">
        <f t="shared" si="2"/>
        <v>4</v>
      </c>
      <c r="AN37" s="8">
        <v>0</v>
      </c>
      <c r="AO37" s="8">
        <v>0</v>
      </c>
      <c r="AP37" s="8">
        <v>2</v>
      </c>
      <c r="AQ37" s="8">
        <v>7</v>
      </c>
      <c r="AR37" s="8">
        <f t="shared" si="3"/>
        <v>9</v>
      </c>
      <c r="AS37" s="8">
        <v>0</v>
      </c>
      <c r="AT37" s="8">
        <v>0</v>
      </c>
      <c r="AU37" s="8">
        <v>2</v>
      </c>
      <c r="AV37" s="8">
        <v>13</v>
      </c>
      <c r="AW37" s="8">
        <f t="shared" si="4"/>
        <v>15</v>
      </c>
      <c r="AX37" s="8">
        <f t="shared" si="15"/>
        <v>0</v>
      </c>
      <c r="AY37" s="8">
        <f t="shared" si="16"/>
        <v>0</v>
      </c>
      <c r="AZ37" s="8">
        <f t="shared" si="17"/>
        <v>4</v>
      </c>
      <c r="BA37" s="8">
        <f t="shared" si="18"/>
        <v>24</v>
      </c>
      <c r="BB37" s="8">
        <f t="shared" si="19"/>
        <v>28</v>
      </c>
    </row>
    <row r="38" spans="1:54" x14ac:dyDescent="0.3">
      <c r="A38" s="2">
        <v>37</v>
      </c>
      <c r="B38" s="2">
        <v>80</v>
      </c>
      <c r="C38" s="2">
        <v>2</v>
      </c>
      <c r="D38" s="2">
        <v>1</v>
      </c>
      <c r="E38" s="26">
        <f t="shared" si="6"/>
        <v>1</v>
      </c>
      <c r="F38" s="26">
        <f t="shared" si="7"/>
        <v>2</v>
      </c>
      <c r="G38" s="2">
        <v>2</v>
      </c>
      <c r="H38" s="2">
        <v>1</v>
      </c>
      <c r="I38" s="26">
        <f t="shared" si="8"/>
        <v>1</v>
      </c>
      <c r="J38" s="26">
        <f t="shared" si="9"/>
        <v>2</v>
      </c>
      <c r="K38" s="7">
        <v>1</v>
      </c>
      <c r="L38" s="7">
        <v>2</v>
      </c>
      <c r="M38" s="19">
        <f t="shared" si="10"/>
        <v>3</v>
      </c>
      <c r="N38" s="7">
        <v>4.2300000000000004</v>
      </c>
      <c r="O38" s="9">
        <v>25.15</v>
      </c>
      <c r="P38" s="9">
        <v>26.6</v>
      </c>
      <c r="Q38" s="14">
        <v>20010</v>
      </c>
      <c r="R38" s="14">
        <f t="shared" si="11"/>
        <v>1450.0000000000027</v>
      </c>
      <c r="S38" s="9">
        <f t="shared" si="12"/>
        <v>1.4500000000000026</v>
      </c>
      <c r="T38" s="14">
        <v>1329.6226399182926</v>
      </c>
      <c r="U38" s="15">
        <f t="shared" si="13"/>
        <v>0.92</v>
      </c>
      <c r="V38" s="15">
        <f t="shared" si="0"/>
        <v>7.999999999999996E-2</v>
      </c>
      <c r="W38" s="8">
        <v>38900</v>
      </c>
      <c r="X38" s="8">
        <v>38723</v>
      </c>
      <c r="Y38" s="8">
        <v>38547</v>
      </c>
      <c r="Z38" s="17">
        <v>67.31</v>
      </c>
      <c r="AA38" s="17">
        <f t="shared" si="1"/>
        <v>1.828079590556746</v>
      </c>
      <c r="AB38" s="12">
        <v>41.38</v>
      </c>
      <c r="AC38" s="12">
        <v>106.31</v>
      </c>
      <c r="AD38" s="12">
        <v>4.2300000000000004</v>
      </c>
      <c r="AE38" s="17">
        <f t="shared" si="14"/>
        <v>0.6263403673750424</v>
      </c>
      <c r="AF38" s="8">
        <v>3.09</v>
      </c>
      <c r="AG38" s="16">
        <v>6.11</v>
      </c>
      <c r="AH38" s="8">
        <v>3</v>
      </c>
      <c r="AI38" s="8">
        <v>0</v>
      </c>
      <c r="AJ38" s="8">
        <v>0</v>
      </c>
      <c r="AK38" s="8">
        <v>3</v>
      </c>
      <c r="AL38" s="8">
        <v>19</v>
      </c>
      <c r="AM38" s="8">
        <f t="shared" si="2"/>
        <v>22</v>
      </c>
      <c r="AN38" s="8">
        <v>0</v>
      </c>
      <c r="AO38" s="8">
        <v>2</v>
      </c>
      <c r="AP38" s="8">
        <v>5</v>
      </c>
      <c r="AQ38" s="8">
        <v>36</v>
      </c>
      <c r="AR38" s="8">
        <f t="shared" si="3"/>
        <v>43</v>
      </c>
      <c r="AS38" s="8">
        <v>1</v>
      </c>
      <c r="AT38" s="8">
        <v>0</v>
      </c>
      <c r="AU38" s="8">
        <v>9</v>
      </c>
      <c r="AV38" s="8">
        <v>32</v>
      </c>
      <c r="AW38" s="8">
        <f t="shared" si="4"/>
        <v>42</v>
      </c>
      <c r="AX38" s="8">
        <f t="shared" si="15"/>
        <v>1</v>
      </c>
      <c r="AY38" s="8">
        <f t="shared" si="16"/>
        <v>2</v>
      </c>
      <c r="AZ38" s="8">
        <f t="shared" si="17"/>
        <v>17</v>
      </c>
      <c r="BA38" s="8">
        <f t="shared" si="18"/>
        <v>87</v>
      </c>
      <c r="BB38" s="8">
        <f t="shared" si="19"/>
        <v>107</v>
      </c>
    </row>
    <row r="39" spans="1:54" x14ac:dyDescent="0.3">
      <c r="A39" s="2">
        <v>38</v>
      </c>
      <c r="B39" s="2">
        <v>80</v>
      </c>
      <c r="C39" s="4">
        <v>2</v>
      </c>
      <c r="D39" s="4">
        <v>1</v>
      </c>
      <c r="E39" s="26">
        <f t="shared" si="6"/>
        <v>1</v>
      </c>
      <c r="F39" s="26">
        <f t="shared" si="7"/>
        <v>2</v>
      </c>
      <c r="G39" s="4">
        <v>2</v>
      </c>
      <c r="H39" s="4">
        <v>1</v>
      </c>
      <c r="I39" s="26">
        <f t="shared" si="8"/>
        <v>1</v>
      </c>
      <c r="J39" s="26">
        <f t="shared" si="9"/>
        <v>2</v>
      </c>
      <c r="K39" s="7">
        <v>1</v>
      </c>
      <c r="L39" s="7">
        <v>2</v>
      </c>
      <c r="M39" s="19">
        <f t="shared" si="10"/>
        <v>3</v>
      </c>
      <c r="N39" s="7">
        <v>4.43</v>
      </c>
      <c r="O39" s="9">
        <v>26.6</v>
      </c>
      <c r="P39" s="9">
        <v>27.66</v>
      </c>
      <c r="Q39" s="14">
        <v>20010</v>
      </c>
      <c r="R39" s="14">
        <f t="shared" si="11"/>
        <v>1059.9999999999986</v>
      </c>
      <c r="S39" s="9">
        <f t="shared" si="12"/>
        <v>1.0599999999999987</v>
      </c>
      <c r="T39" s="14">
        <v>1022.9338350928924</v>
      </c>
      <c r="U39" s="15">
        <f t="shared" si="13"/>
        <v>0.97</v>
      </c>
      <c r="V39" s="15">
        <f t="shared" si="0"/>
        <v>3.0000000000000027E-2</v>
      </c>
      <c r="W39" s="8">
        <v>26946</v>
      </c>
      <c r="X39" s="8">
        <v>27525</v>
      </c>
      <c r="Y39" s="8">
        <v>28116</v>
      </c>
      <c r="Z39" s="17">
        <v>58.16</v>
      </c>
      <c r="AA39" s="17">
        <f t="shared" si="1"/>
        <v>1.7646243978509815</v>
      </c>
      <c r="AB39" s="12">
        <v>34.880000000000003</v>
      </c>
      <c r="AC39" s="12">
        <v>101.96</v>
      </c>
      <c r="AD39" s="12">
        <v>4.3099999999999996</v>
      </c>
      <c r="AE39" s="17">
        <f t="shared" si="14"/>
        <v>0.63447727016073152</v>
      </c>
      <c r="AF39" s="8">
        <v>2.62</v>
      </c>
      <c r="AG39" s="16">
        <v>5.2</v>
      </c>
      <c r="AH39" s="8">
        <v>0</v>
      </c>
      <c r="AI39" s="8">
        <v>0</v>
      </c>
      <c r="AJ39" s="8">
        <v>1</v>
      </c>
      <c r="AK39" s="8">
        <v>0</v>
      </c>
      <c r="AL39" s="8">
        <v>8</v>
      </c>
      <c r="AM39" s="8">
        <f t="shared" si="2"/>
        <v>9</v>
      </c>
      <c r="AN39" s="8">
        <v>0</v>
      </c>
      <c r="AO39" s="8">
        <v>0</v>
      </c>
      <c r="AP39" s="8">
        <v>2</v>
      </c>
      <c r="AQ39" s="8">
        <v>13</v>
      </c>
      <c r="AR39" s="8">
        <f t="shared" si="3"/>
        <v>15</v>
      </c>
      <c r="AS39" s="8">
        <v>1</v>
      </c>
      <c r="AT39" s="8">
        <v>0</v>
      </c>
      <c r="AU39" s="8">
        <v>1</v>
      </c>
      <c r="AV39" s="8">
        <v>12</v>
      </c>
      <c r="AW39" s="8">
        <f t="shared" si="4"/>
        <v>14</v>
      </c>
      <c r="AX39" s="8">
        <f t="shared" si="15"/>
        <v>1</v>
      </c>
      <c r="AY39" s="8">
        <f t="shared" si="16"/>
        <v>1</v>
      </c>
      <c r="AZ39" s="8">
        <f t="shared" si="17"/>
        <v>3</v>
      </c>
      <c r="BA39" s="8">
        <f t="shared" si="18"/>
        <v>33</v>
      </c>
      <c r="BB39" s="8">
        <f t="shared" si="19"/>
        <v>38</v>
      </c>
    </row>
    <row r="40" spans="1:54" x14ac:dyDescent="0.3">
      <c r="A40" s="2">
        <v>39</v>
      </c>
      <c r="B40" s="2">
        <v>80</v>
      </c>
      <c r="C40" s="4">
        <v>2</v>
      </c>
      <c r="D40" s="4">
        <v>1</v>
      </c>
      <c r="E40" s="26">
        <f t="shared" si="6"/>
        <v>1</v>
      </c>
      <c r="F40" s="26">
        <f t="shared" si="7"/>
        <v>2</v>
      </c>
      <c r="G40" s="4">
        <v>2</v>
      </c>
      <c r="H40" s="4">
        <v>1</v>
      </c>
      <c r="I40" s="26">
        <f t="shared" si="8"/>
        <v>1</v>
      </c>
      <c r="J40" s="26">
        <f t="shared" si="9"/>
        <v>2</v>
      </c>
      <c r="K40" s="7">
        <v>2</v>
      </c>
      <c r="L40" s="7">
        <v>1</v>
      </c>
      <c r="M40" s="19">
        <f t="shared" si="10"/>
        <v>3</v>
      </c>
      <c r="N40" s="7">
        <v>3.77</v>
      </c>
      <c r="O40" s="9">
        <v>27.66</v>
      </c>
      <c r="P40" s="9">
        <v>28.376999999999999</v>
      </c>
      <c r="Q40" s="14">
        <v>20020</v>
      </c>
      <c r="R40" s="14">
        <f t="shared" si="11"/>
        <v>716.99999999999875</v>
      </c>
      <c r="S40" s="9">
        <f t="shared" si="12"/>
        <v>0.71699999999999875</v>
      </c>
      <c r="T40" s="14">
        <v>522.2073690505938</v>
      </c>
      <c r="U40" s="15">
        <f t="shared" si="13"/>
        <v>0.73</v>
      </c>
      <c r="V40" s="15">
        <f t="shared" si="0"/>
        <v>0.27</v>
      </c>
      <c r="W40" s="8">
        <v>26946</v>
      </c>
      <c r="X40" s="8">
        <v>27525</v>
      </c>
      <c r="Y40" s="8">
        <v>28116</v>
      </c>
      <c r="Z40" s="17">
        <v>81.61</v>
      </c>
      <c r="AA40" s="17">
        <f t="shared" si="1"/>
        <v>1.9117433778559316</v>
      </c>
      <c r="AB40" s="12">
        <v>47.62</v>
      </c>
      <c r="AC40" s="12">
        <v>138.19999999999999</v>
      </c>
      <c r="AD40" s="12">
        <v>2.88</v>
      </c>
      <c r="AE40" s="17">
        <f t="shared" si="14"/>
        <v>0.45939248775923086</v>
      </c>
      <c r="AF40" s="8">
        <v>2.44</v>
      </c>
      <c r="AG40" s="16">
        <v>3.85</v>
      </c>
      <c r="AH40" s="8">
        <v>0</v>
      </c>
      <c r="AI40" s="8">
        <v>0</v>
      </c>
      <c r="AJ40" s="8">
        <v>0</v>
      </c>
      <c r="AK40" s="8">
        <v>0</v>
      </c>
      <c r="AL40" s="8">
        <v>5</v>
      </c>
      <c r="AM40" s="8">
        <f t="shared" si="2"/>
        <v>5</v>
      </c>
      <c r="AN40" s="8">
        <v>0</v>
      </c>
      <c r="AO40" s="8">
        <v>0</v>
      </c>
      <c r="AP40" s="8">
        <v>2</v>
      </c>
      <c r="AQ40" s="8">
        <v>1</v>
      </c>
      <c r="AR40" s="8">
        <f t="shared" si="3"/>
        <v>3</v>
      </c>
      <c r="AS40" s="8">
        <v>0</v>
      </c>
      <c r="AT40" s="8">
        <v>0</v>
      </c>
      <c r="AU40" s="8">
        <v>0</v>
      </c>
      <c r="AV40" s="8">
        <v>5</v>
      </c>
      <c r="AW40" s="8">
        <f t="shared" si="4"/>
        <v>5</v>
      </c>
      <c r="AX40" s="8">
        <f t="shared" si="15"/>
        <v>0</v>
      </c>
      <c r="AY40" s="8">
        <f t="shared" si="16"/>
        <v>0</v>
      </c>
      <c r="AZ40" s="8">
        <f t="shared" si="17"/>
        <v>2</v>
      </c>
      <c r="BA40" s="8">
        <f t="shared" si="18"/>
        <v>11</v>
      </c>
      <c r="BB40" s="8">
        <f t="shared" si="19"/>
        <v>13</v>
      </c>
    </row>
    <row r="41" spans="1:54" x14ac:dyDescent="0.3">
      <c r="A41" s="2">
        <v>40</v>
      </c>
      <c r="B41" s="2">
        <v>80</v>
      </c>
      <c r="C41" s="4">
        <v>2</v>
      </c>
      <c r="D41" s="4">
        <v>1</v>
      </c>
      <c r="E41" s="26">
        <f t="shared" si="6"/>
        <v>1</v>
      </c>
      <c r="F41" s="26">
        <f t="shared" si="7"/>
        <v>2</v>
      </c>
      <c r="G41" s="4">
        <v>2</v>
      </c>
      <c r="H41" s="4">
        <v>1</v>
      </c>
      <c r="I41" s="26">
        <f t="shared" si="8"/>
        <v>1</v>
      </c>
      <c r="J41" s="26">
        <f t="shared" si="9"/>
        <v>2</v>
      </c>
      <c r="K41" s="7">
        <v>2</v>
      </c>
      <c r="L41" s="7">
        <v>1</v>
      </c>
      <c r="M41" s="19">
        <f t="shared" si="10"/>
        <v>3</v>
      </c>
      <c r="N41" s="7">
        <v>3.7</v>
      </c>
      <c r="O41" s="9">
        <v>28.376999999999999</v>
      </c>
      <c r="P41" s="9">
        <v>28.8</v>
      </c>
      <c r="Q41" s="14">
        <v>20020</v>
      </c>
      <c r="R41" s="14">
        <f t="shared" si="11"/>
        <v>423.00000000000182</v>
      </c>
      <c r="S41" s="9">
        <f t="shared" si="12"/>
        <v>0.42300000000000182</v>
      </c>
      <c r="T41" s="14">
        <v>404.36537297970921</v>
      </c>
      <c r="U41" s="15">
        <f t="shared" si="13"/>
        <v>0.96</v>
      </c>
      <c r="V41" s="15">
        <f t="shared" si="0"/>
        <v>4.0000000000000036E-2</v>
      </c>
      <c r="W41" s="8">
        <v>26946</v>
      </c>
      <c r="X41" s="8">
        <v>27525</v>
      </c>
      <c r="Y41" s="8">
        <v>28116</v>
      </c>
      <c r="Z41" s="17">
        <v>94.56</v>
      </c>
      <c r="AA41" s="17">
        <f t="shared" si="1"/>
        <v>1.9757074635371801</v>
      </c>
      <c r="AB41" s="12">
        <v>67.849999999999994</v>
      </c>
      <c r="AC41" s="12">
        <v>112.47</v>
      </c>
      <c r="AD41" s="12">
        <v>6.66</v>
      </c>
      <c r="AE41" s="17">
        <f t="shared" si="14"/>
        <v>0.82347422917030111</v>
      </c>
      <c r="AF41" s="8">
        <v>3.86</v>
      </c>
      <c r="AG41" s="16">
        <v>8.66</v>
      </c>
      <c r="AH41" s="8">
        <v>0</v>
      </c>
      <c r="AI41" s="8">
        <v>0</v>
      </c>
      <c r="AJ41" s="8">
        <v>0</v>
      </c>
      <c r="AK41" s="8">
        <v>2</v>
      </c>
      <c r="AL41" s="8">
        <v>1</v>
      </c>
      <c r="AM41" s="8">
        <f t="shared" si="2"/>
        <v>3</v>
      </c>
      <c r="AN41" s="8">
        <v>0</v>
      </c>
      <c r="AO41" s="8">
        <v>0</v>
      </c>
      <c r="AP41" s="8">
        <v>0</v>
      </c>
      <c r="AQ41" s="8">
        <v>0</v>
      </c>
      <c r="AR41" s="8">
        <f t="shared" si="3"/>
        <v>0</v>
      </c>
      <c r="AS41" s="8">
        <v>0</v>
      </c>
      <c r="AT41" s="8">
        <v>0</v>
      </c>
      <c r="AU41" s="8">
        <v>1</v>
      </c>
      <c r="AV41" s="8">
        <v>1</v>
      </c>
      <c r="AW41" s="8">
        <f t="shared" si="4"/>
        <v>2</v>
      </c>
      <c r="AX41" s="8">
        <f t="shared" si="15"/>
        <v>0</v>
      </c>
      <c r="AY41" s="8">
        <f t="shared" si="16"/>
        <v>0</v>
      </c>
      <c r="AZ41" s="8">
        <f t="shared" si="17"/>
        <v>3</v>
      </c>
      <c r="BA41" s="8">
        <f t="shared" si="18"/>
        <v>2</v>
      </c>
      <c r="BB41" s="8">
        <f t="shared" si="19"/>
        <v>5</v>
      </c>
    </row>
    <row r="42" spans="1:54" x14ac:dyDescent="0.3">
      <c r="A42" s="2">
        <v>41</v>
      </c>
      <c r="B42" s="2">
        <v>80</v>
      </c>
      <c r="C42" s="2">
        <v>2</v>
      </c>
      <c r="D42" s="2">
        <v>3</v>
      </c>
      <c r="E42" s="26">
        <f t="shared" si="6"/>
        <v>2</v>
      </c>
      <c r="F42" s="26">
        <f t="shared" si="7"/>
        <v>3</v>
      </c>
      <c r="G42" s="2">
        <v>2</v>
      </c>
      <c r="H42" s="2">
        <v>2</v>
      </c>
      <c r="I42" s="26">
        <f t="shared" si="8"/>
        <v>2</v>
      </c>
      <c r="J42" s="26">
        <f t="shared" si="9"/>
        <v>2</v>
      </c>
      <c r="K42" s="7">
        <v>2</v>
      </c>
      <c r="L42" s="7">
        <v>1</v>
      </c>
      <c r="M42" s="19">
        <f t="shared" si="10"/>
        <v>3</v>
      </c>
      <c r="N42" s="7">
        <v>3.87</v>
      </c>
      <c r="O42" s="9">
        <v>28.8</v>
      </c>
      <c r="P42" s="9">
        <v>29.353000000000002</v>
      </c>
      <c r="Q42" s="14">
        <v>20020</v>
      </c>
      <c r="R42" s="14">
        <f t="shared" si="11"/>
        <v>553.0000000000008</v>
      </c>
      <c r="S42" s="9">
        <f t="shared" si="12"/>
        <v>0.55300000000000082</v>
      </c>
      <c r="T42" s="14">
        <v>552.88505320168849</v>
      </c>
      <c r="U42" s="15">
        <f t="shared" si="13"/>
        <v>1</v>
      </c>
      <c r="V42" s="15">
        <f t="shared" si="0"/>
        <v>0</v>
      </c>
      <c r="W42" s="8">
        <v>26946</v>
      </c>
      <c r="X42" s="8">
        <v>27525</v>
      </c>
      <c r="Y42" s="8">
        <v>28116</v>
      </c>
      <c r="Z42" s="17">
        <v>83.29</v>
      </c>
      <c r="AA42" s="17">
        <f t="shared" si="1"/>
        <v>1.9205928620848085</v>
      </c>
      <c r="AB42" s="12">
        <v>66.989999999999995</v>
      </c>
      <c r="AC42" s="12">
        <v>93.89</v>
      </c>
      <c r="AD42" s="12">
        <v>3.56</v>
      </c>
      <c r="AE42" s="17">
        <f t="shared" si="14"/>
        <v>0.55144999797287519</v>
      </c>
      <c r="AF42" s="8">
        <v>2.59</v>
      </c>
      <c r="AG42" s="16">
        <v>6.21</v>
      </c>
      <c r="AH42" s="8">
        <v>0</v>
      </c>
      <c r="AI42" s="8">
        <v>1</v>
      </c>
      <c r="AJ42" s="8">
        <v>0</v>
      </c>
      <c r="AK42" s="8">
        <v>0</v>
      </c>
      <c r="AL42" s="8">
        <v>1</v>
      </c>
      <c r="AM42" s="8">
        <f t="shared" si="2"/>
        <v>2</v>
      </c>
      <c r="AN42" s="8">
        <v>0</v>
      </c>
      <c r="AO42" s="8">
        <v>0</v>
      </c>
      <c r="AP42" s="8">
        <v>2</v>
      </c>
      <c r="AQ42" s="8">
        <v>1</v>
      </c>
      <c r="AR42" s="8">
        <f t="shared" si="3"/>
        <v>3</v>
      </c>
      <c r="AS42" s="8">
        <v>0</v>
      </c>
      <c r="AT42" s="8">
        <v>0</v>
      </c>
      <c r="AU42" s="8">
        <v>0</v>
      </c>
      <c r="AV42" s="8">
        <v>1</v>
      </c>
      <c r="AW42" s="8">
        <f t="shared" si="4"/>
        <v>1</v>
      </c>
      <c r="AX42" s="8">
        <f t="shared" si="15"/>
        <v>1</v>
      </c>
      <c r="AY42" s="8">
        <f t="shared" si="16"/>
        <v>0</v>
      </c>
      <c r="AZ42" s="8">
        <f t="shared" si="17"/>
        <v>2</v>
      </c>
      <c r="BA42" s="8">
        <f t="shared" si="18"/>
        <v>3</v>
      </c>
      <c r="BB42" s="8">
        <f t="shared" si="19"/>
        <v>6</v>
      </c>
    </row>
    <row r="43" spans="1:54" x14ac:dyDescent="0.3">
      <c r="A43" s="2">
        <v>42</v>
      </c>
      <c r="B43" s="2">
        <v>80</v>
      </c>
      <c r="C43" s="2">
        <v>3</v>
      </c>
      <c r="D43" s="2">
        <v>3</v>
      </c>
      <c r="E43" s="26">
        <f t="shared" si="6"/>
        <v>3</v>
      </c>
      <c r="F43" s="26">
        <f t="shared" si="7"/>
        <v>3</v>
      </c>
      <c r="G43" s="2">
        <v>3</v>
      </c>
      <c r="H43" s="2">
        <v>3</v>
      </c>
      <c r="I43" s="26">
        <f t="shared" si="8"/>
        <v>3</v>
      </c>
      <c r="J43" s="26">
        <f t="shared" si="9"/>
        <v>3</v>
      </c>
      <c r="K43" s="7">
        <v>1</v>
      </c>
      <c r="L43" s="7">
        <v>1</v>
      </c>
      <c r="M43" s="19">
        <f t="shared" si="10"/>
        <v>2</v>
      </c>
      <c r="N43" s="7">
        <v>4.3099999999999996</v>
      </c>
      <c r="O43" s="9">
        <v>29.353000000000002</v>
      </c>
      <c r="P43" s="9">
        <v>29.69</v>
      </c>
      <c r="Q43" s="14">
        <v>20020</v>
      </c>
      <c r="R43" s="14">
        <f t="shared" si="11"/>
        <v>336.99999999999977</v>
      </c>
      <c r="S43" s="9">
        <f t="shared" si="12"/>
        <v>0.3369999999999998</v>
      </c>
      <c r="T43" s="14">
        <v>328.13315974323609</v>
      </c>
      <c r="U43" s="15">
        <f t="shared" si="13"/>
        <v>0.97</v>
      </c>
      <c r="V43" s="15">
        <f t="shared" si="0"/>
        <v>3.0000000000000027E-2</v>
      </c>
      <c r="W43" s="8">
        <v>26946</v>
      </c>
      <c r="X43" s="8">
        <v>27525</v>
      </c>
      <c r="Y43" s="8">
        <v>28116</v>
      </c>
      <c r="Z43" s="17">
        <v>68.25</v>
      </c>
      <c r="AA43" s="17">
        <f t="shared" si="1"/>
        <v>1.8341026557127937</v>
      </c>
      <c r="AB43" s="12">
        <v>61.68</v>
      </c>
      <c r="AC43" s="12">
        <v>72.88</v>
      </c>
      <c r="AD43" s="12">
        <v>2.85</v>
      </c>
      <c r="AE43" s="17">
        <f t="shared" si="14"/>
        <v>0.45484486000851021</v>
      </c>
      <c r="AF43" s="8">
        <v>2.48</v>
      </c>
      <c r="AG43" s="16">
        <v>3.48</v>
      </c>
      <c r="AH43" s="8">
        <v>0</v>
      </c>
      <c r="AI43" s="8">
        <v>0</v>
      </c>
      <c r="AJ43" s="8">
        <v>0</v>
      </c>
      <c r="AK43" s="8">
        <v>0</v>
      </c>
      <c r="AL43" s="8">
        <v>1</v>
      </c>
      <c r="AM43" s="8">
        <f t="shared" si="2"/>
        <v>1</v>
      </c>
      <c r="AN43" s="8">
        <v>0</v>
      </c>
      <c r="AO43" s="8">
        <v>0</v>
      </c>
      <c r="AP43" s="8">
        <v>0</v>
      </c>
      <c r="AQ43" s="8">
        <v>1</v>
      </c>
      <c r="AR43" s="8">
        <f t="shared" si="3"/>
        <v>1</v>
      </c>
      <c r="AS43" s="8">
        <v>0</v>
      </c>
      <c r="AT43" s="8">
        <v>0</v>
      </c>
      <c r="AU43" s="8">
        <v>1</v>
      </c>
      <c r="AV43" s="8">
        <v>1</v>
      </c>
      <c r="AW43" s="8">
        <f t="shared" si="4"/>
        <v>2</v>
      </c>
      <c r="AX43" s="8">
        <f t="shared" si="15"/>
        <v>0</v>
      </c>
      <c r="AY43" s="8">
        <f t="shared" si="16"/>
        <v>0</v>
      </c>
      <c r="AZ43" s="8">
        <f t="shared" si="17"/>
        <v>1</v>
      </c>
      <c r="BA43" s="8">
        <f t="shared" si="18"/>
        <v>3</v>
      </c>
      <c r="BB43" s="8">
        <f t="shared" si="19"/>
        <v>4</v>
      </c>
    </row>
    <row r="44" spans="1:54" x14ac:dyDescent="0.3">
      <c r="A44" s="2">
        <v>43</v>
      </c>
      <c r="B44" s="2">
        <v>80</v>
      </c>
      <c r="C44" s="2">
        <v>3</v>
      </c>
      <c r="D44" s="2">
        <v>2</v>
      </c>
      <c r="E44" s="26">
        <f t="shared" si="6"/>
        <v>2</v>
      </c>
      <c r="F44" s="26">
        <f t="shared" si="7"/>
        <v>3</v>
      </c>
      <c r="G44" s="2">
        <v>3</v>
      </c>
      <c r="H44" s="2">
        <v>2</v>
      </c>
      <c r="I44" s="26">
        <f t="shared" si="8"/>
        <v>2</v>
      </c>
      <c r="J44" s="26">
        <f t="shared" si="9"/>
        <v>3</v>
      </c>
      <c r="K44" s="7">
        <v>1</v>
      </c>
      <c r="L44" s="7">
        <v>1</v>
      </c>
      <c r="M44" s="19">
        <f t="shared" si="10"/>
        <v>2</v>
      </c>
      <c r="N44" s="7">
        <v>4.32</v>
      </c>
      <c r="O44" s="9">
        <v>29.69</v>
      </c>
      <c r="P44" s="9">
        <v>30.225999999999999</v>
      </c>
      <c r="Q44" s="14">
        <v>20020</v>
      </c>
      <c r="R44" s="14">
        <f t="shared" si="11"/>
        <v>535.99999999999784</v>
      </c>
      <c r="S44" s="9">
        <f t="shared" si="12"/>
        <v>0.53599999999999781</v>
      </c>
      <c r="T44" s="14">
        <v>514.98560600668054</v>
      </c>
      <c r="U44" s="15">
        <f t="shared" si="13"/>
        <v>0.96</v>
      </c>
      <c r="V44" s="15">
        <f t="shared" si="0"/>
        <v>4.0000000000000036E-2</v>
      </c>
      <c r="W44" s="8">
        <v>26946</v>
      </c>
      <c r="X44" s="8">
        <v>27525</v>
      </c>
      <c r="Y44" s="8">
        <v>28116</v>
      </c>
      <c r="Z44" s="17">
        <v>66.180000000000007</v>
      </c>
      <c r="AA44" s="17">
        <f t="shared" si="1"/>
        <v>1.8207267628238342</v>
      </c>
      <c r="AB44" s="12">
        <v>52.47</v>
      </c>
      <c r="AC44" s="12">
        <v>87.48</v>
      </c>
      <c r="AD44" s="12">
        <v>4.05</v>
      </c>
      <c r="AE44" s="17">
        <f t="shared" si="14"/>
        <v>0.60745502321466849</v>
      </c>
      <c r="AF44" s="8">
        <v>2.73</v>
      </c>
      <c r="AG44" s="16">
        <v>5.23</v>
      </c>
      <c r="AH44" s="8">
        <v>0</v>
      </c>
      <c r="AI44" s="8">
        <v>0</v>
      </c>
      <c r="AJ44" s="8">
        <v>0</v>
      </c>
      <c r="AK44" s="8">
        <v>0</v>
      </c>
      <c r="AL44" s="8">
        <v>7</v>
      </c>
      <c r="AM44" s="8">
        <f t="shared" si="2"/>
        <v>7</v>
      </c>
      <c r="AN44" s="8">
        <v>0</v>
      </c>
      <c r="AO44" s="8">
        <v>0</v>
      </c>
      <c r="AP44" s="8">
        <v>0</v>
      </c>
      <c r="AQ44" s="8">
        <v>6</v>
      </c>
      <c r="AR44" s="8">
        <f t="shared" si="3"/>
        <v>6</v>
      </c>
      <c r="AS44" s="8">
        <v>0</v>
      </c>
      <c r="AT44" s="8">
        <v>1</v>
      </c>
      <c r="AU44" s="8">
        <v>6</v>
      </c>
      <c r="AV44" s="8">
        <v>10</v>
      </c>
      <c r="AW44" s="8">
        <f t="shared" si="4"/>
        <v>17</v>
      </c>
      <c r="AX44" s="8">
        <f t="shared" si="15"/>
        <v>0</v>
      </c>
      <c r="AY44" s="8">
        <f t="shared" si="16"/>
        <v>1</v>
      </c>
      <c r="AZ44" s="8">
        <f t="shared" si="17"/>
        <v>6</v>
      </c>
      <c r="BA44" s="8">
        <f t="shared" si="18"/>
        <v>23</v>
      </c>
      <c r="BB44" s="8">
        <f t="shared" si="19"/>
        <v>30</v>
      </c>
    </row>
    <row r="45" spans="1:54" x14ac:dyDescent="0.3">
      <c r="A45" s="2">
        <v>44</v>
      </c>
      <c r="B45" s="2">
        <v>80</v>
      </c>
      <c r="C45" s="2">
        <v>4</v>
      </c>
      <c r="D45" s="2">
        <v>3</v>
      </c>
      <c r="E45" s="26">
        <f t="shared" si="6"/>
        <v>3</v>
      </c>
      <c r="F45" s="26">
        <f t="shared" si="7"/>
        <v>4</v>
      </c>
      <c r="G45" s="2">
        <v>2</v>
      </c>
      <c r="H45" s="2">
        <v>2</v>
      </c>
      <c r="I45" s="26">
        <f t="shared" si="8"/>
        <v>2</v>
      </c>
      <c r="J45" s="26">
        <f t="shared" si="9"/>
        <v>2</v>
      </c>
      <c r="K45" s="7">
        <v>1</v>
      </c>
      <c r="L45" s="7">
        <v>2</v>
      </c>
      <c r="M45" s="19">
        <f t="shared" si="10"/>
        <v>3</v>
      </c>
      <c r="N45" s="7">
        <v>3.86</v>
      </c>
      <c r="O45" s="9">
        <v>30.225999999999999</v>
      </c>
      <c r="P45" s="9">
        <v>30.55</v>
      </c>
      <c r="Q45" s="14">
        <v>20020</v>
      </c>
      <c r="R45" s="14">
        <f t="shared" si="11"/>
        <v>324.00000000000159</v>
      </c>
      <c r="S45" s="9">
        <f t="shared" si="12"/>
        <v>0.32400000000000156</v>
      </c>
      <c r="T45" s="14">
        <v>323.930054998392</v>
      </c>
      <c r="U45" s="15">
        <f t="shared" si="13"/>
        <v>1</v>
      </c>
      <c r="V45" s="15">
        <f t="shared" si="0"/>
        <v>0</v>
      </c>
      <c r="W45" s="8">
        <v>26946</v>
      </c>
      <c r="X45" s="8">
        <v>27525</v>
      </c>
      <c r="Y45" s="8">
        <v>28116</v>
      </c>
      <c r="Z45" s="17">
        <v>73.849999999999994</v>
      </c>
      <c r="AA45" s="17">
        <f t="shared" si="1"/>
        <v>1.8683504996479683</v>
      </c>
      <c r="AB45" s="12">
        <v>55.48</v>
      </c>
      <c r="AC45" s="12">
        <v>91.27</v>
      </c>
      <c r="AD45" s="12">
        <v>4.12</v>
      </c>
      <c r="AE45" s="17">
        <f t="shared" si="14"/>
        <v>0.61489721603313463</v>
      </c>
      <c r="AF45" s="8">
        <v>2.79</v>
      </c>
      <c r="AG45" s="16">
        <v>5.92</v>
      </c>
      <c r="AH45" s="8">
        <v>0</v>
      </c>
      <c r="AI45" s="8">
        <v>0</v>
      </c>
      <c r="AJ45" s="8">
        <v>0</v>
      </c>
      <c r="AK45" s="8">
        <v>2</v>
      </c>
      <c r="AL45" s="8">
        <v>3</v>
      </c>
      <c r="AM45" s="8">
        <f t="shared" si="2"/>
        <v>5</v>
      </c>
      <c r="AN45" s="8">
        <v>0</v>
      </c>
      <c r="AO45" s="8">
        <v>0</v>
      </c>
      <c r="AP45" s="8">
        <v>2</v>
      </c>
      <c r="AQ45" s="8">
        <v>4</v>
      </c>
      <c r="AR45" s="8">
        <f t="shared" si="3"/>
        <v>6</v>
      </c>
      <c r="AS45" s="8">
        <v>0</v>
      </c>
      <c r="AT45" s="8">
        <v>1</v>
      </c>
      <c r="AU45" s="8">
        <v>1</v>
      </c>
      <c r="AV45" s="8">
        <v>6</v>
      </c>
      <c r="AW45" s="8">
        <f t="shared" si="4"/>
        <v>8</v>
      </c>
      <c r="AX45" s="8">
        <f t="shared" si="15"/>
        <v>0</v>
      </c>
      <c r="AY45" s="8">
        <f t="shared" si="16"/>
        <v>1</v>
      </c>
      <c r="AZ45" s="8">
        <f t="shared" si="17"/>
        <v>5</v>
      </c>
      <c r="BA45" s="8">
        <f t="shared" si="18"/>
        <v>13</v>
      </c>
      <c r="BB45" s="8">
        <f t="shared" si="19"/>
        <v>19</v>
      </c>
    </row>
    <row r="46" spans="1:54" x14ac:dyDescent="0.3">
      <c r="A46" s="2">
        <v>45</v>
      </c>
      <c r="B46" s="2">
        <v>80</v>
      </c>
      <c r="C46" s="2">
        <v>3</v>
      </c>
      <c r="D46" s="2">
        <v>1</v>
      </c>
      <c r="E46" s="26">
        <f t="shared" si="6"/>
        <v>1</v>
      </c>
      <c r="F46" s="26">
        <f t="shared" si="7"/>
        <v>3</v>
      </c>
      <c r="G46" s="2">
        <v>3</v>
      </c>
      <c r="H46" s="2">
        <v>1</v>
      </c>
      <c r="I46" s="26">
        <f t="shared" si="8"/>
        <v>1</v>
      </c>
      <c r="J46" s="26">
        <f t="shared" si="9"/>
        <v>3</v>
      </c>
      <c r="K46" s="7">
        <v>1</v>
      </c>
      <c r="L46" s="7">
        <v>2</v>
      </c>
      <c r="M46" s="19">
        <f t="shared" si="10"/>
        <v>3</v>
      </c>
      <c r="N46" s="7">
        <v>3.89</v>
      </c>
      <c r="O46" s="9">
        <v>30.55</v>
      </c>
      <c r="P46" s="9">
        <v>30.91</v>
      </c>
      <c r="Q46" s="14">
        <v>20020</v>
      </c>
      <c r="R46" s="14">
        <f t="shared" si="11"/>
        <v>359.99999999999943</v>
      </c>
      <c r="S46" s="9">
        <f t="shared" si="12"/>
        <v>0.35999999999999943</v>
      </c>
      <c r="T46" s="14">
        <v>344.84364180746672</v>
      </c>
      <c r="U46" s="15">
        <f t="shared" si="13"/>
        <v>0.96</v>
      </c>
      <c r="V46" s="15">
        <f t="shared" si="0"/>
        <v>4.0000000000000036E-2</v>
      </c>
      <c r="W46" s="8">
        <v>26946</v>
      </c>
      <c r="X46" s="8">
        <v>27525</v>
      </c>
      <c r="Y46" s="8">
        <v>28116</v>
      </c>
      <c r="Z46" s="17">
        <v>63.25</v>
      </c>
      <c r="AA46" s="17">
        <f t="shared" si="1"/>
        <v>1.8010605298478555</v>
      </c>
      <c r="AB46" s="12">
        <v>49.35</v>
      </c>
      <c r="AC46" s="12">
        <v>76.86</v>
      </c>
      <c r="AD46" s="12">
        <v>3.62</v>
      </c>
      <c r="AE46" s="17">
        <f t="shared" si="14"/>
        <v>0.55870857053316569</v>
      </c>
      <c r="AF46" s="8">
        <v>3.16</v>
      </c>
      <c r="AG46" s="16">
        <v>4.3600000000000003</v>
      </c>
      <c r="AH46" s="8">
        <v>0</v>
      </c>
      <c r="AI46" s="8">
        <v>0</v>
      </c>
      <c r="AJ46" s="8">
        <v>0</v>
      </c>
      <c r="AK46" s="8">
        <v>0</v>
      </c>
      <c r="AL46" s="8">
        <v>2</v>
      </c>
      <c r="AM46" s="8">
        <f t="shared" si="2"/>
        <v>2</v>
      </c>
      <c r="AN46" s="8">
        <v>0</v>
      </c>
      <c r="AO46" s="8">
        <v>0</v>
      </c>
      <c r="AP46" s="8">
        <v>0</v>
      </c>
      <c r="AQ46" s="8">
        <v>0</v>
      </c>
      <c r="AR46" s="8">
        <f t="shared" si="3"/>
        <v>0</v>
      </c>
      <c r="AS46" s="8">
        <v>0</v>
      </c>
      <c r="AT46" s="8">
        <v>0</v>
      </c>
      <c r="AU46" s="8">
        <v>1</v>
      </c>
      <c r="AV46" s="8">
        <v>0</v>
      </c>
      <c r="AW46" s="8">
        <f t="shared" si="4"/>
        <v>1</v>
      </c>
      <c r="AX46" s="8">
        <f t="shared" si="15"/>
        <v>0</v>
      </c>
      <c r="AY46" s="8">
        <f t="shared" si="16"/>
        <v>0</v>
      </c>
      <c r="AZ46" s="8">
        <f t="shared" si="17"/>
        <v>1</v>
      </c>
      <c r="BA46" s="8">
        <f t="shared" si="18"/>
        <v>2</v>
      </c>
      <c r="BB46" s="8">
        <f t="shared" si="19"/>
        <v>3</v>
      </c>
    </row>
    <row r="47" spans="1:54" x14ac:dyDescent="0.3">
      <c r="A47" s="2">
        <v>46</v>
      </c>
      <c r="B47" s="2">
        <v>80</v>
      </c>
      <c r="C47" s="2">
        <v>2</v>
      </c>
      <c r="D47" s="2">
        <v>2</v>
      </c>
      <c r="E47" s="26">
        <f t="shared" si="6"/>
        <v>2</v>
      </c>
      <c r="F47" s="26">
        <f t="shared" si="7"/>
        <v>2</v>
      </c>
      <c r="G47" s="2">
        <v>2</v>
      </c>
      <c r="H47" s="2">
        <v>1</v>
      </c>
      <c r="I47" s="26">
        <f t="shared" si="8"/>
        <v>1</v>
      </c>
      <c r="J47" s="26">
        <f t="shared" si="9"/>
        <v>2</v>
      </c>
      <c r="K47" s="7">
        <v>1</v>
      </c>
      <c r="L47" s="7">
        <v>2</v>
      </c>
      <c r="M47" s="19">
        <f t="shared" si="10"/>
        <v>3</v>
      </c>
      <c r="N47" s="7">
        <v>3.79</v>
      </c>
      <c r="O47" s="9">
        <v>30.91</v>
      </c>
      <c r="P47" s="9">
        <v>31.2</v>
      </c>
      <c r="Q47" s="14">
        <v>20020</v>
      </c>
      <c r="R47" s="14">
        <f t="shared" si="11"/>
        <v>289.99999999999915</v>
      </c>
      <c r="S47" s="9">
        <f t="shared" si="12"/>
        <v>0.28999999999999915</v>
      </c>
      <c r="T47" s="14">
        <v>285.41886429653124</v>
      </c>
      <c r="U47" s="15">
        <f t="shared" si="13"/>
        <v>0.98</v>
      </c>
      <c r="V47" s="15">
        <f t="shared" si="0"/>
        <v>2.0000000000000018E-2</v>
      </c>
      <c r="W47" s="8">
        <v>26946</v>
      </c>
      <c r="X47" s="8">
        <v>27525</v>
      </c>
      <c r="Y47" s="8">
        <v>28116</v>
      </c>
      <c r="Z47" s="17">
        <v>66.98</v>
      </c>
      <c r="AA47" s="17">
        <f t="shared" si="1"/>
        <v>1.825945143203848</v>
      </c>
      <c r="AB47" s="12">
        <v>49.35</v>
      </c>
      <c r="AC47" s="12">
        <v>86.62</v>
      </c>
      <c r="AD47" s="12">
        <v>3.03</v>
      </c>
      <c r="AE47" s="17">
        <f t="shared" si="14"/>
        <v>0.48144262850230496</v>
      </c>
      <c r="AF47" s="8">
        <v>2.96</v>
      </c>
      <c r="AG47" s="16">
        <v>3.08</v>
      </c>
      <c r="AH47" s="8">
        <v>0</v>
      </c>
      <c r="AI47" s="8">
        <v>0</v>
      </c>
      <c r="AJ47" s="8">
        <v>0</v>
      </c>
      <c r="AK47" s="8">
        <v>0</v>
      </c>
      <c r="AL47" s="8">
        <v>5</v>
      </c>
      <c r="AM47" s="8">
        <f t="shared" si="2"/>
        <v>5</v>
      </c>
      <c r="AN47" s="8">
        <v>0</v>
      </c>
      <c r="AO47" s="8">
        <v>0</v>
      </c>
      <c r="AP47" s="8">
        <v>0</v>
      </c>
      <c r="AQ47" s="8">
        <v>6</v>
      </c>
      <c r="AR47" s="8">
        <f t="shared" si="3"/>
        <v>6</v>
      </c>
      <c r="AS47" s="8">
        <v>0</v>
      </c>
      <c r="AT47" s="8">
        <v>0</v>
      </c>
      <c r="AU47" s="8">
        <v>2</v>
      </c>
      <c r="AV47" s="8">
        <v>2</v>
      </c>
      <c r="AW47" s="8">
        <f t="shared" si="4"/>
        <v>4</v>
      </c>
      <c r="AX47" s="8">
        <f t="shared" si="15"/>
        <v>0</v>
      </c>
      <c r="AY47" s="8">
        <f t="shared" si="16"/>
        <v>0</v>
      </c>
      <c r="AZ47" s="8">
        <f t="shared" si="17"/>
        <v>2</v>
      </c>
      <c r="BA47" s="8">
        <f t="shared" si="18"/>
        <v>13</v>
      </c>
      <c r="BB47" s="8">
        <f t="shared" si="19"/>
        <v>15</v>
      </c>
    </row>
    <row r="48" spans="1:54" x14ac:dyDescent="0.3">
      <c r="A48" s="2">
        <v>47</v>
      </c>
      <c r="B48" s="2">
        <v>80</v>
      </c>
      <c r="C48" s="2">
        <v>2</v>
      </c>
      <c r="D48" s="2">
        <v>2</v>
      </c>
      <c r="E48" s="26">
        <f t="shared" si="6"/>
        <v>2</v>
      </c>
      <c r="F48" s="26">
        <f t="shared" si="7"/>
        <v>2</v>
      </c>
      <c r="G48" s="2">
        <v>2</v>
      </c>
      <c r="H48" s="2">
        <v>2</v>
      </c>
      <c r="I48" s="26">
        <f t="shared" si="8"/>
        <v>2</v>
      </c>
      <c r="J48" s="26">
        <f t="shared" si="9"/>
        <v>2</v>
      </c>
      <c r="K48" s="7">
        <v>2</v>
      </c>
      <c r="L48" s="7">
        <v>1</v>
      </c>
      <c r="M48" s="19">
        <f t="shared" si="10"/>
        <v>3</v>
      </c>
      <c r="N48" s="7">
        <v>3.4</v>
      </c>
      <c r="O48" s="9">
        <v>31.2</v>
      </c>
      <c r="P48" s="9">
        <v>31.55</v>
      </c>
      <c r="Q48" s="14">
        <v>20020</v>
      </c>
      <c r="R48" s="14">
        <f t="shared" si="11"/>
        <v>350.00000000000142</v>
      </c>
      <c r="S48" s="9">
        <f t="shared" si="12"/>
        <v>0.35000000000000142</v>
      </c>
      <c r="T48" s="14">
        <v>339.28535575198515</v>
      </c>
      <c r="U48" s="15">
        <f t="shared" si="13"/>
        <v>0.97</v>
      </c>
      <c r="V48" s="15">
        <f t="shared" si="0"/>
        <v>3.0000000000000027E-2</v>
      </c>
      <c r="W48" s="8">
        <v>26946</v>
      </c>
      <c r="X48" s="8">
        <v>27525</v>
      </c>
      <c r="Y48" s="8">
        <v>28116</v>
      </c>
      <c r="Z48" s="17">
        <v>61.72</v>
      </c>
      <c r="AA48" s="17">
        <f t="shared" si="1"/>
        <v>1.7904259173911106</v>
      </c>
      <c r="AB48" s="12">
        <v>53.24</v>
      </c>
      <c r="AC48" s="12">
        <v>70.2</v>
      </c>
      <c r="AD48" s="12">
        <v>4.0599999999999996</v>
      </c>
      <c r="AE48" s="17">
        <f t="shared" si="14"/>
        <v>0.60852603357719404</v>
      </c>
      <c r="AF48" s="8">
        <v>3.25</v>
      </c>
      <c r="AG48" s="16">
        <v>5.24</v>
      </c>
      <c r="AH48" s="8">
        <v>0</v>
      </c>
      <c r="AI48" s="8">
        <v>0</v>
      </c>
      <c r="AJ48" s="8">
        <v>0</v>
      </c>
      <c r="AK48" s="8">
        <v>0</v>
      </c>
      <c r="AL48" s="8">
        <v>1</v>
      </c>
      <c r="AM48" s="8">
        <f t="shared" si="2"/>
        <v>1</v>
      </c>
      <c r="AN48" s="8">
        <v>0</v>
      </c>
      <c r="AO48" s="8">
        <v>0</v>
      </c>
      <c r="AP48" s="8">
        <v>3</v>
      </c>
      <c r="AQ48" s="8">
        <v>0</v>
      </c>
      <c r="AR48" s="8">
        <f t="shared" si="3"/>
        <v>3</v>
      </c>
      <c r="AS48" s="8">
        <v>0</v>
      </c>
      <c r="AT48" s="8">
        <v>0</v>
      </c>
      <c r="AU48" s="8">
        <v>2</v>
      </c>
      <c r="AV48" s="8">
        <v>3</v>
      </c>
      <c r="AW48" s="8">
        <f t="shared" si="4"/>
        <v>5</v>
      </c>
      <c r="AX48" s="8">
        <f t="shared" si="15"/>
        <v>0</v>
      </c>
      <c r="AY48" s="8">
        <f t="shared" si="16"/>
        <v>0</v>
      </c>
      <c r="AZ48" s="8">
        <f t="shared" si="17"/>
        <v>5</v>
      </c>
      <c r="BA48" s="8">
        <f t="shared" si="18"/>
        <v>4</v>
      </c>
      <c r="BB48" s="8">
        <f t="shared" si="19"/>
        <v>9</v>
      </c>
    </row>
    <row r="49" spans="1:54" x14ac:dyDescent="0.3">
      <c r="A49" s="2">
        <v>48</v>
      </c>
      <c r="B49" s="4">
        <v>80</v>
      </c>
      <c r="C49" s="4">
        <v>2</v>
      </c>
      <c r="D49" s="4">
        <v>2</v>
      </c>
      <c r="E49" s="26">
        <f t="shared" si="6"/>
        <v>2</v>
      </c>
      <c r="F49" s="26">
        <f t="shared" si="7"/>
        <v>2</v>
      </c>
      <c r="G49" s="4">
        <v>2</v>
      </c>
      <c r="H49" s="4">
        <v>2</v>
      </c>
      <c r="I49" s="26">
        <f t="shared" si="8"/>
        <v>2</v>
      </c>
      <c r="J49" s="26">
        <f t="shared" si="9"/>
        <v>2</v>
      </c>
      <c r="K49" s="7">
        <v>2</v>
      </c>
      <c r="L49" s="7">
        <v>1</v>
      </c>
      <c r="M49" s="19">
        <f t="shared" si="10"/>
        <v>3</v>
      </c>
      <c r="N49" s="7">
        <v>3.41</v>
      </c>
      <c r="O49" s="9">
        <v>31.55</v>
      </c>
      <c r="P49" s="9">
        <v>32.159999999999997</v>
      </c>
      <c r="Q49" s="14">
        <v>20020</v>
      </c>
      <c r="R49" s="14">
        <f t="shared" si="11"/>
        <v>609.99999999999591</v>
      </c>
      <c r="S49" s="9">
        <f t="shared" si="12"/>
        <v>0.60999999999999588</v>
      </c>
      <c r="T49" s="14">
        <v>590.00079670478453</v>
      </c>
      <c r="U49" s="15">
        <f t="shared" si="13"/>
        <v>0.97</v>
      </c>
      <c r="V49" s="15">
        <f t="shared" si="0"/>
        <v>3.0000000000000027E-2</v>
      </c>
      <c r="W49" s="8">
        <v>26946</v>
      </c>
      <c r="X49" s="8">
        <v>27525</v>
      </c>
      <c r="Y49" s="8">
        <v>28116</v>
      </c>
      <c r="Z49" s="17">
        <v>66.72</v>
      </c>
      <c r="AA49" s="17">
        <f t="shared" si="1"/>
        <v>1.8242560376296824</v>
      </c>
      <c r="AB49" s="12">
        <v>48.23</v>
      </c>
      <c r="AC49" s="12">
        <v>84.68</v>
      </c>
      <c r="AD49" s="12">
        <v>2.87</v>
      </c>
      <c r="AE49" s="17">
        <f t="shared" si="14"/>
        <v>0.45788189673399232</v>
      </c>
      <c r="AF49" s="8">
        <v>1.96</v>
      </c>
      <c r="AG49" s="16">
        <v>4.13</v>
      </c>
      <c r="AH49" s="8">
        <v>2</v>
      </c>
      <c r="AI49" s="8">
        <v>1</v>
      </c>
      <c r="AJ49" s="8">
        <v>0</v>
      </c>
      <c r="AK49" s="8">
        <v>0</v>
      </c>
      <c r="AL49" s="8">
        <v>14</v>
      </c>
      <c r="AM49" s="8">
        <f t="shared" si="2"/>
        <v>15</v>
      </c>
      <c r="AN49" s="8">
        <v>0</v>
      </c>
      <c r="AO49" s="8">
        <v>0</v>
      </c>
      <c r="AP49" s="8">
        <v>1</v>
      </c>
      <c r="AQ49" s="8">
        <v>24</v>
      </c>
      <c r="AR49" s="8">
        <f t="shared" si="3"/>
        <v>25</v>
      </c>
      <c r="AS49" s="8">
        <v>0</v>
      </c>
      <c r="AT49" s="8">
        <v>0</v>
      </c>
      <c r="AU49" s="8">
        <v>2</v>
      </c>
      <c r="AV49" s="8">
        <v>20</v>
      </c>
      <c r="AW49" s="8">
        <f t="shared" si="4"/>
        <v>22</v>
      </c>
      <c r="AX49" s="8">
        <f t="shared" si="15"/>
        <v>1</v>
      </c>
      <c r="AY49" s="8">
        <f t="shared" si="16"/>
        <v>0</v>
      </c>
      <c r="AZ49" s="8">
        <f t="shared" si="17"/>
        <v>3</v>
      </c>
      <c r="BA49" s="8">
        <f t="shared" si="18"/>
        <v>58</v>
      </c>
      <c r="BB49" s="8">
        <f t="shared" si="19"/>
        <v>62</v>
      </c>
    </row>
    <row r="50" spans="1:54" x14ac:dyDescent="0.3">
      <c r="A50" s="2">
        <v>49</v>
      </c>
      <c r="B50" s="2">
        <v>80</v>
      </c>
      <c r="C50" s="2">
        <v>2</v>
      </c>
      <c r="D50" s="2">
        <v>2</v>
      </c>
      <c r="E50" s="26">
        <f t="shared" si="6"/>
        <v>2</v>
      </c>
      <c r="F50" s="26">
        <f t="shared" si="7"/>
        <v>2</v>
      </c>
      <c r="G50" s="2">
        <v>1</v>
      </c>
      <c r="H50" s="2">
        <v>1</v>
      </c>
      <c r="I50" s="26">
        <f t="shared" si="8"/>
        <v>1</v>
      </c>
      <c r="J50" s="26">
        <f t="shared" si="9"/>
        <v>1</v>
      </c>
      <c r="K50" s="7">
        <v>2</v>
      </c>
      <c r="L50" s="7">
        <v>2</v>
      </c>
      <c r="M50" s="19">
        <f t="shared" si="10"/>
        <v>4</v>
      </c>
      <c r="N50" s="7">
        <v>3.43</v>
      </c>
      <c r="O50" s="9">
        <v>32.159999999999997</v>
      </c>
      <c r="P50" s="9">
        <v>33</v>
      </c>
      <c r="Q50" s="14">
        <v>20020</v>
      </c>
      <c r="R50" s="14">
        <f t="shared" si="11"/>
        <v>840.00000000000341</v>
      </c>
      <c r="S50" s="9">
        <f t="shared" si="12"/>
        <v>0.84000000000000341</v>
      </c>
      <c r="T50" s="14">
        <v>839.40519885157244</v>
      </c>
      <c r="U50" s="15">
        <f t="shared" si="13"/>
        <v>1</v>
      </c>
      <c r="V50" s="15">
        <f t="shared" si="0"/>
        <v>0</v>
      </c>
      <c r="W50" s="8">
        <v>24634</v>
      </c>
      <c r="X50" s="8">
        <v>25405</v>
      </c>
      <c r="Y50" s="8">
        <v>26201</v>
      </c>
      <c r="Z50" s="17">
        <v>79.42</v>
      </c>
      <c r="AA50" s="17">
        <f t="shared" si="1"/>
        <v>1.8999298827278641</v>
      </c>
      <c r="AB50" s="12">
        <v>43.89</v>
      </c>
      <c r="AC50" s="12">
        <v>97.32</v>
      </c>
      <c r="AD50" s="12">
        <v>2.46</v>
      </c>
      <c r="AE50" s="17">
        <f t="shared" si="14"/>
        <v>0.39093510710337914</v>
      </c>
      <c r="AF50" s="8">
        <v>1.73</v>
      </c>
      <c r="AG50" s="16">
        <v>3.13</v>
      </c>
      <c r="AH50" s="8">
        <v>3</v>
      </c>
      <c r="AI50" s="8">
        <v>0</v>
      </c>
      <c r="AJ50" s="8">
        <v>2</v>
      </c>
      <c r="AK50" s="8">
        <v>1</v>
      </c>
      <c r="AL50" s="8">
        <v>3</v>
      </c>
      <c r="AM50" s="8">
        <f t="shared" si="2"/>
        <v>6</v>
      </c>
      <c r="AN50" s="8">
        <v>0</v>
      </c>
      <c r="AO50" s="8">
        <v>2</v>
      </c>
      <c r="AP50" s="8">
        <v>1</v>
      </c>
      <c r="AQ50" s="8">
        <v>11</v>
      </c>
      <c r="AR50" s="8">
        <f t="shared" si="3"/>
        <v>14</v>
      </c>
      <c r="AS50" s="8">
        <v>1</v>
      </c>
      <c r="AT50" s="8">
        <v>0</v>
      </c>
      <c r="AU50" s="8">
        <v>1</v>
      </c>
      <c r="AV50" s="8">
        <v>7</v>
      </c>
      <c r="AW50" s="8">
        <f t="shared" si="4"/>
        <v>9</v>
      </c>
      <c r="AX50" s="8">
        <f t="shared" si="15"/>
        <v>1</v>
      </c>
      <c r="AY50" s="8">
        <f t="shared" si="16"/>
        <v>4</v>
      </c>
      <c r="AZ50" s="8">
        <f t="shared" si="17"/>
        <v>3</v>
      </c>
      <c r="BA50" s="8">
        <f t="shared" si="18"/>
        <v>21</v>
      </c>
      <c r="BB50" s="8">
        <f t="shared" si="19"/>
        <v>29</v>
      </c>
    </row>
    <row r="51" spans="1:54" x14ac:dyDescent="0.3">
      <c r="A51" s="2">
        <v>50</v>
      </c>
      <c r="B51" s="2">
        <v>80</v>
      </c>
      <c r="C51" s="2">
        <v>2</v>
      </c>
      <c r="D51" s="2">
        <v>3</v>
      </c>
      <c r="E51" s="26">
        <f t="shared" si="6"/>
        <v>2</v>
      </c>
      <c r="F51" s="26">
        <f t="shared" si="7"/>
        <v>3</v>
      </c>
      <c r="G51" s="2">
        <v>2</v>
      </c>
      <c r="H51" s="2">
        <v>2</v>
      </c>
      <c r="I51" s="26">
        <f t="shared" si="8"/>
        <v>2</v>
      </c>
      <c r="J51" s="26">
        <f t="shared" si="9"/>
        <v>2</v>
      </c>
      <c r="K51" s="7">
        <v>2</v>
      </c>
      <c r="L51" s="7">
        <v>1</v>
      </c>
      <c r="M51" s="19">
        <f t="shared" si="10"/>
        <v>3</v>
      </c>
      <c r="N51" s="7">
        <v>3.46</v>
      </c>
      <c r="O51" s="9">
        <v>33</v>
      </c>
      <c r="P51" s="9">
        <v>33.24</v>
      </c>
      <c r="Q51" s="14">
        <v>20020</v>
      </c>
      <c r="R51" s="14">
        <f t="shared" si="11"/>
        <v>240.00000000000199</v>
      </c>
      <c r="S51" s="9">
        <f t="shared" si="12"/>
        <v>0.24000000000000199</v>
      </c>
      <c r="T51" s="14">
        <v>239.62687068860026</v>
      </c>
      <c r="U51" s="15">
        <f t="shared" si="13"/>
        <v>1</v>
      </c>
      <c r="V51" s="15">
        <f t="shared" si="0"/>
        <v>0</v>
      </c>
      <c r="W51" s="8">
        <v>24634</v>
      </c>
      <c r="X51" s="8">
        <v>25405</v>
      </c>
      <c r="Y51" s="8">
        <v>26201</v>
      </c>
      <c r="Z51" s="17">
        <v>63.22</v>
      </c>
      <c r="AA51" s="17">
        <f t="shared" si="1"/>
        <v>1.8008544915035609</v>
      </c>
      <c r="AB51" s="12">
        <v>46.32</v>
      </c>
      <c r="AC51" s="12">
        <v>79.05</v>
      </c>
      <c r="AD51" s="12">
        <v>2.33</v>
      </c>
      <c r="AE51" s="17">
        <f t="shared" si="14"/>
        <v>0.36735592102601899</v>
      </c>
      <c r="AF51" s="8">
        <v>2.04</v>
      </c>
      <c r="AG51" s="16">
        <v>2.63</v>
      </c>
      <c r="AH51" s="8">
        <v>0</v>
      </c>
      <c r="AI51" s="8">
        <v>0</v>
      </c>
      <c r="AJ51" s="8">
        <v>0</v>
      </c>
      <c r="AK51" s="8">
        <v>1</v>
      </c>
      <c r="AL51" s="8">
        <v>2</v>
      </c>
      <c r="AM51" s="8">
        <f t="shared" si="2"/>
        <v>3</v>
      </c>
      <c r="AN51" s="8">
        <v>0</v>
      </c>
      <c r="AO51" s="8">
        <v>0</v>
      </c>
      <c r="AP51" s="8">
        <v>0</v>
      </c>
      <c r="AQ51" s="8">
        <v>3</v>
      </c>
      <c r="AR51" s="8">
        <f t="shared" si="3"/>
        <v>3</v>
      </c>
      <c r="AS51" s="8">
        <v>0</v>
      </c>
      <c r="AT51" s="8">
        <v>0</v>
      </c>
      <c r="AU51" s="8">
        <v>2</v>
      </c>
      <c r="AV51" s="8">
        <v>2</v>
      </c>
      <c r="AW51" s="8">
        <f t="shared" si="4"/>
        <v>4</v>
      </c>
      <c r="AX51" s="8">
        <f t="shared" si="15"/>
        <v>0</v>
      </c>
      <c r="AY51" s="8">
        <f t="shared" si="16"/>
        <v>0</v>
      </c>
      <c r="AZ51" s="8">
        <f t="shared" si="17"/>
        <v>3</v>
      </c>
      <c r="BA51" s="8">
        <f t="shared" si="18"/>
        <v>7</v>
      </c>
      <c r="BB51" s="8">
        <f t="shared" si="19"/>
        <v>10</v>
      </c>
    </row>
    <row r="52" spans="1:54" x14ac:dyDescent="0.3">
      <c r="A52" s="2">
        <v>51</v>
      </c>
      <c r="B52" s="2">
        <v>60</v>
      </c>
      <c r="C52" s="2">
        <v>2</v>
      </c>
      <c r="D52" s="2">
        <v>2</v>
      </c>
      <c r="E52" s="26">
        <f t="shared" si="6"/>
        <v>2</v>
      </c>
      <c r="F52" s="26">
        <f t="shared" si="7"/>
        <v>2</v>
      </c>
      <c r="G52" s="2">
        <v>2</v>
      </c>
      <c r="H52" s="2">
        <v>2</v>
      </c>
      <c r="I52" s="26">
        <f t="shared" si="8"/>
        <v>2</v>
      </c>
      <c r="J52" s="26">
        <f t="shared" si="9"/>
        <v>2</v>
      </c>
      <c r="K52" s="7">
        <v>2</v>
      </c>
      <c r="L52" s="7">
        <v>1</v>
      </c>
      <c r="M52" s="19">
        <f t="shared" si="10"/>
        <v>3</v>
      </c>
      <c r="N52" s="7">
        <v>3.43</v>
      </c>
      <c r="O52" s="9">
        <v>33.24</v>
      </c>
      <c r="P52" s="9">
        <v>33.630000000000003</v>
      </c>
      <c r="Q52" s="14">
        <v>20020</v>
      </c>
      <c r="R52" s="14">
        <f t="shared" si="11"/>
        <v>390.00000000000057</v>
      </c>
      <c r="S52" s="9">
        <f t="shared" si="12"/>
        <v>0.39000000000000057</v>
      </c>
      <c r="T52" s="14">
        <v>383.80462004113951</v>
      </c>
      <c r="U52" s="15">
        <f t="shared" si="13"/>
        <v>0.98</v>
      </c>
      <c r="V52" s="15">
        <f t="shared" si="0"/>
        <v>2.0000000000000018E-2</v>
      </c>
      <c r="W52" s="8">
        <v>24634</v>
      </c>
      <c r="X52" s="8">
        <v>25405</v>
      </c>
      <c r="Y52" s="8">
        <v>26201</v>
      </c>
      <c r="Z52" s="17">
        <v>52.08</v>
      </c>
      <c r="AA52" s="17">
        <f t="shared" si="1"/>
        <v>1.7166709755601355</v>
      </c>
      <c r="AB52" s="12">
        <v>39.020000000000003</v>
      </c>
      <c r="AC52" s="12">
        <v>67.06</v>
      </c>
      <c r="AD52" s="12">
        <v>1.96</v>
      </c>
      <c r="AE52" s="17">
        <f t="shared" si="14"/>
        <v>0.29225607135647602</v>
      </c>
      <c r="AF52" s="8">
        <v>1.71</v>
      </c>
      <c r="AG52" s="16">
        <v>2.27</v>
      </c>
      <c r="AH52" s="8">
        <v>0</v>
      </c>
      <c r="AI52" s="8">
        <v>0</v>
      </c>
      <c r="AJ52" s="8">
        <v>0</v>
      </c>
      <c r="AK52" s="8">
        <v>0</v>
      </c>
      <c r="AL52" s="8">
        <v>1</v>
      </c>
      <c r="AM52" s="8">
        <f t="shared" si="2"/>
        <v>1</v>
      </c>
      <c r="AN52" s="8">
        <v>0</v>
      </c>
      <c r="AO52" s="8">
        <v>0</v>
      </c>
      <c r="AP52" s="8">
        <v>0</v>
      </c>
      <c r="AQ52" s="8">
        <v>0</v>
      </c>
      <c r="AR52" s="8">
        <f t="shared" si="3"/>
        <v>0</v>
      </c>
      <c r="AS52" s="8">
        <v>0</v>
      </c>
      <c r="AT52" s="8">
        <v>0</v>
      </c>
      <c r="AU52" s="8">
        <v>1</v>
      </c>
      <c r="AV52" s="8">
        <v>0</v>
      </c>
      <c r="AW52" s="8">
        <f t="shared" si="4"/>
        <v>1</v>
      </c>
      <c r="AX52" s="8">
        <f t="shared" si="15"/>
        <v>0</v>
      </c>
      <c r="AY52" s="8">
        <f t="shared" si="16"/>
        <v>0</v>
      </c>
      <c r="AZ52" s="8">
        <f t="shared" si="17"/>
        <v>1</v>
      </c>
      <c r="BA52" s="8">
        <f t="shared" si="18"/>
        <v>1</v>
      </c>
      <c r="BB52" s="8">
        <f t="shared" si="19"/>
        <v>2</v>
      </c>
    </row>
    <row r="53" spans="1:54" x14ac:dyDescent="0.3">
      <c r="A53" s="2">
        <v>52</v>
      </c>
      <c r="B53" s="2">
        <v>60</v>
      </c>
      <c r="C53" s="2">
        <v>3</v>
      </c>
      <c r="D53" s="2">
        <v>2</v>
      </c>
      <c r="E53" s="26">
        <f t="shared" si="6"/>
        <v>2</v>
      </c>
      <c r="F53" s="26">
        <f t="shared" si="7"/>
        <v>3</v>
      </c>
      <c r="G53" s="2">
        <v>2</v>
      </c>
      <c r="H53" s="2">
        <v>2</v>
      </c>
      <c r="I53" s="26">
        <f t="shared" si="8"/>
        <v>2</v>
      </c>
      <c r="J53" s="26">
        <f t="shared" si="9"/>
        <v>2</v>
      </c>
      <c r="K53" s="7">
        <v>2</v>
      </c>
      <c r="L53" s="7">
        <v>1</v>
      </c>
      <c r="M53" s="19">
        <f t="shared" si="10"/>
        <v>3</v>
      </c>
      <c r="N53" s="7">
        <v>3.42</v>
      </c>
      <c r="O53" s="9">
        <v>33.630000000000003</v>
      </c>
      <c r="P53" s="9">
        <v>34</v>
      </c>
      <c r="Q53" s="14">
        <v>20020</v>
      </c>
      <c r="R53" s="14">
        <f t="shared" si="11"/>
        <v>369.99999999999744</v>
      </c>
      <c r="S53" s="9">
        <f t="shared" si="12"/>
        <v>0.36999999999999744</v>
      </c>
      <c r="T53" s="14">
        <v>369.7493341806483</v>
      </c>
      <c r="U53" s="15">
        <f t="shared" si="13"/>
        <v>1</v>
      </c>
      <c r="V53" s="15">
        <f t="shared" si="0"/>
        <v>0</v>
      </c>
      <c r="W53" s="8">
        <v>24634</v>
      </c>
      <c r="X53" s="8">
        <v>25405</v>
      </c>
      <c r="Y53" s="8">
        <v>26201</v>
      </c>
      <c r="Z53" s="17">
        <v>65.19</v>
      </c>
      <c r="AA53" s="17">
        <f t="shared" si="1"/>
        <v>1.814180981040187</v>
      </c>
      <c r="AB53" s="12">
        <v>45.79</v>
      </c>
      <c r="AC53" s="12">
        <v>88.51</v>
      </c>
      <c r="AD53" s="12">
        <v>2.69</v>
      </c>
      <c r="AE53" s="17">
        <f t="shared" si="14"/>
        <v>0.42975228000240795</v>
      </c>
      <c r="AF53" s="8">
        <v>2.2000000000000002</v>
      </c>
      <c r="AG53" s="16">
        <v>3.37</v>
      </c>
      <c r="AH53" s="8">
        <v>3</v>
      </c>
      <c r="AI53" s="8">
        <v>0</v>
      </c>
      <c r="AJ53" s="8">
        <v>0</v>
      </c>
      <c r="AK53" s="8">
        <v>1</v>
      </c>
      <c r="AL53" s="8">
        <v>4</v>
      </c>
      <c r="AM53" s="8">
        <f t="shared" si="2"/>
        <v>5</v>
      </c>
      <c r="AN53" s="8">
        <v>0</v>
      </c>
      <c r="AO53" s="8">
        <v>0</v>
      </c>
      <c r="AP53" s="8">
        <v>4</v>
      </c>
      <c r="AQ53" s="8">
        <v>1</v>
      </c>
      <c r="AR53" s="8">
        <f t="shared" si="3"/>
        <v>5</v>
      </c>
      <c r="AS53" s="8">
        <v>0</v>
      </c>
      <c r="AT53" s="8">
        <v>2</v>
      </c>
      <c r="AU53" s="8">
        <v>9</v>
      </c>
      <c r="AV53" s="8">
        <v>7</v>
      </c>
      <c r="AW53" s="8">
        <f t="shared" si="4"/>
        <v>18</v>
      </c>
      <c r="AX53" s="8">
        <f t="shared" si="15"/>
        <v>0</v>
      </c>
      <c r="AY53" s="8">
        <f t="shared" si="16"/>
        <v>2</v>
      </c>
      <c r="AZ53" s="8">
        <f t="shared" si="17"/>
        <v>14</v>
      </c>
      <c r="BA53" s="8">
        <f t="shared" si="18"/>
        <v>12</v>
      </c>
      <c r="BB53" s="8">
        <f t="shared" si="19"/>
        <v>28</v>
      </c>
    </row>
    <row r="54" spans="1:54" x14ac:dyDescent="0.3">
      <c r="A54" s="2">
        <v>53</v>
      </c>
      <c r="B54" s="2">
        <v>60</v>
      </c>
      <c r="C54" s="2">
        <v>2</v>
      </c>
      <c r="D54" s="2">
        <v>2</v>
      </c>
      <c r="E54" s="26">
        <f t="shared" si="6"/>
        <v>2</v>
      </c>
      <c r="F54" s="26">
        <f t="shared" si="7"/>
        <v>2</v>
      </c>
      <c r="G54" s="2">
        <v>2</v>
      </c>
      <c r="H54" s="2">
        <v>2</v>
      </c>
      <c r="I54" s="26">
        <f t="shared" si="8"/>
        <v>2</v>
      </c>
      <c r="J54" s="26">
        <f t="shared" si="9"/>
        <v>2</v>
      </c>
      <c r="K54" s="7">
        <v>1</v>
      </c>
      <c r="L54" s="7">
        <v>1</v>
      </c>
      <c r="M54" s="19">
        <f t="shared" si="10"/>
        <v>2</v>
      </c>
      <c r="N54" s="7">
        <v>3.53</v>
      </c>
      <c r="O54" s="9">
        <v>34</v>
      </c>
      <c r="P54" s="9">
        <v>34.54</v>
      </c>
      <c r="Q54" s="14">
        <v>20020</v>
      </c>
      <c r="R54" s="14">
        <f t="shared" si="11"/>
        <v>539.99999999999909</v>
      </c>
      <c r="S54" s="9">
        <f t="shared" si="12"/>
        <v>0.53999999999999904</v>
      </c>
      <c r="T54" s="14">
        <v>537.5649377023625</v>
      </c>
      <c r="U54" s="15">
        <f t="shared" si="13"/>
        <v>1</v>
      </c>
      <c r="V54" s="15">
        <f t="shared" si="0"/>
        <v>0</v>
      </c>
      <c r="W54" s="8">
        <v>24047</v>
      </c>
      <c r="X54" s="8">
        <v>24372</v>
      </c>
      <c r="Y54" s="8">
        <v>24701</v>
      </c>
      <c r="Z54" s="17">
        <v>56.64</v>
      </c>
      <c r="AA54" s="17">
        <f t="shared" si="1"/>
        <v>1.7531232446817127</v>
      </c>
      <c r="AB54" s="12">
        <v>32.61</v>
      </c>
      <c r="AC54" s="12">
        <v>85.51</v>
      </c>
      <c r="AD54" s="12">
        <v>2.98</v>
      </c>
      <c r="AE54" s="17">
        <f t="shared" si="14"/>
        <v>0.47421626407625522</v>
      </c>
      <c r="AF54" s="8">
        <v>2.46</v>
      </c>
      <c r="AG54" s="16">
        <v>3.63</v>
      </c>
      <c r="AH54" s="8">
        <v>0</v>
      </c>
      <c r="AI54" s="8">
        <v>0</v>
      </c>
      <c r="AJ54" s="8">
        <v>0</v>
      </c>
      <c r="AK54" s="8">
        <v>0</v>
      </c>
      <c r="AL54" s="8">
        <v>6</v>
      </c>
      <c r="AM54" s="8">
        <f t="shared" si="2"/>
        <v>6</v>
      </c>
      <c r="AN54" s="8">
        <v>0</v>
      </c>
      <c r="AO54" s="8">
        <v>0</v>
      </c>
      <c r="AP54" s="8">
        <v>2</v>
      </c>
      <c r="AQ54" s="8">
        <v>11</v>
      </c>
      <c r="AR54" s="8">
        <f t="shared" si="3"/>
        <v>13</v>
      </c>
      <c r="AS54" s="8">
        <v>0</v>
      </c>
      <c r="AT54" s="8">
        <v>1</v>
      </c>
      <c r="AU54" s="8">
        <v>0</v>
      </c>
      <c r="AV54" s="8">
        <v>7</v>
      </c>
      <c r="AW54" s="8">
        <f t="shared" si="4"/>
        <v>8</v>
      </c>
      <c r="AX54" s="8">
        <f t="shared" si="15"/>
        <v>0</v>
      </c>
      <c r="AY54" s="8">
        <f t="shared" si="16"/>
        <v>1</v>
      </c>
      <c r="AZ54" s="8">
        <f t="shared" si="17"/>
        <v>2</v>
      </c>
      <c r="BA54" s="8">
        <f t="shared" si="18"/>
        <v>24</v>
      </c>
      <c r="BB54" s="8">
        <f t="shared" si="19"/>
        <v>27</v>
      </c>
    </row>
    <row r="55" spans="1:54" x14ac:dyDescent="0.3">
      <c r="A55" s="2">
        <v>54</v>
      </c>
      <c r="B55" s="2">
        <v>80</v>
      </c>
      <c r="C55" s="2">
        <v>2</v>
      </c>
      <c r="D55" s="2">
        <v>3</v>
      </c>
      <c r="E55" s="26">
        <f t="shared" si="6"/>
        <v>2</v>
      </c>
      <c r="F55" s="26">
        <f t="shared" si="7"/>
        <v>3</v>
      </c>
      <c r="G55" s="2">
        <v>2</v>
      </c>
      <c r="H55" s="2">
        <v>2</v>
      </c>
      <c r="I55" s="26">
        <f t="shared" si="8"/>
        <v>2</v>
      </c>
      <c r="J55" s="26">
        <f t="shared" si="9"/>
        <v>2</v>
      </c>
      <c r="K55" s="7">
        <v>2</v>
      </c>
      <c r="L55" s="7">
        <v>1</v>
      </c>
      <c r="M55" s="19">
        <f t="shared" si="10"/>
        <v>3</v>
      </c>
      <c r="N55" s="7">
        <v>3.73</v>
      </c>
      <c r="O55" s="10">
        <v>34.54</v>
      </c>
      <c r="P55" s="10">
        <v>35.075000000000003</v>
      </c>
      <c r="Q55" s="14">
        <v>20031</v>
      </c>
      <c r="R55" s="14">
        <f t="shared" si="11"/>
        <v>535.00000000000364</v>
      </c>
      <c r="S55" s="9">
        <f t="shared" si="12"/>
        <v>0.53500000000000358</v>
      </c>
      <c r="T55" s="14">
        <v>527.75206661807272</v>
      </c>
      <c r="U55" s="15">
        <f t="shared" si="13"/>
        <v>0.99</v>
      </c>
      <c r="V55" s="15">
        <f t="shared" si="0"/>
        <v>1.0000000000000009E-2</v>
      </c>
      <c r="W55" s="8">
        <v>24047</v>
      </c>
      <c r="X55" s="8">
        <v>24372</v>
      </c>
      <c r="Y55" s="8">
        <v>24701</v>
      </c>
      <c r="Z55" s="17">
        <v>83.25</v>
      </c>
      <c r="AA55" s="17">
        <f t="shared" si="1"/>
        <v>1.9203842421783575</v>
      </c>
      <c r="AB55" s="12">
        <v>70.53</v>
      </c>
      <c r="AC55" s="12">
        <v>92.5</v>
      </c>
      <c r="AD55" s="12">
        <v>2.88</v>
      </c>
      <c r="AE55" s="17">
        <f t="shared" si="14"/>
        <v>0.45939248775923086</v>
      </c>
      <c r="AF55" s="8">
        <v>2.39</v>
      </c>
      <c r="AG55" s="16">
        <v>3.4</v>
      </c>
      <c r="AH55" s="8">
        <v>0</v>
      </c>
      <c r="AI55" s="8">
        <v>0</v>
      </c>
      <c r="AJ55" s="8">
        <v>1</v>
      </c>
      <c r="AK55" s="8">
        <v>0</v>
      </c>
      <c r="AL55" s="8">
        <v>0</v>
      </c>
      <c r="AM55" s="8">
        <f t="shared" si="2"/>
        <v>1</v>
      </c>
      <c r="AN55" s="8">
        <v>0</v>
      </c>
      <c r="AO55" s="8">
        <v>0</v>
      </c>
      <c r="AP55" s="8">
        <v>0</v>
      </c>
      <c r="AQ55" s="8">
        <v>3</v>
      </c>
      <c r="AR55" s="8">
        <f t="shared" si="3"/>
        <v>3</v>
      </c>
      <c r="AS55" s="8">
        <v>0</v>
      </c>
      <c r="AT55" s="8">
        <v>0</v>
      </c>
      <c r="AU55" s="8">
        <v>0</v>
      </c>
      <c r="AV55" s="8">
        <v>2</v>
      </c>
      <c r="AW55" s="8">
        <f t="shared" si="4"/>
        <v>2</v>
      </c>
      <c r="AX55" s="8">
        <f t="shared" si="15"/>
        <v>0</v>
      </c>
      <c r="AY55" s="8">
        <f t="shared" si="16"/>
        <v>1</v>
      </c>
      <c r="AZ55" s="8">
        <f t="shared" si="17"/>
        <v>0</v>
      </c>
      <c r="BA55" s="8">
        <f t="shared" si="18"/>
        <v>5</v>
      </c>
      <c r="BB55" s="8">
        <f t="shared" si="19"/>
        <v>6</v>
      </c>
    </row>
    <row r="56" spans="1:54" x14ac:dyDescent="0.3">
      <c r="A56" s="2">
        <v>55</v>
      </c>
      <c r="B56" s="4">
        <v>80</v>
      </c>
      <c r="C56" s="4">
        <v>2</v>
      </c>
      <c r="D56" s="4">
        <v>3</v>
      </c>
      <c r="E56" s="26">
        <f t="shared" si="6"/>
        <v>2</v>
      </c>
      <c r="F56" s="26">
        <f t="shared" si="7"/>
        <v>3</v>
      </c>
      <c r="G56" s="4">
        <v>2</v>
      </c>
      <c r="H56" s="4">
        <v>2</v>
      </c>
      <c r="I56" s="26">
        <f t="shared" si="8"/>
        <v>2</v>
      </c>
      <c r="J56" s="26">
        <f t="shared" si="9"/>
        <v>2</v>
      </c>
      <c r="K56" s="7">
        <v>2</v>
      </c>
      <c r="L56" s="7">
        <v>1</v>
      </c>
      <c r="M56" s="19">
        <f t="shared" si="10"/>
        <v>3</v>
      </c>
      <c r="N56" s="7">
        <v>3.86</v>
      </c>
      <c r="O56" s="10">
        <v>35.075000000000003</v>
      </c>
      <c r="P56" s="10">
        <v>35.406999999999996</v>
      </c>
      <c r="Q56" s="14">
        <v>20031</v>
      </c>
      <c r="R56" s="14">
        <f t="shared" si="11"/>
        <v>331.99999999999363</v>
      </c>
      <c r="S56" s="9">
        <f t="shared" si="12"/>
        <v>0.33199999999999363</v>
      </c>
      <c r="T56" s="14">
        <v>317.89262868400516</v>
      </c>
      <c r="U56" s="15">
        <f t="shared" si="13"/>
        <v>0.96</v>
      </c>
      <c r="V56" s="15">
        <f t="shared" si="0"/>
        <v>4.0000000000000036E-2</v>
      </c>
      <c r="W56" s="8">
        <v>24047</v>
      </c>
      <c r="X56" s="8">
        <v>24372</v>
      </c>
      <c r="Y56" s="8">
        <v>24701</v>
      </c>
      <c r="Z56" s="17">
        <v>86.32</v>
      </c>
      <c r="AA56" s="17">
        <f t="shared" si="1"/>
        <v>1.9361114316748542</v>
      </c>
      <c r="AB56" s="12">
        <v>83.51</v>
      </c>
      <c r="AC56" s="12">
        <v>91.07</v>
      </c>
      <c r="AD56" s="12">
        <v>2.21</v>
      </c>
      <c r="AE56" s="17">
        <f t="shared" si="14"/>
        <v>0.34439227368511072</v>
      </c>
      <c r="AF56" s="8">
        <v>2.11</v>
      </c>
      <c r="AG56" s="16">
        <v>2.27</v>
      </c>
      <c r="AH56" s="8">
        <v>0</v>
      </c>
      <c r="AI56" s="8">
        <v>0</v>
      </c>
      <c r="AJ56" s="8">
        <v>1</v>
      </c>
      <c r="AK56" s="8">
        <v>1</v>
      </c>
      <c r="AL56" s="8">
        <v>0</v>
      </c>
      <c r="AM56" s="8">
        <f t="shared" si="2"/>
        <v>2</v>
      </c>
      <c r="AN56" s="8">
        <v>0</v>
      </c>
      <c r="AO56" s="8">
        <v>0</v>
      </c>
      <c r="AP56" s="8">
        <v>0</v>
      </c>
      <c r="AQ56" s="8">
        <v>1</v>
      </c>
      <c r="AR56" s="8">
        <f t="shared" si="3"/>
        <v>1</v>
      </c>
      <c r="AS56" s="8">
        <v>0</v>
      </c>
      <c r="AT56" s="8">
        <v>0</v>
      </c>
      <c r="AU56" s="8">
        <v>0</v>
      </c>
      <c r="AV56" s="8">
        <v>1</v>
      </c>
      <c r="AW56" s="8">
        <f t="shared" si="4"/>
        <v>1</v>
      </c>
      <c r="AX56" s="8">
        <f t="shared" si="15"/>
        <v>0</v>
      </c>
      <c r="AY56" s="8">
        <f t="shared" si="16"/>
        <v>1</v>
      </c>
      <c r="AZ56" s="8">
        <f t="shared" si="17"/>
        <v>1</v>
      </c>
      <c r="BA56" s="8">
        <f t="shared" si="18"/>
        <v>2</v>
      </c>
      <c r="BB56" s="8">
        <f t="shared" si="19"/>
        <v>4</v>
      </c>
    </row>
    <row r="57" spans="1:54" x14ac:dyDescent="0.3">
      <c r="A57" s="2">
        <v>56</v>
      </c>
      <c r="B57" s="2">
        <v>80</v>
      </c>
      <c r="C57" s="2">
        <v>4</v>
      </c>
      <c r="D57" s="2">
        <v>3</v>
      </c>
      <c r="E57" s="26">
        <f t="shared" si="6"/>
        <v>3</v>
      </c>
      <c r="F57" s="26">
        <f t="shared" si="7"/>
        <v>4</v>
      </c>
      <c r="G57" s="2">
        <v>2</v>
      </c>
      <c r="H57" s="2">
        <v>3</v>
      </c>
      <c r="I57" s="26">
        <f t="shared" si="8"/>
        <v>2</v>
      </c>
      <c r="J57" s="26">
        <f t="shared" si="9"/>
        <v>3</v>
      </c>
      <c r="K57" s="7">
        <v>2</v>
      </c>
      <c r="L57" s="7">
        <v>1</v>
      </c>
      <c r="M57" s="19">
        <f t="shared" si="10"/>
        <v>3</v>
      </c>
      <c r="N57" s="7">
        <v>3.81</v>
      </c>
      <c r="O57" s="10">
        <v>35.406999999999996</v>
      </c>
      <c r="P57" s="10">
        <v>35.627000000000002</v>
      </c>
      <c r="Q57" s="14">
        <v>20031</v>
      </c>
      <c r="R57" s="14">
        <f t="shared" si="11"/>
        <v>220.00000000000597</v>
      </c>
      <c r="S57" s="9">
        <f t="shared" si="12"/>
        <v>0.22000000000000597</v>
      </c>
      <c r="T57" s="14">
        <v>219.97079329445714</v>
      </c>
      <c r="U57" s="15">
        <f t="shared" si="13"/>
        <v>1</v>
      </c>
      <c r="V57" s="15">
        <f t="shared" si="0"/>
        <v>0</v>
      </c>
      <c r="W57" s="8">
        <v>24047</v>
      </c>
      <c r="X57" s="8">
        <v>24372</v>
      </c>
      <c r="Y57" s="8">
        <v>24701</v>
      </c>
      <c r="Z57" s="17">
        <v>78.34</v>
      </c>
      <c r="AA57" s="17">
        <f t="shared" si="1"/>
        <v>1.893983567211847</v>
      </c>
      <c r="AB57" s="12">
        <v>52.28</v>
      </c>
      <c r="AC57" s="12">
        <v>94.85</v>
      </c>
      <c r="AD57" s="12">
        <v>2.02</v>
      </c>
      <c r="AE57" s="17">
        <f t="shared" si="14"/>
        <v>0.30535136944662378</v>
      </c>
      <c r="AF57" s="8">
        <v>1.83</v>
      </c>
      <c r="AG57" s="16">
        <v>2.21</v>
      </c>
      <c r="AH57" s="8">
        <v>1</v>
      </c>
      <c r="AI57" s="8">
        <v>0</v>
      </c>
      <c r="AJ57" s="8">
        <v>0</v>
      </c>
      <c r="AK57" s="8">
        <v>0</v>
      </c>
      <c r="AL57" s="8">
        <v>1</v>
      </c>
      <c r="AM57" s="8">
        <f t="shared" si="2"/>
        <v>1</v>
      </c>
      <c r="AN57" s="8">
        <v>0</v>
      </c>
      <c r="AO57" s="8">
        <v>0</v>
      </c>
      <c r="AP57" s="8">
        <v>0</v>
      </c>
      <c r="AQ57" s="8">
        <v>0</v>
      </c>
      <c r="AR57" s="8">
        <f t="shared" si="3"/>
        <v>0</v>
      </c>
      <c r="AS57" s="8">
        <v>0</v>
      </c>
      <c r="AT57" s="8">
        <v>0</v>
      </c>
      <c r="AU57" s="8">
        <v>0</v>
      </c>
      <c r="AV57" s="8">
        <v>0</v>
      </c>
      <c r="AW57" s="8">
        <f t="shared" si="4"/>
        <v>0</v>
      </c>
      <c r="AX57" s="8">
        <f t="shared" si="15"/>
        <v>0</v>
      </c>
      <c r="AY57" s="8">
        <f t="shared" si="16"/>
        <v>0</v>
      </c>
      <c r="AZ57" s="8">
        <f t="shared" si="17"/>
        <v>0</v>
      </c>
      <c r="BA57" s="8">
        <f t="shared" si="18"/>
        <v>1</v>
      </c>
      <c r="BB57" s="8">
        <f t="shared" si="19"/>
        <v>1</v>
      </c>
    </row>
    <row r="58" spans="1:54" x14ac:dyDescent="0.3">
      <c r="A58" s="2">
        <v>57</v>
      </c>
      <c r="B58" s="2">
        <v>80</v>
      </c>
      <c r="C58" s="2">
        <v>2</v>
      </c>
      <c r="D58" s="2">
        <v>3</v>
      </c>
      <c r="E58" s="26">
        <f t="shared" si="6"/>
        <v>2</v>
      </c>
      <c r="F58" s="26">
        <f t="shared" si="7"/>
        <v>3</v>
      </c>
      <c r="G58" s="2">
        <v>2</v>
      </c>
      <c r="H58" s="2">
        <v>2</v>
      </c>
      <c r="I58" s="26">
        <f t="shared" si="8"/>
        <v>2</v>
      </c>
      <c r="J58" s="26">
        <f t="shared" si="9"/>
        <v>2</v>
      </c>
      <c r="K58" s="7">
        <v>2</v>
      </c>
      <c r="L58" s="7">
        <v>1</v>
      </c>
      <c r="M58" s="19">
        <f t="shared" si="10"/>
        <v>3</v>
      </c>
      <c r="N58" s="7">
        <v>3.63</v>
      </c>
      <c r="O58" s="10">
        <v>35.627000000000002</v>
      </c>
      <c r="P58" s="10">
        <v>36.08</v>
      </c>
      <c r="Q58" s="14">
        <v>20031</v>
      </c>
      <c r="R58" s="14">
        <f t="shared" si="11"/>
        <v>452.99999999999585</v>
      </c>
      <c r="S58" s="9">
        <f t="shared" si="12"/>
        <v>0.45299999999999585</v>
      </c>
      <c r="T58" s="14">
        <v>440.3388815106195</v>
      </c>
      <c r="U58" s="15">
        <f t="shared" si="13"/>
        <v>0.97</v>
      </c>
      <c r="V58" s="15">
        <f t="shared" si="0"/>
        <v>3.0000000000000027E-2</v>
      </c>
      <c r="W58" s="8">
        <v>24047</v>
      </c>
      <c r="X58" s="8">
        <v>24372</v>
      </c>
      <c r="Y58" s="8">
        <v>24701</v>
      </c>
      <c r="Z58" s="17">
        <v>65.239999999999995</v>
      </c>
      <c r="AA58" s="17">
        <f t="shared" si="1"/>
        <v>1.8145139523682381</v>
      </c>
      <c r="AB58" s="12">
        <v>46.82</v>
      </c>
      <c r="AC58" s="12">
        <v>85.41</v>
      </c>
      <c r="AD58" s="12">
        <v>1.96</v>
      </c>
      <c r="AE58" s="17">
        <f t="shared" si="14"/>
        <v>0.29225607135647602</v>
      </c>
      <c r="AF58" s="8">
        <v>1.75</v>
      </c>
      <c r="AG58" s="16">
        <v>2.11</v>
      </c>
      <c r="AH58" s="8">
        <v>0</v>
      </c>
      <c r="AI58" s="8">
        <v>0</v>
      </c>
      <c r="AJ58" s="8">
        <v>0</v>
      </c>
      <c r="AK58" s="8">
        <v>0</v>
      </c>
      <c r="AL58" s="8">
        <v>4</v>
      </c>
      <c r="AM58" s="8">
        <f t="shared" si="2"/>
        <v>4</v>
      </c>
      <c r="AN58" s="8">
        <v>0</v>
      </c>
      <c r="AO58" s="8">
        <v>0</v>
      </c>
      <c r="AP58" s="8">
        <v>0</v>
      </c>
      <c r="AQ58" s="8">
        <v>5</v>
      </c>
      <c r="AR58" s="8">
        <f t="shared" si="3"/>
        <v>5</v>
      </c>
      <c r="AS58" s="8">
        <v>0</v>
      </c>
      <c r="AT58" s="8">
        <v>1</v>
      </c>
      <c r="AU58" s="8">
        <v>0</v>
      </c>
      <c r="AV58" s="8">
        <v>5</v>
      </c>
      <c r="AW58" s="8">
        <f t="shared" si="4"/>
        <v>6</v>
      </c>
      <c r="AX58" s="8">
        <f t="shared" si="15"/>
        <v>0</v>
      </c>
      <c r="AY58" s="8">
        <f t="shared" si="16"/>
        <v>1</v>
      </c>
      <c r="AZ58" s="8">
        <f t="shared" si="17"/>
        <v>0</v>
      </c>
      <c r="BA58" s="8">
        <f t="shared" si="18"/>
        <v>14</v>
      </c>
      <c r="BB58" s="8">
        <f t="shared" si="19"/>
        <v>15</v>
      </c>
    </row>
    <row r="59" spans="1:54" x14ac:dyDescent="0.3">
      <c r="A59" s="2">
        <v>58</v>
      </c>
      <c r="B59" s="2">
        <v>80</v>
      </c>
      <c r="C59" s="2">
        <v>2</v>
      </c>
      <c r="D59" s="2">
        <v>2</v>
      </c>
      <c r="E59" s="26">
        <f t="shared" si="6"/>
        <v>2</v>
      </c>
      <c r="F59" s="26">
        <f t="shared" si="7"/>
        <v>2</v>
      </c>
      <c r="G59" s="2">
        <v>2</v>
      </c>
      <c r="H59" s="2">
        <v>2</v>
      </c>
      <c r="I59" s="26">
        <f t="shared" si="8"/>
        <v>2</v>
      </c>
      <c r="J59" s="26">
        <f t="shared" si="9"/>
        <v>2</v>
      </c>
      <c r="K59" s="7">
        <v>2</v>
      </c>
      <c r="L59" s="7">
        <v>1</v>
      </c>
      <c r="M59" s="19">
        <f t="shared" si="10"/>
        <v>3</v>
      </c>
      <c r="N59" s="7">
        <v>3.72</v>
      </c>
      <c r="O59" s="10">
        <v>36.08</v>
      </c>
      <c r="P59" s="10">
        <v>36.799999999999997</v>
      </c>
      <c r="Q59" s="14">
        <v>20031</v>
      </c>
      <c r="R59" s="14">
        <f t="shared" si="11"/>
        <v>719.99999999999886</v>
      </c>
      <c r="S59" s="9">
        <f t="shared" si="12"/>
        <v>0.71999999999999886</v>
      </c>
      <c r="T59" s="14">
        <v>708.48939768886294</v>
      </c>
      <c r="U59" s="15">
        <f t="shared" si="13"/>
        <v>0.98</v>
      </c>
      <c r="V59" s="15">
        <f t="shared" si="0"/>
        <v>2.0000000000000018E-2</v>
      </c>
      <c r="W59" s="8">
        <v>24047</v>
      </c>
      <c r="X59" s="8">
        <v>24372</v>
      </c>
      <c r="Y59" s="8">
        <v>24701</v>
      </c>
      <c r="Z59" s="17">
        <v>63.97</v>
      </c>
      <c r="AA59" s="17">
        <f t="shared" si="1"/>
        <v>1.8059763507175626</v>
      </c>
      <c r="AB59" s="12">
        <v>46.91</v>
      </c>
      <c r="AC59" s="12">
        <v>72.61</v>
      </c>
      <c r="AD59" s="12">
        <v>2.4900000000000002</v>
      </c>
      <c r="AE59" s="17">
        <f t="shared" si="14"/>
        <v>0.3961993470957364</v>
      </c>
      <c r="AF59" s="8">
        <v>2.25</v>
      </c>
      <c r="AG59" s="16">
        <v>2.87</v>
      </c>
      <c r="AH59" s="8">
        <v>0</v>
      </c>
      <c r="AI59" s="8">
        <v>0</v>
      </c>
      <c r="AJ59" s="8">
        <v>0</v>
      </c>
      <c r="AK59" s="8">
        <v>1</v>
      </c>
      <c r="AL59" s="8">
        <v>0</v>
      </c>
      <c r="AM59" s="8">
        <f t="shared" si="2"/>
        <v>1</v>
      </c>
      <c r="AN59" s="8">
        <v>0</v>
      </c>
      <c r="AO59" s="8">
        <v>0</v>
      </c>
      <c r="AP59" s="8">
        <v>3</v>
      </c>
      <c r="AQ59" s="8">
        <v>1</v>
      </c>
      <c r="AR59" s="8">
        <f t="shared" si="3"/>
        <v>4</v>
      </c>
      <c r="AS59" s="8">
        <v>0</v>
      </c>
      <c r="AT59" s="8">
        <v>0</v>
      </c>
      <c r="AU59" s="8">
        <v>0</v>
      </c>
      <c r="AV59" s="8">
        <v>2</v>
      </c>
      <c r="AW59" s="8">
        <f t="shared" si="4"/>
        <v>2</v>
      </c>
      <c r="AX59" s="8">
        <f t="shared" si="15"/>
        <v>0</v>
      </c>
      <c r="AY59" s="8">
        <f t="shared" si="16"/>
        <v>0</v>
      </c>
      <c r="AZ59" s="8">
        <f t="shared" si="17"/>
        <v>4</v>
      </c>
      <c r="BA59" s="8">
        <f t="shared" si="18"/>
        <v>3</v>
      </c>
      <c r="BB59" s="8">
        <f t="shared" si="19"/>
        <v>7</v>
      </c>
    </row>
    <row r="60" spans="1:54" x14ac:dyDescent="0.3">
      <c r="A60" s="2">
        <v>59</v>
      </c>
      <c r="B60" s="2">
        <v>60</v>
      </c>
      <c r="C60" s="2">
        <v>4</v>
      </c>
      <c r="D60" s="2">
        <v>4</v>
      </c>
      <c r="E60" s="26">
        <f t="shared" si="6"/>
        <v>4</v>
      </c>
      <c r="F60" s="26">
        <f t="shared" si="7"/>
        <v>4</v>
      </c>
      <c r="G60" s="2">
        <v>3</v>
      </c>
      <c r="H60" s="2">
        <v>3</v>
      </c>
      <c r="I60" s="26">
        <f t="shared" si="8"/>
        <v>3</v>
      </c>
      <c r="J60" s="26">
        <f t="shared" si="9"/>
        <v>3</v>
      </c>
      <c r="K60" s="7">
        <v>1</v>
      </c>
      <c r="L60" s="7">
        <v>2</v>
      </c>
      <c r="M60" s="19">
        <f t="shared" si="10"/>
        <v>3</v>
      </c>
      <c r="N60" s="7">
        <v>3.5</v>
      </c>
      <c r="O60" s="10">
        <v>36.799999999999997</v>
      </c>
      <c r="P60" s="10">
        <v>37.665999999999997</v>
      </c>
      <c r="Q60" s="14">
        <v>20031</v>
      </c>
      <c r="R60" s="14">
        <f t="shared" si="11"/>
        <v>865.99999999999966</v>
      </c>
      <c r="S60" s="9">
        <f t="shared" si="12"/>
        <v>0.86599999999999966</v>
      </c>
      <c r="T60" s="14">
        <v>865.87361784303141</v>
      </c>
      <c r="U60" s="15">
        <f t="shared" si="13"/>
        <v>1</v>
      </c>
      <c r="V60" s="15">
        <f t="shared" si="0"/>
        <v>0</v>
      </c>
      <c r="W60" s="8">
        <v>24047</v>
      </c>
      <c r="X60" s="8">
        <v>24372</v>
      </c>
      <c r="Y60" s="8">
        <v>24701</v>
      </c>
      <c r="Z60" s="17">
        <v>56.79</v>
      </c>
      <c r="AA60" s="17">
        <f t="shared" si="1"/>
        <v>1.7542718686834591</v>
      </c>
      <c r="AB60" s="12">
        <v>35.020000000000003</v>
      </c>
      <c r="AC60" s="12">
        <v>71.03</v>
      </c>
      <c r="AD60" s="12">
        <v>2.69</v>
      </c>
      <c r="AE60" s="17">
        <f t="shared" si="14"/>
        <v>0.42975228000240795</v>
      </c>
      <c r="AF60" s="8">
        <v>1.79</v>
      </c>
      <c r="AG60" s="16">
        <v>4.13</v>
      </c>
      <c r="AH60" s="8">
        <v>0</v>
      </c>
      <c r="AI60" s="8">
        <v>0</v>
      </c>
      <c r="AJ60" s="8">
        <v>1</v>
      </c>
      <c r="AK60" s="8">
        <v>3</v>
      </c>
      <c r="AL60" s="8">
        <v>6</v>
      </c>
      <c r="AM60" s="8">
        <f t="shared" si="2"/>
        <v>10</v>
      </c>
      <c r="AN60" s="8">
        <v>0</v>
      </c>
      <c r="AO60" s="8">
        <v>0</v>
      </c>
      <c r="AP60" s="8">
        <v>2</v>
      </c>
      <c r="AQ60" s="8">
        <v>15</v>
      </c>
      <c r="AR60" s="8">
        <f t="shared" si="3"/>
        <v>17</v>
      </c>
      <c r="AS60" s="8">
        <v>1</v>
      </c>
      <c r="AT60" s="8">
        <v>0</v>
      </c>
      <c r="AU60" s="8">
        <v>6</v>
      </c>
      <c r="AV60" s="8">
        <v>10</v>
      </c>
      <c r="AW60" s="8">
        <f t="shared" si="4"/>
        <v>17</v>
      </c>
      <c r="AX60" s="8">
        <f t="shared" si="15"/>
        <v>1</v>
      </c>
      <c r="AY60" s="8">
        <f t="shared" si="16"/>
        <v>1</v>
      </c>
      <c r="AZ60" s="8">
        <f t="shared" si="17"/>
        <v>11</v>
      </c>
      <c r="BA60" s="8">
        <f t="shared" si="18"/>
        <v>31</v>
      </c>
      <c r="BB60" s="8">
        <f t="shared" si="19"/>
        <v>44</v>
      </c>
    </row>
    <row r="61" spans="1:54" x14ac:dyDescent="0.3">
      <c r="A61" s="2">
        <v>60</v>
      </c>
      <c r="B61" s="2">
        <v>60</v>
      </c>
      <c r="C61" s="2">
        <v>3</v>
      </c>
      <c r="D61" s="2">
        <v>3</v>
      </c>
      <c r="E61" s="26">
        <f t="shared" si="6"/>
        <v>3</v>
      </c>
      <c r="F61" s="26">
        <f t="shared" si="7"/>
        <v>3</v>
      </c>
      <c r="G61" s="2">
        <v>2</v>
      </c>
      <c r="H61" s="2">
        <v>2</v>
      </c>
      <c r="I61" s="26">
        <f t="shared" si="8"/>
        <v>2</v>
      </c>
      <c r="J61" s="26">
        <f t="shared" si="9"/>
        <v>2</v>
      </c>
      <c r="K61" s="7">
        <v>1</v>
      </c>
      <c r="L61" s="7">
        <v>1</v>
      </c>
      <c r="M61" s="19">
        <f t="shared" si="10"/>
        <v>2</v>
      </c>
      <c r="N61" s="7">
        <v>4.3600000000000003</v>
      </c>
      <c r="O61" s="10">
        <v>37.665999999999997</v>
      </c>
      <c r="P61" s="10">
        <v>38.25</v>
      </c>
      <c r="Q61" s="14">
        <v>20031</v>
      </c>
      <c r="R61" s="14">
        <f t="shared" si="11"/>
        <v>584.00000000000318</v>
      </c>
      <c r="S61" s="9">
        <f t="shared" si="12"/>
        <v>0.58400000000000318</v>
      </c>
      <c r="T61" s="14">
        <v>583.63982240453731</v>
      </c>
      <c r="U61" s="15">
        <f t="shared" si="13"/>
        <v>1</v>
      </c>
      <c r="V61" s="15">
        <f t="shared" si="0"/>
        <v>0</v>
      </c>
      <c r="W61" s="8">
        <v>24047</v>
      </c>
      <c r="X61" s="8">
        <v>24372</v>
      </c>
      <c r="Y61" s="8">
        <v>24701</v>
      </c>
      <c r="Z61" s="17">
        <v>42.83</v>
      </c>
      <c r="AA61" s="17">
        <f t="shared" si="1"/>
        <v>1.6317480743965693</v>
      </c>
      <c r="AB61" s="12">
        <v>28.24</v>
      </c>
      <c r="AC61" s="12">
        <v>72.53</v>
      </c>
      <c r="AD61" s="12">
        <v>4.4800000000000004</v>
      </c>
      <c r="AE61" s="17">
        <f t="shared" si="14"/>
        <v>0.651278013998144</v>
      </c>
      <c r="AF61" s="8">
        <v>1.81</v>
      </c>
      <c r="AG61" s="16">
        <v>7.54</v>
      </c>
      <c r="AH61" s="8">
        <v>0</v>
      </c>
      <c r="AI61" s="8">
        <v>0</v>
      </c>
      <c r="AJ61" s="8">
        <v>0</v>
      </c>
      <c r="AK61" s="8">
        <v>1</v>
      </c>
      <c r="AL61" s="8">
        <v>11</v>
      </c>
      <c r="AM61" s="8">
        <f t="shared" si="2"/>
        <v>12</v>
      </c>
      <c r="AN61" s="8">
        <v>0</v>
      </c>
      <c r="AO61" s="8">
        <v>0</v>
      </c>
      <c r="AP61" s="8">
        <v>3</v>
      </c>
      <c r="AQ61" s="8">
        <v>13</v>
      </c>
      <c r="AR61" s="8">
        <f t="shared" si="3"/>
        <v>16</v>
      </c>
      <c r="AS61" s="8">
        <v>0</v>
      </c>
      <c r="AT61" s="8">
        <v>2</v>
      </c>
      <c r="AU61" s="8">
        <v>3</v>
      </c>
      <c r="AV61" s="8">
        <v>9</v>
      </c>
      <c r="AW61" s="8">
        <f t="shared" si="4"/>
        <v>14</v>
      </c>
      <c r="AX61" s="8">
        <f t="shared" si="15"/>
        <v>0</v>
      </c>
      <c r="AY61" s="8">
        <f t="shared" si="16"/>
        <v>2</v>
      </c>
      <c r="AZ61" s="8">
        <f t="shared" si="17"/>
        <v>7</v>
      </c>
      <c r="BA61" s="8">
        <f t="shared" si="18"/>
        <v>33</v>
      </c>
      <c r="BB61" s="8">
        <f t="shared" si="19"/>
        <v>42</v>
      </c>
    </row>
    <row r="62" spans="1:54" x14ac:dyDescent="0.3">
      <c r="A62" s="2">
        <v>61</v>
      </c>
      <c r="B62" s="2">
        <v>80</v>
      </c>
      <c r="C62" s="2">
        <v>4</v>
      </c>
      <c r="D62" s="2">
        <v>3</v>
      </c>
      <c r="E62" s="26">
        <f t="shared" si="6"/>
        <v>3</v>
      </c>
      <c r="F62" s="26">
        <f t="shared" si="7"/>
        <v>4</v>
      </c>
      <c r="G62" s="2">
        <v>2</v>
      </c>
      <c r="H62" s="2">
        <v>2</v>
      </c>
      <c r="I62" s="26">
        <f t="shared" si="8"/>
        <v>2</v>
      </c>
      <c r="J62" s="26">
        <f t="shared" si="9"/>
        <v>2</v>
      </c>
      <c r="K62" s="7">
        <v>1</v>
      </c>
      <c r="L62" s="7">
        <v>1</v>
      </c>
      <c r="M62" s="19">
        <f t="shared" si="10"/>
        <v>2</v>
      </c>
      <c r="N62" s="7">
        <v>4.1399999999999997</v>
      </c>
      <c r="O62" s="10">
        <v>38.25</v>
      </c>
      <c r="P62" s="10">
        <v>38.700000000000003</v>
      </c>
      <c r="Q62" s="14">
        <v>20031</v>
      </c>
      <c r="R62" s="14">
        <f t="shared" si="11"/>
        <v>450.00000000000284</v>
      </c>
      <c r="S62" s="9">
        <f t="shared" si="12"/>
        <v>0.45000000000000284</v>
      </c>
      <c r="T62" s="14">
        <v>449.94043110535046</v>
      </c>
      <c r="U62" s="15">
        <f t="shared" si="13"/>
        <v>1</v>
      </c>
      <c r="V62" s="15">
        <f t="shared" si="0"/>
        <v>0</v>
      </c>
      <c r="W62" s="8">
        <v>24047</v>
      </c>
      <c r="X62" s="8">
        <v>24372</v>
      </c>
      <c r="Y62" s="8">
        <v>24701</v>
      </c>
      <c r="Z62" s="17">
        <v>65.08</v>
      </c>
      <c r="AA62" s="17">
        <f t="shared" si="1"/>
        <v>1.8134475442648212</v>
      </c>
      <c r="AB62" s="12">
        <v>46.66</v>
      </c>
      <c r="AC62" s="12">
        <v>76.91</v>
      </c>
      <c r="AD62" s="12">
        <v>2.73</v>
      </c>
      <c r="AE62" s="17">
        <f t="shared" si="14"/>
        <v>0.43616264704075602</v>
      </c>
      <c r="AF62" s="8">
        <v>1.94</v>
      </c>
      <c r="AG62" s="16">
        <v>3.73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f t="shared" si="2"/>
        <v>0</v>
      </c>
      <c r="AN62" s="8">
        <v>0</v>
      </c>
      <c r="AO62" s="8">
        <v>0</v>
      </c>
      <c r="AP62" s="8">
        <v>0</v>
      </c>
      <c r="AQ62" s="8">
        <v>0</v>
      </c>
      <c r="AR62" s="8">
        <f t="shared" si="3"/>
        <v>0</v>
      </c>
      <c r="AS62" s="8">
        <v>0</v>
      </c>
      <c r="AT62" s="8">
        <v>0</v>
      </c>
      <c r="AU62" s="8">
        <v>2</v>
      </c>
      <c r="AV62" s="8">
        <v>1</v>
      </c>
      <c r="AW62" s="8">
        <f t="shared" si="4"/>
        <v>3</v>
      </c>
      <c r="AX62" s="8">
        <f t="shared" si="15"/>
        <v>0</v>
      </c>
      <c r="AY62" s="8">
        <f t="shared" si="16"/>
        <v>0</v>
      </c>
      <c r="AZ62" s="8">
        <f t="shared" si="17"/>
        <v>2</v>
      </c>
      <c r="BA62" s="8">
        <f t="shared" si="18"/>
        <v>1</v>
      </c>
      <c r="BB62" s="8">
        <f t="shared" si="19"/>
        <v>3</v>
      </c>
    </row>
    <row r="63" spans="1:54" x14ac:dyDescent="0.3">
      <c r="A63" s="2">
        <v>62</v>
      </c>
      <c r="B63" s="2">
        <v>80</v>
      </c>
      <c r="C63" s="2">
        <v>3</v>
      </c>
      <c r="D63" s="2">
        <v>4</v>
      </c>
      <c r="E63" s="26">
        <f t="shared" si="6"/>
        <v>3</v>
      </c>
      <c r="F63" s="26">
        <f t="shared" si="7"/>
        <v>4</v>
      </c>
      <c r="G63" s="2">
        <v>2</v>
      </c>
      <c r="H63" s="2">
        <v>2</v>
      </c>
      <c r="I63" s="26">
        <f t="shared" si="8"/>
        <v>2</v>
      </c>
      <c r="J63" s="26">
        <f t="shared" si="9"/>
        <v>2</v>
      </c>
      <c r="K63" s="7">
        <v>2</v>
      </c>
      <c r="L63" s="7">
        <v>1</v>
      </c>
      <c r="M63" s="19">
        <f t="shared" si="10"/>
        <v>3</v>
      </c>
      <c r="N63" s="7">
        <v>3.7</v>
      </c>
      <c r="O63" s="10">
        <v>38.700000000000003</v>
      </c>
      <c r="P63" s="10">
        <v>39.409999999999997</v>
      </c>
      <c r="Q63" s="14">
        <v>20031</v>
      </c>
      <c r="R63" s="14">
        <f t="shared" si="11"/>
        <v>709.99999999999375</v>
      </c>
      <c r="S63" s="9">
        <f t="shared" si="12"/>
        <v>0.70999999999999375</v>
      </c>
      <c r="T63" s="14">
        <v>618.34873659987841</v>
      </c>
      <c r="U63" s="15">
        <f t="shared" si="13"/>
        <v>0.87</v>
      </c>
      <c r="V63" s="15">
        <f t="shared" si="0"/>
        <v>0.13</v>
      </c>
      <c r="W63" s="8">
        <v>24047</v>
      </c>
      <c r="X63" s="8">
        <v>24372</v>
      </c>
      <c r="Y63" s="8">
        <v>24701</v>
      </c>
      <c r="Z63" s="17">
        <v>67.27</v>
      </c>
      <c r="AA63" s="17">
        <f t="shared" si="1"/>
        <v>1.8278214276828022</v>
      </c>
      <c r="AB63" s="12">
        <v>58.25</v>
      </c>
      <c r="AC63" s="12">
        <v>83.4</v>
      </c>
      <c r="AD63" s="12">
        <v>2.23</v>
      </c>
      <c r="AE63" s="17">
        <f t="shared" si="14"/>
        <v>0.34830486304816066</v>
      </c>
      <c r="AF63" s="8">
        <v>1.87</v>
      </c>
      <c r="AG63" s="16">
        <v>2.58</v>
      </c>
      <c r="AH63" s="8">
        <v>0</v>
      </c>
      <c r="AI63" s="8">
        <v>0</v>
      </c>
      <c r="AJ63" s="8">
        <v>0</v>
      </c>
      <c r="AK63" s="8">
        <v>0</v>
      </c>
      <c r="AL63" s="8">
        <v>1</v>
      </c>
      <c r="AM63" s="8">
        <f t="shared" si="2"/>
        <v>1</v>
      </c>
      <c r="AN63" s="8">
        <v>0</v>
      </c>
      <c r="AO63" s="8">
        <v>0</v>
      </c>
      <c r="AP63" s="8">
        <v>1</v>
      </c>
      <c r="AQ63" s="8">
        <v>1</v>
      </c>
      <c r="AR63" s="8">
        <f t="shared" si="3"/>
        <v>2</v>
      </c>
      <c r="AS63" s="8">
        <v>1</v>
      </c>
      <c r="AT63" s="8">
        <v>0</v>
      </c>
      <c r="AU63" s="8">
        <v>1</v>
      </c>
      <c r="AV63" s="8">
        <v>6</v>
      </c>
      <c r="AW63" s="8">
        <f t="shared" si="4"/>
        <v>8</v>
      </c>
      <c r="AX63" s="8">
        <f t="shared" si="15"/>
        <v>1</v>
      </c>
      <c r="AY63" s="8">
        <f t="shared" si="16"/>
        <v>0</v>
      </c>
      <c r="AZ63" s="8">
        <f t="shared" si="17"/>
        <v>2</v>
      </c>
      <c r="BA63" s="8">
        <f t="shared" si="18"/>
        <v>8</v>
      </c>
      <c r="BB63" s="8">
        <f t="shared" si="19"/>
        <v>11</v>
      </c>
    </row>
    <row r="64" spans="1:54" x14ac:dyDescent="0.3">
      <c r="A64" s="2">
        <v>63</v>
      </c>
      <c r="B64" s="2">
        <v>80</v>
      </c>
      <c r="C64" s="2">
        <v>2</v>
      </c>
      <c r="D64" s="2">
        <v>2</v>
      </c>
      <c r="E64" s="26">
        <f t="shared" si="6"/>
        <v>2</v>
      </c>
      <c r="F64" s="26">
        <f t="shared" si="7"/>
        <v>2</v>
      </c>
      <c r="G64" s="2">
        <v>2</v>
      </c>
      <c r="H64" s="2">
        <v>2</v>
      </c>
      <c r="I64" s="26">
        <f t="shared" si="8"/>
        <v>2</v>
      </c>
      <c r="J64" s="26">
        <f t="shared" si="9"/>
        <v>2</v>
      </c>
      <c r="K64" s="7">
        <v>2</v>
      </c>
      <c r="L64" s="7">
        <v>1</v>
      </c>
      <c r="M64" s="19">
        <f t="shared" si="10"/>
        <v>3</v>
      </c>
      <c r="N64" s="7">
        <v>3.58</v>
      </c>
      <c r="O64" s="10">
        <v>39.409999999999997</v>
      </c>
      <c r="P64" s="10">
        <v>40.161000000000001</v>
      </c>
      <c r="Q64" s="14">
        <v>20031</v>
      </c>
      <c r="R64" s="14">
        <f t="shared" si="11"/>
        <v>751.00000000000477</v>
      </c>
      <c r="S64" s="9">
        <f t="shared" si="12"/>
        <v>0.75100000000000477</v>
      </c>
      <c r="T64" s="14">
        <v>733.12975616235281</v>
      </c>
      <c r="U64" s="15">
        <f t="shared" si="13"/>
        <v>0.98</v>
      </c>
      <c r="V64" s="15">
        <f t="shared" si="0"/>
        <v>2.0000000000000018E-2</v>
      </c>
      <c r="W64" s="8">
        <v>24047</v>
      </c>
      <c r="X64" s="8">
        <v>24372</v>
      </c>
      <c r="Y64" s="8">
        <v>24701</v>
      </c>
      <c r="Z64" s="17">
        <v>54.51</v>
      </c>
      <c r="AA64" s="17">
        <f t="shared" si="1"/>
        <v>1.7364761820276968</v>
      </c>
      <c r="AB64" s="12">
        <v>43.17</v>
      </c>
      <c r="AC64" s="12">
        <v>63.92</v>
      </c>
      <c r="AD64" s="12">
        <v>3.01</v>
      </c>
      <c r="AE64" s="17">
        <f t="shared" si="14"/>
        <v>0.47856649559384334</v>
      </c>
      <c r="AF64" s="8">
        <v>1.84</v>
      </c>
      <c r="AG64" s="16">
        <v>4.01</v>
      </c>
      <c r="AH64" s="8">
        <v>1</v>
      </c>
      <c r="AI64" s="8">
        <v>0</v>
      </c>
      <c r="AJ64" s="8">
        <v>0</v>
      </c>
      <c r="AK64" s="8">
        <v>0</v>
      </c>
      <c r="AL64" s="8">
        <v>3</v>
      </c>
      <c r="AM64" s="8">
        <f t="shared" si="2"/>
        <v>3</v>
      </c>
      <c r="AN64" s="8">
        <v>0</v>
      </c>
      <c r="AO64" s="8">
        <v>0</v>
      </c>
      <c r="AP64" s="8">
        <v>1</v>
      </c>
      <c r="AQ64" s="8">
        <v>3</v>
      </c>
      <c r="AR64" s="8">
        <f t="shared" si="3"/>
        <v>4</v>
      </c>
      <c r="AS64" s="8">
        <v>0</v>
      </c>
      <c r="AT64" s="8">
        <v>0</v>
      </c>
      <c r="AU64" s="8">
        <v>0</v>
      </c>
      <c r="AV64" s="8">
        <v>1</v>
      </c>
      <c r="AW64" s="8">
        <f t="shared" si="4"/>
        <v>1</v>
      </c>
      <c r="AX64" s="8">
        <f t="shared" si="15"/>
        <v>0</v>
      </c>
      <c r="AY64" s="8">
        <f t="shared" si="16"/>
        <v>0</v>
      </c>
      <c r="AZ64" s="8">
        <f t="shared" si="17"/>
        <v>1</v>
      </c>
      <c r="BA64" s="8">
        <f t="shared" si="18"/>
        <v>7</v>
      </c>
      <c r="BB64" s="8">
        <f t="shared" si="19"/>
        <v>8</v>
      </c>
    </row>
    <row r="65" spans="1:54" x14ac:dyDescent="0.3">
      <c r="A65" s="2">
        <v>64</v>
      </c>
      <c r="B65" s="2">
        <v>80</v>
      </c>
      <c r="C65" s="2">
        <v>2</v>
      </c>
      <c r="D65" s="2">
        <v>2</v>
      </c>
      <c r="E65" s="26">
        <f t="shared" si="6"/>
        <v>2</v>
      </c>
      <c r="F65" s="26">
        <f t="shared" si="7"/>
        <v>2</v>
      </c>
      <c r="G65" s="2">
        <v>1</v>
      </c>
      <c r="H65" s="2">
        <v>2</v>
      </c>
      <c r="I65" s="26">
        <f t="shared" si="8"/>
        <v>1</v>
      </c>
      <c r="J65" s="26">
        <f t="shared" si="9"/>
        <v>2</v>
      </c>
      <c r="K65" s="7">
        <v>2</v>
      </c>
      <c r="L65" s="7">
        <v>1</v>
      </c>
      <c r="M65" s="19">
        <f t="shared" si="10"/>
        <v>3</v>
      </c>
      <c r="N65" s="7">
        <v>3.57</v>
      </c>
      <c r="O65" s="10">
        <v>40.161000000000001</v>
      </c>
      <c r="P65" s="10">
        <v>40.6</v>
      </c>
      <c r="Q65" s="14">
        <v>20031</v>
      </c>
      <c r="R65" s="14">
        <f t="shared" si="11"/>
        <v>439.00000000000006</v>
      </c>
      <c r="S65" s="9">
        <f t="shared" si="12"/>
        <v>0.43900000000000006</v>
      </c>
      <c r="T65" s="14">
        <v>416.69028216156215</v>
      </c>
      <c r="U65" s="15">
        <f t="shared" si="13"/>
        <v>0.95</v>
      </c>
      <c r="V65" s="15">
        <f t="shared" si="0"/>
        <v>5.0000000000000044E-2</v>
      </c>
      <c r="W65" s="8">
        <v>24047</v>
      </c>
      <c r="X65" s="8">
        <v>24372</v>
      </c>
      <c r="Y65" s="8">
        <v>24701</v>
      </c>
      <c r="Z65" s="17">
        <v>66.83</v>
      </c>
      <c r="AA65" s="17">
        <f t="shared" si="1"/>
        <v>1.8249714611236934</v>
      </c>
      <c r="AB65" s="12">
        <v>58.89</v>
      </c>
      <c r="AC65" s="12">
        <v>84.85</v>
      </c>
      <c r="AD65" s="12">
        <v>1.75</v>
      </c>
      <c r="AE65" s="17">
        <f t="shared" si="14"/>
        <v>0.24303804868629444</v>
      </c>
      <c r="AF65" s="8">
        <v>1.41</v>
      </c>
      <c r="AG65" s="16">
        <v>1.97</v>
      </c>
      <c r="AH65" s="8">
        <v>1</v>
      </c>
      <c r="AI65" s="8">
        <v>0</v>
      </c>
      <c r="AJ65" s="8">
        <v>0</v>
      </c>
      <c r="AK65" s="8">
        <v>0</v>
      </c>
      <c r="AL65" s="8">
        <v>2</v>
      </c>
      <c r="AM65" s="8">
        <f t="shared" si="2"/>
        <v>2</v>
      </c>
      <c r="AN65" s="8">
        <v>0</v>
      </c>
      <c r="AO65" s="8">
        <v>0</v>
      </c>
      <c r="AP65" s="8">
        <v>1</v>
      </c>
      <c r="AQ65" s="8">
        <v>1</v>
      </c>
      <c r="AR65" s="8">
        <f t="shared" si="3"/>
        <v>2</v>
      </c>
      <c r="AS65" s="8">
        <v>0</v>
      </c>
      <c r="AT65" s="8">
        <v>0</v>
      </c>
      <c r="AU65" s="8">
        <v>1</v>
      </c>
      <c r="AV65" s="8">
        <v>1</v>
      </c>
      <c r="AW65" s="8">
        <f t="shared" si="4"/>
        <v>2</v>
      </c>
      <c r="AX65" s="8">
        <f t="shared" si="15"/>
        <v>0</v>
      </c>
      <c r="AY65" s="8">
        <f t="shared" si="16"/>
        <v>0</v>
      </c>
      <c r="AZ65" s="8">
        <f t="shared" si="17"/>
        <v>2</v>
      </c>
      <c r="BA65" s="8">
        <f t="shared" si="18"/>
        <v>4</v>
      </c>
      <c r="BB65" s="8">
        <f t="shared" si="19"/>
        <v>6</v>
      </c>
    </row>
    <row r="66" spans="1:54" x14ac:dyDescent="0.3">
      <c r="A66" s="2">
        <v>65</v>
      </c>
      <c r="B66" s="2">
        <v>80</v>
      </c>
      <c r="C66" s="2">
        <v>1</v>
      </c>
      <c r="D66" s="2">
        <v>3</v>
      </c>
      <c r="E66" s="26">
        <f t="shared" si="6"/>
        <v>1</v>
      </c>
      <c r="F66" s="26">
        <f t="shared" si="7"/>
        <v>3</v>
      </c>
      <c r="G66" s="2">
        <v>1</v>
      </c>
      <c r="H66" s="2">
        <v>3</v>
      </c>
      <c r="I66" s="26">
        <f t="shared" si="8"/>
        <v>1</v>
      </c>
      <c r="J66" s="26">
        <f t="shared" si="9"/>
        <v>3</v>
      </c>
      <c r="K66" s="7">
        <v>2</v>
      </c>
      <c r="L66" s="7">
        <v>1</v>
      </c>
      <c r="M66" s="19">
        <f t="shared" si="10"/>
        <v>3</v>
      </c>
      <c r="N66" s="7">
        <v>3.56</v>
      </c>
      <c r="O66" s="10">
        <v>40.6</v>
      </c>
      <c r="P66" s="10">
        <v>41</v>
      </c>
      <c r="Q66" s="14">
        <v>20031</v>
      </c>
      <c r="R66" s="14">
        <f t="shared" si="11"/>
        <v>399.99999999999858</v>
      </c>
      <c r="S66" s="9">
        <f t="shared" si="12"/>
        <v>0.39999999999999858</v>
      </c>
      <c r="T66" s="14">
        <v>344.07753866116241</v>
      </c>
      <c r="U66" s="15">
        <f t="shared" si="13"/>
        <v>0.86</v>
      </c>
      <c r="V66" s="15">
        <f t="shared" ref="V66:V129" si="21">1-U66</f>
        <v>0.14000000000000001</v>
      </c>
      <c r="W66" s="8">
        <v>24047</v>
      </c>
      <c r="X66" s="8">
        <v>24372</v>
      </c>
      <c r="Y66" s="8">
        <v>24701</v>
      </c>
      <c r="Z66" s="17">
        <v>67.349999999999994</v>
      </c>
      <c r="AA66" s="17">
        <f t="shared" ref="AA66:AA129" si="22">LOG(Z66)</f>
        <v>1.8283376000590044</v>
      </c>
      <c r="AB66" s="12">
        <v>50.55</v>
      </c>
      <c r="AC66" s="12">
        <v>84.46</v>
      </c>
      <c r="AD66" s="12">
        <v>1.89</v>
      </c>
      <c r="AE66" s="17">
        <f t="shared" si="14"/>
        <v>0.27646180417324412</v>
      </c>
      <c r="AF66" s="8">
        <v>1.7</v>
      </c>
      <c r="AG66" s="16">
        <v>2.15</v>
      </c>
      <c r="AH66" s="8">
        <v>1</v>
      </c>
      <c r="AI66" s="8">
        <v>0</v>
      </c>
      <c r="AJ66" s="8">
        <v>0</v>
      </c>
      <c r="AK66" s="8">
        <v>1</v>
      </c>
      <c r="AL66" s="8">
        <v>0</v>
      </c>
      <c r="AM66" s="8">
        <f t="shared" ref="AM66:AM129" si="23">SUM(AI66:AL66)</f>
        <v>1</v>
      </c>
      <c r="AN66" s="8">
        <v>0</v>
      </c>
      <c r="AO66" s="8">
        <v>1</v>
      </c>
      <c r="AP66" s="8">
        <v>0</v>
      </c>
      <c r="AQ66" s="8">
        <v>1</v>
      </c>
      <c r="AR66" s="8">
        <f t="shared" ref="AR66:AR129" si="24">SUM(AN66:AQ66)</f>
        <v>2</v>
      </c>
      <c r="AS66" s="8">
        <v>0</v>
      </c>
      <c r="AT66" s="8">
        <v>0</v>
      </c>
      <c r="AU66" s="8">
        <v>2</v>
      </c>
      <c r="AV66" s="8">
        <v>0</v>
      </c>
      <c r="AW66" s="8">
        <f t="shared" ref="AW66:AW129" si="25">SUM(AS66:AV66)</f>
        <v>2</v>
      </c>
      <c r="AX66" s="8">
        <f t="shared" si="15"/>
        <v>0</v>
      </c>
      <c r="AY66" s="8">
        <f t="shared" si="16"/>
        <v>1</v>
      </c>
      <c r="AZ66" s="8">
        <f t="shared" si="17"/>
        <v>3</v>
      </c>
      <c r="BA66" s="8">
        <f t="shared" si="18"/>
        <v>1</v>
      </c>
      <c r="BB66" s="8">
        <f t="shared" si="19"/>
        <v>5</v>
      </c>
    </row>
    <row r="67" spans="1:54" x14ac:dyDescent="0.3">
      <c r="A67" s="2">
        <v>66</v>
      </c>
      <c r="B67" s="2">
        <v>80</v>
      </c>
      <c r="C67" s="2">
        <v>2</v>
      </c>
      <c r="D67" s="2">
        <v>2</v>
      </c>
      <c r="E67" s="26">
        <f t="shared" ref="E67:E130" si="26">MIN(C67:D67)</f>
        <v>2</v>
      </c>
      <c r="F67" s="26">
        <f t="shared" ref="F67:F130" si="27">MAX(C67:D67)</f>
        <v>2</v>
      </c>
      <c r="G67" s="2">
        <v>2</v>
      </c>
      <c r="H67" s="2">
        <v>2</v>
      </c>
      <c r="I67" s="26">
        <f t="shared" ref="I67:I130" si="28">MIN(G67:H67)</f>
        <v>2</v>
      </c>
      <c r="J67" s="26">
        <f t="shared" ref="J67:J130" si="29">MAX(G67:H67)</f>
        <v>2</v>
      </c>
      <c r="K67" s="7">
        <v>1</v>
      </c>
      <c r="L67" s="7">
        <v>1</v>
      </c>
      <c r="M67" s="19">
        <f t="shared" ref="M67:M130" si="30">SUM(K67:L67)</f>
        <v>2</v>
      </c>
      <c r="N67" s="7">
        <v>3.48</v>
      </c>
      <c r="O67" s="10">
        <v>41</v>
      </c>
      <c r="P67" s="10">
        <v>41.465000000000003</v>
      </c>
      <c r="Q67" s="14">
        <v>20031</v>
      </c>
      <c r="R67" s="14">
        <f t="shared" ref="R67:R130" si="31">(P67-O67)*1000</f>
        <v>465.00000000000341</v>
      </c>
      <c r="S67" s="9">
        <f t="shared" ref="S67:S130" si="32">R67/1000</f>
        <v>0.46500000000000341</v>
      </c>
      <c r="T67" s="14">
        <v>426.02823877022053</v>
      </c>
      <c r="U67" s="15">
        <f t="shared" ref="U67:U130" si="33">ROUND(T67/R67,2)</f>
        <v>0.92</v>
      </c>
      <c r="V67" s="15">
        <f t="shared" si="21"/>
        <v>7.999999999999996E-2</v>
      </c>
      <c r="W67" s="8">
        <v>24047</v>
      </c>
      <c r="X67" s="8">
        <v>24372</v>
      </c>
      <c r="Y67" s="8">
        <v>24701</v>
      </c>
      <c r="Z67" s="17">
        <v>52.61</v>
      </c>
      <c r="AA67" s="17">
        <f t="shared" si="22"/>
        <v>1.7210683017971591</v>
      </c>
      <c r="AB67" s="12">
        <v>40.270000000000003</v>
      </c>
      <c r="AC67" s="12">
        <v>73.52</v>
      </c>
      <c r="AD67" s="12">
        <v>1.85</v>
      </c>
      <c r="AE67" s="17">
        <f t="shared" ref="AE67:AE130" si="34">LOG(AD67)</f>
        <v>0.26717172840301384</v>
      </c>
      <c r="AF67" s="8">
        <v>1.62</v>
      </c>
      <c r="AG67" s="16">
        <v>2.2799999999999998</v>
      </c>
      <c r="AH67" s="8">
        <v>0</v>
      </c>
      <c r="AI67" s="8">
        <v>0</v>
      </c>
      <c r="AJ67" s="8">
        <v>0</v>
      </c>
      <c r="AK67" s="8">
        <v>0</v>
      </c>
      <c r="AL67" s="8">
        <v>2</v>
      </c>
      <c r="AM67" s="8">
        <f t="shared" si="23"/>
        <v>2</v>
      </c>
      <c r="AN67" s="8">
        <v>0</v>
      </c>
      <c r="AO67" s="8">
        <v>0</v>
      </c>
      <c r="AP67" s="8">
        <v>0</v>
      </c>
      <c r="AQ67" s="8">
        <v>2</v>
      </c>
      <c r="AR67" s="8">
        <f t="shared" si="24"/>
        <v>2</v>
      </c>
      <c r="AS67" s="8">
        <v>0</v>
      </c>
      <c r="AT67" s="8">
        <v>0</v>
      </c>
      <c r="AU67" s="8">
        <v>1</v>
      </c>
      <c r="AV67" s="8">
        <v>1</v>
      </c>
      <c r="AW67" s="8">
        <f t="shared" si="25"/>
        <v>2</v>
      </c>
      <c r="AX67" s="8">
        <f t="shared" ref="AX67:AX130" si="35">AI67+AN67+AS67</f>
        <v>0</v>
      </c>
      <c r="AY67" s="8">
        <f t="shared" ref="AY67:AY130" si="36">AJ67+AO67+AT67</f>
        <v>0</v>
      </c>
      <c r="AZ67" s="8">
        <f t="shared" ref="AZ67:AZ130" si="37">AK67+AP67+AU67</f>
        <v>1</v>
      </c>
      <c r="BA67" s="8">
        <f t="shared" ref="BA67:BA130" si="38">AL67+AQ67+AV67</f>
        <v>5</v>
      </c>
      <c r="BB67" s="8">
        <f t="shared" ref="BB67:BB130" si="39">AM67+AR67+AW67</f>
        <v>6</v>
      </c>
    </row>
    <row r="68" spans="1:54" x14ac:dyDescent="0.3">
      <c r="A68" s="2">
        <v>67</v>
      </c>
      <c r="B68" s="2">
        <v>60</v>
      </c>
      <c r="C68" s="2">
        <v>2</v>
      </c>
      <c r="D68" s="2">
        <v>2</v>
      </c>
      <c r="E68" s="26">
        <f t="shared" si="26"/>
        <v>2</v>
      </c>
      <c r="F68" s="26">
        <f t="shared" si="27"/>
        <v>2</v>
      </c>
      <c r="G68" s="2">
        <v>2</v>
      </c>
      <c r="H68" s="2">
        <v>2</v>
      </c>
      <c r="I68" s="26">
        <f t="shared" si="28"/>
        <v>2</v>
      </c>
      <c r="J68" s="26">
        <f t="shared" si="29"/>
        <v>2</v>
      </c>
      <c r="K68" s="7">
        <v>1</v>
      </c>
      <c r="L68" s="7">
        <v>2</v>
      </c>
      <c r="M68" s="19">
        <f t="shared" si="30"/>
        <v>3</v>
      </c>
      <c r="N68" s="7">
        <v>4.41</v>
      </c>
      <c r="O68" s="10">
        <v>41.465000000000003</v>
      </c>
      <c r="P68" s="10">
        <v>42.125</v>
      </c>
      <c r="Q68" s="14">
        <v>20031</v>
      </c>
      <c r="R68" s="14">
        <f t="shared" si="31"/>
        <v>659.99999999999659</v>
      </c>
      <c r="S68" s="9">
        <f t="shared" si="32"/>
        <v>0.65999999999999659</v>
      </c>
      <c r="T68" s="14">
        <v>658.48330428654822</v>
      </c>
      <c r="U68" s="15">
        <f t="shared" si="33"/>
        <v>1</v>
      </c>
      <c r="V68" s="15">
        <f t="shared" si="21"/>
        <v>0</v>
      </c>
      <c r="W68" s="8">
        <v>21682</v>
      </c>
      <c r="X68" s="8">
        <v>22210</v>
      </c>
      <c r="Y68" s="8">
        <v>22752</v>
      </c>
      <c r="Z68" s="17">
        <v>82.77</v>
      </c>
      <c r="AA68" s="17">
        <f t="shared" si="22"/>
        <v>1.9178729551988478</v>
      </c>
      <c r="AB68" s="12">
        <v>68.97</v>
      </c>
      <c r="AC68" s="12">
        <v>106.81</v>
      </c>
      <c r="AD68" s="12">
        <v>2.84</v>
      </c>
      <c r="AE68" s="17">
        <f t="shared" si="34"/>
        <v>0.45331834004703764</v>
      </c>
      <c r="AF68" s="8">
        <v>1.91</v>
      </c>
      <c r="AG68" s="16">
        <v>3.67</v>
      </c>
      <c r="AH68" s="8">
        <v>0</v>
      </c>
      <c r="AI68" s="8">
        <v>0</v>
      </c>
      <c r="AJ68" s="8">
        <v>0</v>
      </c>
      <c r="AK68" s="8">
        <v>0</v>
      </c>
      <c r="AL68" s="8">
        <v>2</v>
      </c>
      <c r="AM68" s="8">
        <f t="shared" si="23"/>
        <v>2</v>
      </c>
      <c r="AN68" s="8">
        <v>0</v>
      </c>
      <c r="AO68" s="8">
        <v>0</v>
      </c>
      <c r="AP68" s="8">
        <v>2</v>
      </c>
      <c r="AQ68" s="8">
        <v>2</v>
      </c>
      <c r="AR68" s="8">
        <f t="shared" si="24"/>
        <v>4</v>
      </c>
      <c r="AS68" s="8">
        <v>0</v>
      </c>
      <c r="AT68" s="8">
        <v>0</v>
      </c>
      <c r="AU68" s="8">
        <v>5</v>
      </c>
      <c r="AV68" s="8">
        <v>3</v>
      </c>
      <c r="AW68" s="8">
        <f t="shared" si="25"/>
        <v>8</v>
      </c>
      <c r="AX68" s="8">
        <f t="shared" si="35"/>
        <v>0</v>
      </c>
      <c r="AY68" s="8">
        <f t="shared" si="36"/>
        <v>0</v>
      </c>
      <c r="AZ68" s="8">
        <f t="shared" si="37"/>
        <v>7</v>
      </c>
      <c r="BA68" s="8">
        <f t="shared" si="38"/>
        <v>7</v>
      </c>
      <c r="BB68" s="8">
        <f t="shared" si="39"/>
        <v>14</v>
      </c>
    </row>
    <row r="69" spans="1:54" x14ac:dyDescent="0.3">
      <c r="A69" s="2">
        <v>68</v>
      </c>
      <c r="B69" s="2">
        <v>60</v>
      </c>
      <c r="C69" s="2">
        <v>2</v>
      </c>
      <c r="D69" s="2">
        <v>1</v>
      </c>
      <c r="E69" s="26">
        <f t="shared" si="26"/>
        <v>1</v>
      </c>
      <c r="F69" s="26">
        <f t="shared" si="27"/>
        <v>2</v>
      </c>
      <c r="G69" s="2">
        <v>1</v>
      </c>
      <c r="H69" s="2">
        <v>1</v>
      </c>
      <c r="I69" s="26">
        <f t="shared" si="28"/>
        <v>1</v>
      </c>
      <c r="J69" s="26">
        <f t="shared" si="29"/>
        <v>1</v>
      </c>
      <c r="K69" s="7">
        <v>1</v>
      </c>
      <c r="L69" s="7">
        <v>1</v>
      </c>
      <c r="M69" s="19">
        <f t="shared" si="30"/>
        <v>2</v>
      </c>
      <c r="N69" s="7">
        <v>4.3600000000000003</v>
      </c>
      <c r="O69" s="10">
        <v>42.125</v>
      </c>
      <c r="P69" s="10">
        <v>42.564999999999998</v>
      </c>
      <c r="Q69" s="14">
        <v>20031</v>
      </c>
      <c r="R69" s="14">
        <f t="shared" si="31"/>
        <v>439.99999999999773</v>
      </c>
      <c r="S69" s="9">
        <f t="shared" si="32"/>
        <v>0.43999999999999773</v>
      </c>
      <c r="T69" s="14">
        <v>410.25580180522905</v>
      </c>
      <c r="U69" s="15">
        <f t="shared" si="33"/>
        <v>0.93</v>
      </c>
      <c r="V69" s="15">
        <f t="shared" si="21"/>
        <v>6.9999999999999951E-2</v>
      </c>
      <c r="W69" s="8">
        <v>21682</v>
      </c>
      <c r="X69" s="8">
        <v>22210</v>
      </c>
      <c r="Y69" s="8">
        <v>22752</v>
      </c>
      <c r="Z69" s="17">
        <v>68.97</v>
      </c>
      <c r="AA69" s="17">
        <f t="shared" si="22"/>
        <v>1.8386602259889415</v>
      </c>
      <c r="AB69" s="12">
        <v>53.94</v>
      </c>
      <c r="AC69" s="12">
        <v>88.83</v>
      </c>
      <c r="AD69" s="12">
        <v>2.36</v>
      </c>
      <c r="AE69" s="17">
        <f t="shared" si="34"/>
        <v>0.37291200297010657</v>
      </c>
      <c r="AF69" s="8">
        <v>1.75</v>
      </c>
      <c r="AG69" s="16">
        <v>3.58</v>
      </c>
      <c r="AH69" s="8">
        <v>3</v>
      </c>
      <c r="AI69" s="8">
        <v>0</v>
      </c>
      <c r="AJ69" s="8">
        <v>2</v>
      </c>
      <c r="AK69" s="8">
        <v>5</v>
      </c>
      <c r="AL69" s="8">
        <v>19</v>
      </c>
      <c r="AM69" s="8">
        <f t="shared" si="23"/>
        <v>26</v>
      </c>
      <c r="AN69" s="8">
        <v>0</v>
      </c>
      <c r="AO69" s="8">
        <v>0</v>
      </c>
      <c r="AP69" s="8">
        <v>7</v>
      </c>
      <c r="AQ69" s="8">
        <v>12</v>
      </c>
      <c r="AR69" s="8">
        <f t="shared" si="24"/>
        <v>19</v>
      </c>
      <c r="AS69" s="8">
        <v>0</v>
      </c>
      <c r="AT69" s="8">
        <v>0</v>
      </c>
      <c r="AU69" s="8">
        <v>3</v>
      </c>
      <c r="AV69" s="8">
        <v>8</v>
      </c>
      <c r="AW69" s="8">
        <f t="shared" si="25"/>
        <v>11</v>
      </c>
      <c r="AX69" s="8">
        <f t="shared" si="35"/>
        <v>0</v>
      </c>
      <c r="AY69" s="8">
        <f t="shared" si="36"/>
        <v>2</v>
      </c>
      <c r="AZ69" s="8">
        <f t="shared" si="37"/>
        <v>15</v>
      </c>
      <c r="BA69" s="8">
        <f t="shared" si="38"/>
        <v>39</v>
      </c>
      <c r="BB69" s="8">
        <f t="shared" si="39"/>
        <v>56</v>
      </c>
    </row>
    <row r="70" spans="1:54" x14ac:dyDescent="0.3">
      <c r="A70" s="2">
        <v>69</v>
      </c>
      <c r="B70" s="2">
        <v>80</v>
      </c>
      <c r="C70" s="2">
        <v>2</v>
      </c>
      <c r="D70" s="2">
        <v>2</v>
      </c>
      <c r="E70" s="26">
        <f t="shared" si="26"/>
        <v>2</v>
      </c>
      <c r="F70" s="26">
        <f t="shared" si="27"/>
        <v>2</v>
      </c>
      <c r="G70" s="2">
        <v>2</v>
      </c>
      <c r="H70" s="2">
        <v>2</v>
      </c>
      <c r="I70" s="26">
        <f t="shared" si="28"/>
        <v>2</v>
      </c>
      <c r="J70" s="26">
        <f t="shared" si="29"/>
        <v>2</v>
      </c>
      <c r="K70" s="7">
        <v>2</v>
      </c>
      <c r="L70" s="7">
        <v>1</v>
      </c>
      <c r="M70" s="19">
        <f t="shared" si="30"/>
        <v>3</v>
      </c>
      <c r="N70" s="7">
        <v>4.38</v>
      </c>
      <c r="O70" s="10">
        <v>42.564999999999998</v>
      </c>
      <c r="P70" s="10">
        <v>43</v>
      </c>
      <c r="Q70" s="14">
        <v>20032</v>
      </c>
      <c r="R70" s="14">
        <f t="shared" si="31"/>
        <v>435.00000000000227</v>
      </c>
      <c r="S70" s="9">
        <f t="shared" si="32"/>
        <v>0.43500000000000227</v>
      </c>
      <c r="T70" s="14">
        <v>431.76048920360432</v>
      </c>
      <c r="U70" s="15">
        <f t="shared" si="33"/>
        <v>0.99</v>
      </c>
      <c r="V70" s="15">
        <f t="shared" si="21"/>
        <v>1.0000000000000009E-2</v>
      </c>
      <c r="W70" s="8">
        <v>21682</v>
      </c>
      <c r="X70" s="8">
        <v>22210</v>
      </c>
      <c r="Y70" s="8">
        <v>22752</v>
      </c>
      <c r="Z70" s="17">
        <v>74.209999999999994</v>
      </c>
      <c r="AA70" s="17">
        <f t="shared" si="22"/>
        <v>1.87046243158892</v>
      </c>
      <c r="AB70" s="12">
        <v>65.61</v>
      </c>
      <c r="AC70" s="12">
        <v>79.989999999999995</v>
      </c>
      <c r="AD70" s="12">
        <v>3.41</v>
      </c>
      <c r="AE70" s="17">
        <f t="shared" si="34"/>
        <v>0.53275437899249778</v>
      </c>
      <c r="AF70" s="8">
        <v>1.9</v>
      </c>
      <c r="AG70" s="16">
        <v>5.83</v>
      </c>
      <c r="AH70" s="8">
        <v>0</v>
      </c>
      <c r="AI70" s="8">
        <v>0</v>
      </c>
      <c r="AJ70" s="8">
        <v>0</v>
      </c>
      <c r="AK70" s="8">
        <v>1</v>
      </c>
      <c r="AL70" s="8">
        <v>1</v>
      </c>
      <c r="AM70" s="8">
        <f t="shared" si="23"/>
        <v>2</v>
      </c>
      <c r="AN70" s="8">
        <v>0</v>
      </c>
      <c r="AO70" s="8">
        <v>0</v>
      </c>
      <c r="AP70" s="8">
        <v>0</v>
      </c>
      <c r="AQ70" s="8">
        <v>1</v>
      </c>
      <c r="AR70" s="8">
        <f t="shared" si="24"/>
        <v>1</v>
      </c>
      <c r="AS70" s="8">
        <v>0</v>
      </c>
      <c r="AT70" s="8">
        <v>1</v>
      </c>
      <c r="AU70" s="8">
        <v>1</v>
      </c>
      <c r="AV70" s="8">
        <v>0</v>
      </c>
      <c r="AW70" s="8">
        <f t="shared" si="25"/>
        <v>2</v>
      </c>
      <c r="AX70" s="8">
        <f t="shared" si="35"/>
        <v>0</v>
      </c>
      <c r="AY70" s="8">
        <f t="shared" si="36"/>
        <v>1</v>
      </c>
      <c r="AZ70" s="8">
        <f t="shared" si="37"/>
        <v>2</v>
      </c>
      <c r="BA70" s="8">
        <f t="shared" si="38"/>
        <v>2</v>
      </c>
      <c r="BB70" s="8">
        <f t="shared" si="39"/>
        <v>5</v>
      </c>
    </row>
    <row r="71" spans="1:54" x14ac:dyDescent="0.3">
      <c r="A71" s="2">
        <v>70</v>
      </c>
      <c r="B71" s="2">
        <v>80</v>
      </c>
      <c r="C71" s="2">
        <v>1</v>
      </c>
      <c r="D71" s="2">
        <v>1</v>
      </c>
      <c r="E71" s="26">
        <f t="shared" si="26"/>
        <v>1</v>
      </c>
      <c r="F71" s="26">
        <f t="shared" si="27"/>
        <v>1</v>
      </c>
      <c r="G71" s="2">
        <v>1</v>
      </c>
      <c r="H71" s="2">
        <v>1</v>
      </c>
      <c r="I71" s="26">
        <f t="shared" si="28"/>
        <v>1</v>
      </c>
      <c r="J71" s="26">
        <f t="shared" si="29"/>
        <v>1</v>
      </c>
      <c r="K71" s="7">
        <v>2</v>
      </c>
      <c r="L71" s="7">
        <v>1</v>
      </c>
      <c r="M71" s="19">
        <f t="shared" si="30"/>
        <v>3</v>
      </c>
      <c r="N71" s="7">
        <v>3.66</v>
      </c>
      <c r="O71" s="10">
        <v>43</v>
      </c>
      <c r="P71" s="10">
        <v>43.402999999999999</v>
      </c>
      <c r="Q71" s="14">
        <v>20032</v>
      </c>
      <c r="R71" s="14">
        <f t="shared" si="31"/>
        <v>402.99999999999869</v>
      </c>
      <c r="S71" s="9">
        <f t="shared" si="32"/>
        <v>0.40299999999999869</v>
      </c>
      <c r="T71" s="14">
        <v>402.7874611421862</v>
      </c>
      <c r="U71" s="15">
        <f t="shared" si="33"/>
        <v>1</v>
      </c>
      <c r="V71" s="15">
        <f t="shared" si="21"/>
        <v>0</v>
      </c>
      <c r="W71" s="8">
        <v>21682</v>
      </c>
      <c r="X71" s="8">
        <v>22210</v>
      </c>
      <c r="Y71" s="8">
        <v>22752</v>
      </c>
      <c r="Z71" s="17">
        <v>58.17</v>
      </c>
      <c r="AA71" s="17">
        <f t="shared" si="22"/>
        <v>1.7646990637983679</v>
      </c>
      <c r="AB71" s="12">
        <v>46.47</v>
      </c>
      <c r="AC71" s="12">
        <v>72.73</v>
      </c>
      <c r="AD71" s="12">
        <v>4.43</v>
      </c>
      <c r="AE71" s="17">
        <f t="shared" si="34"/>
        <v>0.64640372622306952</v>
      </c>
      <c r="AF71" s="8">
        <v>3.69</v>
      </c>
      <c r="AG71" s="16">
        <v>5.17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f t="shared" si="23"/>
        <v>0</v>
      </c>
      <c r="AN71" s="8">
        <v>0</v>
      </c>
      <c r="AO71" s="8">
        <v>0</v>
      </c>
      <c r="AP71" s="8">
        <v>1</v>
      </c>
      <c r="AQ71" s="8">
        <v>1</v>
      </c>
      <c r="AR71" s="8">
        <f t="shared" si="24"/>
        <v>2</v>
      </c>
      <c r="AS71" s="8">
        <v>0</v>
      </c>
      <c r="AT71" s="8">
        <v>0</v>
      </c>
      <c r="AU71" s="8">
        <v>1</v>
      </c>
      <c r="AV71" s="8">
        <v>0</v>
      </c>
      <c r="AW71" s="8">
        <f t="shared" si="25"/>
        <v>1</v>
      </c>
      <c r="AX71" s="8">
        <f t="shared" si="35"/>
        <v>0</v>
      </c>
      <c r="AY71" s="8">
        <f t="shared" si="36"/>
        <v>0</v>
      </c>
      <c r="AZ71" s="8">
        <f t="shared" si="37"/>
        <v>2</v>
      </c>
      <c r="BA71" s="8">
        <f t="shared" si="38"/>
        <v>1</v>
      </c>
      <c r="BB71" s="8">
        <f t="shared" si="39"/>
        <v>3</v>
      </c>
    </row>
    <row r="72" spans="1:54" x14ac:dyDescent="0.3">
      <c r="A72" s="2">
        <v>71</v>
      </c>
      <c r="B72" s="2">
        <v>80</v>
      </c>
      <c r="C72" s="2">
        <v>1</v>
      </c>
      <c r="D72" s="2">
        <v>2</v>
      </c>
      <c r="E72" s="26">
        <f t="shared" si="26"/>
        <v>1</v>
      </c>
      <c r="F72" s="26">
        <f t="shared" si="27"/>
        <v>2</v>
      </c>
      <c r="G72" s="2">
        <v>1</v>
      </c>
      <c r="H72" s="2">
        <v>2</v>
      </c>
      <c r="I72" s="26">
        <f t="shared" si="28"/>
        <v>1</v>
      </c>
      <c r="J72" s="26">
        <f t="shared" si="29"/>
        <v>2</v>
      </c>
      <c r="K72" s="7">
        <v>1</v>
      </c>
      <c r="L72" s="7">
        <v>1</v>
      </c>
      <c r="M72" s="19">
        <f t="shared" si="30"/>
        <v>2</v>
      </c>
      <c r="N72" s="7">
        <v>3.67</v>
      </c>
      <c r="O72" s="10">
        <v>43.402999999999999</v>
      </c>
      <c r="P72" s="10">
        <v>44</v>
      </c>
      <c r="Q72" s="14">
        <v>20032</v>
      </c>
      <c r="R72" s="14">
        <f t="shared" si="31"/>
        <v>597.00000000000136</v>
      </c>
      <c r="S72" s="9">
        <f t="shared" si="32"/>
        <v>0.59700000000000142</v>
      </c>
      <c r="T72" s="14">
        <v>561.06900801750623</v>
      </c>
      <c r="U72" s="15">
        <f t="shared" si="33"/>
        <v>0.94</v>
      </c>
      <c r="V72" s="15">
        <f t="shared" si="21"/>
        <v>6.0000000000000053E-2</v>
      </c>
      <c r="W72" s="8">
        <v>21682</v>
      </c>
      <c r="X72" s="8">
        <v>22210</v>
      </c>
      <c r="Y72" s="8">
        <v>22752</v>
      </c>
      <c r="Z72" s="17">
        <v>64.55</v>
      </c>
      <c r="AA72" s="17">
        <f t="shared" si="22"/>
        <v>1.8098962466024391</v>
      </c>
      <c r="AB72" s="12">
        <v>48.17</v>
      </c>
      <c r="AC72" s="12">
        <v>83.03</v>
      </c>
      <c r="AD72" s="12">
        <v>3.11</v>
      </c>
      <c r="AE72" s="17">
        <f t="shared" si="34"/>
        <v>0.4927603890268375</v>
      </c>
      <c r="AF72" s="8">
        <v>1.8</v>
      </c>
      <c r="AG72" s="16">
        <v>4.37</v>
      </c>
      <c r="AH72" s="8">
        <v>0</v>
      </c>
      <c r="AI72" s="8">
        <v>0</v>
      </c>
      <c r="AJ72" s="8">
        <v>0</v>
      </c>
      <c r="AK72" s="8">
        <v>0</v>
      </c>
      <c r="AL72" s="8">
        <v>0</v>
      </c>
      <c r="AM72" s="8">
        <f t="shared" si="23"/>
        <v>0</v>
      </c>
      <c r="AN72" s="8">
        <v>0</v>
      </c>
      <c r="AO72" s="8">
        <v>0</v>
      </c>
      <c r="AP72" s="8">
        <v>0</v>
      </c>
      <c r="AQ72" s="8">
        <v>0</v>
      </c>
      <c r="AR72" s="8">
        <f t="shared" si="24"/>
        <v>0</v>
      </c>
      <c r="AS72" s="8">
        <v>0</v>
      </c>
      <c r="AT72" s="8">
        <v>0</v>
      </c>
      <c r="AU72" s="8">
        <v>1</v>
      </c>
      <c r="AV72" s="8">
        <v>1</v>
      </c>
      <c r="AW72" s="8">
        <f t="shared" si="25"/>
        <v>2</v>
      </c>
      <c r="AX72" s="8">
        <f t="shared" si="35"/>
        <v>0</v>
      </c>
      <c r="AY72" s="8">
        <f t="shared" si="36"/>
        <v>0</v>
      </c>
      <c r="AZ72" s="8">
        <f t="shared" si="37"/>
        <v>1</v>
      </c>
      <c r="BA72" s="8">
        <f t="shared" si="38"/>
        <v>1</v>
      </c>
      <c r="BB72" s="8">
        <f t="shared" si="39"/>
        <v>2</v>
      </c>
    </row>
    <row r="73" spans="1:54" x14ac:dyDescent="0.3">
      <c r="A73" s="2">
        <v>72</v>
      </c>
      <c r="B73" s="2">
        <v>60</v>
      </c>
      <c r="C73" s="2">
        <v>3</v>
      </c>
      <c r="D73" s="2">
        <v>3</v>
      </c>
      <c r="E73" s="26">
        <f t="shared" si="26"/>
        <v>3</v>
      </c>
      <c r="F73" s="26">
        <f t="shared" si="27"/>
        <v>3</v>
      </c>
      <c r="G73" s="2">
        <v>2</v>
      </c>
      <c r="H73" s="2">
        <v>2</v>
      </c>
      <c r="I73" s="26">
        <f t="shared" si="28"/>
        <v>2</v>
      </c>
      <c r="J73" s="26">
        <f t="shared" si="29"/>
        <v>2</v>
      </c>
      <c r="K73" s="7">
        <v>1</v>
      </c>
      <c r="L73" s="7">
        <v>1</v>
      </c>
      <c r="M73" s="19">
        <f t="shared" si="30"/>
        <v>2</v>
      </c>
      <c r="N73" s="7">
        <v>4.2699999999999996</v>
      </c>
      <c r="O73" s="10">
        <v>44</v>
      </c>
      <c r="P73" s="10">
        <v>44.63</v>
      </c>
      <c r="Q73" s="14">
        <v>20032</v>
      </c>
      <c r="R73" s="14">
        <f t="shared" si="31"/>
        <v>630.0000000000025</v>
      </c>
      <c r="S73" s="9">
        <f t="shared" si="32"/>
        <v>0.63000000000000245</v>
      </c>
      <c r="T73" s="14">
        <v>627.12085806980247</v>
      </c>
      <c r="U73" s="15">
        <f t="shared" si="33"/>
        <v>1</v>
      </c>
      <c r="V73" s="15">
        <f t="shared" si="21"/>
        <v>0</v>
      </c>
      <c r="W73" s="8">
        <v>21682</v>
      </c>
      <c r="X73" s="8">
        <v>22210</v>
      </c>
      <c r="Y73" s="8">
        <v>22752</v>
      </c>
      <c r="Z73" s="17">
        <v>72.83</v>
      </c>
      <c r="AA73" s="17">
        <f t="shared" si="22"/>
        <v>1.8623103099542704</v>
      </c>
      <c r="AB73" s="12">
        <v>58.56</v>
      </c>
      <c r="AC73" s="12">
        <v>91.77</v>
      </c>
      <c r="AD73" s="12">
        <v>5.1100000000000003</v>
      </c>
      <c r="AE73" s="17">
        <f t="shared" si="34"/>
        <v>0.70842090013471271</v>
      </c>
      <c r="AF73" s="8">
        <v>4.1500000000000004</v>
      </c>
      <c r="AG73" s="16">
        <v>6.43</v>
      </c>
      <c r="AH73" s="8">
        <v>2</v>
      </c>
      <c r="AI73" s="8">
        <v>0</v>
      </c>
      <c r="AJ73" s="8">
        <v>1</v>
      </c>
      <c r="AK73" s="8">
        <v>3</v>
      </c>
      <c r="AL73" s="8">
        <v>2</v>
      </c>
      <c r="AM73" s="8">
        <f t="shared" si="23"/>
        <v>6</v>
      </c>
      <c r="AN73" s="8">
        <v>0</v>
      </c>
      <c r="AO73" s="8">
        <v>1</v>
      </c>
      <c r="AP73" s="8">
        <v>4</v>
      </c>
      <c r="AQ73" s="8">
        <v>1</v>
      </c>
      <c r="AR73" s="8">
        <f t="shared" si="24"/>
        <v>6</v>
      </c>
      <c r="AS73" s="8">
        <v>0</v>
      </c>
      <c r="AT73" s="8">
        <v>0</v>
      </c>
      <c r="AU73" s="8">
        <v>2</v>
      </c>
      <c r="AV73" s="8">
        <v>11</v>
      </c>
      <c r="AW73" s="8">
        <f t="shared" si="25"/>
        <v>13</v>
      </c>
      <c r="AX73" s="8">
        <f t="shared" si="35"/>
        <v>0</v>
      </c>
      <c r="AY73" s="8">
        <f t="shared" si="36"/>
        <v>2</v>
      </c>
      <c r="AZ73" s="8">
        <f t="shared" si="37"/>
        <v>9</v>
      </c>
      <c r="BA73" s="8">
        <f t="shared" si="38"/>
        <v>14</v>
      </c>
      <c r="BB73" s="8">
        <f t="shared" si="39"/>
        <v>25</v>
      </c>
    </row>
    <row r="74" spans="1:54" x14ac:dyDescent="0.3">
      <c r="A74" s="2">
        <v>73</v>
      </c>
      <c r="B74" s="2">
        <v>80</v>
      </c>
      <c r="C74" s="2">
        <v>3</v>
      </c>
      <c r="D74" s="2">
        <v>1</v>
      </c>
      <c r="E74" s="26">
        <f t="shared" si="26"/>
        <v>1</v>
      </c>
      <c r="F74" s="26">
        <f t="shared" si="27"/>
        <v>3</v>
      </c>
      <c r="G74" s="2">
        <v>2</v>
      </c>
      <c r="H74" s="2">
        <v>1</v>
      </c>
      <c r="I74" s="26">
        <f t="shared" si="28"/>
        <v>1</v>
      </c>
      <c r="J74" s="26">
        <f t="shared" si="29"/>
        <v>2</v>
      </c>
      <c r="K74" s="7">
        <v>1</v>
      </c>
      <c r="L74" s="7">
        <v>2</v>
      </c>
      <c r="M74" s="19">
        <f t="shared" si="30"/>
        <v>3</v>
      </c>
      <c r="N74" s="7">
        <v>4.05</v>
      </c>
      <c r="O74" s="10">
        <v>44.63</v>
      </c>
      <c r="P74" s="10">
        <v>45.3</v>
      </c>
      <c r="Q74" s="14">
        <v>20032</v>
      </c>
      <c r="R74" s="14">
        <f t="shared" si="31"/>
        <v>669.99999999999454</v>
      </c>
      <c r="S74" s="9">
        <f t="shared" si="32"/>
        <v>0.66999999999999449</v>
      </c>
      <c r="T74" s="14">
        <v>585.31182798551322</v>
      </c>
      <c r="U74" s="15">
        <f t="shared" si="33"/>
        <v>0.87</v>
      </c>
      <c r="V74" s="15">
        <f t="shared" si="21"/>
        <v>0.13</v>
      </c>
      <c r="W74" s="8">
        <v>21682</v>
      </c>
      <c r="X74" s="8">
        <v>22210</v>
      </c>
      <c r="Y74" s="8">
        <v>22752</v>
      </c>
      <c r="Z74" s="17">
        <v>79.11</v>
      </c>
      <c r="AA74" s="17">
        <f t="shared" si="22"/>
        <v>1.8982313845130967</v>
      </c>
      <c r="AB74" s="12">
        <v>49.68</v>
      </c>
      <c r="AC74" s="12">
        <v>103.46</v>
      </c>
      <c r="AD74" s="12">
        <v>3.2</v>
      </c>
      <c r="AE74" s="17">
        <f t="shared" si="34"/>
        <v>0.50514997831990605</v>
      </c>
      <c r="AF74" s="8">
        <v>1.83</v>
      </c>
      <c r="AG74" s="16">
        <v>4.79</v>
      </c>
      <c r="AH74" s="8">
        <v>0</v>
      </c>
      <c r="AI74" s="8">
        <v>0</v>
      </c>
      <c r="AJ74" s="8">
        <v>0</v>
      </c>
      <c r="AK74" s="8">
        <v>0</v>
      </c>
      <c r="AL74" s="8">
        <v>5</v>
      </c>
      <c r="AM74" s="8">
        <f t="shared" si="23"/>
        <v>5</v>
      </c>
      <c r="AN74" s="8">
        <v>0</v>
      </c>
      <c r="AO74" s="8">
        <v>0</v>
      </c>
      <c r="AP74" s="8">
        <v>1</v>
      </c>
      <c r="AQ74" s="8">
        <v>1</v>
      </c>
      <c r="AR74" s="8">
        <f t="shared" si="24"/>
        <v>2</v>
      </c>
      <c r="AS74" s="8">
        <v>0</v>
      </c>
      <c r="AT74" s="8">
        <v>0</v>
      </c>
      <c r="AU74" s="8">
        <v>2</v>
      </c>
      <c r="AV74" s="8">
        <v>2</v>
      </c>
      <c r="AW74" s="8">
        <f t="shared" si="25"/>
        <v>4</v>
      </c>
      <c r="AX74" s="8">
        <f t="shared" si="35"/>
        <v>0</v>
      </c>
      <c r="AY74" s="8">
        <f t="shared" si="36"/>
        <v>0</v>
      </c>
      <c r="AZ74" s="8">
        <f t="shared" si="37"/>
        <v>3</v>
      </c>
      <c r="BA74" s="8">
        <f t="shared" si="38"/>
        <v>8</v>
      </c>
      <c r="BB74" s="8">
        <f t="shared" si="39"/>
        <v>11</v>
      </c>
    </row>
    <row r="75" spans="1:54" x14ac:dyDescent="0.3">
      <c r="A75" s="2">
        <v>74</v>
      </c>
      <c r="B75" s="2">
        <v>60</v>
      </c>
      <c r="C75" s="2">
        <v>3</v>
      </c>
      <c r="D75" s="2">
        <v>3</v>
      </c>
      <c r="E75" s="26">
        <f t="shared" si="26"/>
        <v>3</v>
      </c>
      <c r="F75" s="26">
        <f t="shared" si="27"/>
        <v>3</v>
      </c>
      <c r="G75" s="2">
        <v>2</v>
      </c>
      <c r="H75" s="2">
        <v>1</v>
      </c>
      <c r="I75" s="26">
        <f t="shared" si="28"/>
        <v>1</v>
      </c>
      <c r="J75" s="26">
        <f t="shared" si="29"/>
        <v>2</v>
      </c>
      <c r="K75" s="7">
        <v>1</v>
      </c>
      <c r="L75" s="7">
        <v>2</v>
      </c>
      <c r="M75" s="19">
        <f t="shared" si="30"/>
        <v>3</v>
      </c>
      <c r="N75" s="7">
        <v>3.59</v>
      </c>
      <c r="O75" s="10">
        <v>45.3</v>
      </c>
      <c r="P75" s="10">
        <v>46.115000000000002</v>
      </c>
      <c r="Q75" s="14">
        <v>20032</v>
      </c>
      <c r="R75" s="14">
        <f t="shared" si="31"/>
        <v>815.00000000000477</v>
      </c>
      <c r="S75" s="9">
        <f t="shared" si="32"/>
        <v>0.81500000000000472</v>
      </c>
      <c r="T75" s="14">
        <v>800.158129993084</v>
      </c>
      <c r="U75" s="15">
        <f t="shared" si="33"/>
        <v>0.98</v>
      </c>
      <c r="V75" s="15">
        <f t="shared" si="21"/>
        <v>2.0000000000000018E-2</v>
      </c>
      <c r="W75" s="8">
        <v>21682</v>
      </c>
      <c r="X75" s="8">
        <v>22210</v>
      </c>
      <c r="Y75" s="8">
        <v>22752</v>
      </c>
      <c r="Z75" s="17">
        <v>89.28</v>
      </c>
      <c r="AA75" s="17">
        <f t="shared" si="22"/>
        <v>1.9507541815935034</v>
      </c>
      <c r="AB75" s="12">
        <v>60.81</v>
      </c>
      <c r="AC75" s="12">
        <v>128.15</v>
      </c>
      <c r="AD75" s="12">
        <v>5.34</v>
      </c>
      <c r="AE75" s="17">
        <f t="shared" si="34"/>
        <v>0.72754125702855643</v>
      </c>
      <c r="AF75" s="8">
        <v>4.54</v>
      </c>
      <c r="AG75" s="16">
        <v>6.17</v>
      </c>
      <c r="AH75" s="8">
        <v>1</v>
      </c>
      <c r="AI75" s="8">
        <v>0</v>
      </c>
      <c r="AJ75" s="8">
        <v>0</v>
      </c>
      <c r="AK75" s="8">
        <v>0</v>
      </c>
      <c r="AL75" s="8">
        <v>8</v>
      </c>
      <c r="AM75" s="8">
        <f t="shared" si="23"/>
        <v>8</v>
      </c>
      <c r="AN75" s="8">
        <v>0</v>
      </c>
      <c r="AO75" s="8">
        <v>0</v>
      </c>
      <c r="AP75" s="8">
        <v>2</v>
      </c>
      <c r="AQ75" s="8">
        <v>8</v>
      </c>
      <c r="AR75" s="8">
        <f t="shared" si="24"/>
        <v>10</v>
      </c>
      <c r="AS75" s="8">
        <v>0</v>
      </c>
      <c r="AT75" s="8">
        <v>0</v>
      </c>
      <c r="AU75" s="8">
        <v>2</v>
      </c>
      <c r="AV75" s="8">
        <v>4</v>
      </c>
      <c r="AW75" s="8">
        <f t="shared" si="25"/>
        <v>6</v>
      </c>
      <c r="AX75" s="8">
        <f t="shared" si="35"/>
        <v>0</v>
      </c>
      <c r="AY75" s="8">
        <f t="shared" si="36"/>
        <v>0</v>
      </c>
      <c r="AZ75" s="8">
        <f t="shared" si="37"/>
        <v>4</v>
      </c>
      <c r="BA75" s="8">
        <f t="shared" si="38"/>
        <v>20</v>
      </c>
      <c r="BB75" s="8">
        <f t="shared" si="39"/>
        <v>24</v>
      </c>
    </row>
    <row r="76" spans="1:54" x14ac:dyDescent="0.3">
      <c r="A76" s="2">
        <v>75</v>
      </c>
      <c r="B76" s="2">
        <v>60</v>
      </c>
      <c r="C76" s="2">
        <v>2</v>
      </c>
      <c r="D76" s="2">
        <v>2</v>
      </c>
      <c r="E76" s="26">
        <f t="shared" si="26"/>
        <v>2</v>
      </c>
      <c r="F76" s="26">
        <f t="shared" si="27"/>
        <v>2</v>
      </c>
      <c r="G76" s="2">
        <v>1</v>
      </c>
      <c r="H76" s="2">
        <v>1</v>
      </c>
      <c r="I76" s="26">
        <f t="shared" si="28"/>
        <v>1</v>
      </c>
      <c r="J76" s="26">
        <f t="shared" si="29"/>
        <v>1</v>
      </c>
      <c r="K76" s="7">
        <v>1</v>
      </c>
      <c r="L76" s="7">
        <v>1</v>
      </c>
      <c r="M76" s="19">
        <f t="shared" si="30"/>
        <v>2</v>
      </c>
      <c r="N76" s="7">
        <v>4.3600000000000003</v>
      </c>
      <c r="O76" s="10">
        <v>46.115000000000002</v>
      </c>
      <c r="P76" s="10">
        <v>46.612000000000002</v>
      </c>
      <c r="Q76" s="14">
        <v>20032</v>
      </c>
      <c r="R76" s="14">
        <f t="shared" si="31"/>
        <v>496.99999999999989</v>
      </c>
      <c r="S76" s="9">
        <f t="shared" si="32"/>
        <v>0.49699999999999989</v>
      </c>
      <c r="T76" s="14">
        <v>493.76164913726421</v>
      </c>
      <c r="U76" s="15">
        <f t="shared" si="33"/>
        <v>0.99</v>
      </c>
      <c r="V76" s="15">
        <f t="shared" si="21"/>
        <v>1.0000000000000009E-2</v>
      </c>
      <c r="W76" s="8">
        <v>21682</v>
      </c>
      <c r="X76" s="8">
        <v>22210</v>
      </c>
      <c r="Y76" s="8">
        <v>22752</v>
      </c>
      <c r="Z76" s="17">
        <v>92.01</v>
      </c>
      <c r="AA76" s="17">
        <f t="shared" si="22"/>
        <v>1.9638350307021479</v>
      </c>
      <c r="AB76" s="12">
        <v>70.64</v>
      </c>
      <c r="AC76" s="12">
        <v>118.47</v>
      </c>
      <c r="AD76" s="12">
        <v>5.93</v>
      </c>
      <c r="AE76" s="17">
        <f t="shared" si="34"/>
        <v>0.77305469336426258</v>
      </c>
      <c r="AF76" s="8">
        <v>4.63</v>
      </c>
      <c r="AG76" s="16">
        <v>8.09</v>
      </c>
      <c r="AH76" s="8">
        <v>1</v>
      </c>
      <c r="AI76" s="8">
        <v>1</v>
      </c>
      <c r="AJ76" s="8">
        <v>0</v>
      </c>
      <c r="AK76" s="8">
        <v>0</v>
      </c>
      <c r="AL76" s="8">
        <v>1</v>
      </c>
      <c r="AM76" s="8">
        <f t="shared" si="23"/>
        <v>2</v>
      </c>
      <c r="AN76" s="8">
        <v>0</v>
      </c>
      <c r="AO76" s="8">
        <v>0</v>
      </c>
      <c r="AP76" s="8">
        <v>3</v>
      </c>
      <c r="AQ76" s="8">
        <v>3</v>
      </c>
      <c r="AR76" s="8">
        <f t="shared" si="24"/>
        <v>6</v>
      </c>
      <c r="AS76" s="8">
        <v>0</v>
      </c>
      <c r="AT76" s="8">
        <v>0</v>
      </c>
      <c r="AU76" s="8">
        <v>2</v>
      </c>
      <c r="AV76" s="8">
        <v>2</v>
      </c>
      <c r="AW76" s="8">
        <f t="shared" si="25"/>
        <v>4</v>
      </c>
      <c r="AX76" s="8">
        <f t="shared" si="35"/>
        <v>1</v>
      </c>
      <c r="AY76" s="8">
        <f t="shared" si="36"/>
        <v>0</v>
      </c>
      <c r="AZ76" s="8">
        <f t="shared" si="37"/>
        <v>5</v>
      </c>
      <c r="BA76" s="8">
        <f t="shared" si="38"/>
        <v>6</v>
      </c>
      <c r="BB76" s="8">
        <f t="shared" si="39"/>
        <v>12</v>
      </c>
    </row>
    <row r="77" spans="1:54" x14ac:dyDescent="0.3">
      <c r="A77" s="2">
        <v>76</v>
      </c>
      <c r="B77" s="2">
        <v>80</v>
      </c>
      <c r="C77" s="2">
        <v>4</v>
      </c>
      <c r="D77" s="2">
        <v>4</v>
      </c>
      <c r="E77" s="26">
        <f t="shared" si="26"/>
        <v>4</v>
      </c>
      <c r="F77" s="26">
        <f t="shared" si="27"/>
        <v>4</v>
      </c>
      <c r="G77" s="2">
        <v>2</v>
      </c>
      <c r="H77" s="2">
        <v>2</v>
      </c>
      <c r="I77" s="26">
        <f t="shared" si="28"/>
        <v>2</v>
      </c>
      <c r="J77" s="26">
        <f t="shared" si="29"/>
        <v>2</v>
      </c>
      <c r="K77" s="7">
        <v>1</v>
      </c>
      <c r="L77" s="7">
        <v>1</v>
      </c>
      <c r="M77" s="19">
        <f t="shared" si="30"/>
        <v>2</v>
      </c>
      <c r="N77" s="7">
        <v>4.3</v>
      </c>
      <c r="O77" s="10">
        <v>46.612000000000002</v>
      </c>
      <c r="P77" s="10">
        <v>46.9</v>
      </c>
      <c r="Q77" s="14">
        <v>20032</v>
      </c>
      <c r="R77" s="14">
        <f t="shared" si="31"/>
        <v>287.9999999999967</v>
      </c>
      <c r="S77" s="9">
        <f t="shared" si="32"/>
        <v>0.2879999999999967</v>
      </c>
      <c r="T77" s="14">
        <v>287.96026730402758</v>
      </c>
      <c r="U77" s="15">
        <f t="shared" si="33"/>
        <v>1</v>
      </c>
      <c r="V77" s="15">
        <f t="shared" si="21"/>
        <v>0</v>
      </c>
      <c r="W77" s="8">
        <v>21682</v>
      </c>
      <c r="X77" s="8">
        <v>22210</v>
      </c>
      <c r="Y77" s="8">
        <v>22752</v>
      </c>
      <c r="Z77" s="17">
        <v>68.290000000000006</v>
      </c>
      <c r="AA77" s="17">
        <f t="shared" si="22"/>
        <v>1.8343571127184051</v>
      </c>
      <c r="AB77" s="12">
        <v>68.239999999999995</v>
      </c>
      <c r="AC77" s="12">
        <v>68.34</v>
      </c>
      <c r="AD77" s="12">
        <v>5.87</v>
      </c>
      <c r="AE77" s="17">
        <f t="shared" si="34"/>
        <v>0.76863810124761445</v>
      </c>
      <c r="AF77" s="8">
        <v>5.17</v>
      </c>
      <c r="AG77" s="16">
        <v>7.17</v>
      </c>
      <c r="AH77" s="8">
        <v>1</v>
      </c>
      <c r="AI77" s="8">
        <v>0</v>
      </c>
      <c r="AJ77" s="8">
        <v>0</v>
      </c>
      <c r="AK77" s="8">
        <v>0</v>
      </c>
      <c r="AL77" s="8">
        <v>2</v>
      </c>
      <c r="AM77" s="8">
        <f t="shared" si="23"/>
        <v>2</v>
      </c>
      <c r="AN77" s="8">
        <v>0</v>
      </c>
      <c r="AO77" s="8">
        <v>0</v>
      </c>
      <c r="AP77" s="8">
        <v>0</v>
      </c>
      <c r="AQ77" s="8">
        <v>0</v>
      </c>
      <c r="AR77" s="8">
        <f t="shared" si="24"/>
        <v>0</v>
      </c>
      <c r="AS77" s="8">
        <v>0</v>
      </c>
      <c r="AT77" s="8">
        <v>0</v>
      </c>
      <c r="AU77" s="8">
        <v>1</v>
      </c>
      <c r="AV77" s="8">
        <v>2</v>
      </c>
      <c r="AW77" s="8">
        <f t="shared" si="25"/>
        <v>3</v>
      </c>
      <c r="AX77" s="8">
        <f t="shared" si="35"/>
        <v>0</v>
      </c>
      <c r="AY77" s="8">
        <f t="shared" si="36"/>
        <v>0</v>
      </c>
      <c r="AZ77" s="8">
        <f t="shared" si="37"/>
        <v>1</v>
      </c>
      <c r="BA77" s="8">
        <f t="shared" si="38"/>
        <v>4</v>
      </c>
      <c r="BB77" s="8">
        <f t="shared" si="39"/>
        <v>5</v>
      </c>
    </row>
    <row r="78" spans="1:54" x14ac:dyDescent="0.3">
      <c r="A78" s="2">
        <v>77</v>
      </c>
      <c r="B78" s="2">
        <v>80</v>
      </c>
      <c r="C78" s="2">
        <v>3</v>
      </c>
      <c r="D78" s="2">
        <v>3</v>
      </c>
      <c r="E78" s="26">
        <f t="shared" si="26"/>
        <v>3</v>
      </c>
      <c r="F78" s="26">
        <f t="shared" si="27"/>
        <v>3</v>
      </c>
      <c r="G78" s="2">
        <v>3</v>
      </c>
      <c r="H78" s="2">
        <v>3</v>
      </c>
      <c r="I78" s="26">
        <f t="shared" si="28"/>
        <v>3</v>
      </c>
      <c r="J78" s="26">
        <f t="shared" si="29"/>
        <v>3</v>
      </c>
      <c r="K78" s="7">
        <v>1</v>
      </c>
      <c r="L78" s="7">
        <v>1</v>
      </c>
      <c r="M78" s="19">
        <f t="shared" si="30"/>
        <v>2</v>
      </c>
      <c r="N78" s="7">
        <v>4.17</v>
      </c>
      <c r="O78" s="10">
        <v>46.9</v>
      </c>
      <c r="P78" s="10">
        <v>47.25</v>
      </c>
      <c r="Q78" s="14">
        <v>20032</v>
      </c>
      <c r="R78" s="14">
        <f t="shared" si="31"/>
        <v>350.00000000000142</v>
      </c>
      <c r="S78" s="9">
        <f t="shared" si="32"/>
        <v>0.35000000000000142</v>
      </c>
      <c r="T78" s="14">
        <v>346.15933986826815</v>
      </c>
      <c r="U78" s="15">
        <f t="shared" si="33"/>
        <v>0.99</v>
      </c>
      <c r="V78" s="15">
        <f t="shared" si="21"/>
        <v>1.0000000000000009E-2</v>
      </c>
      <c r="W78" s="8">
        <v>21682</v>
      </c>
      <c r="X78" s="8">
        <v>22210</v>
      </c>
      <c r="Y78" s="8">
        <v>22752</v>
      </c>
      <c r="Z78" s="17">
        <v>100.57</v>
      </c>
      <c r="AA78" s="17">
        <f t="shared" si="22"/>
        <v>2.0024684501283323</v>
      </c>
      <c r="AB78" s="12">
        <v>58.55</v>
      </c>
      <c r="AC78" s="12">
        <v>152.97999999999999</v>
      </c>
      <c r="AD78" s="12">
        <v>6.48</v>
      </c>
      <c r="AE78" s="17">
        <f t="shared" si="34"/>
        <v>0.81157500587059339</v>
      </c>
      <c r="AF78" s="8">
        <v>6.08</v>
      </c>
      <c r="AG78" s="16">
        <v>7.28</v>
      </c>
      <c r="AH78" s="8">
        <v>0</v>
      </c>
      <c r="AI78" s="8">
        <v>0</v>
      </c>
      <c r="AJ78" s="8">
        <v>0</v>
      </c>
      <c r="AK78" s="8">
        <v>0</v>
      </c>
      <c r="AL78" s="8">
        <v>1</v>
      </c>
      <c r="AM78" s="8">
        <f t="shared" si="23"/>
        <v>1</v>
      </c>
      <c r="AN78" s="8">
        <v>0</v>
      </c>
      <c r="AO78" s="8">
        <v>0</v>
      </c>
      <c r="AP78" s="8">
        <v>0</v>
      </c>
      <c r="AQ78" s="8">
        <v>1</v>
      </c>
      <c r="AR78" s="8">
        <f t="shared" si="24"/>
        <v>1</v>
      </c>
      <c r="AS78" s="8">
        <v>0</v>
      </c>
      <c r="AT78" s="8">
        <v>0</v>
      </c>
      <c r="AU78" s="8">
        <v>0</v>
      </c>
      <c r="AV78" s="8">
        <v>3</v>
      </c>
      <c r="AW78" s="8">
        <f t="shared" si="25"/>
        <v>3</v>
      </c>
      <c r="AX78" s="8">
        <f t="shared" si="35"/>
        <v>0</v>
      </c>
      <c r="AY78" s="8">
        <f t="shared" si="36"/>
        <v>0</v>
      </c>
      <c r="AZ78" s="8">
        <f t="shared" si="37"/>
        <v>0</v>
      </c>
      <c r="BA78" s="8">
        <f t="shared" si="38"/>
        <v>5</v>
      </c>
      <c r="BB78" s="8">
        <f t="shared" si="39"/>
        <v>5</v>
      </c>
    </row>
    <row r="79" spans="1:54" x14ac:dyDescent="0.3">
      <c r="A79" s="2">
        <v>78</v>
      </c>
      <c r="B79" s="2">
        <v>80</v>
      </c>
      <c r="C79" s="2">
        <v>3</v>
      </c>
      <c r="D79" s="2">
        <v>3</v>
      </c>
      <c r="E79" s="26">
        <f t="shared" si="26"/>
        <v>3</v>
      </c>
      <c r="F79" s="26">
        <f t="shared" si="27"/>
        <v>3</v>
      </c>
      <c r="G79" s="2">
        <v>2</v>
      </c>
      <c r="H79" s="2">
        <v>2</v>
      </c>
      <c r="I79" s="26">
        <f t="shared" si="28"/>
        <v>2</v>
      </c>
      <c r="J79" s="26">
        <f t="shared" si="29"/>
        <v>2</v>
      </c>
      <c r="K79" s="7">
        <v>1</v>
      </c>
      <c r="L79" s="7">
        <v>1</v>
      </c>
      <c r="M79" s="19">
        <f t="shared" si="30"/>
        <v>2</v>
      </c>
      <c r="N79" s="7">
        <v>3.85</v>
      </c>
      <c r="O79" s="10">
        <v>47.25</v>
      </c>
      <c r="P79" s="10">
        <v>47.59</v>
      </c>
      <c r="Q79" s="14">
        <v>20032</v>
      </c>
      <c r="R79" s="14">
        <f t="shared" si="31"/>
        <v>340.00000000000341</v>
      </c>
      <c r="S79" s="9">
        <f t="shared" si="32"/>
        <v>0.34000000000000341</v>
      </c>
      <c r="T79" s="14">
        <v>339.95110511401106</v>
      </c>
      <c r="U79" s="15">
        <f t="shared" si="33"/>
        <v>1</v>
      </c>
      <c r="V79" s="15">
        <f t="shared" si="21"/>
        <v>0</v>
      </c>
      <c r="W79" s="8">
        <v>21682</v>
      </c>
      <c r="X79" s="8">
        <v>22210</v>
      </c>
      <c r="Y79" s="8">
        <v>22752</v>
      </c>
      <c r="Z79" s="17">
        <v>60.32</v>
      </c>
      <c r="AA79" s="17">
        <f t="shared" si="22"/>
        <v>1.7804613328617176</v>
      </c>
      <c r="AB79" s="12">
        <v>21.05</v>
      </c>
      <c r="AC79" s="12">
        <v>80.78</v>
      </c>
      <c r="AD79" s="12">
        <v>4.62</v>
      </c>
      <c r="AE79" s="17">
        <f t="shared" si="34"/>
        <v>0.66464197555612547</v>
      </c>
      <c r="AF79" s="8">
        <v>4.28</v>
      </c>
      <c r="AG79" s="16">
        <v>5.29</v>
      </c>
      <c r="AH79" s="8">
        <v>1</v>
      </c>
      <c r="AI79" s="8">
        <v>1</v>
      </c>
      <c r="AJ79" s="8">
        <v>1</v>
      </c>
      <c r="AK79" s="8">
        <v>0</v>
      </c>
      <c r="AL79" s="8">
        <v>0</v>
      </c>
      <c r="AM79" s="8">
        <f t="shared" si="23"/>
        <v>2</v>
      </c>
      <c r="AN79" s="8">
        <v>0</v>
      </c>
      <c r="AO79" s="8">
        <v>0</v>
      </c>
      <c r="AP79" s="8">
        <v>0</v>
      </c>
      <c r="AQ79" s="8">
        <v>0</v>
      </c>
      <c r="AR79" s="8">
        <f t="shared" si="24"/>
        <v>0</v>
      </c>
      <c r="AS79" s="8">
        <v>0</v>
      </c>
      <c r="AT79" s="8">
        <v>0</v>
      </c>
      <c r="AU79" s="8">
        <v>0</v>
      </c>
      <c r="AV79" s="8">
        <v>0</v>
      </c>
      <c r="AW79" s="8">
        <f t="shared" si="25"/>
        <v>0</v>
      </c>
      <c r="AX79" s="8">
        <f t="shared" si="35"/>
        <v>1</v>
      </c>
      <c r="AY79" s="8">
        <f t="shared" si="36"/>
        <v>1</v>
      </c>
      <c r="AZ79" s="8">
        <f t="shared" si="37"/>
        <v>0</v>
      </c>
      <c r="BA79" s="8">
        <f t="shared" si="38"/>
        <v>0</v>
      </c>
      <c r="BB79" s="8">
        <f t="shared" si="39"/>
        <v>2</v>
      </c>
    </row>
    <row r="80" spans="1:54" x14ac:dyDescent="0.3">
      <c r="A80" s="2">
        <v>79</v>
      </c>
      <c r="B80" s="4">
        <v>80</v>
      </c>
      <c r="C80" s="4">
        <v>3</v>
      </c>
      <c r="D80" s="4">
        <v>3</v>
      </c>
      <c r="E80" s="26">
        <f t="shared" si="26"/>
        <v>3</v>
      </c>
      <c r="F80" s="26">
        <f t="shared" si="27"/>
        <v>3</v>
      </c>
      <c r="G80" s="4">
        <v>2</v>
      </c>
      <c r="H80" s="4">
        <v>2</v>
      </c>
      <c r="I80" s="26">
        <f t="shared" si="28"/>
        <v>2</v>
      </c>
      <c r="J80" s="26">
        <f t="shared" si="29"/>
        <v>2</v>
      </c>
      <c r="K80" s="7">
        <v>1</v>
      </c>
      <c r="L80" s="7">
        <v>1</v>
      </c>
      <c r="M80" s="19">
        <f t="shared" si="30"/>
        <v>2</v>
      </c>
      <c r="N80" s="7">
        <v>4.55</v>
      </c>
      <c r="O80" s="10">
        <v>47.59</v>
      </c>
      <c r="P80" s="10">
        <v>48</v>
      </c>
      <c r="Q80" s="14">
        <v>20040</v>
      </c>
      <c r="R80" s="14">
        <f t="shared" si="31"/>
        <v>409.99999999999659</v>
      </c>
      <c r="S80" s="9">
        <f t="shared" si="32"/>
        <v>0.40999999999999659</v>
      </c>
      <c r="T80" s="14">
        <v>386.88608130596424</v>
      </c>
      <c r="U80" s="15">
        <f t="shared" si="33"/>
        <v>0.94</v>
      </c>
      <c r="V80" s="15">
        <f t="shared" si="21"/>
        <v>6.0000000000000053E-2</v>
      </c>
      <c r="W80" s="8">
        <v>21682</v>
      </c>
      <c r="X80" s="8">
        <v>22210</v>
      </c>
      <c r="Y80" s="8">
        <v>22752</v>
      </c>
      <c r="Z80" s="17">
        <v>65.8</v>
      </c>
      <c r="AA80" s="17">
        <f t="shared" si="22"/>
        <v>1.8182258936139555</v>
      </c>
      <c r="AB80" s="12">
        <v>24.22</v>
      </c>
      <c r="AC80" s="12">
        <v>82.22</v>
      </c>
      <c r="AD80" s="12">
        <v>4.43</v>
      </c>
      <c r="AE80" s="17">
        <f t="shared" si="34"/>
        <v>0.64640372622306952</v>
      </c>
      <c r="AF80" s="8">
        <v>3.4</v>
      </c>
      <c r="AG80" s="16">
        <v>5.67</v>
      </c>
      <c r="AH80" s="8">
        <v>0</v>
      </c>
      <c r="AI80" s="8">
        <v>0</v>
      </c>
      <c r="AJ80" s="8">
        <v>0</v>
      </c>
      <c r="AK80" s="8">
        <v>1</v>
      </c>
      <c r="AL80" s="8">
        <v>0</v>
      </c>
      <c r="AM80" s="8">
        <f t="shared" si="23"/>
        <v>1</v>
      </c>
      <c r="AN80" s="8">
        <v>0</v>
      </c>
      <c r="AO80" s="8">
        <v>0</v>
      </c>
      <c r="AP80" s="8">
        <v>2</v>
      </c>
      <c r="AQ80" s="8">
        <v>0</v>
      </c>
      <c r="AR80" s="8">
        <f t="shared" si="24"/>
        <v>2</v>
      </c>
      <c r="AS80" s="8">
        <v>1</v>
      </c>
      <c r="AT80" s="8">
        <v>0</v>
      </c>
      <c r="AU80" s="8">
        <v>0</v>
      </c>
      <c r="AV80" s="8">
        <v>1</v>
      </c>
      <c r="AW80" s="8">
        <f t="shared" si="25"/>
        <v>2</v>
      </c>
      <c r="AX80" s="8">
        <f t="shared" si="35"/>
        <v>1</v>
      </c>
      <c r="AY80" s="8">
        <f t="shared" si="36"/>
        <v>0</v>
      </c>
      <c r="AZ80" s="8">
        <f t="shared" si="37"/>
        <v>3</v>
      </c>
      <c r="BA80" s="8">
        <f t="shared" si="38"/>
        <v>1</v>
      </c>
      <c r="BB80" s="8">
        <f t="shared" si="39"/>
        <v>5</v>
      </c>
    </row>
    <row r="81" spans="1:54" x14ac:dyDescent="0.3">
      <c r="A81" s="2">
        <v>80</v>
      </c>
      <c r="B81" s="2">
        <v>80</v>
      </c>
      <c r="C81" s="2">
        <v>2</v>
      </c>
      <c r="D81" s="2">
        <v>2</v>
      </c>
      <c r="E81" s="26">
        <f t="shared" si="26"/>
        <v>2</v>
      </c>
      <c r="F81" s="26">
        <f t="shared" si="27"/>
        <v>2</v>
      </c>
      <c r="G81" s="2">
        <v>2</v>
      </c>
      <c r="H81" s="2">
        <v>2</v>
      </c>
      <c r="I81" s="26">
        <f t="shared" si="28"/>
        <v>2</v>
      </c>
      <c r="J81" s="26">
        <f t="shared" si="29"/>
        <v>2</v>
      </c>
      <c r="K81" s="7">
        <v>2</v>
      </c>
      <c r="L81" s="7">
        <v>1</v>
      </c>
      <c r="M81" s="19">
        <f t="shared" si="30"/>
        <v>3</v>
      </c>
      <c r="N81" s="7">
        <v>3.46</v>
      </c>
      <c r="O81" s="10">
        <v>48</v>
      </c>
      <c r="P81" s="10">
        <v>48.2</v>
      </c>
      <c r="Q81" s="14">
        <v>20040</v>
      </c>
      <c r="R81" s="14">
        <f t="shared" si="31"/>
        <v>200.00000000000284</v>
      </c>
      <c r="S81" s="9">
        <f t="shared" si="32"/>
        <v>0.20000000000000284</v>
      </c>
      <c r="T81" s="14">
        <v>199.96639846960892</v>
      </c>
      <c r="U81" s="15">
        <f t="shared" si="33"/>
        <v>1</v>
      </c>
      <c r="V81" s="15">
        <f t="shared" si="21"/>
        <v>0</v>
      </c>
      <c r="W81" s="8">
        <v>21682</v>
      </c>
      <c r="X81" s="8">
        <v>22210</v>
      </c>
      <c r="Y81" s="8">
        <v>22752</v>
      </c>
      <c r="Z81" s="17">
        <v>51.62</v>
      </c>
      <c r="AA81" s="17">
        <f t="shared" si="22"/>
        <v>1.7128180002078501</v>
      </c>
      <c r="AB81" s="12">
        <v>33.04</v>
      </c>
      <c r="AC81" s="12">
        <v>70.2</v>
      </c>
      <c r="AD81" s="12">
        <v>3.47</v>
      </c>
      <c r="AE81" s="17">
        <f t="shared" si="34"/>
        <v>0.54032947479087379</v>
      </c>
      <c r="AF81" s="8">
        <v>2.85</v>
      </c>
      <c r="AG81" s="16">
        <v>4.08</v>
      </c>
      <c r="AH81" s="8">
        <v>0</v>
      </c>
      <c r="AI81" s="8">
        <v>0</v>
      </c>
      <c r="AJ81" s="8">
        <v>0</v>
      </c>
      <c r="AK81" s="8">
        <v>0</v>
      </c>
      <c r="AL81" s="8">
        <v>0</v>
      </c>
      <c r="AM81" s="8">
        <f t="shared" si="23"/>
        <v>0</v>
      </c>
      <c r="AN81" s="8">
        <v>0</v>
      </c>
      <c r="AO81" s="8">
        <v>0</v>
      </c>
      <c r="AP81" s="8">
        <v>1</v>
      </c>
      <c r="AQ81" s="8">
        <v>1</v>
      </c>
      <c r="AR81" s="8">
        <f t="shared" si="24"/>
        <v>2</v>
      </c>
      <c r="AS81" s="8">
        <v>0</v>
      </c>
      <c r="AT81" s="8">
        <v>0</v>
      </c>
      <c r="AU81" s="8">
        <v>0</v>
      </c>
      <c r="AV81" s="8">
        <v>0</v>
      </c>
      <c r="AW81" s="8">
        <f t="shared" si="25"/>
        <v>0</v>
      </c>
      <c r="AX81" s="8">
        <f t="shared" si="35"/>
        <v>0</v>
      </c>
      <c r="AY81" s="8">
        <f t="shared" si="36"/>
        <v>0</v>
      </c>
      <c r="AZ81" s="8">
        <f t="shared" si="37"/>
        <v>1</v>
      </c>
      <c r="BA81" s="8">
        <f t="shared" si="38"/>
        <v>1</v>
      </c>
      <c r="BB81" s="8">
        <f t="shared" si="39"/>
        <v>2</v>
      </c>
    </row>
    <row r="82" spans="1:54" x14ac:dyDescent="0.3">
      <c r="A82" s="2">
        <v>81</v>
      </c>
      <c r="B82" s="2">
        <v>80</v>
      </c>
      <c r="C82" s="2">
        <v>1</v>
      </c>
      <c r="D82" s="2">
        <v>1</v>
      </c>
      <c r="E82" s="26">
        <f t="shared" si="26"/>
        <v>1</v>
      </c>
      <c r="F82" s="26">
        <f t="shared" si="27"/>
        <v>1</v>
      </c>
      <c r="G82" s="2">
        <v>1</v>
      </c>
      <c r="H82" s="2">
        <v>1</v>
      </c>
      <c r="I82" s="26">
        <f t="shared" si="28"/>
        <v>1</v>
      </c>
      <c r="J82" s="26">
        <f t="shared" si="29"/>
        <v>1</v>
      </c>
      <c r="K82" s="7">
        <v>2</v>
      </c>
      <c r="L82" s="7">
        <v>1</v>
      </c>
      <c r="M82" s="19">
        <f t="shared" si="30"/>
        <v>3</v>
      </c>
      <c r="N82" s="7">
        <v>3.29</v>
      </c>
      <c r="O82" s="10">
        <v>48.2</v>
      </c>
      <c r="P82" s="10">
        <v>48.433</v>
      </c>
      <c r="Q82" s="14">
        <v>20040</v>
      </c>
      <c r="R82" s="14">
        <f t="shared" si="31"/>
        <v>232.99999999999699</v>
      </c>
      <c r="S82" s="9">
        <f t="shared" si="32"/>
        <v>0.23299999999999699</v>
      </c>
      <c r="T82" s="14">
        <v>231.96454423167859</v>
      </c>
      <c r="U82" s="15">
        <f t="shared" si="33"/>
        <v>1</v>
      </c>
      <c r="V82" s="15">
        <f t="shared" si="21"/>
        <v>0</v>
      </c>
      <c r="W82" s="8">
        <v>21682</v>
      </c>
      <c r="X82" s="8">
        <v>22210</v>
      </c>
      <c r="Y82" s="8">
        <v>22752</v>
      </c>
      <c r="Z82" s="17">
        <v>68.48</v>
      </c>
      <c r="AA82" s="17">
        <f t="shared" si="22"/>
        <v>1.8355637516690968</v>
      </c>
      <c r="AB82" s="12">
        <v>58.06</v>
      </c>
      <c r="AC82" s="12">
        <v>78.89</v>
      </c>
      <c r="AD82" s="12">
        <v>2.63</v>
      </c>
      <c r="AE82" s="17">
        <f t="shared" si="34"/>
        <v>0.41995574848975786</v>
      </c>
      <c r="AF82" s="8">
        <v>2.09</v>
      </c>
      <c r="AG82" s="16">
        <v>3.54</v>
      </c>
      <c r="AH82" s="8">
        <v>0</v>
      </c>
      <c r="AI82" s="8">
        <v>0</v>
      </c>
      <c r="AJ82" s="8">
        <v>0</v>
      </c>
      <c r="AK82" s="8">
        <v>0</v>
      </c>
      <c r="AL82" s="8">
        <v>0</v>
      </c>
      <c r="AM82" s="8">
        <f t="shared" si="23"/>
        <v>0</v>
      </c>
      <c r="AN82" s="8">
        <v>0</v>
      </c>
      <c r="AO82" s="8">
        <v>0</v>
      </c>
      <c r="AP82" s="8">
        <v>0</v>
      </c>
      <c r="AQ82" s="8">
        <v>0</v>
      </c>
      <c r="AR82" s="8">
        <f t="shared" si="24"/>
        <v>0</v>
      </c>
      <c r="AS82" s="8">
        <v>0</v>
      </c>
      <c r="AT82" s="8">
        <v>0</v>
      </c>
      <c r="AU82" s="8">
        <v>0</v>
      </c>
      <c r="AV82" s="8">
        <v>0</v>
      </c>
      <c r="AW82" s="8">
        <f t="shared" si="25"/>
        <v>0</v>
      </c>
      <c r="AX82" s="8">
        <f t="shared" si="35"/>
        <v>0</v>
      </c>
      <c r="AY82" s="8">
        <f t="shared" si="36"/>
        <v>0</v>
      </c>
      <c r="AZ82" s="8">
        <f t="shared" si="37"/>
        <v>0</v>
      </c>
      <c r="BA82" s="8">
        <f t="shared" si="38"/>
        <v>0</v>
      </c>
      <c r="BB82" s="8">
        <f t="shared" si="39"/>
        <v>0</v>
      </c>
    </row>
    <row r="83" spans="1:54" x14ac:dyDescent="0.3">
      <c r="A83" s="2">
        <v>82</v>
      </c>
      <c r="B83" s="2">
        <v>80</v>
      </c>
      <c r="C83" s="2">
        <v>2</v>
      </c>
      <c r="D83" s="2">
        <v>3</v>
      </c>
      <c r="E83" s="26">
        <f t="shared" si="26"/>
        <v>2</v>
      </c>
      <c r="F83" s="26">
        <f t="shared" si="27"/>
        <v>3</v>
      </c>
      <c r="G83" s="2">
        <v>2</v>
      </c>
      <c r="H83" s="2">
        <v>3</v>
      </c>
      <c r="I83" s="26">
        <f t="shared" si="28"/>
        <v>2</v>
      </c>
      <c r="J83" s="26">
        <f t="shared" si="29"/>
        <v>3</v>
      </c>
      <c r="K83" s="7">
        <v>2</v>
      </c>
      <c r="L83" s="7">
        <v>1</v>
      </c>
      <c r="M83" s="19">
        <f t="shared" si="30"/>
        <v>3</v>
      </c>
      <c r="N83" s="7">
        <v>3.58</v>
      </c>
      <c r="O83" s="10">
        <v>48.433</v>
      </c>
      <c r="P83" s="10">
        <v>48.86</v>
      </c>
      <c r="Q83" s="14">
        <v>20040</v>
      </c>
      <c r="R83" s="14">
        <f t="shared" si="31"/>
        <v>426.9999999999996</v>
      </c>
      <c r="S83" s="9">
        <f t="shared" si="32"/>
        <v>0.4269999999999996</v>
      </c>
      <c r="T83" s="14">
        <v>426.94920016341439</v>
      </c>
      <c r="U83" s="15">
        <f t="shared" si="33"/>
        <v>1</v>
      </c>
      <c r="V83" s="15">
        <f t="shared" si="21"/>
        <v>0</v>
      </c>
      <c r="W83" s="8">
        <v>21682</v>
      </c>
      <c r="X83" s="8">
        <v>22210</v>
      </c>
      <c r="Y83" s="8">
        <v>22752</v>
      </c>
      <c r="Z83" s="17">
        <v>55.67</v>
      </c>
      <c r="AA83" s="17">
        <f t="shared" si="22"/>
        <v>1.7456212213069384</v>
      </c>
      <c r="AB83" s="12">
        <v>39.01</v>
      </c>
      <c r="AC83" s="12">
        <v>68.569999999999993</v>
      </c>
      <c r="AD83" s="12">
        <v>5.7</v>
      </c>
      <c r="AE83" s="17">
        <f t="shared" si="34"/>
        <v>0.75587485567249146</v>
      </c>
      <c r="AF83" s="8">
        <v>2.87</v>
      </c>
      <c r="AG83" s="16">
        <v>7.5</v>
      </c>
      <c r="AH83" s="8">
        <v>0</v>
      </c>
      <c r="AI83" s="8">
        <v>0</v>
      </c>
      <c r="AJ83" s="8">
        <v>2</v>
      </c>
      <c r="AK83" s="8">
        <v>3</v>
      </c>
      <c r="AL83" s="8">
        <v>0</v>
      </c>
      <c r="AM83" s="8">
        <f t="shared" si="23"/>
        <v>5</v>
      </c>
      <c r="AN83" s="8">
        <v>0</v>
      </c>
      <c r="AO83" s="8">
        <v>0</v>
      </c>
      <c r="AP83" s="8">
        <v>0</v>
      </c>
      <c r="AQ83" s="8">
        <v>1</v>
      </c>
      <c r="AR83" s="8">
        <f t="shared" si="24"/>
        <v>1</v>
      </c>
      <c r="AS83" s="8">
        <v>0</v>
      </c>
      <c r="AT83" s="8">
        <v>0</v>
      </c>
      <c r="AU83" s="8">
        <v>0</v>
      </c>
      <c r="AV83" s="8">
        <v>0</v>
      </c>
      <c r="AW83" s="8">
        <f t="shared" si="25"/>
        <v>0</v>
      </c>
      <c r="AX83" s="8">
        <f t="shared" si="35"/>
        <v>0</v>
      </c>
      <c r="AY83" s="8">
        <f t="shared" si="36"/>
        <v>2</v>
      </c>
      <c r="AZ83" s="8">
        <f t="shared" si="37"/>
        <v>3</v>
      </c>
      <c r="BA83" s="8">
        <f t="shared" si="38"/>
        <v>1</v>
      </c>
      <c r="BB83" s="8">
        <f t="shared" si="39"/>
        <v>6</v>
      </c>
    </row>
    <row r="84" spans="1:54" x14ac:dyDescent="0.3">
      <c r="A84" s="2">
        <v>83</v>
      </c>
      <c r="B84" s="2">
        <v>80</v>
      </c>
      <c r="C84" s="2">
        <v>2</v>
      </c>
      <c r="D84" s="2">
        <v>2</v>
      </c>
      <c r="E84" s="26">
        <f t="shared" si="26"/>
        <v>2</v>
      </c>
      <c r="F84" s="26">
        <f t="shared" si="27"/>
        <v>2</v>
      </c>
      <c r="G84" s="2">
        <v>2</v>
      </c>
      <c r="H84" s="2">
        <v>2</v>
      </c>
      <c r="I84" s="26">
        <f t="shared" si="28"/>
        <v>2</v>
      </c>
      <c r="J84" s="26">
        <f t="shared" si="29"/>
        <v>2</v>
      </c>
      <c r="K84" s="7">
        <v>2</v>
      </c>
      <c r="L84" s="7">
        <v>1</v>
      </c>
      <c r="M84" s="19">
        <f t="shared" si="30"/>
        <v>3</v>
      </c>
      <c r="N84" s="7">
        <v>3.63</v>
      </c>
      <c r="O84" s="10">
        <v>48.86</v>
      </c>
      <c r="P84" s="10">
        <v>49.2</v>
      </c>
      <c r="Q84" s="14">
        <v>20040</v>
      </c>
      <c r="R84" s="14">
        <f t="shared" si="31"/>
        <v>340.00000000000341</v>
      </c>
      <c r="S84" s="9">
        <f t="shared" si="32"/>
        <v>0.34000000000000341</v>
      </c>
      <c r="T84" s="14">
        <v>335.38055650307575</v>
      </c>
      <c r="U84" s="15">
        <f t="shared" si="33"/>
        <v>0.99</v>
      </c>
      <c r="V84" s="15">
        <f t="shared" si="21"/>
        <v>1.0000000000000009E-2</v>
      </c>
      <c r="W84" s="8">
        <v>21682</v>
      </c>
      <c r="X84" s="8">
        <v>22210</v>
      </c>
      <c r="Y84" s="8">
        <v>22752</v>
      </c>
      <c r="Z84" s="17">
        <v>63.45</v>
      </c>
      <c r="AA84" s="17">
        <f t="shared" si="22"/>
        <v>1.8024316264307236</v>
      </c>
      <c r="AB84" s="12">
        <v>42.72</v>
      </c>
      <c r="AC84" s="12">
        <v>93.56</v>
      </c>
      <c r="AD84" s="12">
        <v>4</v>
      </c>
      <c r="AE84" s="17">
        <f t="shared" si="34"/>
        <v>0.6020599913279624</v>
      </c>
      <c r="AF84" s="8">
        <v>3.76</v>
      </c>
      <c r="AG84" s="16">
        <v>4.29</v>
      </c>
      <c r="AH84" s="8">
        <v>0</v>
      </c>
      <c r="AI84" s="8">
        <v>0</v>
      </c>
      <c r="AJ84" s="8">
        <v>1</v>
      </c>
      <c r="AK84" s="8">
        <v>0</v>
      </c>
      <c r="AL84" s="8">
        <v>1</v>
      </c>
      <c r="AM84" s="8">
        <f t="shared" si="23"/>
        <v>2</v>
      </c>
      <c r="AN84" s="8">
        <v>0</v>
      </c>
      <c r="AO84" s="8">
        <v>0</v>
      </c>
      <c r="AP84" s="8">
        <v>0</v>
      </c>
      <c r="AQ84" s="8">
        <v>3</v>
      </c>
      <c r="AR84" s="8">
        <f t="shared" si="24"/>
        <v>3</v>
      </c>
      <c r="AS84" s="8">
        <v>0</v>
      </c>
      <c r="AT84" s="8">
        <v>0</v>
      </c>
      <c r="AU84" s="8">
        <v>0</v>
      </c>
      <c r="AV84" s="8">
        <v>0</v>
      </c>
      <c r="AW84" s="8">
        <f t="shared" si="25"/>
        <v>0</v>
      </c>
      <c r="AX84" s="8">
        <f t="shared" si="35"/>
        <v>0</v>
      </c>
      <c r="AY84" s="8">
        <f t="shared" si="36"/>
        <v>1</v>
      </c>
      <c r="AZ84" s="8">
        <f t="shared" si="37"/>
        <v>0</v>
      </c>
      <c r="BA84" s="8">
        <f t="shared" si="38"/>
        <v>4</v>
      </c>
      <c r="BB84" s="8">
        <f t="shared" si="39"/>
        <v>5</v>
      </c>
    </row>
    <row r="85" spans="1:54" x14ac:dyDescent="0.3">
      <c r="A85" s="2">
        <v>84</v>
      </c>
      <c r="B85" s="2">
        <v>80</v>
      </c>
      <c r="C85" s="2">
        <v>2</v>
      </c>
      <c r="D85" s="2">
        <v>3</v>
      </c>
      <c r="E85" s="26">
        <f t="shared" si="26"/>
        <v>2</v>
      </c>
      <c r="F85" s="26">
        <f t="shared" si="27"/>
        <v>3</v>
      </c>
      <c r="G85" s="2">
        <v>2</v>
      </c>
      <c r="H85" s="2">
        <v>3</v>
      </c>
      <c r="I85" s="26">
        <f t="shared" si="28"/>
        <v>2</v>
      </c>
      <c r="J85" s="26">
        <f t="shared" si="29"/>
        <v>3</v>
      </c>
      <c r="K85" s="7">
        <v>2</v>
      </c>
      <c r="L85" s="7">
        <v>1</v>
      </c>
      <c r="M85" s="19">
        <f t="shared" si="30"/>
        <v>3</v>
      </c>
      <c r="N85" s="7">
        <v>3.93</v>
      </c>
      <c r="O85" s="10">
        <v>49.2</v>
      </c>
      <c r="P85" s="10">
        <v>49.65</v>
      </c>
      <c r="Q85" s="14">
        <v>20040</v>
      </c>
      <c r="R85" s="14">
        <f t="shared" si="31"/>
        <v>449.99999999999574</v>
      </c>
      <c r="S85" s="9">
        <f t="shared" si="32"/>
        <v>0.44999999999999574</v>
      </c>
      <c r="T85" s="14">
        <v>444.20461910098641</v>
      </c>
      <c r="U85" s="15">
        <f t="shared" si="33"/>
        <v>0.99</v>
      </c>
      <c r="V85" s="15">
        <f t="shared" si="21"/>
        <v>1.0000000000000009E-2</v>
      </c>
      <c r="W85" s="8">
        <v>21682</v>
      </c>
      <c r="X85" s="8">
        <v>22210</v>
      </c>
      <c r="Y85" s="8">
        <v>22752</v>
      </c>
      <c r="Z85" s="17">
        <v>69.86</v>
      </c>
      <c r="AA85" s="17">
        <f t="shared" si="22"/>
        <v>1.8442285813016279</v>
      </c>
      <c r="AB85" s="12">
        <v>53.24</v>
      </c>
      <c r="AC85" s="12">
        <v>76.22</v>
      </c>
      <c r="AD85" s="12">
        <v>1.96</v>
      </c>
      <c r="AE85" s="17">
        <f t="shared" si="34"/>
        <v>0.29225607135647602</v>
      </c>
      <c r="AF85" s="8">
        <v>1.79</v>
      </c>
      <c r="AG85" s="16">
        <v>2.13</v>
      </c>
      <c r="AH85" s="8">
        <v>3</v>
      </c>
      <c r="AI85" s="8">
        <v>0</v>
      </c>
      <c r="AJ85" s="8">
        <v>0</v>
      </c>
      <c r="AK85" s="8">
        <v>1</v>
      </c>
      <c r="AL85" s="8">
        <v>1</v>
      </c>
      <c r="AM85" s="8">
        <f t="shared" si="23"/>
        <v>2</v>
      </c>
      <c r="AN85" s="8">
        <v>0</v>
      </c>
      <c r="AO85" s="8">
        <v>1</v>
      </c>
      <c r="AP85" s="8">
        <v>0</v>
      </c>
      <c r="AQ85" s="8">
        <v>0</v>
      </c>
      <c r="AR85" s="8">
        <f t="shared" si="24"/>
        <v>1</v>
      </c>
      <c r="AS85" s="8">
        <v>0</v>
      </c>
      <c r="AT85" s="8">
        <v>0</v>
      </c>
      <c r="AU85" s="8">
        <v>0</v>
      </c>
      <c r="AV85" s="8">
        <v>1</v>
      </c>
      <c r="AW85" s="8">
        <f t="shared" si="25"/>
        <v>1</v>
      </c>
      <c r="AX85" s="8">
        <f t="shared" si="35"/>
        <v>0</v>
      </c>
      <c r="AY85" s="8">
        <f t="shared" si="36"/>
        <v>1</v>
      </c>
      <c r="AZ85" s="8">
        <f t="shared" si="37"/>
        <v>1</v>
      </c>
      <c r="BA85" s="8">
        <f t="shared" si="38"/>
        <v>2</v>
      </c>
      <c r="BB85" s="8">
        <f t="shared" si="39"/>
        <v>4</v>
      </c>
    </row>
    <row r="86" spans="1:54" x14ac:dyDescent="0.3">
      <c r="A86" s="2">
        <v>85</v>
      </c>
      <c r="B86" s="2">
        <v>60</v>
      </c>
      <c r="C86" s="2">
        <v>3</v>
      </c>
      <c r="D86" s="2">
        <v>3</v>
      </c>
      <c r="E86" s="26">
        <f t="shared" si="26"/>
        <v>3</v>
      </c>
      <c r="F86" s="26">
        <f t="shared" si="27"/>
        <v>3</v>
      </c>
      <c r="G86" s="2">
        <v>2</v>
      </c>
      <c r="H86" s="2">
        <v>2</v>
      </c>
      <c r="I86" s="26">
        <f t="shared" si="28"/>
        <v>2</v>
      </c>
      <c r="J86" s="26">
        <f t="shared" si="29"/>
        <v>2</v>
      </c>
      <c r="K86" s="7">
        <v>1</v>
      </c>
      <c r="L86" s="7">
        <v>1</v>
      </c>
      <c r="M86" s="19">
        <f t="shared" si="30"/>
        <v>2</v>
      </c>
      <c r="N86" s="7">
        <v>4.4000000000000004</v>
      </c>
      <c r="O86" s="10">
        <v>49.65</v>
      </c>
      <c r="P86" s="10">
        <v>50.35</v>
      </c>
      <c r="Q86" s="14">
        <v>20040</v>
      </c>
      <c r="R86" s="14">
        <f t="shared" si="31"/>
        <v>700.00000000000284</v>
      </c>
      <c r="S86" s="9">
        <f t="shared" si="32"/>
        <v>0.70000000000000284</v>
      </c>
      <c r="T86" s="14">
        <v>699.90704177721784</v>
      </c>
      <c r="U86" s="15">
        <f t="shared" si="33"/>
        <v>1</v>
      </c>
      <c r="V86" s="15">
        <f t="shared" si="21"/>
        <v>0</v>
      </c>
      <c r="W86" s="8">
        <v>21682</v>
      </c>
      <c r="X86" s="8">
        <v>22210</v>
      </c>
      <c r="Y86" s="8">
        <v>22752</v>
      </c>
      <c r="Z86" s="17">
        <v>75.69</v>
      </c>
      <c r="AA86" s="17">
        <f t="shared" si="22"/>
        <v>1.8790385052372371</v>
      </c>
      <c r="AB86" s="12">
        <v>32.85</v>
      </c>
      <c r="AC86" s="12">
        <v>99.17</v>
      </c>
      <c r="AD86" s="12">
        <v>2.63</v>
      </c>
      <c r="AE86" s="17">
        <f t="shared" si="34"/>
        <v>0.41995574848975786</v>
      </c>
      <c r="AF86" s="8">
        <v>1.75</v>
      </c>
      <c r="AG86" s="16">
        <v>4.2</v>
      </c>
      <c r="AH86" s="8">
        <v>1</v>
      </c>
      <c r="AI86" s="8">
        <v>0</v>
      </c>
      <c r="AJ86" s="8">
        <v>1</v>
      </c>
      <c r="AK86" s="8">
        <v>3</v>
      </c>
      <c r="AL86" s="8">
        <v>4</v>
      </c>
      <c r="AM86" s="8">
        <f t="shared" si="23"/>
        <v>8</v>
      </c>
      <c r="AN86" s="8">
        <v>0</v>
      </c>
      <c r="AO86" s="8">
        <v>0</v>
      </c>
      <c r="AP86" s="8">
        <v>1</v>
      </c>
      <c r="AQ86" s="8">
        <v>9</v>
      </c>
      <c r="AR86" s="8">
        <f t="shared" si="24"/>
        <v>10</v>
      </c>
      <c r="AS86" s="8">
        <v>0</v>
      </c>
      <c r="AT86" s="8">
        <v>0</v>
      </c>
      <c r="AU86" s="8">
        <v>2</v>
      </c>
      <c r="AV86" s="8">
        <v>8</v>
      </c>
      <c r="AW86" s="8">
        <f t="shared" si="25"/>
        <v>10</v>
      </c>
      <c r="AX86" s="8">
        <f t="shared" si="35"/>
        <v>0</v>
      </c>
      <c r="AY86" s="8">
        <f t="shared" si="36"/>
        <v>1</v>
      </c>
      <c r="AZ86" s="8">
        <f t="shared" si="37"/>
        <v>6</v>
      </c>
      <c r="BA86" s="8">
        <f t="shared" si="38"/>
        <v>21</v>
      </c>
      <c r="BB86" s="8">
        <f t="shared" si="39"/>
        <v>28</v>
      </c>
    </row>
    <row r="87" spans="1:54" x14ac:dyDescent="0.3">
      <c r="A87" s="2">
        <v>86</v>
      </c>
      <c r="B87" s="2">
        <v>60</v>
      </c>
      <c r="C87" s="2">
        <v>2</v>
      </c>
      <c r="D87" s="2">
        <v>2</v>
      </c>
      <c r="E87" s="26">
        <f t="shared" si="26"/>
        <v>2</v>
      </c>
      <c r="F87" s="26">
        <f t="shared" si="27"/>
        <v>2</v>
      </c>
      <c r="G87" s="2">
        <v>1</v>
      </c>
      <c r="H87" s="2">
        <v>1</v>
      </c>
      <c r="I87" s="26">
        <f t="shared" si="28"/>
        <v>1</v>
      </c>
      <c r="J87" s="26">
        <f t="shared" si="29"/>
        <v>1</v>
      </c>
      <c r="K87" s="7">
        <v>2</v>
      </c>
      <c r="L87" s="7">
        <v>1</v>
      </c>
      <c r="M87" s="19">
        <f t="shared" si="30"/>
        <v>3</v>
      </c>
      <c r="N87" s="7">
        <v>3.83</v>
      </c>
      <c r="O87" s="10">
        <v>50.35</v>
      </c>
      <c r="P87" s="10">
        <v>51</v>
      </c>
      <c r="Q87" s="14">
        <v>20040</v>
      </c>
      <c r="R87" s="14">
        <f t="shared" si="31"/>
        <v>649.99999999999864</v>
      </c>
      <c r="S87" s="9">
        <f t="shared" si="32"/>
        <v>0.64999999999999869</v>
      </c>
      <c r="T87" s="14">
        <v>576.4651863640504</v>
      </c>
      <c r="U87" s="15">
        <f t="shared" si="33"/>
        <v>0.89</v>
      </c>
      <c r="V87" s="15">
        <f t="shared" si="21"/>
        <v>0.10999999999999999</v>
      </c>
      <c r="W87" s="8">
        <v>21682</v>
      </c>
      <c r="X87" s="8">
        <v>22210</v>
      </c>
      <c r="Y87" s="8">
        <v>22752</v>
      </c>
      <c r="Z87" s="17">
        <v>66.959999999999994</v>
      </c>
      <c r="AA87" s="17">
        <f t="shared" si="22"/>
        <v>1.8258154449852035</v>
      </c>
      <c r="AB87" s="12">
        <v>50.44</v>
      </c>
      <c r="AC87" s="12">
        <v>91.3</v>
      </c>
      <c r="AD87" s="12">
        <v>3.42</v>
      </c>
      <c r="AE87" s="17">
        <f t="shared" si="34"/>
        <v>0.53402610605613499</v>
      </c>
      <c r="AF87" s="8">
        <v>1.92</v>
      </c>
      <c r="AG87" s="16">
        <v>5.9</v>
      </c>
      <c r="AH87" s="8">
        <v>0</v>
      </c>
      <c r="AI87" s="8">
        <v>0</v>
      </c>
      <c r="AJ87" s="8">
        <v>1</v>
      </c>
      <c r="AK87" s="8">
        <v>4</v>
      </c>
      <c r="AL87" s="8">
        <v>8</v>
      </c>
      <c r="AM87" s="8">
        <f t="shared" si="23"/>
        <v>13</v>
      </c>
      <c r="AN87" s="8">
        <v>0</v>
      </c>
      <c r="AO87" s="8">
        <v>1</v>
      </c>
      <c r="AP87" s="8">
        <v>3</v>
      </c>
      <c r="AQ87" s="8">
        <v>13</v>
      </c>
      <c r="AR87" s="8">
        <f t="shared" si="24"/>
        <v>17</v>
      </c>
      <c r="AS87" s="8">
        <v>0</v>
      </c>
      <c r="AT87" s="8">
        <v>0</v>
      </c>
      <c r="AU87" s="8">
        <v>7</v>
      </c>
      <c r="AV87" s="8">
        <v>11</v>
      </c>
      <c r="AW87" s="8">
        <f t="shared" si="25"/>
        <v>18</v>
      </c>
      <c r="AX87" s="8">
        <f t="shared" si="35"/>
        <v>0</v>
      </c>
      <c r="AY87" s="8">
        <f t="shared" si="36"/>
        <v>2</v>
      </c>
      <c r="AZ87" s="8">
        <f t="shared" si="37"/>
        <v>14</v>
      </c>
      <c r="BA87" s="8">
        <f t="shared" si="38"/>
        <v>32</v>
      </c>
      <c r="BB87" s="8">
        <f t="shared" si="39"/>
        <v>48</v>
      </c>
    </row>
    <row r="88" spans="1:54" x14ac:dyDescent="0.3">
      <c r="A88" s="2">
        <v>87</v>
      </c>
      <c r="B88" s="2">
        <v>60</v>
      </c>
      <c r="C88" s="2">
        <v>2</v>
      </c>
      <c r="D88" s="2">
        <v>3</v>
      </c>
      <c r="E88" s="26">
        <f t="shared" si="26"/>
        <v>2</v>
      </c>
      <c r="F88" s="26">
        <f t="shared" si="27"/>
        <v>3</v>
      </c>
      <c r="G88" s="2">
        <v>2</v>
      </c>
      <c r="H88" s="2">
        <v>2</v>
      </c>
      <c r="I88" s="26">
        <f t="shared" si="28"/>
        <v>2</v>
      </c>
      <c r="J88" s="26">
        <f t="shared" si="29"/>
        <v>2</v>
      </c>
      <c r="K88" s="7">
        <v>1</v>
      </c>
      <c r="L88" s="7">
        <v>1</v>
      </c>
      <c r="M88" s="19">
        <f t="shared" si="30"/>
        <v>2</v>
      </c>
      <c r="N88" s="7">
        <v>3.69</v>
      </c>
      <c r="O88" s="10">
        <v>51</v>
      </c>
      <c r="P88" s="10">
        <v>51.39</v>
      </c>
      <c r="Q88" s="14">
        <v>20040</v>
      </c>
      <c r="R88" s="14">
        <f t="shared" si="31"/>
        <v>390.00000000000057</v>
      </c>
      <c r="S88" s="9">
        <f t="shared" si="32"/>
        <v>0.39000000000000057</v>
      </c>
      <c r="T88" s="14">
        <v>370.25613238195291</v>
      </c>
      <c r="U88" s="15">
        <f t="shared" si="33"/>
        <v>0.95</v>
      </c>
      <c r="V88" s="15">
        <f t="shared" si="21"/>
        <v>5.0000000000000044E-2</v>
      </c>
      <c r="W88" s="8">
        <v>21682</v>
      </c>
      <c r="X88" s="8">
        <v>22210</v>
      </c>
      <c r="Y88" s="8">
        <v>22752</v>
      </c>
      <c r="Z88" s="17">
        <v>59.68</v>
      </c>
      <c r="AA88" s="17">
        <f t="shared" si="22"/>
        <v>1.7758288144646124</v>
      </c>
      <c r="AB88" s="12">
        <v>31.77</v>
      </c>
      <c r="AC88" s="12">
        <v>91.3</v>
      </c>
      <c r="AD88" s="12">
        <v>3.21</v>
      </c>
      <c r="AE88" s="17">
        <f t="shared" si="34"/>
        <v>0.5065050324048721</v>
      </c>
      <c r="AF88" s="8">
        <v>2.4700000000000002</v>
      </c>
      <c r="AG88" s="16">
        <v>3.99</v>
      </c>
      <c r="AH88" s="8">
        <v>0</v>
      </c>
      <c r="AI88" s="8">
        <v>0</v>
      </c>
      <c r="AJ88" s="8">
        <v>0</v>
      </c>
      <c r="AK88" s="8">
        <v>1</v>
      </c>
      <c r="AL88" s="8">
        <v>4</v>
      </c>
      <c r="AM88" s="8">
        <f t="shared" si="23"/>
        <v>5</v>
      </c>
      <c r="AN88" s="8">
        <v>0</v>
      </c>
      <c r="AO88" s="8">
        <v>1</v>
      </c>
      <c r="AP88" s="8">
        <v>0</v>
      </c>
      <c r="AQ88" s="8">
        <v>7</v>
      </c>
      <c r="AR88" s="8">
        <f t="shared" si="24"/>
        <v>8</v>
      </c>
      <c r="AS88" s="8">
        <v>0</v>
      </c>
      <c r="AT88" s="8">
        <v>0</v>
      </c>
      <c r="AU88" s="8">
        <v>0</v>
      </c>
      <c r="AV88" s="8">
        <v>5</v>
      </c>
      <c r="AW88" s="8">
        <f t="shared" si="25"/>
        <v>5</v>
      </c>
      <c r="AX88" s="8">
        <f t="shared" si="35"/>
        <v>0</v>
      </c>
      <c r="AY88" s="8">
        <f t="shared" si="36"/>
        <v>1</v>
      </c>
      <c r="AZ88" s="8">
        <f t="shared" si="37"/>
        <v>1</v>
      </c>
      <c r="BA88" s="8">
        <f t="shared" si="38"/>
        <v>16</v>
      </c>
      <c r="BB88" s="8">
        <f t="shared" si="39"/>
        <v>18</v>
      </c>
    </row>
    <row r="89" spans="1:54" x14ac:dyDescent="0.3">
      <c r="A89" s="2">
        <v>88</v>
      </c>
      <c r="B89" s="2">
        <v>60</v>
      </c>
      <c r="C89" s="2">
        <v>1</v>
      </c>
      <c r="D89" s="2">
        <v>1</v>
      </c>
      <c r="E89" s="26">
        <f t="shared" si="26"/>
        <v>1</v>
      </c>
      <c r="F89" s="26">
        <f t="shared" si="27"/>
        <v>1</v>
      </c>
      <c r="G89" s="2">
        <v>1</v>
      </c>
      <c r="H89" s="2">
        <v>1</v>
      </c>
      <c r="I89" s="26">
        <f t="shared" si="28"/>
        <v>1</v>
      </c>
      <c r="J89" s="26">
        <f t="shared" si="29"/>
        <v>1</v>
      </c>
      <c r="K89" s="7">
        <v>2</v>
      </c>
      <c r="L89" s="7">
        <v>1</v>
      </c>
      <c r="M89" s="19">
        <f t="shared" si="30"/>
        <v>3</v>
      </c>
      <c r="N89" s="7">
        <v>3.71</v>
      </c>
      <c r="O89" s="10">
        <v>51.39</v>
      </c>
      <c r="P89" s="10">
        <v>52</v>
      </c>
      <c r="Q89" s="14">
        <v>20040</v>
      </c>
      <c r="R89" s="14">
        <f t="shared" si="31"/>
        <v>609.99999999999943</v>
      </c>
      <c r="S89" s="9">
        <f t="shared" si="32"/>
        <v>0.60999999999999943</v>
      </c>
      <c r="T89" s="14">
        <v>436.94355375395168</v>
      </c>
      <c r="U89" s="15">
        <f t="shared" si="33"/>
        <v>0.72</v>
      </c>
      <c r="V89" s="15">
        <f t="shared" si="21"/>
        <v>0.28000000000000003</v>
      </c>
      <c r="W89" s="8">
        <v>21682</v>
      </c>
      <c r="X89" s="8">
        <v>22210</v>
      </c>
      <c r="Y89" s="8">
        <v>22752</v>
      </c>
      <c r="Z89" s="17">
        <v>61.8</v>
      </c>
      <c r="AA89" s="17">
        <f t="shared" si="22"/>
        <v>1.7909884750888159</v>
      </c>
      <c r="AB89" s="12">
        <v>39.53</v>
      </c>
      <c r="AC89" s="12">
        <v>78.989999999999995</v>
      </c>
      <c r="AD89" s="12">
        <v>5.34</v>
      </c>
      <c r="AE89" s="17">
        <f t="shared" si="34"/>
        <v>0.72754125702855643</v>
      </c>
      <c r="AF89" s="8">
        <v>3.97</v>
      </c>
      <c r="AG89" s="16">
        <v>7.04</v>
      </c>
      <c r="AH89" s="8">
        <v>0</v>
      </c>
      <c r="AI89" s="8">
        <v>0</v>
      </c>
      <c r="AJ89" s="8">
        <v>1</v>
      </c>
      <c r="AK89" s="8">
        <v>0</v>
      </c>
      <c r="AL89" s="8">
        <v>1</v>
      </c>
      <c r="AM89" s="8">
        <f t="shared" si="23"/>
        <v>2</v>
      </c>
      <c r="AN89" s="8">
        <v>0</v>
      </c>
      <c r="AO89" s="8">
        <v>0</v>
      </c>
      <c r="AP89" s="8">
        <v>2</v>
      </c>
      <c r="AQ89" s="8">
        <v>1</v>
      </c>
      <c r="AR89" s="8">
        <f t="shared" si="24"/>
        <v>3</v>
      </c>
      <c r="AS89" s="8">
        <v>0</v>
      </c>
      <c r="AT89" s="8">
        <v>0</v>
      </c>
      <c r="AU89" s="8">
        <v>0</v>
      </c>
      <c r="AV89" s="8">
        <v>1</v>
      </c>
      <c r="AW89" s="8">
        <f t="shared" si="25"/>
        <v>1</v>
      </c>
      <c r="AX89" s="8">
        <f t="shared" si="35"/>
        <v>0</v>
      </c>
      <c r="AY89" s="8">
        <f t="shared" si="36"/>
        <v>1</v>
      </c>
      <c r="AZ89" s="8">
        <f t="shared" si="37"/>
        <v>2</v>
      </c>
      <c r="BA89" s="8">
        <f t="shared" si="38"/>
        <v>3</v>
      </c>
      <c r="BB89" s="8">
        <f t="shared" si="39"/>
        <v>6</v>
      </c>
    </row>
    <row r="90" spans="1:54" x14ac:dyDescent="0.3">
      <c r="A90" s="2">
        <v>89</v>
      </c>
      <c r="B90" s="2">
        <v>60</v>
      </c>
      <c r="C90" s="2">
        <v>2</v>
      </c>
      <c r="D90" s="2">
        <v>1</v>
      </c>
      <c r="E90" s="26">
        <f t="shared" si="26"/>
        <v>1</v>
      </c>
      <c r="F90" s="26">
        <f t="shared" si="27"/>
        <v>2</v>
      </c>
      <c r="G90" s="2">
        <v>2</v>
      </c>
      <c r="H90" s="2">
        <v>1</v>
      </c>
      <c r="I90" s="26">
        <f t="shared" si="28"/>
        <v>1</v>
      </c>
      <c r="J90" s="26">
        <f t="shared" si="29"/>
        <v>2</v>
      </c>
      <c r="K90" s="7">
        <v>1</v>
      </c>
      <c r="L90" s="7">
        <v>2</v>
      </c>
      <c r="M90" s="19">
        <f t="shared" si="30"/>
        <v>3</v>
      </c>
      <c r="N90" s="7">
        <v>4.25</v>
      </c>
      <c r="O90" s="10">
        <v>52</v>
      </c>
      <c r="P90" s="10">
        <v>52.45</v>
      </c>
      <c r="Q90" s="14">
        <v>20050</v>
      </c>
      <c r="R90" s="14">
        <f t="shared" si="31"/>
        <v>450.00000000000284</v>
      </c>
      <c r="S90" s="9">
        <f t="shared" si="32"/>
        <v>0.45000000000000284</v>
      </c>
      <c r="T90" s="14">
        <v>423.012995586746</v>
      </c>
      <c r="U90" s="15">
        <f t="shared" si="33"/>
        <v>0.94</v>
      </c>
      <c r="V90" s="15">
        <f t="shared" si="21"/>
        <v>6.0000000000000053E-2</v>
      </c>
      <c r="W90" s="8">
        <v>21682</v>
      </c>
      <c r="X90" s="8">
        <v>22210</v>
      </c>
      <c r="Y90" s="8">
        <v>22752</v>
      </c>
      <c r="Z90" s="17">
        <v>72.05</v>
      </c>
      <c r="AA90" s="17">
        <f t="shared" si="22"/>
        <v>1.8576339851500081</v>
      </c>
      <c r="AB90" s="12">
        <v>61.47</v>
      </c>
      <c r="AC90" s="12">
        <v>87.16</v>
      </c>
      <c r="AD90" s="12">
        <v>2.79</v>
      </c>
      <c r="AE90" s="17">
        <f t="shared" si="34"/>
        <v>0.44560420327359757</v>
      </c>
      <c r="AF90" s="8">
        <v>2.4</v>
      </c>
      <c r="AG90" s="16">
        <v>3.44</v>
      </c>
      <c r="AH90" s="8">
        <v>0</v>
      </c>
      <c r="AI90" s="8">
        <v>0</v>
      </c>
      <c r="AJ90" s="8">
        <v>0</v>
      </c>
      <c r="AK90" s="8">
        <v>1</v>
      </c>
      <c r="AL90" s="8">
        <v>3</v>
      </c>
      <c r="AM90" s="8">
        <f t="shared" si="23"/>
        <v>4</v>
      </c>
      <c r="AN90" s="8">
        <v>0</v>
      </c>
      <c r="AO90" s="8">
        <v>0</v>
      </c>
      <c r="AP90" s="8">
        <v>0</v>
      </c>
      <c r="AQ90" s="8">
        <v>2</v>
      </c>
      <c r="AR90" s="8">
        <f t="shared" si="24"/>
        <v>2</v>
      </c>
      <c r="AS90" s="8">
        <v>0</v>
      </c>
      <c r="AT90" s="8">
        <v>0</v>
      </c>
      <c r="AU90" s="8">
        <v>1</v>
      </c>
      <c r="AV90" s="8">
        <v>4</v>
      </c>
      <c r="AW90" s="8">
        <f t="shared" si="25"/>
        <v>5</v>
      </c>
      <c r="AX90" s="8">
        <f t="shared" si="35"/>
        <v>0</v>
      </c>
      <c r="AY90" s="8">
        <f t="shared" si="36"/>
        <v>0</v>
      </c>
      <c r="AZ90" s="8">
        <f t="shared" si="37"/>
        <v>2</v>
      </c>
      <c r="BA90" s="8">
        <f t="shared" si="38"/>
        <v>9</v>
      </c>
      <c r="BB90" s="8">
        <f t="shared" si="39"/>
        <v>11</v>
      </c>
    </row>
    <row r="91" spans="1:54" x14ac:dyDescent="0.3">
      <c r="A91" s="2">
        <v>90</v>
      </c>
      <c r="B91" s="2">
        <v>80</v>
      </c>
      <c r="C91" s="2">
        <v>3</v>
      </c>
      <c r="D91" s="2">
        <v>1</v>
      </c>
      <c r="E91" s="26">
        <f t="shared" si="26"/>
        <v>1</v>
      </c>
      <c r="F91" s="26">
        <f t="shared" si="27"/>
        <v>3</v>
      </c>
      <c r="G91" s="2">
        <v>2</v>
      </c>
      <c r="H91" s="2">
        <v>1</v>
      </c>
      <c r="I91" s="26">
        <f t="shared" si="28"/>
        <v>1</v>
      </c>
      <c r="J91" s="26">
        <f t="shared" si="29"/>
        <v>2</v>
      </c>
      <c r="K91" s="7">
        <v>1</v>
      </c>
      <c r="L91" s="7">
        <v>2</v>
      </c>
      <c r="M91" s="19">
        <f t="shared" si="30"/>
        <v>3</v>
      </c>
      <c r="N91" s="7">
        <v>4.21</v>
      </c>
      <c r="O91" s="10">
        <v>52.45</v>
      </c>
      <c r="P91" s="10">
        <v>53.07</v>
      </c>
      <c r="Q91" s="14">
        <v>20050</v>
      </c>
      <c r="R91" s="14">
        <f t="shared" si="31"/>
        <v>619.9999999999975</v>
      </c>
      <c r="S91" s="9">
        <f t="shared" si="32"/>
        <v>0.61999999999999755</v>
      </c>
      <c r="T91" s="14">
        <v>619.93659375763912</v>
      </c>
      <c r="U91" s="15">
        <f t="shared" si="33"/>
        <v>1</v>
      </c>
      <c r="V91" s="15">
        <f t="shared" si="21"/>
        <v>0</v>
      </c>
      <c r="W91" s="8">
        <v>21682</v>
      </c>
      <c r="X91" s="8">
        <v>22210</v>
      </c>
      <c r="Y91" s="8">
        <v>22752</v>
      </c>
      <c r="Z91" s="17">
        <v>53.43</v>
      </c>
      <c r="AA91" s="17">
        <f t="shared" si="22"/>
        <v>1.727785174182906</v>
      </c>
      <c r="AB91" s="12">
        <v>11.1</v>
      </c>
      <c r="AC91" s="12">
        <v>80.84</v>
      </c>
      <c r="AD91" s="12">
        <v>2.78</v>
      </c>
      <c r="AE91" s="17">
        <f t="shared" si="34"/>
        <v>0.44404479591807622</v>
      </c>
      <c r="AF91" s="8">
        <v>1.97</v>
      </c>
      <c r="AG91" s="16">
        <v>3.56</v>
      </c>
      <c r="AH91" s="8">
        <v>3</v>
      </c>
      <c r="AI91" s="8">
        <v>0</v>
      </c>
      <c r="AJ91" s="8">
        <v>1</v>
      </c>
      <c r="AK91" s="8">
        <v>1</v>
      </c>
      <c r="AL91" s="8">
        <v>2</v>
      </c>
      <c r="AM91" s="8">
        <f t="shared" si="23"/>
        <v>4</v>
      </c>
      <c r="AN91" s="8">
        <v>0</v>
      </c>
      <c r="AO91" s="8">
        <v>0</v>
      </c>
      <c r="AP91" s="8">
        <v>4</v>
      </c>
      <c r="AQ91" s="8">
        <v>3</v>
      </c>
      <c r="AR91" s="8">
        <f t="shared" si="24"/>
        <v>7</v>
      </c>
      <c r="AS91" s="8">
        <v>0</v>
      </c>
      <c r="AT91" s="8">
        <v>0</v>
      </c>
      <c r="AU91" s="8">
        <v>3</v>
      </c>
      <c r="AV91" s="8">
        <v>5</v>
      </c>
      <c r="AW91" s="8">
        <f t="shared" si="25"/>
        <v>8</v>
      </c>
      <c r="AX91" s="8">
        <f t="shared" si="35"/>
        <v>0</v>
      </c>
      <c r="AY91" s="8">
        <f t="shared" si="36"/>
        <v>1</v>
      </c>
      <c r="AZ91" s="8">
        <f t="shared" si="37"/>
        <v>8</v>
      </c>
      <c r="BA91" s="8">
        <f t="shared" si="38"/>
        <v>10</v>
      </c>
      <c r="BB91" s="8">
        <f t="shared" si="39"/>
        <v>19</v>
      </c>
    </row>
    <row r="92" spans="1:54" x14ac:dyDescent="0.3">
      <c r="A92" s="2">
        <v>91</v>
      </c>
      <c r="B92" s="4">
        <v>80</v>
      </c>
      <c r="C92" s="4">
        <v>3</v>
      </c>
      <c r="D92" s="4">
        <v>1</v>
      </c>
      <c r="E92" s="26">
        <f t="shared" si="26"/>
        <v>1</v>
      </c>
      <c r="F92" s="26">
        <f t="shared" si="27"/>
        <v>3</v>
      </c>
      <c r="G92" s="4">
        <v>2</v>
      </c>
      <c r="H92" s="4">
        <v>1</v>
      </c>
      <c r="I92" s="26">
        <f t="shared" si="28"/>
        <v>1</v>
      </c>
      <c r="J92" s="26">
        <f t="shared" si="29"/>
        <v>2</v>
      </c>
      <c r="K92" s="7">
        <v>1</v>
      </c>
      <c r="L92" s="7">
        <v>2</v>
      </c>
      <c r="M92" s="19">
        <f t="shared" si="30"/>
        <v>3</v>
      </c>
      <c r="N92" s="7">
        <v>3.81</v>
      </c>
      <c r="O92" s="10">
        <v>53.07</v>
      </c>
      <c r="P92" s="10">
        <v>53.5</v>
      </c>
      <c r="Q92" s="14">
        <v>20050</v>
      </c>
      <c r="R92" s="14">
        <f t="shared" si="31"/>
        <v>429.99999999999972</v>
      </c>
      <c r="S92" s="9">
        <f t="shared" si="32"/>
        <v>0.42999999999999972</v>
      </c>
      <c r="T92" s="14">
        <v>407.44764955133672</v>
      </c>
      <c r="U92" s="15">
        <f t="shared" si="33"/>
        <v>0.95</v>
      </c>
      <c r="V92" s="15">
        <f t="shared" si="21"/>
        <v>5.0000000000000044E-2</v>
      </c>
      <c r="W92" s="8">
        <v>21682</v>
      </c>
      <c r="X92" s="8">
        <v>22210</v>
      </c>
      <c r="Y92" s="8">
        <v>22752</v>
      </c>
      <c r="Z92" s="17">
        <v>50.54</v>
      </c>
      <c r="AA92" s="17">
        <f t="shared" si="22"/>
        <v>1.7036352375838959</v>
      </c>
      <c r="AB92" s="12">
        <v>14.44</v>
      </c>
      <c r="AC92" s="12">
        <v>73.02</v>
      </c>
      <c r="AD92" s="12">
        <v>3.08</v>
      </c>
      <c r="AE92" s="17">
        <f t="shared" si="34"/>
        <v>0.48855071650044429</v>
      </c>
      <c r="AF92" s="8">
        <v>2.2999999999999998</v>
      </c>
      <c r="AG92" s="16">
        <v>4.29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f t="shared" si="23"/>
        <v>0</v>
      </c>
      <c r="AN92" s="8">
        <v>0</v>
      </c>
      <c r="AO92" s="8">
        <v>1</v>
      </c>
      <c r="AP92" s="8">
        <v>1</v>
      </c>
      <c r="AQ92" s="8">
        <v>3</v>
      </c>
      <c r="AR92" s="8">
        <f t="shared" si="24"/>
        <v>5</v>
      </c>
      <c r="AS92" s="8">
        <v>0</v>
      </c>
      <c r="AT92" s="8">
        <v>0</v>
      </c>
      <c r="AU92" s="8">
        <v>0</v>
      </c>
      <c r="AV92" s="8">
        <v>0</v>
      </c>
      <c r="AW92" s="8">
        <f t="shared" si="25"/>
        <v>0</v>
      </c>
      <c r="AX92" s="8">
        <f t="shared" si="35"/>
        <v>0</v>
      </c>
      <c r="AY92" s="8">
        <f t="shared" si="36"/>
        <v>1</v>
      </c>
      <c r="AZ92" s="8">
        <f t="shared" si="37"/>
        <v>1</v>
      </c>
      <c r="BA92" s="8">
        <f t="shared" si="38"/>
        <v>3</v>
      </c>
      <c r="BB92" s="8">
        <f t="shared" si="39"/>
        <v>5</v>
      </c>
    </row>
    <row r="93" spans="1:54" x14ac:dyDescent="0.3">
      <c r="A93" s="2">
        <v>92</v>
      </c>
      <c r="B93" s="2">
        <v>80</v>
      </c>
      <c r="C93" s="2">
        <v>2</v>
      </c>
      <c r="D93" s="2">
        <v>2</v>
      </c>
      <c r="E93" s="26">
        <f t="shared" si="26"/>
        <v>2</v>
      </c>
      <c r="F93" s="26">
        <f t="shared" si="27"/>
        <v>2</v>
      </c>
      <c r="G93" s="2">
        <v>1</v>
      </c>
      <c r="H93" s="2">
        <v>1</v>
      </c>
      <c r="I93" s="26">
        <f t="shared" si="28"/>
        <v>1</v>
      </c>
      <c r="J93" s="26">
        <f t="shared" si="29"/>
        <v>1</v>
      </c>
      <c r="K93" s="7">
        <v>1</v>
      </c>
      <c r="L93" s="7">
        <v>2</v>
      </c>
      <c r="M93" s="19">
        <f t="shared" si="30"/>
        <v>3</v>
      </c>
      <c r="N93" s="7">
        <v>4.29</v>
      </c>
      <c r="O93" s="10">
        <v>53.5</v>
      </c>
      <c r="P93" s="10">
        <v>54.17</v>
      </c>
      <c r="Q93" s="14">
        <v>20050</v>
      </c>
      <c r="R93" s="14">
        <f t="shared" si="31"/>
        <v>670.00000000000171</v>
      </c>
      <c r="S93" s="9">
        <f t="shared" si="32"/>
        <v>0.67000000000000171</v>
      </c>
      <c r="T93" s="14">
        <v>543.03189487456541</v>
      </c>
      <c r="U93" s="15">
        <f t="shared" si="33"/>
        <v>0.81</v>
      </c>
      <c r="V93" s="15">
        <f t="shared" si="21"/>
        <v>0.18999999999999995</v>
      </c>
      <c r="W93" s="8">
        <v>21682</v>
      </c>
      <c r="X93" s="8">
        <v>22210</v>
      </c>
      <c r="Y93" s="8">
        <v>22752</v>
      </c>
      <c r="Z93" s="17">
        <v>56.98</v>
      </c>
      <c r="AA93" s="17">
        <f t="shared" si="22"/>
        <v>1.7557224449034581</v>
      </c>
      <c r="AB93" s="12">
        <v>25.28</v>
      </c>
      <c r="AC93" s="12">
        <v>73.25</v>
      </c>
      <c r="AD93" s="12">
        <v>4.08</v>
      </c>
      <c r="AE93" s="17">
        <f t="shared" si="34"/>
        <v>0.61066016308987991</v>
      </c>
      <c r="AF93" s="8">
        <v>3.01</v>
      </c>
      <c r="AG93" s="16">
        <v>5.9</v>
      </c>
      <c r="AH93" s="8">
        <v>0</v>
      </c>
      <c r="AI93" s="8">
        <v>0</v>
      </c>
      <c r="AJ93" s="8">
        <v>0</v>
      </c>
      <c r="AK93" s="8">
        <v>0</v>
      </c>
      <c r="AL93" s="8">
        <v>4</v>
      </c>
      <c r="AM93" s="8">
        <f t="shared" si="23"/>
        <v>4</v>
      </c>
      <c r="AN93" s="8">
        <v>0</v>
      </c>
      <c r="AO93" s="8">
        <v>0</v>
      </c>
      <c r="AP93" s="8">
        <v>0</v>
      </c>
      <c r="AQ93" s="8">
        <v>1</v>
      </c>
      <c r="AR93" s="8">
        <f t="shared" si="24"/>
        <v>1</v>
      </c>
      <c r="AS93" s="8">
        <v>0</v>
      </c>
      <c r="AT93" s="8">
        <v>0</v>
      </c>
      <c r="AU93" s="8">
        <v>0</v>
      </c>
      <c r="AV93" s="8">
        <v>2</v>
      </c>
      <c r="AW93" s="8">
        <f t="shared" si="25"/>
        <v>2</v>
      </c>
      <c r="AX93" s="8">
        <f t="shared" si="35"/>
        <v>0</v>
      </c>
      <c r="AY93" s="8">
        <f t="shared" si="36"/>
        <v>0</v>
      </c>
      <c r="AZ93" s="8">
        <f t="shared" si="37"/>
        <v>0</v>
      </c>
      <c r="BA93" s="8">
        <f t="shared" si="38"/>
        <v>7</v>
      </c>
      <c r="BB93" s="8">
        <f t="shared" si="39"/>
        <v>7</v>
      </c>
    </row>
    <row r="94" spans="1:54" x14ac:dyDescent="0.3">
      <c r="A94" s="2">
        <v>93</v>
      </c>
      <c r="B94" s="2">
        <v>80</v>
      </c>
      <c r="C94" s="2">
        <v>2</v>
      </c>
      <c r="D94" s="2">
        <v>2</v>
      </c>
      <c r="E94" s="26">
        <f t="shared" si="26"/>
        <v>2</v>
      </c>
      <c r="F94" s="26">
        <f t="shared" si="27"/>
        <v>2</v>
      </c>
      <c r="G94" s="2">
        <v>1</v>
      </c>
      <c r="H94" s="2">
        <v>1</v>
      </c>
      <c r="I94" s="26">
        <f t="shared" si="28"/>
        <v>1</v>
      </c>
      <c r="J94" s="26">
        <f t="shared" si="29"/>
        <v>1</v>
      </c>
      <c r="K94" s="7">
        <v>1</v>
      </c>
      <c r="L94" s="7">
        <v>1</v>
      </c>
      <c r="M94" s="19">
        <f t="shared" si="30"/>
        <v>2</v>
      </c>
      <c r="N94" s="7">
        <v>4.3600000000000003</v>
      </c>
      <c r="O94" s="10">
        <v>54.17</v>
      </c>
      <c r="P94" s="10">
        <v>54.85</v>
      </c>
      <c r="Q94" s="14">
        <v>20050</v>
      </c>
      <c r="R94" s="14">
        <f t="shared" si="31"/>
        <v>679.99999999999977</v>
      </c>
      <c r="S94" s="9">
        <f t="shared" si="32"/>
        <v>0.67999999999999983</v>
      </c>
      <c r="T94" s="14">
        <v>647.51981453766325</v>
      </c>
      <c r="U94" s="15">
        <f t="shared" si="33"/>
        <v>0.95</v>
      </c>
      <c r="V94" s="15">
        <f t="shared" si="21"/>
        <v>5.0000000000000044E-2</v>
      </c>
      <c r="W94" s="8">
        <v>21682</v>
      </c>
      <c r="X94" s="8">
        <v>22210</v>
      </c>
      <c r="Y94" s="8">
        <v>22752</v>
      </c>
      <c r="Z94" s="17">
        <v>43.3</v>
      </c>
      <c r="AA94" s="17">
        <f t="shared" si="22"/>
        <v>1.6364878963533653</v>
      </c>
      <c r="AB94" s="12">
        <v>16.86</v>
      </c>
      <c r="AC94" s="12">
        <v>69</v>
      </c>
      <c r="AD94" s="12">
        <v>2.6</v>
      </c>
      <c r="AE94" s="17">
        <f t="shared" si="34"/>
        <v>0.41497334797081797</v>
      </c>
      <c r="AF94" s="8">
        <v>2.02</v>
      </c>
      <c r="AG94" s="16">
        <v>4.51</v>
      </c>
      <c r="AH94" s="8">
        <v>0</v>
      </c>
      <c r="AI94" s="8">
        <v>0</v>
      </c>
      <c r="AJ94" s="8">
        <v>0</v>
      </c>
      <c r="AK94" s="8">
        <v>1</v>
      </c>
      <c r="AL94" s="8">
        <v>0</v>
      </c>
      <c r="AM94" s="8">
        <f t="shared" si="23"/>
        <v>1</v>
      </c>
      <c r="AN94" s="8">
        <v>0</v>
      </c>
      <c r="AO94" s="8">
        <v>1</v>
      </c>
      <c r="AP94" s="8">
        <v>1</v>
      </c>
      <c r="AQ94" s="8">
        <v>0</v>
      </c>
      <c r="AR94" s="8">
        <f t="shared" si="24"/>
        <v>2</v>
      </c>
      <c r="AS94" s="8">
        <v>0</v>
      </c>
      <c r="AT94" s="8">
        <v>0</v>
      </c>
      <c r="AU94" s="8">
        <v>1</v>
      </c>
      <c r="AV94" s="8">
        <v>0</v>
      </c>
      <c r="AW94" s="8">
        <f t="shared" si="25"/>
        <v>1</v>
      </c>
      <c r="AX94" s="8">
        <f t="shared" si="35"/>
        <v>0</v>
      </c>
      <c r="AY94" s="8">
        <f t="shared" si="36"/>
        <v>1</v>
      </c>
      <c r="AZ94" s="8">
        <f t="shared" si="37"/>
        <v>3</v>
      </c>
      <c r="BA94" s="8">
        <f t="shared" si="38"/>
        <v>0</v>
      </c>
      <c r="BB94" s="8">
        <f t="shared" si="39"/>
        <v>4</v>
      </c>
    </row>
    <row r="95" spans="1:54" x14ac:dyDescent="0.3">
      <c r="A95" s="2">
        <v>94</v>
      </c>
      <c r="B95" s="2">
        <v>60</v>
      </c>
      <c r="C95" s="2">
        <v>2</v>
      </c>
      <c r="D95" s="2">
        <v>2</v>
      </c>
      <c r="E95" s="26">
        <f t="shared" si="26"/>
        <v>2</v>
      </c>
      <c r="F95" s="26">
        <f t="shared" si="27"/>
        <v>2</v>
      </c>
      <c r="G95" s="2">
        <v>2</v>
      </c>
      <c r="H95" s="2">
        <v>2</v>
      </c>
      <c r="I95" s="26">
        <f t="shared" si="28"/>
        <v>2</v>
      </c>
      <c r="J95" s="26">
        <f t="shared" si="29"/>
        <v>2</v>
      </c>
      <c r="K95" s="7">
        <v>2</v>
      </c>
      <c r="L95" s="7">
        <v>1</v>
      </c>
      <c r="M95" s="19">
        <f t="shared" si="30"/>
        <v>3</v>
      </c>
      <c r="N95" s="7">
        <v>3.47</v>
      </c>
      <c r="O95" s="10">
        <v>54.85</v>
      </c>
      <c r="P95" s="10">
        <v>55.12</v>
      </c>
      <c r="Q95" s="14">
        <v>20050</v>
      </c>
      <c r="R95" s="14">
        <f t="shared" si="31"/>
        <v>269.99999999999602</v>
      </c>
      <c r="S95" s="9">
        <f t="shared" si="32"/>
        <v>0.26999999999999602</v>
      </c>
      <c r="T95" s="14">
        <v>265.3762413814066</v>
      </c>
      <c r="U95" s="15">
        <f t="shared" si="33"/>
        <v>0.98</v>
      </c>
      <c r="V95" s="15">
        <f t="shared" si="21"/>
        <v>2.0000000000000018E-2</v>
      </c>
      <c r="W95" s="8">
        <v>21682</v>
      </c>
      <c r="X95" s="8">
        <v>22210</v>
      </c>
      <c r="Y95" s="8">
        <v>22752</v>
      </c>
      <c r="Z95" s="17">
        <v>65.34</v>
      </c>
      <c r="AA95" s="17">
        <f t="shared" si="22"/>
        <v>1.8151791301394187</v>
      </c>
      <c r="AB95" s="12">
        <v>54.07</v>
      </c>
      <c r="AC95" s="12">
        <v>76.61</v>
      </c>
      <c r="AD95" s="12">
        <v>2.34</v>
      </c>
      <c r="AE95" s="17">
        <f t="shared" si="34"/>
        <v>0.36921585741014279</v>
      </c>
      <c r="AF95" s="8">
        <v>1.69</v>
      </c>
      <c r="AG95" s="16">
        <v>2.99</v>
      </c>
      <c r="AH95" s="8">
        <v>0</v>
      </c>
      <c r="AI95" s="8">
        <v>0</v>
      </c>
      <c r="AJ95" s="8">
        <v>0</v>
      </c>
      <c r="AK95" s="8">
        <v>1</v>
      </c>
      <c r="AL95" s="8">
        <v>0</v>
      </c>
      <c r="AM95" s="8">
        <f t="shared" si="23"/>
        <v>1</v>
      </c>
      <c r="AN95" s="8">
        <v>0</v>
      </c>
      <c r="AO95" s="8">
        <v>0</v>
      </c>
      <c r="AP95" s="8">
        <v>1</v>
      </c>
      <c r="AQ95" s="8">
        <v>0</v>
      </c>
      <c r="AR95" s="8">
        <f t="shared" si="24"/>
        <v>1</v>
      </c>
      <c r="AS95" s="8">
        <v>0</v>
      </c>
      <c r="AT95" s="8">
        <v>1</v>
      </c>
      <c r="AU95" s="8">
        <v>0</v>
      </c>
      <c r="AV95" s="8">
        <v>0</v>
      </c>
      <c r="AW95" s="8">
        <f t="shared" si="25"/>
        <v>1</v>
      </c>
      <c r="AX95" s="8">
        <f t="shared" si="35"/>
        <v>0</v>
      </c>
      <c r="AY95" s="8">
        <f t="shared" si="36"/>
        <v>1</v>
      </c>
      <c r="AZ95" s="8">
        <f t="shared" si="37"/>
        <v>2</v>
      </c>
      <c r="BA95" s="8">
        <f t="shared" si="38"/>
        <v>0</v>
      </c>
      <c r="BB95" s="8">
        <f t="shared" si="39"/>
        <v>3</v>
      </c>
    </row>
    <row r="96" spans="1:54" x14ac:dyDescent="0.3">
      <c r="A96" s="2">
        <v>95</v>
      </c>
      <c r="B96" s="2">
        <v>60</v>
      </c>
      <c r="C96" s="2">
        <v>2</v>
      </c>
      <c r="D96" s="2">
        <v>2</v>
      </c>
      <c r="E96" s="26">
        <f t="shared" si="26"/>
        <v>2</v>
      </c>
      <c r="F96" s="26">
        <f t="shared" si="27"/>
        <v>2</v>
      </c>
      <c r="G96" s="2">
        <v>1</v>
      </c>
      <c r="H96" s="2">
        <v>1</v>
      </c>
      <c r="I96" s="26">
        <f t="shared" si="28"/>
        <v>1</v>
      </c>
      <c r="J96" s="26">
        <f t="shared" si="29"/>
        <v>1</v>
      </c>
      <c r="K96" s="7">
        <v>2</v>
      </c>
      <c r="L96" s="7">
        <v>2</v>
      </c>
      <c r="M96" s="19">
        <f t="shared" si="30"/>
        <v>4</v>
      </c>
      <c r="N96" s="7">
        <v>3.67</v>
      </c>
      <c r="O96" s="10">
        <v>55.12</v>
      </c>
      <c r="P96" s="10">
        <v>55.7</v>
      </c>
      <c r="Q96" s="14">
        <v>20050</v>
      </c>
      <c r="R96" s="14">
        <f t="shared" si="31"/>
        <v>580.00000000000546</v>
      </c>
      <c r="S96" s="9">
        <f t="shared" si="32"/>
        <v>0.58000000000000551</v>
      </c>
      <c r="T96" s="14">
        <v>579.68254864057019</v>
      </c>
      <c r="U96" s="15">
        <f t="shared" si="33"/>
        <v>1</v>
      </c>
      <c r="V96" s="15">
        <f t="shared" si="21"/>
        <v>0</v>
      </c>
      <c r="W96" s="8">
        <v>24779</v>
      </c>
      <c r="X96" s="8">
        <v>24574</v>
      </c>
      <c r="Y96" s="8">
        <v>24371</v>
      </c>
      <c r="Z96" s="17">
        <v>64.47</v>
      </c>
      <c r="AA96" s="17">
        <f t="shared" si="22"/>
        <v>1.8093576702111058</v>
      </c>
      <c r="AB96" s="12">
        <v>44.65</v>
      </c>
      <c r="AC96" s="12">
        <v>84.28</v>
      </c>
      <c r="AD96" s="12">
        <v>2.09</v>
      </c>
      <c r="AE96" s="17">
        <f t="shared" si="34"/>
        <v>0.32014628611105395</v>
      </c>
      <c r="AF96" s="8">
        <v>1.81</v>
      </c>
      <c r="AG96" s="16">
        <v>2.44</v>
      </c>
      <c r="AH96" s="8">
        <v>3</v>
      </c>
      <c r="AI96" s="8">
        <v>0</v>
      </c>
      <c r="AJ96" s="8">
        <v>0</v>
      </c>
      <c r="AK96" s="8">
        <v>1</v>
      </c>
      <c r="AL96" s="8">
        <v>6</v>
      </c>
      <c r="AM96" s="8">
        <f t="shared" si="23"/>
        <v>7</v>
      </c>
      <c r="AN96" s="8">
        <v>0</v>
      </c>
      <c r="AO96" s="8">
        <v>0</v>
      </c>
      <c r="AP96" s="8">
        <v>4</v>
      </c>
      <c r="AQ96" s="8">
        <v>6</v>
      </c>
      <c r="AR96" s="8">
        <f t="shared" si="24"/>
        <v>10</v>
      </c>
      <c r="AS96" s="8">
        <v>0</v>
      </c>
      <c r="AT96" s="8">
        <v>1</v>
      </c>
      <c r="AU96" s="8">
        <v>3</v>
      </c>
      <c r="AV96" s="8">
        <v>13</v>
      </c>
      <c r="AW96" s="8">
        <f t="shared" si="25"/>
        <v>17</v>
      </c>
      <c r="AX96" s="8">
        <f t="shared" si="35"/>
        <v>0</v>
      </c>
      <c r="AY96" s="8">
        <f t="shared" si="36"/>
        <v>1</v>
      </c>
      <c r="AZ96" s="8">
        <f t="shared" si="37"/>
        <v>8</v>
      </c>
      <c r="BA96" s="8">
        <f t="shared" si="38"/>
        <v>25</v>
      </c>
      <c r="BB96" s="8">
        <f t="shared" si="39"/>
        <v>34</v>
      </c>
    </row>
    <row r="97" spans="1:54" x14ac:dyDescent="0.3">
      <c r="A97" s="2">
        <v>96</v>
      </c>
      <c r="B97" s="2">
        <v>60</v>
      </c>
      <c r="C97" s="2">
        <v>2</v>
      </c>
      <c r="D97" s="2">
        <v>3</v>
      </c>
      <c r="E97" s="26">
        <f t="shared" si="26"/>
        <v>2</v>
      </c>
      <c r="F97" s="26">
        <f t="shared" si="27"/>
        <v>3</v>
      </c>
      <c r="G97" s="2">
        <v>2</v>
      </c>
      <c r="H97" s="2">
        <v>3</v>
      </c>
      <c r="I97" s="26">
        <f t="shared" si="28"/>
        <v>2</v>
      </c>
      <c r="J97" s="26">
        <f t="shared" si="29"/>
        <v>3</v>
      </c>
      <c r="K97" s="7">
        <v>1</v>
      </c>
      <c r="L97" s="7">
        <v>1</v>
      </c>
      <c r="M97" s="19">
        <f t="shared" si="30"/>
        <v>2</v>
      </c>
      <c r="N97" s="7">
        <v>4.34</v>
      </c>
      <c r="O97" s="10">
        <v>55.7</v>
      </c>
      <c r="P97" s="10">
        <v>56.1</v>
      </c>
      <c r="Q97" s="14">
        <v>20050</v>
      </c>
      <c r="R97" s="14">
        <f t="shared" si="31"/>
        <v>399.99999999999858</v>
      </c>
      <c r="S97" s="9">
        <f t="shared" si="32"/>
        <v>0.39999999999999858</v>
      </c>
      <c r="T97" s="14">
        <v>399.96251747379392</v>
      </c>
      <c r="U97" s="15">
        <f t="shared" si="33"/>
        <v>1</v>
      </c>
      <c r="V97" s="15">
        <f t="shared" si="21"/>
        <v>0</v>
      </c>
      <c r="W97" s="8">
        <v>24779</v>
      </c>
      <c r="X97" s="8">
        <v>24574</v>
      </c>
      <c r="Y97" s="8">
        <v>24371</v>
      </c>
      <c r="Z97" s="17">
        <v>46.76</v>
      </c>
      <c r="AA97" s="17">
        <f t="shared" si="22"/>
        <v>1.6698745024898025</v>
      </c>
      <c r="AB97" s="12">
        <v>37.26</v>
      </c>
      <c r="AC97" s="12">
        <v>56.25</v>
      </c>
      <c r="AD97" s="12">
        <v>2.34</v>
      </c>
      <c r="AE97" s="17">
        <f t="shared" si="34"/>
        <v>0.36921585741014279</v>
      </c>
      <c r="AF97" s="8">
        <v>2.09</v>
      </c>
      <c r="AG97" s="16">
        <v>2.67</v>
      </c>
      <c r="AH97" s="8">
        <v>0</v>
      </c>
      <c r="AI97" s="8">
        <v>0</v>
      </c>
      <c r="AJ97" s="8">
        <v>0</v>
      </c>
      <c r="AK97" s="8">
        <v>0</v>
      </c>
      <c r="AL97" s="8">
        <v>3</v>
      </c>
      <c r="AM97" s="8">
        <f t="shared" si="23"/>
        <v>3</v>
      </c>
      <c r="AN97" s="8">
        <v>0</v>
      </c>
      <c r="AO97" s="8">
        <v>0</v>
      </c>
      <c r="AP97" s="8">
        <v>3</v>
      </c>
      <c r="AQ97" s="8">
        <v>0</v>
      </c>
      <c r="AR97" s="8">
        <f t="shared" si="24"/>
        <v>3</v>
      </c>
      <c r="AS97" s="8">
        <v>0</v>
      </c>
      <c r="AT97" s="8">
        <v>0</v>
      </c>
      <c r="AU97" s="8">
        <v>0</v>
      </c>
      <c r="AV97" s="8">
        <v>2</v>
      </c>
      <c r="AW97" s="8">
        <f t="shared" si="25"/>
        <v>2</v>
      </c>
      <c r="AX97" s="8">
        <f t="shared" si="35"/>
        <v>0</v>
      </c>
      <c r="AY97" s="8">
        <f t="shared" si="36"/>
        <v>0</v>
      </c>
      <c r="AZ97" s="8">
        <f t="shared" si="37"/>
        <v>3</v>
      </c>
      <c r="BA97" s="8">
        <f t="shared" si="38"/>
        <v>5</v>
      </c>
      <c r="BB97" s="8">
        <f t="shared" si="39"/>
        <v>8</v>
      </c>
    </row>
    <row r="98" spans="1:54" x14ac:dyDescent="0.3">
      <c r="A98" s="2">
        <v>97</v>
      </c>
      <c r="B98" s="2">
        <v>60</v>
      </c>
      <c r="C98" s="2">
        <v>2</v>
      </c>
      <c r="D98" s="2">
        <v>3</v>
      </c>
      <c r="E98" s="26">
        <f t="shared" si="26"/>
        <v>2</v>
      </c>
      <c r="F98" s="26">
        <f t="shared" si="27"/>
        <v>3</v>
      </c>
      <c r="G98" s="2">
        <v>2</v>
      </c>
      <c r="H98" s="2">
        <v>2</v>
      </c>
      <c r="I98" s="26">
        <f t="shared" si="28"/>
        <v>2</v>
      </c>
      <c r="J98" s="26">
        <f t="shared" si="29"/>
        <v>2</v>
      </c>
      <c r="K98" s="7">
        <v>1</v>
      </c>
      <c r="L98" s="7">
        <v>1</v>
      </c>
      <c r="M98" s="19">
        <f t="shared" si="30"/>
        <v>2</v>
      </c>
      <c r="N98" s="7">
        <v>4.41</v>
      </c>
      <c r="O98" s="10">
        <v>56.1</v>
      </c>
      <c r="P98" s="10">
        <v>56.7</v>
      </c>
      <c r="Q98" s="14">
        <v>20050</v>
      </c>
      <c r="R98" s="14">
        <f t="shared" si="31"/>
        <v>600.00000000000136</v>
      </c>
      <c r="S98" s="9">
        <f t="shared" si="32"/>
        <v>0.60000000000000131</v>
      </c>
      <c r="T98" s="14">
        <v>580.15729867629614</v>
      </c>
      <c r="U98" s="15">
        <f t="shared" si="33"/>
        <v>0.97</v>
      </c>
      <c r="V98" s="15">
        <f t="shared" si="21"/>
        <v>3.0000000000000027E-2</v>
      </c>
      <c r="W98" s="8">
        <v>24779</v>
      </c>
      <c r="X98" s="8">
        <v>24574</v>
      </c>
      <c r="Y98" s="8">
        <v>24371</v>
      </c>
      <c r="Z98" s="17">
        <v>51.49</v>
      </c>
      <c r="AA98" s="17">
        <f t="shared" si="22"/>
        <v>1.7117228918272347</v>
      </c>
      <c r="AB98" s="12">
        <v>40.75</v>
      </c>
      <c r="AC98" s="12">
        <v>62.45</v>
      </c>
      <c r="AD98" s="12">
        <v>3.85</v>
      </c>
      <c r="AE98" s="17">
        <f t="shared" si="34"/>
        <v>0.5854607295085007</v>
      </c>
      <c r="AF98" s="8">
        <v>2.34</v>
      </c>
      <c r="AG98" s="16">
        <v>6.04</v>
      </c>
      <c r="AH98" s="8">
        <v>3</v>
      </c>
      <c r="AI98" s="8">
        <v>0</v>
      </c>
      <c r="AJ98" s="8">
        <v>1</v>
      </c>
      <c r="AK98" s="8">
        <v>0</v>
      </c>
      <c r="AL98" s="8">
        <v>0</v>
      </c>
      <c r="AM98" s="8">
        <f t="shared" si="23"/>
        <v>1</v>
      </c>
      <c r="AN98" s="8">
        <v>0</v>
      </c>
      <c r="AO98" s="8">
        <v>0</v>
      </c>
      <c r="AP98" s="8">
        <v>1</v>
      </c>
      <c r="AQ98" s="8">
        <v>1</v>
      </c>
      <c r="AR98" s="8">
        <f t="shared" si="24"/>
        <v>2</v>
      </c>
      <c r="AS98" s="8">
        <v>0</v>
      </c>
      <c r="AT98" s="8">
        <v>0</v>
      </c>
      <c r="AU98" s="8">
        <v>3</v>
      </c>
      <c r="AV98" s="8">
        <v>2</v>
      </c>
      <c r="AW98" s="8">
        <f t="shared" si="25"/>
        <v>5</v>
      </c>
      <c r="AX98" s="8">
        <f t="shared" si="35"/>
        <v>0</v>
      </c>
      <c r="AY98" s="8">
        <f t="shared" si="36"/>
        <v>1</v>
      </c>
      <c r="AZ98" s="8">
        <f t="shared" si="37"/>
        <v>4</v>
      </c>
      <c r="BA98" s="8">
        <f t="shared" si="38"/>
        <v>3</v>
      </c>
      <c r="BB98" s="8">
        <f t="shared" si="39"/>
        <v>8</v>
      </c>
    </row>
    <row r="99" spans="1:54" x14ac:dyDescent="0.3">
      <c r="A99" s="2">
        <v>98</v>
      </c>
      <c r="B99" s="2">
        <v>40</v>
      </c>
      <c r="C99" s="2">
        <v>3</v>
      </c>
      <c r="D99" s="2">
        <v>3</v>
      </c>
      <c r="E99" s="26">
        <f t="shared" si="26"/>
        <v>3</v>
      </c>
      <c r="F99" s="26">
        <f t="shared" si="27"/>
        <v>3</v>
      </c>
      <c r="G99" s="2">
        <v>3</v>
      </c>
      <c r="H99" s="2">
        <v>1</v>
      </c>
      <c r="I99" s="26">
        <f t="shared" si="28"/>
        <v>1</v>
      </c>
      <c r="J99" s="26">
        <f t="shared" si="29"/>
        <v>3</v>
      </c>
      <c r="K99" s="7">
        <v>1</v>
      </c>
      <c r="L99" s="7">
        <v>1</v>
      </c>
      <c r="M99" s="19">
        <f t="shared" si="30"/>
        <v>2</v>
      </c>
      <c r="N99" s="7">
        <v>3.54</v>
      </c>
      <c r="O99" s="10">
        <v>56.7</v>
      </c>
      <c r="P99" s="10">
        <v>57</v>
      </c>
      <c r="Q99" s="14">
        <v>20060</v>
      </c>
      <c r="R99" s="14">
        <f t="shared" si="31"/>
        <v>299.99999999999716</v>
      </c>
      <c r="S99" s="9">
        <f t="shared" si="32"/>
        <v>0.29999999999999716</v>
      </c>
      <c r="T99" s="14">
        <v>296.63742612855827</v>
      </c>
      <c r="U99" s="15">
        <f t="shared" si="33"/>
        <v>0.99</v>
      </c>
      <c r="V99" s="15">
        <f t="shared" si="21"/>
        <v>1.0000000000000009E-2</v>
      </c>
      <c r="W99" s="8">
        <v>24779</v>
      </c>
      <c r="X99" s="8">
        <v>24574</v>
      </c>
      <c r="Y99" s="8">
        <v>24371</v>
      </c>
      <c r="Z99" s="17">
        <v>56.79</v>
      </c>
      <c r="AA99" s="17">
        <f t="shared" si="22"/>
        <v>1.7542718686834591</v>
      </c>
      <c r="AB99" s="12">
        <v>56.79</v>
      </c>
      <c r="AC99" s="12">
        <v>56.79</v>
      </c>
      <c r="AD99" s="12">
        <v>6.39</v>
      </c>
      <c r="AE99" s="17">
        <f t="shared" si="34"/>
        <v>0.80550085815840011</v>
      </c>
      <c r="AF99" s="8">
        <v>4.21</v>
      </c>
      <c r="AG99" s="16">
        <v>7.99</v>
      </c>
      <c r="AH99" s="8">
        <v>1</v>
      </c>
      <c r="AI99" s="8">
        <v>0</v>
      </c>
      <c r="AJ99" s="8">
        <v>0</v>
      </c>
      <c r="AK99" s="8">
        <v>0</v>
      </c>
      <c r="AL99" s="8">
        <v>4</v>
      </c>
      <c r="AM99" s="8">
        <f t="shared" si="23"/>
        <v>4</v>
      </c>
      <c r="AN99" s="8">
        <v>0</v>
      </c>
      <c r="AO99" s="8">
        <v>0</v>
      </c>
      <c r="AP99" s="8">
        <v>0</v>
      </c>
      <c r="AQ99" s="8">
        <v>0</v>
      </c>
      <c r="AR99" s="8">
        <f t="shared" si="24"/>
        <v>0</v>
      </c>
      <c r="AS99" s="8">
        <v>0</v>
      </c>
      <c r="AT99" s="8">
        <v>0</v>
      </c>
      <c r="AU99" s="8">
        <v>2</v>
      </c>
      <c r="AV99" s="8">
        <v>1</v>
      </c>
      <c r="AW99" s="8">
        <f t="shared" si="25"/>
        <v>3</v>
      </c>
      <c r="AX99" s="8">
        <f t="shared" si="35"/>
        <v>0</v>
      </c>
      <c r="AY99" s="8">
        <f t="shared" si="36"/>
        <v>0</v>
      </c>
      <c r="AZ99" s="8">
        <f t="shared" si="37"/>
        <v>2</v>
      </c>
      <c r="BA99" s="8">
        <f t="shared" si="38"/>
        <v>5</v>
      </c>
      <c r="BB99" s="8">
        <f t="shared" si="39"/>
        <v>7</v>
      </c>
    </row>
    <row r="100" spans="1:54" x14ac:dyDescent="0.3">
      <c r="A100" s="2">
        <v>99</v>
      </c>
      <c r="B100" s="2">
        <v>60</v>
      </c>
      <c r="C100" s="2">
        <v>3</v>
      </c>
      <c r="D100" s="2">
        <v>3</v>
      </c>
      <c r="E100" s="26">
        <f t="shared" si="26"/>
        <v>3</v>
      </c>
      <c r="F100" s="26">
        <f t="shared" si="27"/>
        <v>3</v>
      </c>
      <c r="G100" s="2">
        <v>2</v>
      </c>
      <c r="H100" s="2">
        <v>2</v>
      </c>
      <c r="I100" s="26">
        <f t="shared" si="28"/>
        <v>2</v>
      </c>
      <c r="J100" s="26">
        <f t="shared" si="29"/>
        <v>2</v>
      </c>
      <c r="K100" s="7">
        <v>1</v>
      </c>
      <c r="L100" s="7">
        <v>1</v>
      </c>
      <c r="M100" s="19">
        <f t="shared" si="30"/>
        <v>2</v>
      </c>
      <c r="N100" s="7">
        <v>3.22</v>
      </c>
      <c r="O100" s="10">
        <v>57</v>
      </c>
      <c r="P100" s="10">
        <v>57.67</v>
      </c>
      <c r="Q100" s="14">
        <v>20060</v>
      </c>
      <c r="R100" s="14">
        <f t="shared" si="31"/>
        <v>670.00000000000171</v>
      </c>
      <c r="S100" s="9">
        <f t="shared" si="32"/>
        <v>0.67000000000000171</v>
      </c>
      <c r="T100" s="14">
        <v>669.92455181009359</v>
      </c>
      <c r="U100" s="15">
        <f t="shared" si="33"/>
        <v>1</v>
      </c>
      <c r="V100" s="15">
        <f t="shared" si="21"/>
        <v>0</v>
      </c>
      <c r="W100" s="8">
        <v>24779</v>
      </c>
      <c r="X100" s="8">
        <v>24574</v>
      </c>
      <c r="Y100" s="8">
        <v>24371</v>
      </c>
      <c r="Z100" s="17">
        <v>27.14</v>
      </c>
      <c r="AA100" s="17">
        <f t="shared" si="22"/>
        <v>1.4336098433237183</v>
      </c>
      <c r="AB100" s="12">
        <v>20.149999999999999</v>
      </c>
      <c r="AC100" s="12">
        <v>33.11</v>
      </c>
      <c r="AD100" s="12">
        <v>4.25</v>
      </c>
      <c r="AE100" s="17">
        <f t="shared" si="34"/>
        <v>0.62838893005031149</v>
      </c>
      <c r="AF100" s="8">
        <v>1.91</v>
      </c>
      <c r="AG100" s="16">
        <v>9.3800000000000008</v>
      </c>
      <c r="AH100" s="8">
        <v>1</v>
      </c>
      <c r="AI100" s="8">
        <v>0</v>
      </c>
      <c r="AJ100" s="8">
        <v>0</v>
      </c>
      <c r="AK100" s="8">
        <v>1</v>
      </c>
      <c r="AL100" s="8">
        <v>3</v>
      </c>
      <c r="AM100" s="8">
        <f t="shared" si="23"/>
        <v>4</v>
      </c>
      <c r="AN100" s="8">
        <v>0</v>
      </c>
      <c r="AO100" s="8">
        <v>0</v>
      </c>
      <c r="AP100" s="8">
        <v>2</v>
      </c>
      <c r="AQ100" s="8">
        <v>1</v>
      </c>
      <c r="AR100" s="8">
        <f t="shared" si="24"/>
        <v>3</v>
      </c>
      <c r="AS100" s="8">
        <v>0</v>
      </c>
      <c r="AT100" s="8">
        <v>1</v>
      </c>
      <c r="AU100" s="8">
        <v>0</v>
      </c>
      <c r="AV100" s="8">
        <v>2</v>
      </c>
      <c r="AW100" s="8">
        <f t="shared" si="25"/>
        <v>3</v>
      </c>
      <c r="AX100" s="8">
        <f t="shared" si="35"/>
        <v>0</v>
      </c>
      <c r="AY100" s="8">
        <f t="shared" si="36"/>
        <v>1</v>
      </c>
      <c r="AZ100" s="8">
        <f t="shared" si="37"/>
        <v>3</v>
      </c>
      <c r="BA100" s="8">
        <f t="shared" si="38"/>
        <v>6</v>
      </c>
      <c r="BB100" s="8">
        <f t="shared" si="39"/>
        <v>10</v>
      </c>
    </row>
    <row r="101" spans="1:54" x14ac:dyDescent="0.3">
      <c r="A101" s="2">
        <v>100</v>
      </c>
      <c r="B101" s="2">
        <v>60</v>
      </c>
      <c r="C101" s="2">
        <v>3</v>
      </c>
      <c r="D101" s="2">
        <v>2</v>
      </c>
      <c r="E101" s="26">
        <f t="shared" si="26"/>
        <v>2</v>
      </c>
      <c r="F101" s="26">
        <f t="shared" si="27"/>
        <v>3</v>
      </c>
      <c r="G101" s="2">
        <v>3</v>
      </c>
      <c r="H101" s="2">
        <v>2</v>
      </c>
      <c r="I101" s="26">
        <f t="shared" si="28"/>
        <v>2</v>
      </c>
      <c r="J101" s="26">
        <f t="shared" si="29"/>
        <v>3</v>
      </c>
      <c r="K101" s="7">
        <v>1</v>
      </c>
      <c r="L101" s="7">
        <v>1</v>
      </c>
      <c r="M101" s="19">
        <f t="shared" si="30"/>
        <v>2</v>
      </c>
      <c r="N101" s="7">
        <v>3.31</v>
      </c>
      <c r="O101" s="10">
        <v>57.67</v>
      </c>
      <c r="P101" s="10">
        <v>57.93</v>
      </c>
      <c r="Q101" s="14">
        <v>20060</v>
      </c>
      <c r="R101" s="14">
        <f t="shared" si="31"/>
        <v>259.99999999999801</v>
      </c>
      <c r="S101" s="9">
        <f t="shared" si="32"/>
        <v>0.25999999999999801</v>
      </c>
      <c r="T101" s="14">
        <v>256.25952708352378</v>
      </c>
      <c r="U101" s="15">
        <f t="shared" si="33"/>
        <v>0.99</v>
      </c>
      <c r="V101" s="15">
        <f t="shared" si="21"/>
        <v>1.0000000000000009E-2</v>
      </c>
      <c r="W101" s="8">
        <v>24779</v>
      </c>
      <c r="X101" s="8">
        <v>24574</v>
      </c>
      <c r="Y101" s="8">
        <v>24371</v>
      </c>
      <c r="Z101" s="17">
        <v>21.05</v>
      </c>
      <c r="AA101" s="17">
        <f t="shared" si="22"/>
        <v>1.323252100171687</v>
      </c>
      <c r="AB101" s="12">
        <v>21.05</v>
      </c>
      <c r="AC101" s="12">
        <v>21.05</v>
      </c>
      <c r="AD101" s="12">
        <v>2.66</v>
      </c>
      <c r="AE101" s="17">
        <f t="shared" si="34"/>
        <v>0.42488163663106698</v>
      </c>
      <c r="AF101" s="8">
        <v>2.08</v>
      </c>
      <c r="AG101" s="16">
        <v>3.34</v>
      </c>
      <c r="AH101" s="8">
        <v>1</v>
      </c>
      <c r="AI101" s="8">
        <v>0</v>
      </c>
      <c r="AJ101" s="8">
        <v>0</v>
      </c>
      <c r="AK101" s="8">
        <v>1</v>
      </c>
      <c r="AL101" s="8">
        <v>1</v>
      </c>
      <c r="AM101" s="8">
        <f t="shared" si="23"/>
        <v>2</v>
      </c>
      <c r="AN101" s="8">
        <v>0</v>
      </c>
      <c r="AO101" s="8">
        <v>0</v>
      </c>
      <c r="AP101" s="8">
        <v>0</v>
      </c>
      <c r="AQ101" s="8">
        <v>1</v>
      </c>
      <c r="AR101" s="8">
        <f t="shared" si="24"/>
        <v>1</v>
      </c>
      <c r="AS101" s="8">
        <v>0</v>
      </c>
      <c r="AT101" s="8">
        <v>0</v>
      </c>
      <c r="AU101" s="8">
        <v>0</v>
      </c>
      <c r="AV101" s="8">
        <v>0</v>
      </c>
      <c r="AW101" s="8">
        <f t="shared" si="25"/>
        <v>0</v>
      </c>
      <c r="AX101" s="8">
        <f t="shared" si="35"/>
        <v>0</v>
      </c>
      <c r="AY101" s="8">
        <f t="shared" si="36"/>
        <v>0</v>
      </c>
      <c r="AZ101" s="8">
        <f t="shared" si="37"/>
        <v>1</v>
      </c>
      <c r="BA101" s="8">
        <f t="shared" si="38"/>
        <v>2</v>
      </c>
      <c r="BB101" s="8">
        <f t="shared" si="39"/>
        <v>3</v>
      </c>
    </row>
    <row r="102" spans="1:54" x14ac:dyDescent="0.3">
      <c r="A102" s="2">
        <v>101</v>
      </c>
      <c r="B102" s="2">
        <v>60</v>
      </c>
      <c r="C102" s="2">
        <v>3</v>
      </c>
      <c r="D102" s="2">
        <v>2</v>
      </c>
      <c r="E102" s="26">
        <f t="shared" si="26"/>
        <v>2</v>
      </c>
      <c r="F102" s="26">
        <f t="shared" si="27"/>
        <v>3</v>
      </c>
      <c r="G102" s="2">
        <v>3</v>
      </c>
      <c r="H102" s="2">
        <v>2</v>
      </c>
      <c r="I102" s="26">
        <f t="shared" si="28"/>
        <v>2</v>
      </c>
      <c r="J102" s="26">
        <f t="shared" si="29"/>
        <v>3</v>
      </c>
      <c r="K102" s="7">
        <v>1</v>
      </c>
      <c r="L102" s="7">
        <v>1</v>
      </c>
      <c r="M102" s="19">
        <f t="shared" si="30"/>
        <v>2</v>
      </c>
      <c r="N102" s="7">
        <v>3.27</v>
      </c>
      <c r="O102" s="10">
        <v>57.93</v>
      </c>
      <c r="P102" s="10">
        <v>58.1</v>
      </c>
      <c r="Q102" s="14">
        <v>20060</v>
      </c>
      <c r="R102" s="14">
        <f t="shared" si="31"/>
        <v>170.00000000000171</v>
      </c>
      <c r="S102" s="9">
        <f t="shared" si="32"/>
        <v>0.17000000000000171</v>
      </c>
      <c r="T102" s="14">
        <v>162.99713512563852</v>
      </c>
      <c r="U102" s="15">
        <f t="shared" si="33"/>
        <v>0.96</v>
      </c>
      <c r="V102" s="15">
        <f t="shared" si="21"/>
        <v>4.0000000000000036E-2</v>
      </c>
      <c r="W102" s="8">
        <v>24779</v>
      </c>
      <c r="X102" s="8">
        <v>24574</v>
      </c>
      <c r="Y102" s="8">
        <v>24371</v>
      </c>
      <c r="Z102" s="17">
        <v>24.17</v>
      </c>
      <c r="AA102" s="17">
        <f t="shared" si="22"/>
        <v>1.3832766504076504</v>
      </c>
      <c r="AB102" s="12">
        <v>24.17</v>
      </c>
      <c r="AC102" s="12">
        <v>24.17</v>
      </c>
      <c r="AD102" s="12">
        <v>3</v>
      </c>
      <c r="AE102" s="17">
        <f t="shared" si="34"/>
        <v>0.47712125471966244</v>
      </c>
      <c r="AF102" s="8">
        <v>2.94</v>
      </c>
      <c r="AG102" s="16">
        <v>3.06</v>
      </c>
      <c r="AH102" s="8">
        <v>1</v>
      </c>
      <c r="AI102" s="8">
        <v>0</v>
      </c>
      <c r="AJ102" s="8">
        <v>0</v>
      </c>
      <c r="AK102" s="8">
        <v>1</v>
      </c>
      <c r="AL102" s="8">
        <v>0</v>
      </c>
      <c r="AM102" s="8">
        <f t="shared" si="23"/>
        <v>1</v>
      </c>
      <c r="AN102" s="8">
        <v>0</v>
      </c>
      <c r="AO102" s="8">
        <v>0</v>
      </c>
      <c r="AP102" s="8">
        <v>1</v>
      </c>
      <c r="AQ102" s="8">
        <v>0</v>
      </c>
      <c r="AR102" s="8">
        <f t="shared" si="24"/>
        <v>1</v>
      </c>
      <c r="AS102" s="8">
        <v>0</v>
      </c>
      <c r="AT102" s="8">
        <v>0</v>
      </c>
      <c r="AU102" s="8">
        <v>0</v>
      </c>
      <c r="AV102" s="8">
        <v>2</v>
      </c>
      <c r="AW102" s="8">
        <f t="shared" si="25"/>
        <v>2</v>
      </c>
      <c r="AX102" s="8">
        <f t="shared" si="35"/>
        <v>0</v>
      </c>
      <c r="AY102" s="8">
        <f t="shared" si="36"/>
        <v>0</v>
      </c>
      <c r="AZ102" s="8">
        <f t="shared" si="37"/>
        <v>2</v>
      </c>
      <c r="BA102" s="8">
        <f t="shared" si="38"/>
        <v>2</v>
      </c>
      <c r="BB102" s="8">
        <f t="shared" si="39"/>
        <v>4</v>
      </c>
    </row>
    <row r="103" spans="1:54" x14ac:dyDescent="0.3">
      <c r="A103" s="2">
        <v>102</v>
      </c>
      <c r="B103" s="2">
        <v>60</v>
      </c>
      <c r="C103" s="2">
        <v>2</v>
      </c>
      <c r="D103" s="2">
        <v>2</v>
      </c>
      <c r="E103" s="26">
        <f t="shared" si="26"/>
        <v>2</v>
      </c>
      <c r="F103" s="26">
        <f t="shared" si="27"/>
        <v>2</v>
      </c>
      <c r="G103" s="2">
        <v>2</v>
      </c>
      <c r="H103" s="2">
        <v>2</v>
      </c>
      <c r="I103" s="26">
        <f t="shared" si="28"/>
        <v>2</v>
      </c>
      <c r="J103" s="26">
        <f t="shared" si="29"/>
        <v>2</v>
      </c>
      <c r="K103" s="7">
        <v>1</v>
      </c>
      <c r="L103" s="7">
        <v>1</v>
      </c>
      <c r="M103" s="19">
        <f t="shared" si="30"/>
        <v>2</v>
      </c>
      <c r="N103" s="7">
        <v>3.59</v>
      </c>
      <c r="O103" s="10">
        <v>58.1</v>
      </c>
      <c r="P103" s="10">
        <v>58.5</v>
      </c>
      <c r="Q103" s="14">
        <v>20060</v>
      </c>
      <c r="R103" s="14">
        <f t="shared" si="31"/>
        <v>399.99999999999858</v>
      </c>
      <c r="S103" s="9">
        <f t="shared" si="32"/>
        <v>0.39999999999999858</v>
      </c>
      <c r="T103" s="14">
        <v>388.56470381299175</v>
      </c>
      <c r="U103" s="15">
        <f t="shared" si="33"/>
        <v>0.97</v>
      </c>
      <c r="V103" s="15">
        <f t="shared" si="21"/>
        <v>3.0000000000000027E-2</v>
      </c>
      <c r="W103" s="8">
        <v>24779</v>
      </c>
      <c r="X103" s="8">
        <v>24574</v>
      </c>
      <c r="Y103" s="8">
        <v>24371</v>
      </c>
      <c r="Z103" s="17">
        <v>33.06</v>
      </c>
      <c r="AA103" s="17">
        <f t="shared" si="22"/>
        <v>1.5193028492354288</v>
      </c>
      <c r="AB103" s="12">
        <v>28.46</v>
      </c>
      <c r="AC103" s="12">
        <v>37.65</v>
      </c>
      <c r="AD103" s="12">
        <v>2.9</v>
      </c>
      <c r="AE103" s="17">
        <f t="shared" si="34"/>
        <v>0.46239799789895608</v>
      </c>
      <c r="AF103" s="8">
        <v>2.54</v>
      </c>
      <c r="AG103" s="16">
        <v>3.44</v>
      </c>
      <c r="AH103" s="8">
        <v>0</v>
      </c>
      <c r="AI103" s="8">
        <v>0</v>
      </c>
      <c r="AJ103" s="8">
        <v>0</v>
      </c>
      <c r="AK103" s="8">
        <v>0</v>
      </c>
      <c r="AL103" s="8">
        <v>1</v>
      </c>
      <c r="AM103" s="8">
        <f t="shared" si="23"/>
        <v>1</v>
      </c>
      <c r="AN103" s="8">
        <v>0</v>
      </c>
      <c r="AO103" s="8">
        <v>0</v>
      </c>
      <c r="AP103" s="8">
        <v>0</v>
      </c>
      <c r="AQ103" s="8">
        <v>0</v>
      </c>
      <c r="AR103" s="8">
        <f t="shared" si="24"/>
        <v>0</v>
      </c>
      <c r="AS103" s="8">
        <v>0</v>
      </c>
      <c r="AT103" s="8">
        <v>0</v>
      </c>
      <c r="AU103" s="8">
        <v>0</v>
      </c>
      <c r="AV103" s="8">
        <v>1</v>
      </c>
      <c r="AW103" s="8">
        <f t="shared" si="25"/>
        <v>1</v>
      </c>
      <c r="AX103" s="8">
        <f t="shared" si="35"/>
        <v>0</v>
      </c>
      <c r="AY103" s="8">
        <f t="shared" si="36"/>
        <v>0</v>
      </c>
      <c r="AZ103" s="8">
        <f t="shared" si="37"/>
        <v>0</v>
      </c>
      <c r="BA103" s="8">
        <f t="shared" si="38"/>
        <v>2</v>
      </c>
      <c r="BB103" s="8">
        <f t="shared" si="39"/>
        <v>2</v>
      </c>
    </row>
    <row r="104" spans="1:54" x14ac:dyDescent="0.3">
      <c r="A104" s="2">
        <v>103</v>
      </c>
      <c r="B104" s="2">
        <v>40</v>
      </c>
      <c r="C104" s="2">
        <v>4</v>
      </c>
      <c r="D104" s="2">
        <v>2</v>
      </c>
      <c r="E104" s="26">
        <f t="shared" si="26"/>
        <v>2</v>
      </c>
      <c r="F104" s="26">
        <f t="shared" si="27"/>
        <v>4</v>
      </c>
      <c r="G104" s="2">
        <v>2</v>
      </c>
      <c r="H104" s="2">
        <v>2</v>
      </c>
      <c r="I104" s="26">
        <f t="shared" si="28"/>
        <v>2</v>
      </c>
      <c r="J104" s="26">
        <f t="shared" si="29"/>
        <v>2</v>
      </c>
      <c r="K104" s="7">
        <v>1</v>
      </c>
      <c r="L104" s="7">
        <v>1</v>
      </c>
      <c r="M104" s="19">
        <f t="shared" si="30"/>
        <v>2</v>
      </c>
      <c r="N104" s="7">
        <v>3.66</v>
      </c>
      <c r="O104" s="10">
        <v>58.5</v>
      </c>
      <c r="P104" s="10">
        <v>58.8</v>
      </c>
      <c r="Q104" s="14">
        <v>20060</v>
      </c>
      <c r="R104" s="14">
        <f t="shared" si="31"/>
        <v>299.99999999999716</v>
      </c>
      <c r="S104" s="9">
        <f t="shared" si="32"/>
        <v>0.29999999999999716</v>
      </c>
      <c r="T104" s="14">
        <v>282.77962864367458</v>
      </c>
      <c r="U104" s="15">
        <f t="shared" si="33"/>
        <v>0.94</v>
      </c>
      <c r="V104" s="15">
        <f t="shared" si="21"/>
        <v>6.0000000000000053E-2</v>
      </c>
      <c r="W104" s="8">
        <v>24779</v>
      </c>
      <c r="X104" s="8">
        <v>24574</v>
      </c>
      <c r="Y104" s="8">
        <v>24371</v>
      </c>
      <c r="Z104" s="17">
        <v>42.68</v>
      </c>
      <c r="AA104" s="17">
        <f t="shared" si="22"/>
        <v>1.6302244107524322</v>
      </c>
      <c r="AB104" s="12">
        <v>42.68</v>
      </c>
      <c r="AC104" s="12">
        <v>42.68</v>
      </c>
      <c r="AD104" s="12">
        <v>3.19</v>
      </c>
      <c r="AE104" s="17">
        <f t="shared" si="34"/>
        <v>0.50379068305718111</v>
      </c>
      <c r="AF104" s="8">
        <v>2.68</v>
      </c>
      <c r="AG104" s="16">
        <v>4.05</v>
      </c>
      <c r="AH104" s="8">
        <v>1</v>
      </c>
      <c r="AI104" s="8">
        <v>0</v>
      </c>
      <c r="AJ104" s="8">
        <v>0</v>
      </c>
      <c r="AK104" s="8">
        <v>1</v>
      </c>
      <c r="AL104" s="8">
        <v>0</v>
      </c>
      <c r="AM104" s="8">
        <f t="shared" si="23"/>
        <v>1</v>
      </c>
      <c r="AN104" s="8">
        <v>0</v>
      </c>
      <c r="AO104" s="8">
        <v>0</v>
      </c>
      <c r="AP104" s="8">
        <v>0</v>
      </c>
      <c r="AQ104" s="8">
        <v>0</v>
      </c>
      <c r="AR104" s="8">
        <f t="shared" si="24"/>
        <v>0</v>
      </c>
      <c r="AS104" s="8">
        <v>0</v>
      </c>
      <c r="AT104" s="8">
        <v>1</v>
      </c>
      <c r="AU104" s="8">
        <v>1</v>
      </c>
      <c r="AV104" s="8">
        <v>0</v>
      </c>
      <c r="AW104" s="8">
        <f t="shared" si="25"/>
        <v>2</v>
      </c>
      <c r="AX104" s="8">
        <f t="shared" si="35"/>
        <v>0</v>
      </c>
      <c r="AY104" s="8">
        <f t="shared" si="36"/>
        <v>1</v>
      </c>
      <c r="AZ104" s="8">
        <f t="shared" si="37"/>
        <v>2</v>
      </c>
      <c r="BA104" s="8">
        <f t="shared" si="38"/>
        <v>0</v>
      </c>
      <c r="BB104" s="8">
        <f t="shared" si="39"/>
        <v>3</v>
      </c>
    </row>
    <row r="105" spans="1:54" x14ac:dyDescent="0.3">
      <c r="A105" s="2">
        <v>104</v>
      </c>
      <c r="B105" s="2">
        <v>40</v>
      </c>
      <c r="C105" s="2">
        <v>4</v>
      </c>
      <c r="D105" s="2">
        <v>2</v>
      </c>
      <c r="E105" s="26">
        <f t="shared" si="26"/>
        <v>2</v>
      </c>
      <c r="F105" s="26">
        <f t="shared" si="27"/>
        <v>4</v>
      </c>
      <c r="G105" s="2">
        <v>2</v>
      </c>
      <c r="H105" s="2">
        <v>2</v>
      </c>
      <c r="I105" s="26">
        <f t="shared" si="28"/>
        <v>2</v>
      </c>
      <c r="J105" s="26">
        <f t="shared" si="29"/>
        <v>2</v>
      </c>
      <c r="K105" s="7">
        <v>1</v>
      </c>
      <c r="L105" s="7">
        <v>1</v>
      </c>
      <c r="M105" s="19">
        <f t="shared" si="30"/>
        <v>2</v>
      </c>
      <c r="N105" s="7">
        <v>3.76</v>
      </c>
      <c r="O105" s="10">
        <v>58.8</v>
      </c>
      <c r="P105" s="10">
        <v>59</v>
      </c>
      <c r="Q105" s="14">
        <v>20060</v>
      </c>
      <c r="R105" s="14">
        <f t="shared" si="31"/>
        <v>200.00000000000284</v>
      </c>
      <c r="S105" s="9">
        <f t="shared" si="32"/>
        <v>0.20000000000000284</v>
      </c>
      <c r="T105" s="14">
        <v>192.96569139948167</v>
      </c>
      <c r="U105" s="15">
        <f t="shared" si="33"/>
        <v>0.96</v>
      </c>
      <c r="V105" s="15">
        <f t="shared" si="21"/>
        <v>4.0000000000000036E-2</v>
      </c>
      <c r="W105" s="8">
        <v>24779</v>
      </c>
      <c r="X105" s="8">
        <v>24574</v>
      </c>
      <c r="Y105" s="8">
        <v>24371</v>
      </c>
      <c r="Z105" s="17">
        <v>28.8</v>
      </c>
      <c r="AA105" s="17">
        <f t="shared" si="22"/>
        <v>1.4593924877592308</v>
      </c>
      <c r="AB105" s="12">
        <v>28.8</v>
      </c>
      <c r="AC105" s="12">
        <v>28.8</v>
      </c>
      <c r="AD105" s="12">
        <v>8.24</v>
      </c>
      <c r="AE105" s="17">
        <f t="shared" si="34"/>
        <v>0.91592721169711577</v>
      </c>
      <c r="AF105" s="8">
        <v>7.55</v>
      </c>
      <c r="AG105" s="16">
        <v>8.92</v>
      </c>
      <c r="AH105" s="8">
        <v>2</v>
      </c>
      <c r="AI105" s="8">
        <v>0</v>
      </c>
      <c r="AJ105" s="8">
        <v>0</v>
      </c>
      <c r="AK105" s="8">
        <v>0</v>
      </c>
      <c r="AL105" s="8">
        <v>0</v>
      </c>
      <c r="AM105" s="8">
        <f t="shared" si="23"/>
        <v>0</v>
      </c>
      <c r="AN105" s="8">
        <v>0</v>
      </c>
      <c r="AO105" s="8">
        <v>0</v>
      </c>
      <c r="AP105" s="8">
        <v>0</v>
      </c>
      <c r="AQ105" s="8">
        <v>0</v>
      </c>
      <c r="AR105" s="8">
        <f t="shared" si="24"/>
        <v>0</v>
      </c>
      <c r="AS105" s="8">
        <v>0</v>
      </c>
      <c r="AT105" s="8">
        <v>0</v>
      </c>
      <c r="AU105" s="8">
        <v>0</v>
      </c>
      <c r="AV105" s="8">
        <v>0</v>
      </c>
      <c r="AW105" s="8">
        <f t="shared" si="25"/>
        <v>0</v>
      </c>
      <c r="AX105" s="8">
        <f t="shared" si="35"/>
        <v>0</v>
      </c>
      <c r="AY105" s="8">
        <f t="shared" si="36"/>
        <v>0</v>
      </c>
      <c r="AZ105" s="8">
        <f t="shared" si="37"/>
        <v>0</v>
      </c>
      <c r="BA105" s="8">
        <f t="shared" si="38"/>
        <v>0</v>
      </c>
      <c r="BB105" s="8">
        <f t="shared" si="39"/>
        <v>0</v>
      </c>
    </row>
    <row r="106" spans="1:54" x14ac:dyDescent="0.3">
      <c r="A106" s="2">
        <v>105</v>
      </c>
      <c r="B106" s="2">
        <v>40</v>
      </c>
      <c r="C106" s="2">
        <v>3</v>
      </c>
      <c r="D106" s="2">
        <v>3</v>
      </c>
      <c r="E106" s="26">
        <f t="shared" si="26"/>
        <v>3</v>
      </c>
      <c r="F106" s="26">
        <f t="shared" si="27"/>
        <v>3</v>
      </c>
      <c r="G106" s="2">
        <v>3</v>
      </c>
      <c r="H106" s="2">
        <v>3</v>
      </c>
      <c r="I106" s="26">
        <f t="shared" si="28"/>
        <v>3</v>
      </c>
      <c r="J106" s="26">
        <f t="shared" si="29"/>
        <v>3</v>
      </c>
      <c r="K106" s="7">
        <v>1</v>
      </c>
      <c r="L106" s="7">
        <v>1</v>
      </c>
      <c r="M106" s="19">
        <f t="shared" si="30"/>
        <v>2</v>
      </c>
      <c r="N106" s="7">
        <v>3.34</v>
      </c>
      <c r="O106" s="10">
        <v>59</v>
      </c>
      <c r="P106" s="10">
        <v>59.325000000000003</v>
      </c>
      <c r="Q106" s="14">
        <v>20060</v>
      </c>
      <c r="R106" s="14">
        <f t="shared" si="31"/>
        <v>325.00000000000284</v>
      </c>
      <c r="S106" s="9">
        <f t="shared" si="32"/>
        <v>0.32500000000000284</v>
      </c>
      <c r="T106" s="14">
        <v>323.27618052675302</v>
      </c>
      <c r="U106" s="15">
        <f t="shared" si="33"/>
        <v>0.99</v>
      </c>
      <c r="V106" s="15">
        <f t="shared" si="21"/>
        <v>1.0000000000000009E-2</v>
      </c>
      <c r="W106" s="8">
        <v>24779</v>
      </c>
      <c r="X106" s="8">
        <v>24574</v>
      </c>
      <c r="Y106" s="8">
        <v>24371</v>
      </c>
      <c r="Z106" s="17">
        <v>20.85</v>
      </c>
      <c r="AA106" s="17">
        <f t="shared" si="22"/>
        <v>1.3191060593097763</v>
      </c>
      <c r="AB106" s="12">
        <v>19.79</v>
      </c>
      <c r="AC106" s="12">
        <v>21.91</v>
      </c>
      <c r="AD106" s="12">
        <v>4.5199999999999996</v>
      </c>
      <c r="AE106" s="17">
        <f t="shared" si="34"/>
        <v>0.65513843481138212</v>
      </c>
      <c r="AF106" s="8">
        <v>3.34</v>
      </c>
      <c r="AG106" s="16">
        <v>5.31</v>
      </c>
      <c r="AH106" s="8">
        <v>0</v>
      </c>
      <c r="AI106" s="8">
        <v>0</v>
      </c>
      <c r="AJ106" s="8">
        <v>0</v>
      </c>
      <c r="AK106" s="8">
        <v>0</v>
      </c>
      <c r="AL106" s="8">
        <v>0</v>
      </c>
      <c r="AM106" s="8">
        <f t="shared" si="23"/>
        <v>0</v>
      </c>
      <c r="AN106" s="8">
        <v>0</v>
      </c>
      <c r="AO106" s="8">
        <v>0</v>
      </c>
      <c r="AP106" s="8">
        <v>0</v>
      </c>
      <c r="AQ106" s="8">
        <v>0</v>
      </c>
      <c r="AR106" s="8">
        <f t="shared" si="24"/>
        <v>0</v>
      </c>
      <c r="AS106" s="8">
        <v>0</v>
      </c>
      <c r="AT106" s="8">
        <v>0</v>
      </c>
      <c r="AU106" s="8">
        <v>0</v>
      </c>
      <c r="AV106" s="8">
        <v>0</v>
      </c>
      <c r="AW106" s="8">
        <f t="shared" si="25"/>
        <v>0</v>
      </c>
      <c r="AX106" s="8">
        <f t="shared" si="35"/>
        <v>0</v>
      </c>
      <c r="AY106" s="8">
        <f t="shared" si="36"/>
        <v>0</v>
      </c>
      <c r="AZ106" s="8">
        <f t="shared" si="37"/>
        <v>0</v>
      </c>
      <c r="BA106" s="8">
        <f t="shared" si="38"/>
        <v>0</v>
      </c>
      <c r="BB106" s="8">
        <f t="shared" si="39"/>
        <v>0</v>
      </c>
    </row>
    <row r="107" spans="1:54" x14ac:dyDescent="0.3">
      <c r="A107" s="2">
        <v>106</v>
      </c>
      <c r="B107" s="2">
        <v>40</v>
      </c>
      <c r="C107" s="2">
        <v>4</v>
      </c>
      <c r="D107" s="2">
        <v>4</v>
      </c>
      <c r="E107" s="26">
        <f t="shared" si="26"/>
        <v>4</v>
      </c>
      <c r="F107" s="26">
        <f t="shared" si="27"/>
        <v>4</v>
      </c>
      <c r="G107" s="2">
        <v>3</v>
      </c>
      <c r="H107" s="2">
        <v>2</v>
      </c>
      <c r="I107" s="26">
        <f t="shared" si="28"/>
        <v>2</v>
      </c>
      <c r="J107" s="26">
        <f t="shared" si="29"/>
        <v>3</v>
      </c>
      <c r="K107" s="7">
        <v>1</v>
      </c>
      <c r="L107" s="7">
        <v>1</v>
      </c>
      <c r="M107" s="19">
        <f t="shared" si="30"/>
        <v>2</v>
      </c>
      <c r="N107" s="7">
        <v>3.03</v>
      </c>
      <c r="O107" s="10">
        <v>59.325000000000003</v>
      </c>
      <c r="P107" s="10">
        <v>59.774999999999999</v>
      </c>
      <c r="Q107" s="14">
        <v>20060</v>
      </c>
      <c r="R107" s="14">
        <f t="shared" si="31"/>
        <v>449.99999999999574</v>
      </c>
      <c r="S107" s="9">
        <f t="shared" si="32"/>
        <v>0.44999999999999574</v>
      </c>
      <c r="T107" s="14">
        <v>388.8264981569306</v>
      </c>
      <c r="U107" s="15">
        <f t="shared" si="33"/>
        <v>0.86</v>
      </c>
      <c r="V107" s="15">
        <f t="shared" si="21"/>
        <v>0.14000000000000001</v>
      </c>
      <c r="W107" s="8">
        <v>24779</v>
      </c>
      <c r="X107" s="8">
        <v>24574</v>
      </c>
      <c r="Y107" s="8">
        <v>24371</v>
      </c>
      <c r="Z107" s="17">
        <v>16.82</v>
      </c>
      <c r="AA107" s="17">
        <f t="shared" si="22"/>
        <v>1.2258259914618934</v>
      </c>
      <c r="AB107" s="12">
        <v>13.5</v>
      </c>
      <c r="AC107" s="12">
        <v>20.14</v>
      </c>
      <c r="AD107" s="12">
        <v>3.02</v>
      </c>
      <c r="AE107" s="17">
        <f t="shared" si="34"/>
        <v>0.48000694295715063</v>
      </c>
      <c r="AF107" s="8">
        <v>2.19</v>
      </c>
      <c r="AG107" s="16">
        <v>3.46</v>
      </c>
      <c r="AH107" s="8">
        <v>3</v>
      </c>
      <c r="AI107" s="8">
        <v>0</v>
      </c>
      <c r="AJ107" s="8">
        <v>0</v>
      </c>
      <c r="AK107" s="8">
        <v>1</v>
      </c>
      <c r="AL107" s="8">
        <v>2</v>
      </c>
      <c r="AM107" s="8">
        <f t="shared" si="23"/>
        <v>3</v>
      </c>
      <c r="AN107" s="8">
        <v>0</v>
      </c>
      <c r="AO107" s="8">
        <v>0</v>
      </c>
      <c r="AP107" s="8">
        <v>1</v>
      </c>
      <c r="AQ107" s="8">
        <v>0</v>
      </c>
      <c r="AR107" s="8">
        <f t="shared" si="24"/>
        <v>1</v>
      </c>
      <c r="AS107" s="8">
        <v>0</v>
      </c>
      <c r="AT107" s="8">
        <v>0</v>
      </c>
      <c r="AU107" s="8">
        <v>0</v>
      </c>
      <c r="AV107" s="8">
        <v>1</v>
      </c>
      <c r="AW107" s="8">
        <f t="shared" si="25"/>
        <v>1</v>
      </c>
      <c r="AX107" s="8">
        <f t="shared" si="35"/>
        <v>0</v>
      </c>
      <c r="AY107" s="8">
        <f t="shared" si="36"/>
        <v>0</v>
      </c>
      <c r="AZ107" s="8">
        <f t="shared" si="37"/>
        <v>2</v>
      </c>
      <c r="BA107" s="8">
        <f t="shared" si="38"/>
        <v>3</v>
      </c>
      <c r="BB107" s="8">
        <f t="shared" si="39"/>
        <v>5</v>
      </c>
    </row>
    <row r="108" spans="1:54" x14ac:dyDescent="0.3">
      <c r="A108" s="2">
        <v>107</v>
      </c>
      <c r="B108" s="2">
        <v>40</v>
      </c>
      <c r="C108" s="2">
        <v>2</v>
      </c>
      <c r="D108" s="2">
        <v>3</v>
      </c>
      <c r="E108" s="26">
        <f t="shared" si="26"/>
        <v>2</v>
      </c>
      <c r="F108" s="26">
        <f t="shared" si="27"/>
        <v>3</v>
      </c>
      <c r="G108" s="2">
        <v>2</v>
      </c>
      <c r="H108" s="2">
        <v>3</v>
      </c>
      <c r="I108" s="26">
        <f t="shared" si="28"/>
        <v>2</v>
      </c>
      <c r="J108" s="26">
        <f t="shared" si="29"/>
        <v>3</v>
      </c>
      <c r="K108" s="7">
        <v>1</v>
      </c>
      <c r="L108" s="7">
        <v>1</v>
      </c>
      <c r="M108" s="19">
        <f t="shared" si="30"/>
        <v>2</v>
      </c>
      <c r="N108" s="7">
        <v>3.24</v>
      </c>
      <c r="O108" s="10">
        <v>59.774999999999999</v>
      </c>
      <c r="P108" s="10">
        <v>60.25</v>
      </c>
      <c r="Q108" s="14">
        <v>20060</v>
      </c>
      <c r="R108" s="14">
        <f t="shared" si="31"/>
        <v>475.00000000000142</v>
      </c>
      <c r="S108" s="9">
        <f t="shared" si="32"/>
        <v>0.47500000000000142</v>
      </c>
      <c r="T108" s="14">
        <v>346.60936879417812</v>
      </c>
      <c r="U108" s="15">
        <f t="shared" si="33"/>
        <v>0.73</v>
      </c>
      <c r="V108" s="15">
        <f t="shared" si="21"/>
        <v>0.27</v>
      </c>
      <c r="W108" s="8">
        <v>24779</v>
      </c>
      <c r="X108" s="8">
        <v>24574</v>
      </c>
      <c r="Y108" s="8">
        <v>24371</v>
      </c>
      <c r="Z108" s="17">
        <v>21.28</v>
      </c>
      <c r="AA108" s="17">
        <f t="shared" si="22"/>
        <v>1.3279716236230106</v>
      </c>
      <c r="AB108" s="12">
        <v>14.7</v>
      </c>
      <c r="AC108" s="12">
        <v>27.86</v>
      </c>
      <c r="AD108" s="12">
        <v>3.63</v>
      </c>
      <c r="AE108" s="17">
        <f t="shared" si="34"/>
        <v>0.55990662503611255</v>
      </c>
      <c r="AF108" s="8">
        <v>2.62</v>
      </c>
      <c r="AG108" s="16">
        <v>4.46</v>
      </c>
      <c r="AH108" s="8">
        <v>1</v>
      </c>
      <c r="AI108" s="8">
        <v>0</v>
      </c>
      <c r="AJ108" s="8">
        <v>0</v>
      </c>
      <c r="AK108" s="8">
        <v>0</v>
      </c>
      <c r="AL108" s="8">
        <v>0</v>
      </c>
      <c r="AM108" s="8">
        <f t="shared" si="23"/>
        <v>0</v>
      </c>
      <c r="AN108" s="8">
        <v>0</v>
      </c>
      <c r="AO108" s="8">
        <v>0</v>
      </c>
      <c r="AP108" s="8">
        <v>1</v>
      </c>
      <c r="AQ108" s="8">
        <v>0</v>
      </c>
      <c r="AR108" s="8">
        <f t="shared" si="24"/>
        <v>1</v>
      </c>
      <c r="AS108" s="8">
        <v>0</v>
      </c>
      <c r="AT108" s="8">
        <v>0</v>
      </c>
      <c r="AU108" s="8">
        <v>0</v>
      </c>
      <c r="AV108" s="8">
        <v>0</v>
      </c>
      <c r="AW108" s="8">
        <f t="shared" si="25"/>
        <v>0</v>
      </c>
      <c r="AX108" s="8">
        <f t="shared" si="35"/>
        <v>0</v>
      </c>
      <c r="AY108" s="8">
        <f t="shared" si="36"/>
        <v>0</v>
      </c>
      <c r="AZ108" s="8">
        <f t="shared" si="37"/>
        <v>1</v>
      </c>
      <c r="BA108" s="8">
        <f t="shared" si="38"/>
        <v>0</v>
      </c>
      <c r="BB108" s="8">
        <f t="shared" si="39"/>
        <v>1</v>
      </c>
    </row>
    <row r="109" spans="1:54" x14ac:dyDescent="0.3">
      <c r="A109" s="2">
        <v>108</v>
      </c>
      <c r="B109" s="2">
        <v>60</v>
      </c>
      <c r="C109" s="2">
        <v>3</v>
      </c>
      <c r="D109" s="2">
        <v>3</v>
      </c>
      <c r="E109" s="26">
        <f t="shared" si="26"/>
        <v>3</v>
      </c>
      <c r="F109" s="26">
        <f t="shared" si="27"/>
        <v>3</v>
      </c>
      <c r="G109" s="2">
        <v>1</v>
      </c>
      <c r="H109" s="2">
        <v>3</v>
      </c>
      <c r="I109" s="26">
        <f t="shared" si="28"/>
        <v>1</v>
      </c>
      <c r="J109" s="26">
        <f t="shared" si="29"/>
        <v>3</v>
      </c>
      <c r="K109" s="7">
        <v>1</v>
      </c>
      <c r="L109" s="7">
        <v>1</v>
      </c>
      <c r="M109" s="19">
        <f t="shared" si="30"/>
        <v>2</v>
      </c>
      <c r="N109" s="7">
        <v>3.32</v>
      </c>
      <c r="O109" s="10">
        <v>60.25</v>
      </c>
      <c r="P109" s="10">
        <v>60.533000000000001</v>
      </c>
      <c r="Q109" s="14">
        <v>20060</v>
      </c>
      <c r="R109" s="14">
        <f t="shared" si="31"/>
        <v>283.00000000000125</v>
      </c>
      <c r="S109" s="9">
        <f t="shared" si="32"/>
        <v>0.28300000000000125</v>
      </c>
      <c r="T109" s="14">
        <v>282.84888449047867</v>
      </c>
      <c r="U109" s="15">
        <f t="shared" si="33"/>
        <v>1</v>
      </c>
      <c r="V109" s="15">
        <f t="shared" si="21"/>
        <v>0</v>
      </c>
      <c r="W109" s="8">
        <v>24779</v>
      </c>
      <c r="X109" s="8">
        <v>24574</v>
      </c>
      <c r="Y109" s="8">
        <v>24371</v>
      </c>
      <c r="Z109" s="17">
        <v>27.4</v>
      </c>
      <c r="AA109" s="17">
        <f t="shared" si="22"/>
        <v>1.4377505628203879</v>
      </c>
      <c r="AB109" s="12">
        <v>12.92</v>
      </c>
      <c r="AC109" s="12">
        <v>41.87</v>
      </c>
      <c r="AD109" s="12">
        <v>3.21</v>
      </c>
      <c r="AE109" s="17">
        <f t="shared" si="34"/>
        <v>0.5065050324048721</v>
      </c>
      <c r="AF109" s="8">
        <v>2.84</v>
      </c>
      <c r="AG109" s="16">
        <v>3.55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f t="shared" si="23"/>
        <v>0</v>
      </c>
      <c r="AN109" s="8">
        <v>0</v>
      </c>
      <c r="AO109" s="8">
        <v>0</v>
      </c>
      <c r="AP109" s="8">
        <v>0</v>
      </c>
      <c r="AQ109" s="8">
        <v>0</v>
      </c>
      <c r="AR109" s="8">
        <f t="shared" si="24"/>
        <v>0</v>
      </c>
      <c r="AS109" s="8">
        <v>0</v>
      </c>
      <c r="AT109" s="8">
        <v>0</v>
      </c>
      <c r="AU109" s="8">
        <v>0</v>
      </c>
      <c r="AV109" s="8">
        <v>0</v>
      </c>
      <c r="AW109" s="8">
        <f t="shared" si="25"/>
        <v>0</v>
      </c>
      <c r="AX109" s="8">
        <f t="shared" si="35"/>
        <v>0</v>
      </c>
      <c r="AY109" s="8">
        <f t="shared" si="36"/>
        <v>0</v>
      </c>
      <c r="AZ109" s="8">
        <f t="shared" si="37"/>
        <v>0</v>
      </c>
      <c r="BA109" s="8">
        <f t="shared" si="38"/>
        <v>0</v>
      </c>
      <c r="BB109" s="8">
        <f t="shared" si="39"/>
        <v>0</v>
      </c>
    </row>
    <row r="110" spans="1:54" x14ac:dyDescent="0.3">
      <c r="A110" s="2">
        <v>109</v>
      </c>
      <c r="B110" s="2">
        <v>60</v>
      </c>
      <c r="C110" s="2">
        <v>3</v>
      </c>
      <c r="D110" s="2">
        <v>3</v>
      </c>
      <c r="E110" s="26">
        <f t="shared" si="26"/>
        <v>3</v>
      </c>
      <c r="F110" s="26">
        <f t="shared" si="27"/>
        <v>3</v>
      </c>
      <c r="G110" s="2">
        <v>2</v>
      </c>
      <c r="H110" s="2">
        <v>2</v>
      </c>
      <c r="I110" s="26">
        <f t="shared" si="28"/>
        <v>2</v>
      </c>
      <c r="J110" s="26">
        <f t="shared" si="29"/>
        <v>2</v>
      </c>
      <c r="K110" s="7">
        <v>1</v>
      </c>
      <c r="L110" s="7">
        <v>1</v>
      </c>
      <c r="M110" s="19">
        <f t="shared" si="30"/>
        <v>2</v>
      </c>
      <c r="N110" s="7">
        <v>3.48</v>
      </c>
      <c r="O110" s="10">
        <v>60.533000000000001</v>
      </c>
      <c r="P110" s="10">
        <v>60.97</v>
      </c>
      <c r="Q110" s="14">
        <v>20060</v>
      </c>
      <c r="R110" s="14">
        <f t="shared" si="31"/>
        <v>436.99999999999761</v>
      </c>
      <c r="S110" s="9">
        <f t="shared" si="32"/>
        <v>0.43699999999999761</v>
      </c>
      <c r="T110" s="14">
        <v>434.17290653266849</v>
      </c>
      <c r="U110" s="15">
        <f t="shared" si="33"/>
        <v>0.99</v>
      </c>
      <c r="V110" s="15">
        <f t="shared" si="21"/>
        <v>1.0000000000000009E-2</v>
      </c>
      <c r="W110" s="8">
        <v>24779</v>
      </c>
      <c r="X110" s="8">
        <v>24574</v>
      </c>
      <c r="Y110" s="8">
        <v>24371</v>
      </c>
      <c r="Z110" s="17">
        <v>16.04</v>
      </c>
      <c r="AA110" s="17">
        <f t="shared" si="22"/>
        <v>1.2052043639481447</v>
      </c>
      <c r="AB110" s="12">
        <v>10.46</v>
      </c>
      <c r="AC110" s="12">
        <v>21.62</v>
      </c>
      <c r="AD110" s="12">
        <v>4.37</v>
      </c>
      <c r="AE110" s="17">
        <f t="shared" si="34"/>
        <v>0.64048143697042181</v>
      </c>
      <c r="AF110" s="8">
        <v>3.04</v>
      </c>
      <c r="AG110" s="16">
        <v>7.12</v>
      </c>
      <c r="AH110" s="8">
        <v>4</v>
      </c>
      <c r="AI110" s="8">
        <v>0</v>
      </c>
      <c r="AJ110" s="8">
        <v>0</v>
      </c>
      <c r="AK110" s="8">
        <v>0</v>
      </c>
      <c r="AL110" s="8">
        <v>0</v>
      </c>
      <c r="AM110" s="8">
        <f t="shared" si="23"/>
        <v>0</v>
      </c>
      <c r="AN110" s="8">
        <v>0</v>
      </c>
      <c r="AO110" s="8">
        <v>0</v>
      </c>
      <c r="AP110" s="8">
        <v>0</v>
      </c>
      <c r="AQ110" s="8">
        <v>0</v>
      </c>
      <c r="AR110" s="8">
        <f t="shared" si="24"/>
        <v>0</v>
      </c>
      <c r="AS110" s="8">
        <v>0</v>
      </c>
      <c r="AT110" s="8">
        <v>0</v>
      </c>
      <c r="AU110" s="8">
        <v>1</v>
      </c>
      <c r="AV110" s="8">
        <v>1</v>
      </c>
      <c r="AW110" s="8">
        <f t="shared" si="25"/>
        <v>2</v>
      </c>
      <c r="AX110" s="8">
        <f t="shared" si="35"/>
        <v>0</v>
      </c>
      <c r="AY110" s="8">
        <f t="shared" si="36"/>
        <v>0</v>
      </c>
      <c r="AZ110" s="8">
        <f t="shared" si="37"/>
        <v>1</v>
      </c>
      <c r="BA110" s="8">
        <f t="shared" si="38"/>
        <v>1</v>
      </c>
      <c r="BB110" s="8">
        <f t="shared" si="39"/>
        <v>2</v>
      </c>
    </row>
    <row r="111" spans="1:54" x14ac:dyDescent="0.3">
      <c r="A111" s="2">
        <v>110</v>
      </c>
      <c r="B111" s="2">
        <v>60</v>
      </c>
      <c r="C111" s="2">
        <v>3</v>
      </c>
      <c r="D111" s="2">
        <v>3</v>
      </c>
      <c r="E111" s="26">
        <f t="shared" si="26"/>
        <v>3</v>
      </c>
      <c r="F111" s="26">
        <f t="shared" si="27"/>
        <v>3</v>
      </c>
      <c r="G111" s="2">
        <v>3</v>
      </c>
      <c r="H111" s="2">
        <v>3</v>
      </c>
      <c r="I111" s="26">
        <f t="shared" si="28"/>
        <v>3</v>
      </c>
      <c r="J111" s="26">
        <f t="shared" si="29"/>
        <v>3</v>
      </c>
      <c r="K111" s="7">
        <v>1</v>
      </c>
      <c r="L111" s="7">
        <v>1</v>
      </c>
      <c r="M111" s="19">
        <f t="shared" si="30"/>
        <v>2</v>
      </c>
      <c r="N111" s="7">
        <v>3.48</v>
      </c>
      <c r="O111" s="10">
        <v>60.97</v>
      </c>
      <c r="P111" s="10">
        <v>61.12</v>
      </c>
      <c r="Q111" s="14">
        <v>20060</v>
      </c>
      <c r="R111" s="14">
        <f t="shared" si="31"/>
        <v>149.99999999999858</v>
      </c>
      <c r="S111" s="9">
        <f t="shared" si="32"/>
        <v>0.14999999999999858</v>
      </c>
      <c r="T111" s="14">
        <v>142.84751294900352</v>
      </c>
      <c r="U111" s="15">
        <f t="shared" si="33"/>
        <v>0.95</v>
      </c>
      <c r="V111" s="15">
        <f t="shared" si="21"/>
        <v>5.0000000000000044E-2</v>
      </c>
      <c r="W111" s="8">
        <v>24779</v>
      </c>
      <c r="X111" s="8">
        <v>24574</v>
      </c>
      <c r="Y111" s="8">
        <v>24371</v>
      </c>
      <c r="Z111" s="17">
        <v>21.24</v>
      </c>
      <c r="AA111" s="17">
        <f t="shared" si="22"/>
        <v>1.3271545124094315</v>
      </c>
      <c r="AB111" s="12">
        <v>21.24</v>
      </c>
      <c r="AC111" s="12">
        <v>21.24</v>
      </c>
      <c r="AD111" s="12">
        <v>4.4000000000000004</v>
      </c>
      <c r="AE111" s="17">
        <f t="shared" si="34"/>
        <v>0.64345267648618742</v>
      </c>
      <c r="AF111" s="8">
        <v>3.05</v>
      </c>
      <c r="AG111" s="16">
        <v>5.74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f t="shared" si="23"/>
        <v>0</v>
      </c>
      <c r="AN111" s="8">
        <v>0</v>
      </c>
      <c r="AO111" s="8">
        <v>0</v>
      </c>
      <c r="AP111" s="8">
        <v>0</v>
      </c>
      <c r="AQ111" s="8">
        <v>0</v>
      </c>
      <c r="AR111" s="8">
        <f t="shared" si="24"/>
        <v>0</v>
      </c>
      <c r="AS111" s="8">
        <v>0</v>
      </c>
      <c r="AT111" s="8">
        <v>0</v>
      </c>
      <c r="AU111" s="8">
        <v>0</v>
      </c>
      <c r="AV111" s="8">
        <v>0</v>
      </c>
      <c r="AW111" s="8">
        <f t="shared" si="25"/>
        <v>0</v>
      </c>
      <c r="AX111" s="8">
        <f t="shared" si="35"/>
        <v>0</v>
      </c>
      <c r="AY111" s="8">
        <f t="shared" si="36"/>
        <v>0</v>
      </c>
      <c r="AZ111" s="8">
        <f t="shared" si="37"/>
        <v>0</v>
      </c>
      <c r="BA111" s="8">
        <f t="shared" si="38"/>
        <v>0</v>
      </c>
      <c r="BB111" s="8">
        <f t="shared" si="39"/>
        <v>0</v>
      </c>
    </row>
    <row r="112" spans="1:54" x14ac:dyDescent="0.3">
      <c r="A112" s="2">
        <v>111</v>
      </c>
      <c r="B112" s="2">
        <v>40</v>
      </c>
      <c r="C112" s="2">
        <v>4</v>
      </c>
      <c r="D112" s="2">
        <v>3</v>
      </c>
      <c r="E112" s="26">
        <f t="shared" si="26"/>
        <v>3</v>
      </c>
      <c r="F112" s="26">
        <f t="shared" si="27"/>
        <v>4</v>
      </c>
      <c r="G112" s="2">
        <v>2</v>
      </c>
      <c r="H112" s="2">
        <v>3</v>
      </c>
      <c r="I112" s="26">
        <f t="shared" si="28"/>
        <v>2</v>
      </c>
      <c r="J112" s="26">
        <f t="shared" si="29"/>
        <v>3</v>
      </c>
      <c r="K112" s="7">
        <v>1</v>
      </c>
      <c r="L112" s="7">
        <v>1</v>
      </c>
      <c r="M112" s="19">
        <f t="shared" si="30"/>
        <v>2</v>
      </c>
      <c r="N112" s="7">
        <v>3.88</v>
      </c>
      <c r="O112" s="10">
        <v>61.12</v>
      </c>
      <c r="P112" s="10">
        <v>61.36</v>
      </c>
      <c r="Q112" s="14">
        <v>20060</v>
      </c>
      <c r="R112" s="14">
        <f t="shared" si="31"/>
        <v>240.00000000000199</v>
      </c>
      <c r="S112" s="9">
        <f t="shared" si="32"/>
        <v>0.24000000000000199</v>
      </c>
      <c r="T112" s="14">
        <v>200.94076997838619</v>
      </c>
      <c r="U112" s="15">
        <f t="shared" si="33"/>
        <v>0.84</v>
      </c>
      <c r="V112" s="15">
        <f t="shared" si="21"/>
        <v>0.16000000000000003</v>
      </c>
      <c r="W112" s="8">
        <v>24779</v>
      </c>
      <c r="X112" s="8">
        <v>24574</v>
      </c>
      <c r="Y112" s="8">
        <v>24371</v>
      </c>
      <c r="Z112" s="17">
        <v>11.54</v>
      </c>
      <c r="AA112" s="17">
        <f t="shared" si="22"/>
        <v>1.0622058088197126</v>
      </c>
      <c r="AB112" s="12">
        <v>11.54</v>
      </c>
      <c r="AC112" s="12">
        <v>11.54</v>
      </c>
      <c r="AD112" s="12">
        <v>4.05</v>
      </c>
      <c r="AE112" s="17">
        <f t="shared" si="34"/>
        <v>0.60745502321466849</v>
      </c>
      <c r="AF112" s="8">
        <v>3.23</v>
      </c>
      <c r="AG112" s="16">
        <v>4.87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f t="shared" si="23"/>
        <v>0</v>
      </c>
      <c r="AN112" s="8">
        <v>0</v>
      </c>
      <c r="AO112" s="8">
        <v>0</v>
      </c>
      <c r="AP112" s="8">
        <v>0</v>
      </c>
      <c r="AQ112" s="8">
        <v>0</v>
      </c>
      <c r="AR112" s="8">
        <f t="shared" si="24"/>
        <v>0</v>
      </c>
      <c r="AS112" s="8">
        <v>0</v>
      </c>
      <c r="AT112" s="8">
        <v>0</v>
      </c>
      <c r="AU112" s="8">
        <v>0</v>
      </c>
      <c r="AV112" s="8">
        <v>1</v>
      </c>
      <c r="AW112" s="8">
        <f t="shared" si="25"/>
        <v>1</v>
      </c>
      <c r="AX112" s="8">
        <f t="shared" si="35"/>
        <v>0</v>
      </c>
      <c r="AY112" s="8">
        <f t="shared" si="36"/>
        <v>0</v>
      </c>
      <c r="AZ112" s="8">
        <f t="shared" si="37"/>
        <v>0</v>
      </c>
      <c r="BA112" s="8">
        <f t="shared" si="38"/>
        <v>1</v>
      </c>
      <c r="BB112" s="8">
        <f t="shared" si="39"/>
        <v>1</v>
      </c>
    </row>
    <row r="113" spans="1:54" x14ac:dyDescent="0.3">
      <c r="A113" s="2">
        <v>112</v>
      </c>
      <c r="B113" s="2">
        <v>40</v>
      </c>
      <c r="C113" s="2">
        <v>3</v>
      </c>
      <c r="D113" s="2">
        <v>2</v>
      </c>
      <c r="E113" s="26">
        <f t="shared" si="26"/>
        <v>2</v>
      </c>
      <c r="F113" s="26">
        <f t="shared" si="27"/>
        <v>3</v>
      </c>
      <c r="G113" s="2">
        <v>2</v>
      </c>
      <c r="H113" s="2">
        <v>2</v>
      </c>
      <c r="I113" s="26">
        <f t="shared" si="28"/>
        <v>2</v>
      </c>
      <c r="J113" s="26">
        <f t="shared" si="29"/>
        <v>2</v>
      </c>
      <c r="K113" s="7">
        <v>1</v>
      </c>
      <c r="L113" s="7">
        <v>1</v>
      </c>
      <c r="M113" s="19">
        <f t="shared" si="30"/>
        <v>2</v>
      </c>
      <c r="N113" s="7">
        <v>3.56</v>
      </c>
      <c r="O113" s="10">
        <v>61.36</v>
      </c>
      <c r="P113" s="10">
        <v>61.865000000000002</v>
      </c>
      <c r="Q113" s="14">
        <v>20060</v>
      </c>
      <c r="R113" s="14">
        <f t="shared" si="31"/>
        <v>505.00000000000256</v>
      </c>
      <c r="S113" s="9">
        <f t="shared" si="32"/>
        <v>0.50500000000000256</v>
      </c>
      <c r="T113" s="14">
        <v>503.40686431710583</v>
      </c>
      <c r="U113" s="15">
        <f t="shared" si="33"/>
        <v>1</v>
      </c>
      <c r="V113" s="15">
        <f t="shared" si="21"/>
        <v>0</v>
      </c>
      <c r="W113" s="8">
        <v>24779</v>
      </c>
      <c r="X113" s="8">
        <v>24574</v>
      </c>
      <c r="Y113" s="8">
        <v>24371</v>
      </c>
      <c r="Z113" s="17">
        <v>9.5399999999999991</v>
      </c>
      <c r="AA113" s="17">
        <f t="shared" si="22"/>
        <v>0.97954837470409506</v>
      </c>
      <c r="AB113" s="12">
        <v>6.89</v>
      </c>
      <c r="AC113" s="12">
        <v>12.18</v>
      </c>
      <c r="AD113" s="12">
        <v>4.4000000000000004</v>
      </c>
      <c r="AE113" s="17">
        <f t="shared" si="34"/>
        <v>0.64345267648618742</v>
      </c>
      <c r="AF113" s="8">
        <v>3.09</v>
      </c>
      <c r="AG113" s="16">
        <v>6.54</v>
      </c>
      <c r="AH113" s="8">
        <v>3</v>
      </c>
      <c r="AI113" s="8">
        <v>0</v>
      </c>
      <c r="AJ113" s="8">
        <v>0</v>
      </c>
      <c r="AK113" s="8">
        <v>0</v>
      </c>
      <c r="AL113" s="8">
        <v>1</v>
      </c>
      <c r="AM113" s="8">
        <f t="shared" si="23"/>
        <v>1</v>
      </c>
      <c r="AN113" s="8">
        <v>0</v>
      </c>
      <c r="AO113" s="8">
        <v>0</v>
      </c>
      <c r="AP113" s="8">
        <v>0</v>
      </c>
      <c r="AQ113" s="8">
        <v>0</v>
      </c>
      <c r="AR113" s="8">
        <f t="shared" si="24"/>
        <v>0</v>
      </c>
      <c r="AS113" s="8">
        <v>0</v>
      </c>
      <c r="AT113" s="8">
        <v>0</v>
      </c>
      <c r="AU113" s="8">
        <v>0</v>
      </c>
      <c r="AV113" s="8">
        <v>1</v>
      </c>
      <c r="AW113" s="8">
        <f t="shared" si="25"/>
        <v>1</v>
      </c>
      <c r="AX113" s="8">
        <f t="shared" si="35"/>
        <v>0</v>
      </c>
      <c r="AY113" s="8">
        <f t="shared" si="36"/>
        <v>0</v>
      </c>
      <c r="AZ113" s="8">
        <f t="shared" si="37"/>
        <v>0</v>
      </c>
      <c r="BA113" s="8">
        <f t="shared" si="38"/>
        <v>2</v>
      </c>
      <c r="BB113" s="8">
        <f t="shared" si="39"/>
        <v>2</v>
      </c>
    </row>
    <row r="114" spans="1:54" x14ac:dyDescent="0.3">
      <c r="A114" s="2">
        <v>113</v>
      </c>
      <c r="B114" s="2">
        <v>40</v>
      </c>
      <c r="C114" s="2">
        <v>2</v>
      </c>
      <c r="D114" s="2">
        <v>2</v>
      </c>
      <c r="E114" s="26">
        <f t="shared" si="26"/>
        <v>2</v>
      </c>
      <c r="F114" s="26">
        <f t="shared" si="27"/>
        <v>2</v>
      </c>
      <c r="G114" s="2">
        <v>2</v>
      </c>
      <c r="H114" s="2">
        <v>2</v>
      </c>
      <c r="I114" s="26">
        <f t="shared" si="28"/>
        <v>2</v>
      </c>
      <c r="J114" s="26">
        <f t="shared" si="29"/>
        <v>2</v>
      </c>
      <c r="K114" s="7">
        <v>1</v>
      </c>
      <c r="L114" s="7">
        <v>1</v>
      </c>
      <c r="M114" s="19">
        <f t="shared" si="30"/>
        <v>2</v>
      </c>
      <c r="N114" s="7">
        <v>4.1900000000000004</v>
      </c>
      <c r="O114" s="10">
        <v>61.865000000000002</v>
      </c>
      <c r="P114" s="10">
        <v>62.05</v>
      </c>
      <c r="Q114" s="14">
        <v>20060</v>
      </c>
      <c r="R114" s="14">
        <f t="shared" si="31"/>
        <v>184.99999999999517</v>
      </c>
      <c r="S114" s="9">
        <f t="shared" si="32"/>
        <v>0.18499999999999517</v>
      </c>
      <c r="T114" s="14">
        <v>180.2751484505456</v>
      </c>
      <c r="U114" s="15">
        <f t="shared" si="33"/>
        <v>0.97</v>
      </c>
      <c r="V114" s="15">
        <f t="shared" si="21"/>
        <v>3.0000000000000027E-2</v>
      </c>
      <c r="W114" s="8">
        <v>24779</v>
      </c>
      <c r="X114" s="8">
        <v>24574</v>
      </c>
      <c r="Y114" s="8">
        <v>24371</v>
      </c>
      <c r="Z114" s="17">
        <v>30.62</v>
      </c>
      <c r="AA114" s="17">
        <f t="shared" si="22"/>
        <v>1.4860051863622423</v>
      </c>
      <c r="AB114" s="12">
        <v>30.62</v>
      </c>
      <c r="AC114" s="12">
        <v>30.62</v>
      </c>
      <c r="AD114" s="12">
        <v>4.38</v>
      </c>
      <c r="AE114" s="17">
        <f t="shared" si="34"/>
        <v>0.64147411050409953</v>
      </c>
      <c r="AF114" s="8">
        <v>3.76</v>
      </c>
      <c r="AG114" s="16">
        <v>5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f t="shared" si="23"/>
        <v>0</v>
      </c>
      <c r="AN114" s="8">
        <v>0</v>
      </c>
      <c r="AO114" s="8">
        <v>0</v>
      </c>
      <c r="AP114" s="8">
        <v>1</v>
      </c>
      <c r="AQ114" s="8">
        <v>0</v>
      </c>
      <c r="AR114" s="8">
        <f t="shared" si="24"/>
        <v>1</v>
      </c>
      <c r="AS114" s="8">
        <v>0</v>
      </c>
      <c r="AT114" s="8">
        <v>0</v>
      </c>
      <c r="AU114" s="8">
        <v>0</v>
      </c>
      <c r="AV114" s="8">
        <v>1</v>
      </c>
      <c r="AW114" s="8">
        <f t="shared" si="25"/>
        <v>1</v>
      </c>
      <c r="AX114" s="8">
        <f t="shared" si="35"/>
        <v>0</v>
      </c>
      <c r="AY114" s="8">
        <f t="shared" si="36"/>
        <v>0</v>
      </c>
      <c r="AZ114" s="8">
        <f t="shared" si="37"/>
        <v>1</v>
      </c>
      <c r="BA114" s="8">
        <f t="shared" si="38"/>
        <v>1</v>
      </c>
      <c r="BB114" s="8">
        <f t="shared" si="39"/>
        <v>2</v>
      </c>
    </row>
    <row r="115" spans="1:54" x14ac:dyDescent="0.3">
      <c r="A115" s="2">
        <v>114</v>
      </c>
      <c r="B115" s="2">
        <v>60</v>
      </c>
      <c r="C115" s="2">
        <v>3</v>
      </c>
      <c r="D115" s="2">
        <v>2</v>
      </c>
      <c r="E115" s="26">
        <f t="shared" si="26"/>
        <v>2</v>
      </c>
      <c r="F115" s="26">
        <f t="shared" si="27"/>
        <v>3</v>
      </c>
      <c r="G115" s="2">
        <v>2</v>
      </c>
      <c r="H115" s="2">
        <v>2</v>
      </c>
      <c r="I115" s="26">
        <f t="shared" si="28"/>
        <v>2</v>
      </c>
      <c r="J115" s="26">
        <f t="shared" si="29"/>
        <v>2</v>
      </c>
      <c r="K115" s="7">
        <v>1</v>
      </c>
      <c r="L115" s="7">
        <v>1</v>
      </c>
      <c r="M115" s="19">
        <f t="shared" si="30"/>
        <v>2</v>
      </c>
      <c r="N115" s="7">
        <v>3.92</v>
      </c>
      <c r="O115" s="10">
        <v>62.05</v>
      </c>
      <c r="P115" s="10">
        <v>62.65</v>
      </c>
      <c r="Q115" s="14">
        <v>20060</v>
      </c>
      <c r="R115" s="14">
        <f t="shared" si="31"/>
        <v>600.00000000000136</v>
      </c>
      <c r="S115" s="9">
        <f t="shared" si="32"/>
        <v>0.60000000000000131</v>
      </c>
      <c r="T115" s="14">
        <v>551.2146649593941</v>
      </c>
      <c r="U115" s="15">
        <f t="shared" si="33"/>
        <v>0.92</v>
      </c>
      <c r="V115" s="15">
        <f t="shared" si="21"/>
        <v>7.999999999999996E-2</v>
      </c>
      <c r="W115" s="8">
        <v>24779</v>
      </c>
      <c r="X115" s="8">
        <v>24574</v>
      </c>
      <c r="Y115" s="8">
        <v>24371</v>
      </c>
      <c r="Z115" s="17">
        <v>36.08</v>
      </c>
      <c r="AA115" s="17">
        <f t="shared" si="22"/>
        <v>1.5572665288699041</v>
      </c>
      <c r="AB115" s="12">
        <v>18.32</v>
      </c>
      <c r="AC115" s="12">
        <v>46.52</v>
      </c>
      <c r="AD115" s="12">
        <v>4.96</v>
      </c>
      <c r="AE115" s="17">
        <f t="shared" si="34"/>
        <v>0.69548167649019743</v>
      </c>
      <c r="AF115" s="8">
        <v>2.25</v>
      </c>
      <c r="AG115" s="16">
        <v>8.8800000000000008</v>
      </c>
      <c r="AH115" s="8">
        <v>1</v>
      </c>
      <c r="AI115" s="8">
        <v>0</v>
      </c>
      <c r="AJ115" s="8">
        <v>0</v>
      </c>
      <c r="AK115" s="8">
        <v>0</v>
      </c>
      <c r="AL115" s="8">
        <v>0</v>
      </c>
      <c r="AM115" s="8">
        <f t="shared" si="23"/>
        <v>0</v>
      </c>
      <c r="AN115" s="8">
        <v>0</v>
      </c>
      <c r="AO115" s="8">
        <v>0</v>
      </c>
      <c r="AP115" s="8">
        <v>0</v>
      </c>
      <c r="AQ115" s="8">
        <v>0</v>
      </c>
      <c r="AR115" s="8">
        <f t="shared" si="24"/>
        <v>0</v>
      </c>
      <c r="AS115" s="8">
        <v>0</v>
      </c>
      <c r="AT115" s="8">
        <v>0</v>
      </c>
      <c r="AU115" s="8">
        <v>0</v>
      </c>
      <c r="AV115" s="8">
        <v>1</v>
      </c>
      <c r="AW115" s="8">
        <f t="shared" si="25"/>
        <v>1</v>
      </c>
      <c r="AX115" s="8">
        <f t="shared" si="35"/>
        <v>0</v>
      </c>
      <c r="AY115" s="8">
        <f t="shared" si="36"/>
        <v>0</v>
      </c>
      <c r="AZ115" s="8">
        <f t="shared" si="37"/>
        <v>0</v>
      </c>
      <c r="BA115" s="8">
        <f t="shared" si="38"/>
        <v>1</v>
      </c>
      <c r="BB115" s="8">
        <f t="shared" si="39"/>
        <v>1</v>
      </c>
    </row>
    <row r="116" spans="1:54" x14ac:dyDescent="0.3">
      <c r="A116" s="2">
        <v>115</v>
      </c>
      <c r="B116" s="2">
        <v>60</v>
      </c>
      <c r="C116" s="2">
        <v>2</v>
      </c>
      <c r="D116" s="2">
        <v>2</v>
      </c>
      <c r="E116" s="26">
        <f t="shared" si="26"/>
        <v>2</v>
      </c>
      <c r="F116" s="26">
        <f t="shared" si="27"/>
        <v>2</v>
      </c>
      <c r="G116" s="2">
        <v>1</v>
      </c>
      <c r="H116" s="2">
        <v>1</v>
      </c>
      <c r="I116" s="26">
        <f t="shared" si="28"/>
        <v>1</v>
      </c>
      <c r="J116" s="26">
        <f t="shared" si="29"/>
        <v>1</v>
      </c>
      <c r="K116" s="7">
        <v>1</v>
      </c>
      <c r="L116" s="7">
        <v>1</v>
      </c>
      <c r="M116" s="19">
        <f t="shared" si="30"/>
        <v>2</v>
      </c>
      <c r="N116" s="7">
        <v>4.3</v>
      </c>
      <c r="O116" s="10">
        <v>62.65</v>
      </c>
      <c r="P116" s="10">
        <v>63</v>
      </c>
      <c r="Q116" s="14">
        <v>20060</v>
      </c>
      <c r="R116" s="14">
        <f t="shared" si="31"/>
        <v>350.00000000000142</v>
      </c>
      <c r="S116" s="9">
        <f t="shared" si="32"/>
        <v>0.35000000000000142</v>
      </c>
      <c r="T116" s="14">
        <v>234.72533767143497</v>
      </c>
      <c r="U116" s="15">
        <f t="shared" si="33"/>
        <v>0.67</v>
      </c>
      <c r="V116" s="15">
        <f t="shared" si="21"/>
        <v>0.32999999999999996</v>
      </c>
      <c r="W116" s="8">
        <v>24779</v>
      </c>
      <c r="X116" s="8">
        <v>24574</v>
      </c>
      <c r="Y116" s="8">
        <v>24371</v>
      </c>
      <c r="Z116" s="17">
        <v>27.16</v>
      </c>
      <c r="AA116" s="17">
        <f t="shared" si="22"/>
        <v>1.433929765608464</v>
      </c>
      <c r="AB116" s="12">
        <v>13.06</v>
      </c>
      <c r="AC116" s="12">
        <v>41.26</v>
      </c>
      <c r="AD116" s="12">
        <v>3.03</v>
      </c>
      <c r="AE116" s="17">
        <f t="shared" si="34"/>
        <v>0.48144262850230496</v>
      </c>
      <c r="AF116" s="8">
        <v>2.74</v>
      </c>
      <c r="AG116" s="16">
        <v>3.3</v>
      </c>
      <c r="AH116" s="8">
        <v>1</v>
      </c>
      <c r="AI116" s="8">
        <v>0</v>
      </c>
      <c r="AJ116" s="8">
        <v>0</v>
      </c>
      <c r="AK116" s="8">
        <v>0</v>
      </c>
      <c r="AL116" s="8">
        <v>0</v>
      </c>
      <c r="AM116" s="8">
        <f t="shared" si="23"/>
        <v>0</v>
      </c>
      <c r="AN116" s="8">
        <v>0</v>
      </c>
      <c r="AO116" s="8">
        <v>0</v>
      </c>
      <c r="AP116" s="8">
        <v>1</v>
      </c>
      <c r="AQ116" s="8">
        <v>1</v>
      </c>
      <c r="AR116" s="8">
        <f t="shared" si="24"/>
        <v>2</v>
      </c>
      <c r="AS116" s="8">
        <v>0</v>
      </c>
      <c r="AT116" s="8">
        <v>0</v>
      </c>
      <c r="AU116" s="8">
        <v>1</v>
      </c>
      <c r="AV116" s="8">
        <v>0</v>
      </c>
      <c r="AW116" s="8">
        <f t="shared" si="25"/>
        <v>1</v>
      </c>
      <c r="AX116" s="8">
        <f t="shared" si="35"/>
        <v>0</v>
      </c>
      <c r="AY116" s="8">
        <f t="shared" si="36"/>
        <v>0</v>
      </c>
      <c r="AZ116" s="8">
        <f t="shared" si="37"/>
        <v>2</v>
      </c>
      <c r="BA116" s="8">
        <f t="shared" si="38"/>
        <v>1</v>
      </c>
      <c r="BB116" s="8">
        <f t="shared" si="39"/>
        <v>3</v>
      </c>
    </row>
    <row r="117" spans="1:54" x14ac:dyDescent="0.3">
      <c r="A117" s="2">
        <v>116</v>
      </c>
      <c r="B117" s="2">
        <v>60</v>
      </c>
      <c r="C117" s="2">
        <v>3</v>
      </c>
      <c r="D117" s="2">
        <v>3</v>
      </c>
      <c r="E117" s="26">
        <f t="shared" si="26"/>
        <v>3</v>
      </c>
      <c r="F117" s="26">
        <f t="shared" si="27"/>
        <v>3</v>
      </c>
      <c r="G117" s="2">
        <v>3</v>
      </c>
      <c r="H117" s="2">
        <v>3</v>
      </c>
      <c r="I117" s="26">
        <f t="shared" si="28"/>
        <v>3</v>
      </c>
      <c r="J117" s="26">
        <f t="shared" si="29"/>
        <v>3</v>
      </c>
      <c r="K117" s="7">
        <v>1</v>
      </c>
      <c r="L117" s="7">
        <v>1</v>
      </c>
      <c r="M117" s="19">
        <f t="shared" si="30"/>
        <v>2</v>
      </c>
      <c r="N117" s="7">
        <v>4.1900000000000004</v>
      </c>
      <c r="O117" s="10">
        <v>63</v>
      </c>
      <c r="P117" s="10">
        <v>63.17</v>
      </c>
      <c r="Q117" s="14">
        <v>20060</v>
      </c>
      <c r="R117" s="14">
        <f t="shared" si="31"/>
        <v>170.00000000000171</v>
      </c>
      <c r="S117" s="9">
        <f t="shared" si="32"/>
        <v>0.17000000000000171</v>
      </c>
      <c r="T117" s="14">
        <v>154.55241537365526</v>
      </c>
      <c r="U117" s="15">
        <f t="shared" si="33"/>
        <v>0.91</v>
      </c>
      <c r="V117" s="15">
        <f t="shared" si="21"/>
        <v>8.9999999999999969E-2</v>
      </c>
      <c r="W117" s="8">
        <v>24779</v>
      </c>
      <c r="X117" s="8">
        <v>24574</v>
      </c>
      <c r="Y117" s="8">
        <v>24371</v>
      </c>
      <c r="Z117" s="17">
        <v>23.63</v>
      </c>
      <c r="AA117" s="17">
        <f t="shared" si="22"/>
        <v>1.3734637216323691</v>
      </c>
      <c r="AB117" s="12">
        <v>23.63</v>
      </c>
      <c r="AC117" s="12">
        <v>23.63</v>
      </c>
      <c r="AD117" s="12">
        <v>3.82</v>
      </c>
      <c r="AE117" s="17">
        <f t="shared" si="34"/>
        <v>0.58206336291170868</v>
      </c>
      <c r="AF117" s="8">
        <v>3.71</v>
      </c>
      <c r="AG117" s="16">
        <v>3.92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f t="shared" si="23"/>
        <v>0</v>
      </c>
      <c r="AN117" s="8">
        <v>0</v>
      </c>
      <c r="AO117" s="8">
        <v>0</v>
      </c>
      <c r="AP117" s="8">
        <v>0</v>
      </c>
      <c r="AQ117" s="8">
        <v>0</v>
      </c>
      <c r="AR117" s="8">
        <f t="shared" si="24"/>
        <v>0</v>
      </c>
      <c r="AS117" s="8">
        <v>0</v>
      </c>
      <c r="AT117" s="8">
        <v>0</v>
      </c>
      <c r="AU117" s="8">
        <v>1</v>
      </c>
      <c r="AV117" s="8">
        <v>0</v>
      </c>
      <c r="AW117" s="8">
        <f t="shared" si="25"/>
        <v>1</v>
      </c>
      <c r="AX117" s="8">
        <f t="shared" si="35"/>
        <v>0</v>
      </c>
      <c r="AY117" s="8">
        <f t="shared" si="36"/>
        <v>0</v>
      </c>
      <c r="AZ117" s="8">
        <f t="shared" si="37"/>
        <v>1</v>
      </c>
      <c r="BA117" s="8">
        <f t="shared" si="38"/>
        <v>0</v>
      </c>
      <c r="BB117" s="8">
        <f t="shared" si="39"/>
        <v>1</v>
      </c>
    </row>
    <row r="118" spans="1:54" x14ac:dyDescent="0.3">
      <c r="A118" s="2">
        <v>117</v>
      </c>
      <c r="B118" s="2">
        <v>60</v>
      </c>
      <c r="C118" s="2">
        <v>2</v>
      </c>
      <c r="D118" s="2">
        <v>2</v>
      </c>
      <c r="E118" s="26">
        <f t="shared" si="26"/>
        <v>2</v>
      </c>
      <c r="F118" s="26">
        <f t="shared" si="27"/>
        <v>2</v>
      </c>
      <c r="G118" s="2">
        <v>2</v>
      </c>
      <c r="H118" s="2">
        <v>2</v>
      </c>
      <c r="I118" s="26">
        <f t="shared" si="28"/>
        <v>2</v>
      </c>
      <c r="J118" s="26">
        <f t="shared" si="29"/>
        <v>2</v>
      </c>
      <c r="K118" s="7">
        <v>1</v>
      </c>
      <c r="L118" s="7">
        <v>1</v>
      </c>
      <c r="M118" s="19">
        <f t="shared" si="30"/>
        <v>2</v>
      </c>
      <c r="N118" s="7">
        <v>4.09</v>
      </c>
      <c r="O118" s="10">
        <v>63.17</v>
      </c>
      <c r="P118" s="10">
        <v>63.564999999999998</v>
      </c>
      <c r="Q118" s="14">
        <v>20060</v>
      </c>
      <c r="R118" s="14">
        <f t="shared" si="31"/>
        <v>394.99999999999602</v>
      </c>
      <c r="S118" s="9">
        <f t="shared" si="32"/>
        <v>0.39499999999999602</v>
      </c>
      <c r="T118" s="14">
        <v>394.28652835565964</v>
      </c>
      <c r="U118" s="15">
        <f t="shared" si="33"/>
        <v>1</v>
      </c>
      <c r="V118" s="15">
        <f t="shared" si="21"/>
        <v>0</v>
      </c>
      <c r="W118" s="8">
        <v>24779</v>
      </c>
      <c r="X118" s="8">
        <v>24574</v>
      </c>
      <c r="Y118" s="8">
        <v>24371</v>
      </c>
      <c r="Z118" s="17">
        <v>20.57</v>
      </c>
      <c r="AA118" s="17">
        <f t="shared" si="22"/>
        <v>1.3132342916947239</v>
      </c>
      <c r="AB118" s="12">
        <v>10.14</v>
      </c>
      <c r="AC118" s="12">
        <v>31</v>
      </c>
      <c r="AD118" s="12">
        <v>2.82</v>
      </c>
      <c r="AE118" s="17">
        <f t="shared" si="34"/>
        <v>0.45024910831936105</v>
      </c>
      <c r="AF118" s="8">
        <v>2.16</v>
      </c>
      <c r="AG118" s="16">
        <v>3.51</v>
      </c>
      <c r="AH118" s="8">
        <v>0</v>
      </c>
      <c r="AI118" s="8">
        <v>0</v>
      </c>
      <c r="AJ118" s="8">
        <v>1</v>
      </c>
      <c r="AK118" s="8">
        <v>0</v>
      </c>
      <c r="AL118" s="8">
        <v>0</v>
      </c>
      <c r="AM118" s="8">
        <f t="shared" si="23"/>
        <v>1</v>
      </c>
      <c r="AN118" s="8">
        <v>0</v>
      </c>
      <c r="AO118" s="8">
        <v>0</v>
      </c>
      <c r="AP118" s="8">
        <v>0</v>
      </c>
      <c r="AQ118" s="8">
        <v>2</v>
      </c>
      <c r="AR118" s="8">
        <f t="shared" si="24"/>
        <v>2</v>
      </c>
      <c r="AS118" s="8">
        <v>0</v>
      </c>
      <c r="AT118" s="8">
        <v>0</v>
      </c>
      <c r="AU118" s="8">
        <v>0</v>
      </c>
      <c r="AV118" s="8">
        <v>0</v>
      </c>
      <c r="AW118" s="8">
        <f t="shared" si="25"/>
        <v>0</v>
      </c>
      <c r="AX118" s="8">
        <f t="shared" si="35"/>
        <v>0</v>
      </c>
      <c r="AY118" s="8">
        <f t="shared" si="36"/>
        <v>1</v>
      </c>
      <c r="AZ118" s="8">
        <f t="shared" si="37"/>
        <v>0</v>
      </c>
      <c r="BA118" s="8">
        <f t="shared" si="38"/>
        <v>2</v>
      </c>
      <c r="BB118" s="8">
        <f t="shared" si="39"/>
        <v>3</v>
      </c>
    </row>
    <row r="119" spans="1:54" x14ac:dyDescent="0.3">
      <c r="A119" s="2">
        <v>118</v>
      </c>
      <c r="B119" s="2">
        <v>60</v>
      </c>
      <c r="C119" s="2">
        <v>3</v>
      </c>
      <c r="D119" s="2">
        <v>2</v>
      </c>
      <c r="E119" s="26">
        <f t="shared" si="26"/>
        <v>2</v>
      </c>
      <c r="F119" s="26">
        <f t="shared" si="27"/>
        <v>3</v>
      </c>
      <c r="G119" s="2">
        <v>2</v>
      </c>
      <c r="H119" s="2">
        <v>1</v>
      </c>
      <c r="I119" s="26">
        <f t="shared" si="28"/>
        <v>1</v>
      </c>
      <c r="J119" s="26">
        <f t="shared" si="29"/>
        <v>2</v>
      </c>
      <c r="K119" s="7">
        <v>1</v>
      </c>
      <c r="L119" s="7">
        <v>1</v>
      </c>
      <c r="M119" s="19">
        <f t="shared" si="30"/>
        <v>2</v>
      </c>
      <c r="N119" s="7">
        <v>4.4000000000000004</v>
      </c>
      <c r="O119" s="10">
        <v>63.564999999999998</v>
      </c>
      <c r="P119" s="10">
        <v>64.17</v>
      </c>
      <c r="Q119" s="14">
        <v>20060</v>
      </c>
      <c r="R119" s="14">
        <f t="shared" si="31"/>
        <v>605.00000000000398</v>
      </c>
      <c r="S119" s="9">
        <f t="shared" si="32"/>
        <v>0.60500000000000398</v>
      </c>
      <c r="T119" s="14">
        <v>292.70797615362585</v>
      </c>
      <c r="U119" s="15">
        <f t="shared" si="33"/>
        <v>0.48</v>
      </c>
      <c r="V119" s="15">
        <f t="shared" si="21"/>
        <v>0.52</v>
      </c>
      <c r="W119" s="8">
        <v>24779</v>
      </c>
      <c r="X119" s="8">
        <v>24574</v>
      </c>
      <c r="Y119" s="8">
        <v>24371</v>
      </c>
      <c r="Z119" s="17">
        <v>14.26</v>
      </c>
      <c r="AA119" s="17">
        <f t="shared" si="22"/>
        <v>1.1541195255158467</v>
      </c>
      <c r="AB119" s="12">
        <v>12.39</v>
      </c>
      <c r="AC119" s="12">
        <v>15.91</v>
      </c>
      <c r="AD119" s="12">
        <v>4.55</v>
      </c>
      <c r="AE119" s="17">
        <f t="shared" si="34"/>
        <v>0.65801139665711239</v>
      </c>
      <c r="AF119" s="8">
        <v>3.63</v>
      </c>
      <c r="AG119" s="16">
        <v>5.7</v>
      </c>
      <c r="AH119" s="8">
        <v>1</v>
      </c>
      <c r="AI119" s="8">
        <v>0</v>
      </c>
      <c r="AJ119" s="8">
        <v>0</v>
      </c>
      <c r="AK119" s="8">
        <v>1</v>
      </c>
      <c r="AL119" s="8">
        <v>0</v>
      </c>
      <c r="AM119" s="8">
        <f t="shared" si="23"/>
        <v>1</v>
      </c>
      <c r="AN119" s="8">
        <v>0</v>
      </c>
      <c r="AO119" s="8">
        <v>0</v>
      </c>
      <c r="AP119" s="8">
        <v>2</v>
      </c>
      <c r="AQ119" s="8">
        <v>0</v>
      </c>
      <c r="AR119" s="8">
        <f t="shared" si="24"/>
        <v>2</v>
      </c>
      <c r="AS119" s="8">
        <v>0</v>
      </c>
      <c r="AT119" s="8">
        <v>0</v>
      </c>
      <c r="AU119" s="8">
        <v>0</v>
      </c>
      <c r="AV119" s="8">
        <v>0</v>
      </c>
      <c r="AW119" s="8">
        <f t="shared" si="25"/>
        <v>0</v>
      </c>
      <c r="AX119" s="8">
        <f t="shared" si="35"/>
        <v>0</v>
      </c>
      <c r="AY119" s="8">
        <f t="shared" si="36"/>
        <v>0</v>
      </c>
      <c r="AZ119" s="8">
        <f t="shared" si="37"/>
        <v>3</v>
      </c>
      <c r="BA119" s="8">
        <f t="shared" si="38"/>
        <v>0</v>
      </c>
      <c r="BB119" s="8">
        <f t="shared" si="39"/>
        <v>3</v>
      </c>
    </row>
    <row r="120" spans="1:54" x14ac:dyDescent="0.3">
      <c r="A120" s="2">
        <v>119</v>
      </c>
      <c r="B120" s="2">
        <v>60</v>
      </c>
      <c r="C120" s="2">
        <v>3</v>
      </c>
      <c r="D120" s="2">
        <v>2</v>
      </c>
      <c r="E120" s="26">
        <f t="shared" si="26"/>
        <v>2</v>
      </c>
      <c r="F120" s="26">
        <f t="shared" si="27"/>
        <v>3</v>
      </c>
      <c r="G120" s="2">
        <v>2</v>
      </c>
      <c r="H120" s="2">
        <v>2</v>
      </c>
      <c r="I120" s="26">
        <f t="shared" si="28"/>
        <v>2</v>
      </c>
      <c r="J120" s="26">
        <f t="shared" si="29"/>
        <v>2</v>
      </c>
      <c r="K120" s="7">
        <v>1</v>
      </c>
      <c r="L120" s="7">
        <v>1</v>
      </c>
      <c r="M120" s="19">
        <f t="shared" si="30"/>
        <v>2</v>
      </c>
      <c r="N120" s="7">
        <v>3.76</v>
      </c>
      <c r="O120" s="10">
        <v>64.17</v>
      </c>
      <c r="P120" s="10">
        <v>64.352999999999994</v>
      </c>
      <c r="Q120" s="14">
        <v>20060</v>
      </c>
      <c r="R120" s="14">
        <f t="shared" si="31"/>
        <v>182.99999999999272</v>
      </c>
      <c r="S120" s="9">
        <f t="shared" si="32"/>
        <v>0.18299999999999272</v>
      </c>
      <c r="T120" s="14">
        <v>181.97518915467555</v>
      </c>
      <c r="U120" s="15">
        <f t="shared" si="33"/>
        <v>0.99</v>
      </c>
      <c r="V120" s="15">
        <f t="shared" si="21"/>
        <v>1.0000000000000009E-2</v>
      </c>
      <c r="W120" s="8">
        <v>24779</v>
      </c>
      <c r="X120" s="8">
        <v>24574</v>
      </c>
      <c r="Y120" s="8">
        <v>24371</v>
      </c>
      <c r="Z120" s="17">
        <v>19.43</v>
      </c>
      <c r="AA120" s="17">
        <f t="shared" si="22"/>
        <v>1.2884728005997825</v>
      </c>
      <c r="AB120" s="12">
        <v>19.43</v>
      </c>
      <c r="AC120" s="12">
        <v>19.43</v>
      </c>
      <c r="AD120" s="12">
        <v>2.66</v>
      </c>
      <c r="AE120" s="17">
        <f t="shared" si="34"/>
        <v>0.42488163663106698</v>
      </c>
      <c r="AF120" s="8">
        <v>2.66</v>
      </c>
      <c r="AG120" s="16">
        <v>2.66</v>
      </c>
      <c r="AH120" s="8">
        <v>1</v>
      </c>
      <c r="AI120" s="8">
        <v>0</v>
      </c>
      <c r="AJ120" s="8">
        <v>0</v>
      </c>
      <c r="AK120" s="8">
        <v>0</v>
      </c>
      <c r="AL120" s="8">
        <v>0</v>
      </c>
      <c r="AM120" s="8">
        <f t="shared" si="23"/>
        <v>0</v>
      </c>
      <c r="AN120" s="8">
        <v>0</v>
      </c>
      <c r="AO120" s="8">
        <v>0</v>
      </c>
      <c r="AP120" s="8">
        <v>1</v>
      </c>
      <c r="AQ120" s="8">
        <v>0</v>
      </c>
      <c r="AR120" s="8">
        <f t="shared" si="24"/>
        <v>1</v>
      </c>
      <c r="AS120" s="8">
        <v>0</v>
      </c>
      <c r="AT120" s="8">
        <v>0</v>
      </c>
      <c r="AU120" s="8">
        <v>0</v>
      </c>
      <c r="AV120" s="8">
        <v>0</v>
      </c>
      <c r="AW120" s="8">
        <f t="shared" si="25"/>
        <v>0</v>
      </c>
      <c r="AX120" s="8">
        <f t="shared" si="35"/>
        <v>0</v>
      </c>
      <c r="AY120" s="8">
        <f t="shared" si="36"/>
        <v>0</v>
      </c>
      <c r="AZ120" s="8">
        <f t="shared" si="37"/>
        <v>1</v>
      </c>
      <c r="BA120" s="8">
        <f t="shared" si="38"/>
        <v>0</v>
      </c>
      <c r="BB120" s="8">
        <f t="shared" si="39"/>
        <v>1</v>
      </c>
    </row>
    <row r="121" spans="1:54" x14ac:dyDescent="0.3">
      <c r="A121" s="2">
        <v>120</v>
      </c>
      <c r="B121" s="2">
        <v>60</v>
      </c>
      <c r="C121" s="2">
        <v>3</v>
      </c>
      <c r="D121" s="2">
        <v>2</v>
      </c>
      <c r="E121" s="26">
        <f t="shared" si="26"/>
        <v>2</v>
      </c>
      <c r="F121" s="26">
        <f t="shared" si="27"/>
        <v>3</v>
      </c>
      <c r="G121" s="2">
        <v>2</v>
      </c>
      <c r="H121" s="2">
        <v>1</v>
      </c>
      <c r="I121" s="26">
        <f t="shared" si="28"/>
        <v>1</v>
      </c>
      <c r="J121" s="26">
        <f t="shared" si="29"/>
        <v>2</v>
      </c>
      <c r="K121" s="7">
        <v>1</v>
      </c>
      <c r="L121" s="7">
        <v>1</v>
      </c>
      <c r="M121" s="19">
        <f t="shared" si="30"/>
        <v>2</v>
      </c>
      <c r="N121" s="7">
        <v>4.3600000000000003</v>
      </c>
      <c r="O121" s="10">
        <v>64.352999999999994</v>
      </c>
      <c r="P121" s="10">
        <v>64.8</v>
      </c>
      <c r="Q121" s="14">
        <v>20060</v>
      </c>
      <c r="R121" s="14">
        <f t="shared" si="31"/>
        <v>447.00000000000273</v>
      </c>
      <c r="S121" s="9">
        <f t="shared" si="32"/>
        <v>0.44700000000000273</v>
      </c>
      <c r="T121" s="14">
        <v>261.73255387911234</v>
      </c>
      <c r="U121" s="15">
        <f t="shared" si="33"/>
        <v>0.59</v>
      </c>
      <c r="V121" s="15">
        <f t="shared" si="21"/>
        <v>0.41000000000000003</v>
      </c>
      <c r="W121" s="8">
        <v>24779</v>
      </c>
      <c r="X121" s="8">
        <v>24574</v>
      </c>
      <c r="Y121" s="8">
        <v>24371</v>
      </c>
      <c r="Z121" s="17">
        <v>5.81</v>
      </c>
      <c r="AA121" s="17">
        <f t="shared" si="22"/>
        <v>0.76417613239033066</v>
      </c>
      <c r="AB121" s="12">
        <v>5.81</v>
      </c>
      <c r="AC121" s="12">
        <v>5.81</v>
      </c>
      <c r="AD121" s="12">
        <v>2.98</v>
      </c>
      <c r="AE121" s="17">
        <f t="shared" si="34"/>
        <v>0.47421626407625522</v>
      </c>
      <c r="AF121" s="8">
        <v>2.44</v>
      </c>
      <c r="AG121" s="16">
        <v>3.69</v>
      </c>
      <c r="AH121" s="8">
        <v>2</v>
      </c>
      <c r="AI121" s="8">
        <v>0</v>
      </c>
      <c r="AJ121" s="8">
        <v>0</v>
      </c>
      <c r="AK121" s="8">
        <v>1</v>
      </c>
      <c r="AL121" s="8">
        <v>1</v>
      </c>
      <c r="AM121" s="8">
        <f t="shared" si="23"/>
        <v>2</v>
      </c>
      <c r="AN121" s="8">
        <v>0</v>
      </c>
      <c r="AO121" s="8">
        <v>0</v>
      </c>
      <c r="AP121" s="8">
        <v>0</v>
      </c>
      <c r="AQ121" s="8">
        <v>1</v>
      </c>
      <c r="AR121" s="8">
        <f t="shared" si="24"/>
        <v>1</v>
      </c>
      <c r="AS121" s="8">
        <v>0</v>
      </c>
      <c r="AT121" s="8">
        <v>0</v>
      </c>
      <c r="AU121" s="8">
        <v>0</v>
      </c>
      <c r="AV121" s="8">
        <v>1</v>
      </c>
      <c r="AW121" s="8">
        <f t="shared" si="25"/>
        <v>1</v>
      </c>
      <c r="AX121" s="8">
        <f t="shared" si="35"/>
        <v>0</v>
      </c>
      <c r="AY121" s="8">
        <f t="shared" si="36"/>
        <v>0</v>
      </c>
      <c r="AZ121" s="8">
        <f t="shared" si="37"/>
        <v>1</v>
      </c>
      <c r="BA121" s="8">
        <f t="shared" si="38"/>
        <v>3</v>
      </c>
      <c r="BB121" s="8">
        <f t="shared" si="39"/>
        <v>4</v>
      </c>
    </row>
    <row r="122" spans="1:54" x14ac:dyDescent="0.3">
      <c r="A122" s="2">
        <v>121</v>
      </c>
      <c r="B122" s="2">
        <v>60</v>
      </c>
      <c r="C122" s="2">
        <v>3</v>
      </c>
      <c r="D122" s="2">
        <v>3</v>
      </c>
      <c r="E122" s="26">
        <f t="shared" si="26"/>
        <v>3</v>
      </c>
      <c r="F122" s="26">
        <f t="shared" si="27"/>
        <v>3</v>
      </c>
      <c r="G122" s="2">
        <v>2</v>
      </c>
      <c r="H122" s="2">
        <v>2</v>
      </c>
      <c r="I122" s="26">
        <f t="shared" si="28"/>
        <v>2</v>
      </c>
      <c r="J122" s="26">
        <f t="shared" si="29"/>
        <v>2</v>
      </c>
      <c r="K122" s="7">
        <v>1</v>
      </c>
      <c r="L122" s="7">
        <v>1</v>
      </c>
      <c r="M122" s="19">
        <f t="shared" si="30"/>
        <v>2</v>
      </c>
      <c r="N122" s="7">
        <v>3.7</v>
      </c>
      <c r="O122" s="10">
        <v>64.8</v>
      </c>
      <c r="P122" s="10">
        <v>65.260000000000005</v>
      </c>
      <c r="Q122" s="14">
        <v>20060</v>
      </c>
      <c r="R122" s="14">
        <f t="shared" si="31"/>
        <v>460.00000000000796</v>
      </c>
      <c r="S122" s="9">
        <f t="shared" si="32"/>
        <v>0.46000000000000796</v>
      </c>
      <c r="T122" s="14">
        <v>453.56919504493982</v>
      </c>
      <c r="U122" s="15">
        <f t="shared" si="33"/>
        <v>0.99</v>
      </c>
      <c r="V122" s="15">
        <f t="shared" si="21"/>
        <v>1.0000000000000009E-2</v>
      </c>
      <c r="W122" s="8">
        <v>24779</v>
      </c>
      <c r="X122" s="8">
        <v>24574</v>
      </c>
      <c r="Y122" s="8">
        <v>24371</v>
      </c>
      <c r="Z122" s="17">
        <v>12.7</v>
      </c>
      <c r="AA122" s="17">
        <f t="shared" si="22"/>
        <v>1.1038037209559568</v>
      </c>
      <c r="AB122" s="12">
        <v>6.54</v>
      </c>
      <c r="AC122" s="12">
        <v>18.850000000000001</v>
      </c>
      <c r="AD122" s="12">
        <v>3.23</v>
      </c>
      <c r="AE122" s="17">
        <f t="shared" si="34"/>
        <v>0.50920252233110286</v>
      </c>
      <c r="AF122" s="8">
        <v>2.14</v>
      </c>
      <c r="AG122" s="16">
        <v>3.83</v>
      </c>
      <c r="AH122" s="8">
        <v>2</v>
      </c>
      <c r="AI122" s="8">
        <v>0</v>
      </c>
      <c r="AJ122" s="8">
        <v>0</v>
      </c>
      <c r="AK122" s="8">
        <v>0</v>
      </c>
      <c r="AL122" s="8">
        <v>1</v>
      </c>
      <c r="AM122" s="8">
        <f t="shared" si="23"/>
        <v>1</v>
      </c>
      <c r="AN122" s="8">
        <v>0</v>
      </c>
      <c r="AO122" s="8">
        <v>0</v>
      </c>
      <c r="AP122" s="8">
        <v>1</v>
      </c>
      <c r="AQ122" s="8">
        <v>8</v>
      </c>
      <c r="AR122" s="8">
        <f t="shared" si="24"/>
        <v>9</v>
      </c>
      <c r="AS122" s="8">
        <v>0</v>
      </c>
      <c r="AT122" s="8">
        <v>0</v>
      </c>
      <c r="AU122" s="8">
        <v>1</v>
      </c>
      <c r="AV122" s="8">
        <v>5</v>
      </c>
      <c r="AW122" s="8">
        <f t="shared" si="25"/>
        <v>6</v>
      </c>
      <c r="AX122" s="8">
        <f t="shared" si="35"/>
        <v>0</v>
      </c>
      <c r="AY122" s="8">
        <f t="shared" si="36"/>
        <v>0</v>
      </c>
      <c r="AZ122" s="8">
        <f t="shared" si="37"/>
        <v>2</v>
      </c>
      <c r="BA122" s="8">
        <f t="shared" si="38"/>
        <v>14</v>
      </c>
      <c r="BB122" s="8">
        <f t="shared" si="39"/>
        <v>16</v>
      </c>
    </row>
    <row r="123" spans="1:54" x14ac:dyDescent="0.3">
      <c r="A123" s="2">
        <v>122</v>
      </c>
      <c r="B123" s="2">
        <v>60</v>
      </c>
      <c r="C123" s="2">
        <v>4</v>
      </c>
      <c r="D123" s="2">
        <v>3</v>
      </c>
      <c r="E123" s="26">
        <f t="shared" si="26"/>
        <v>3</v>
      </c>
      <c r="F123" s="26">
        <f t="shared" si="27"/>
        <v>4</v>
      </c>
      <c r="G123" s="2">
        <v>2</v>
      </c>
      <c r="H123" s="2">
        <v>2</v>
      </c>
      <c r="I123" s="26">
        <f t="shared" si="28"/>
        <v>2</v>
      </c>
      <c r="J123" s="26">
        <f t="shared" si="29"/>
        <v>2</v>
      </c>
      <c r="K123" s="7">
        <v>1</v>
      </c>
      <c r="L123" s="7">
        <v>1</v>
      </c>
      <c r="M123" s="19">
        <f t="shared" si="30"/>
        <v>2</v>
      </c>
      <c r="N123" s="7">
        <v>3.89</v>
      </c>
      <c r="O123" s="10">
        <v>65.260000000000005</v>
      </c>
      <c r="P123" s="10">
        <v>65.849999999999994</v>
      </c>
      <c r="Q123" s="14">
        <v>20060</v>
      </c>
      <c r="R123" s="14">
        <f t="shared" si="31"/>
        <v>589.9999999999892</v>
      </c>
      <c r="S123" s="9">
        <f t="shared" si="32"/>
        <v>0.5899999999999892</v>
      </c>
      <c r="T123" s="14">
        <v>564.59337895995304</v>
      </c>
      <c r="U123" s="15">
        <f t="shared" si="33"/>
        <v>0.96</v>
      </c>
      <c r="V123" s="15">
        <f t="shared" si="21"/>
        <v>4.0000000000000036E-2</v>
      </c>
      <c r="W123" s="8">
        <v>24779</v>
      </c>
      <c r="X123" s="8">
        <v>24574</v>
      </c>
      <c r="Y123" s="8">
        <v>24371</v>
      </c>
      <c r="Z123" s="17">
        <v>11.86</v>
      </c>
      <c r="AA123" s="17">
        <f t="shared" si="22"/>
        <v>1.0740846890282438</v>
      </c>
      <c r="AB123" s="12">
        <v>9.74</v>
      </c>
      <c r="AC123" s="12">
        <v>13.37</v>
      </c>
      <c r="AD123" s="12">
        <v>2.61</v>
      </c>
      <c r="AE123" s="17">
        <f t="shared" si="34"/>
        <v>0.41664050733828095</v>
      </c>
      <c r="AF123" s="8">
        <v>2.0499999999999998</v>
      </c>
      <c r="AG123" s="16">
        <v>3.71</v>
      </c>
      <c r="AH123" s="8">
        <v>1</v>
      </c>
      <c r="AI123" s="8">
        <v>0</v>
      </c>
      <c r="AJ123" s="8">
        <v>0</v>
      </c>
      <c r="AK123" s="8">
        <v>0</v>
      </c>
      <c r="AL123" s="8">
        <v>3</v>
      </c>
      <c r="AM123" s="8">
        <f t="shared" si="23"/>
        <v>3</v>
      </c>
      <c r="AN123" s="8">
        <v>0</v>
      </c>
      <c r="AO123" s="8">
        <v>0</v>
      </c>
      <c r="AP123" s="8">
        <v>1</v>
      </c>
      <c r="AQ123" s="8">
        <v>3</v>
      </c>
      <c r="AR123" s="8">
        <f t="shared" si="24"/>
        <v>4</v>
      </c>
      <c r="AS123" s="8">
        <v>0</v>
      </c>
      <c r="AT123" s="8">
        <v>0</v>
      </c>
      <c r="AU123" s="8">
        <v>0</v>
      </c>
      <c r="AV123" s="8">
        <v>3</v>
      </c>
      <c r="AW123" s="8">
        <f t="shared" si="25"/>
        <v>3</v>
      </c>
      <c r="AX123" s="8">
        <f t="shared" si="35"/>
        <v>0</v>
      </c>
      <c r="AY123" s="8">
        <f t="shared" si="36"/>
        <v>0</v>
      </c>
      <c r="AZ123" s="8">
        <f t="shared" si="37"/>
        <v>1</v>
      </c>
      <c r="BA123" s="8">
        <f t="shared" si="38"/>
        <v>9</v>
      </c>
      <c r="BB123" s="8">
        <f t="shared" si="39"/>
        <v>10</v>
      </c>
    </row>
    <row r="124" spans="1:54" x14ac:dyDescent="0.3">
      <c r="A124" s="2">
        <v>123</v>
      </c>
      <c r="B124" s="2">
        <v>60</v>
      </c>
      <c r="C124" s="2">
        <v>3</v>
      </c>
      <c r="D124" s="2">
        <v>2</v>
      </c>
      <c r="E124" s="26">
        <f t="shared" si="26"/>
        <v>2</v>
      </c>
      <c r="F124" s="26">
        <f t="shared" si="27"/>
        <v>3</v>
      </c>
      <c r="G124" s="2">
        <v>2</v>
      </c>
      <c r="H124" s="2">
        <v>2</v>
      </c>
      <c r="I124" s="26">
        <f t="shared" si="28"/>
        <v>2</v>
      </c>
      <c r="J124" s="26">
        <f t="shared" si="29"/>
        <v>2</v>
      </c>
      <c r="K124" s="7">
        <v>1</v>
      </c>
      <c r="L124" s="7">
        <v>1</v>
      </c>
      <c r="M124" s="19">
        <f t="shared" si="30"/>
        <v>2</v>
      </c>
      <c r="N124" s="7">
        <v>3.81</v>
      </c>
      <c r="O124" s="10">
        <v>65.849999999999994</v>
      </c>
      <c r="P124" s="10">
        <v>66.2</v>
      </c>
      <c r="Q124" s="14">
        <v>20060</v>
      </c>
      <c r="R124" s="14">
        <f t="shared" si="31"/>
        <v>350.00000000000853</v>
      </c>
      <c r="S124" s="9">
        <f t="shared" si="32"/>
        <v>0.35000000000000853</v>
      </c>
      <c r="T124" s="14">
        <v>348.95093618286745</v>
      </c>
      <c r="U124" s="15">
        <f t="shared" si="33"/>
        <v>1</v>
      </c>
      <c r="V124" s="15">
        <f t="shared" si="21"/>
        <v>0</v>
      </c>
      <c r="W124" s="8">
        <v>15790</v>
      </c>
      <c r="X124" s="8">
        <v>16879</v>
      </c>
      <c r="Y124" s="8">
        <v>18043</v>
      </c>
      <c r="Z124" s="17">
        <v>16.53</v>
      </c>
      <c r="AA124" s="17">
        <f t="shared" si="22"/>
        <v>1.2182728535714475</v>
      </c>
      <c r="AB124" s="12">
        <v>16.02</v>
      </c>
      <c r="AC124" s="12">
        <v>17.04</v>
      </c>
      <c r="AD124" s="12">
        <v>2.68</v>
      </c>
      <c r="AE124" s="17">
        <f t="shared" si="34"/>
        <v>0.42813479402878885</v>
      </c>
      <c r="AF124" s="8">
        <v>2.29</v>
      </c>
      <c r="AG124" s="16">
        <v>3.01</v>
      </c>
      <c r="AH124" s="8">
        <v>0</v>
      </c>
      <c r="AI124" s="8">
        <v>0</v>
      </c>
      <c r="AJ124" s="8">
        <v>1</v>
      </c>
      <c r="AK124" s="8">
        <v>0</v>
      </c>
      <c r="AL124" s="8">
        <v>3</v>
      </c>
      <c r="AM124" s="8">
        <f t="shared" si="23"/>
        <v>4</v>
      </c>
      <c r="AN124" s="8">
        <v>0</v>
      </c>
      <c r="AO124" s="8">
        <v>0</v>
      </c>
      <c r="AP124" s="8">
        <v>0</v>
      </c>
      <c r="AQ124" s="8">
        <v>0</v>
      </c>
      <c r="AR124" s="8">
        <f t="shared" si="24"/>
        <v>0</v>
      </c>
      <c r="AS124" s="8">
        <v>0</v>
      </c>
      <c r="AT124" s="8">
        <v>0</v>
      </c>
      <c r="AU124" s="8">
        <v>0</v>
      </c>
      <c r="AV124" s="8">
        <v>1</v>
      </c>
      <c r="AW124" s="8">
        <f t="shared" si="25"/>
        <v>1</v>
      </c>
      <c r="AX124" s="8">
        <f t="shared" si="35"/>
        <v>0</v>
      </c>
      <c r="AY124" s="8">
        <f t="shared" si="36"/>
        <v>1</v>
      </c>
      <c r="AZ124" s="8">
        <f t="shared" si="37"/>
        <v>0</v>
      </c>
      <c r="BA124" s="8">
        <f t="shared" si="38"/>
        <v>4</v>
      </c>
      <c r="BB124" s="8">
        <f t="shared" si="39"/>
        <v>5</v>
      </c>
    </row>
    <row r="125" spans="1:54" x14ac:dyDescent="0.3">
      <c r="A125" s="2">
        <v>124</v>
      </c>
      <c r="B125" s="2">
        <v>60</v>
      </c>
      <c r="C125" s="2">
        <v>2</v>
      </c>
      <c r="D125" s="2">
        <v>2</v>
      </c>
      <c r="E125" s="26">
        <f t="shared" si="26"/>
        <v>2</v>
      </c>
      <c r="F125" s="26">
        <f t="shared" si="27"/>
        <v>2</v>
      </c>
      <c r="G125" s="2">
        <v>2</v>
      </c>
      <c r="H125" s="2">
        <v>2</v>
      </c>
      <c r="I125" s="26">
        <f t="shared" si="28"/>
        <v>2</v>
      </c>
      <c r="J125" s="26">
        <f t="shared" si="29"/>
        <v>2</v>
      </c>
      <c r="K125" s="7">
        <v>1</v>
      </c>
      <c r="L125" s="7">
        <v>1</v>
      </c>
      <c r="M125" s="19">
        <f t="shared" si="30"/>
        <v>2</v>
      </c>
      <c r="N125" s="7">
        <v>3.97</v>
      </c>
      <c r="O125" s="10">
        <v>66.2</v>
      </c>
      <c r="P125" s="10">
        <v>66.75</v>
      </c>
      <c r="Q125" s="14">
        <v>20060</v>
      </c>
      <c r="R125" s="14">
        <f t="shared" si="31"/>
        <v>549.99999999999716</v>
      </c>
      <c r="S125" s="9">
        <f t="shared" si="32"/>
        <v>0.54999999999999716</v>
      </c>
      <c r="T125" s="14">
        <v>503.24889325681801</v>
      </c>
      <c r="U125" s="15">
        <f t="shared" si="33"/>
        <v>0.91</v>
      </c>
      <c r="V125" s="15">
        <f t="shared" si="21"/>
        <v>8.9999999999999969E-2</v>
      </c>
      <c r="W125" s="8">
        <v>15790</v>
      </c>
      <c r="X125" s="8">
        <v>16879</v>
      </c>
      <c r="Y125" s="8">
        <v>18043</v>
      </c>
      <c r="Z125" s="17">
        <v>33.92</v>
      </c>
      <c r="AA125" s="17">
        <f t="shared" si="22"/>
        <v>1.5304558435846762</v>
      </c>
      <c r="AB125" s="12">
        <v>24.96</v>
      </c>
      <c r="AC125" s="12">
        <v>39.270000000000003</v>
      </c>
      <c r="AD125" s="12">
        <v>5.25</v>
      </c>
      <c r="AE125" s="17">
        <f t="shared" si="34"/>
        <v>0.72015930340595691</v>
      </c>
      <c r="AF125" s="8">
        <v>2.84</v>
      </c>
      <c r="AG125" s="16">
        <v>8.43</v>
      </c>
      <c r="AH125" s="8">
        <v>0</v>
      </c>
      <c r="AI125" s="8">
        <v>0</v>
      </c>
      <c r="AJ125" s="8">
        <v>0</v>
      </c>
      <c r="AK125" s="8">
        <v>0</v>
      </c>
      <c r="AL125" s="8">
        <v>1</v>
      </c>
      <c r="AM125" s="8">
        <f t="shared" si="23"/>
        <v>1</v>
      </c>
      <c r="AN125" s="8">
        <v>0</v>
      </c>
      <c r="AO125" s="8">
        <v>0</v>
      </c>
      <c r="AP125" s="8">
        <v>0</v>
      </c>
      <c r="AQ125" s="8">
        <v>0</v>
      </c>
      <c r="AR125" s="8">
        <f t="shared" si="24"/>
        <v>0</v>
      </c>
      <c r="AS125" s="8">
        <v>0</v>
      </c>
      <c r="AT125" s="8">
        <v>0</v>
      </c>
      <c r="AU125" s="8">
        <v>0</v>
      </c>
      <c r="AV125" s="8">
        <v>1</v>
      </c>
      <c r="AW125" s="8">
        <f t="shared" si="25"/>
        <v>1</v>
      </c>
      <c r="AX125" s="8">
        <f t="shared" si="35"/>
        <v>0</v>
      </c>
      <c r="AY125" s="8">
        <f t="shared" si="36"/>
        <v>0</v>
      </c>
      <c r="AZ125" s="8">
        <f t="shared" si="37"/>
        <v>0</v>
      </c>
      <c r="BA125" s="8">
        <f t="shared" si="38"/>
        <v>2</v>
      </c>
      <c r="BB125" s="8">
        <f t="shared" si="39"/>
        <v>2</v>
      </c>
    </row>
    <row r="126" spans="1:54" x14ac:dyDescent="0.3">
      <c r="A126" s="2">
        <v>125</v>
      </c>
      <c r="B126" s="2">
        <v>60</v>
      </c>
      <c r="C126" s="2">
        <v>2</v>
      </c>
      <c r="D126" s="2">
        <v>2</v>
      </c>
      <c r="E126" s="26">
        <f t="shared" si="26"/>
        <v>2</v>
      </c>
      <c r="F126" s="26">
        <f t="shared" si="27"/>
        <v>2</v>
      </c>
      <c r="G126" s="2">
        <v>2</v>
      </c>
      <c r="H126" s="2">
        <v>1</v>
      </c>
      <c r="I126" s="26">
        <f t="shared" si="28"/>
        <v>1</v>
      </c>
      <c r="J126" s="26">
        <f t="shared" si="29"/>
        <v>2</v>
      </c>
      <c r="K126" s="7">
        <v>1</v>
      </c>
      <c r="L126" s="7">
        <v>1</v>
      </c>
      <c r="M126" s="19">
        <f t="shared" si="30"/>
        <v>2</v>
      </c>
      <c r="N126" s="7">
        <v>5.0199999999999996</v>
      </c>
      <c r="O126" s="10">
        <v>66.75</v>
      </c>
      <c r="P126" s="10">
        <v>67.11</v>
      </c>
      <c r="Q126" s="14">
        <v>20060</v>
      </c>
      <c r="R126" s="14">
        <f t="shared" si="31"/>
        <v>359.99999999999943</v>
      </c>
      <c r="S126" s="9">
        <f t="shared" si="32"/>
        <v>0.35999999999999943</v>
      </c>
      <c r="T126" s="14">
        <v>354.56760148876924</v>
      </c>
      <c r="U126" s="15">
        <f t="shared" si="33"/>
        <v>0.98</v>
      </c>
      <c r="V126" s="15">
        <f t="shared" si="21"/>
        <v>2.0000000000000018E-2</v>
      </c>
      <c r="W126" s="8">
        <v>15790</v>
      </c>
      <c r="X126" s="8">
        <v>16879</v>
      </c>
      <c r="Y126" s="8">
        <v>18043</v>
      </c>
      <c r="Z126" s="17">
        <v>24.19</v>
      </c>
      <c r="AA126" s="17">
        <f t="shared" si="22"/>
        <v>1.3836358683618797</v>
      </c>
      <c r="AB126" s="12">
        <v>24.19</v>
      </c>
      <c r="AC126" s="12">
        <v>24.19</v>
      </c>
      <c r="AD126" s="12">
        <v>7.7</v>
      </c>
      <c r="AE126" s="17">
        <f t="shared" si="34"/>
        <v>0.88649072517248184</v>
      </c>
      <c r="AF126" s="8">
        <v>6.57</v>
      </c>
      <c r="AG126" s="16">
        <v>8.4499999999999993</v>
      </c>
      <c r="AH126" s="8">
        <v>0</v>
      </c>
      <c r="AI126" s="8">
        <v>0</v>
      </c>
      <c r="AJ126" s="8">
        <v>0</v>
      </c>
      <c r="AK126" s="8">
        <v>0</v>
      </c>
      <c r="AL126" s="8">
        <v>0</v>
      </c>
      <c r="AM126" s="8">
        <f t="shared" si="23"/>
        <v>0</v>
      </c>
      <c r="AN126" s="8">
        <v>0</v>
      </c>
      <c r="AO126" s="8">
        <v>0</v>
      </c>
      <c r="AP126" s="8">
        <v>0</v>
      </c>
      <c r="AQ126" s="8">
        <v>0</v>
      </c>
      <c r="AR126" s="8">
        <f t="shared" si="24"/>
        <v>0</v>
      </c>
      <c r="AS126" s="8">
        <v>0</v>
      </c>
      <c r="AT126" s="8">
        <v>0</v>
      </c>
      <c r="AU126" s="8">
        <v>0</v>
      </c>
      <c r="AV126" s="8">
        <v>0</v>
      </c>
      <c r="AW126" s="8">
        <f t="shared" si="25"/>
        <v>0</v>
      </c>
      <c r="AX126" s="8">
        <f t="shared" si="35"/>
        <v>0</v>
      </c>
      <c r="AY126" s="8">
        <f t="shared" si="36"/>
        <v>0</v>
      </c>
      <c r="AZ126" s="8">
        <f t="shared" si="37"/>
        <v>0</v>
      </c>
      <c r="BA126" s="8">
        <f t="shared" si="38"/>
        <v>0</v>
      </c>
      <c r="BB126" s="8">
        <f t="shared" si="39"/>
        <v>0</v>
      </c>
    </row>
    <row r="127" spans="1:54" x14ac:dyDescent="0.3">
      <c r="A127" s="2">
        <v>126</v>
      </c>
      <c r="B127" s="2">
        <v>60</v>
      </c>
      <c r="C127" s="2">
        <v>3</v>
      </c>
      <c r="D127" s="2">
        <v>2</v>
      </c>
      <c r="E127" s="26">
        <f t="shared" si="26"/>
        <v>2</v>
      </c>
      <c r="F127" s="26">
        <f t="shared" si="27"/>
        <v>3</v>
      </c>
      <c r="G127" s="2">
        <v>2</v>
      </c>
      <c r="H127" s="2">
        <v>1</v>
      </c>
      <c r="I127" s="26">
        <f t="shared" si="28"/>
        <v>1</v>
      </c>
      <c r="J127" s="26">
        <f t="shared" si="29"/>
        <v>2</v>
      </c>
      <c r="K127" s="7">
        <v>1</v>
      </c>
      <c r="L127" s="7">
        <v>1</v>
      </c>
      <c r="M127" s="19">
        <f t="shared" si="30"/>
        <v>2</v>
      </c>
      <c r="N127" s="7">
        <v>3.73</v>
      </c>
      <c r="O127" s="10">
        <v>67.11</v>
      </c>
      <c r="P127" s="10">
        <v>67.644999999999996</v>
      </c>
      <c r="Q127" s="14">
        <v>20060</v>
      </c>
      <c r="R127" s="14">
        <f t="shared" si="31"/>
        <v>534.99999999999659</v>
      </c>
      <c r="S127" s="9">
        <f t="shared" si="32"/>
        <v>0.53499999999999659</v>
      </c>
      <c r="T127" s="14">
        <v>509.36835570336319</v>
      </c>
      <c r="U127" s="15">
        <f t="shared" si="33"/>
        <v>0.95</v>
      </c>
      <c r="V127" s="15">
        <f t="shared" si="21"/>
        <v>5.0000000000000044E-2</v>
      </c>
      <c r="W127" s="8">
        <v>15790</v>
      </c>
      <c r="X127" s="8">
        <v>16879</v>
      </c>
      <c r="Y127" s="8">
        <v>18043</v>
      </c>
      <c r="Z127" s="17">
        <v>49.81</v>
      </c>
      <c r="AA127" s="17">
        <f t="shared" si="22"/>
        <v>1.6973165417323834</v>
      </c>
      <c r="AB127" s="12">
        <v>19.79</v>
      </c>
      <c r="AC127" s="12">
        <v>88.06</v>
      </c>
      <c r="AD127" s="12">
        <v>6.11</v>
      </c>
      <c r="AE127" s="17">
        <f t="shared" si="34"/>
        <v>0.78604121024255424</v>
      </c>
      <c r="AF127" s="8">
        <v>4.7</v>
      </c>
      <c r="AG127" s="16">
        <v>8.39</v>
      </c>
      <c r="AH127" s="8">
        <v>0</v>
      </c>
      <c r="AI127" s="8">
        <v>0</v>
      </c>
      <c r="AJ127" s="8">
        <v>0</v>
      </c>
      <c r="AK127" s="8">
        <v>1</v>
      </c>
      <c r="AL127" s="8">
        <v>2</v>
      </c>
      <c r="AM127" s="8">
        <f t="shared" si="23"/>
        <v>3</v>
      </c>
      <c r="AN127" s="8">
        <v>0</v>
      </c>
      <c r="AO127" s="8">
        <v>0</v>
      </c>
      <c r="AP127" s="8">
        <v>0</v>
      </c>
      <c r="AQ127" s="8">
        <v>0</v>
      </c>
      <c r="AR127" s="8">
        <f t="shared" si="24"/>
        <v>0</v>
      </c>
      <c r="AS127" s="8">
        <v>0</v>
      </c>
      <c r="AT127" s="8">
        <v>0</v>
      </c>
      <c r="AU127" s="8">
        <v>0</v>
      </c>
      <c r="AV127" s="8">
        <v>0</v>
      </c>
      <c r="AW127" s="8">
        <f t="shared" si="25"/>
        <v>0</v>
      </c>
      <c r="AX127" s="8">
        <f t="shared" si="35"/>
        <v>0</v>
      </c>
      <c r="AY127" s="8">
        <f t="shared" si="36"/>
        <v>0</v>
      </c>
      <c r="AZ127" s="8">
        <f t="shared" si="37"/>
        <v>1</v>
      </c>
      <c r="BA127" s="8">
        <f t="shared" si="38"/>
        <v>2</v>
      </c>
      <c r="BB127" s="8">
        <f t="shared" si="39"/>
        <v>3</v>
      </c>
    </row>
    <row r="128" spans="1:54" x14ac:dyDescent="0.3">
      <c r="A128" s="2">
        <v>127</v>
      </c>
      <c r="B128" s="2">
        <v>60</v>
      </c>
      <c r="C128" s="2">
        <v>3</v>
      </c>
      <c r="D128" s="2">
        <v>3</v>
      </c>
      <c r="E128" s="26">
        <f t="shared" si="26"/>
        <v>3</v>
      </c>
      <c r="F128" s="26">
        <f t="shared" si="27"/>
        <v>3</v>
      </c>
      <c r="G128" s="2">
        <v>3</v>
      </c>
      <c r="H128" s="2">
        <v>3</v>
      </c>
      <c r="I128" s="26">
        <f t="shared" si="28"/>
        <v>3</v>
      </c>
      <c r="J128" s="26">
        <f t="shared" si="29"/>
        <v>3</v>
      </c>
      <c r="K128" s="7">
        <v>1</v>
      </c>
      <c r="L128" s="7">
        <v>1</v>
      </c>
      <c r="M128" s="19">
        <f t="shared" si="30"/>
        <v>2</v>
      </c>
      <c r="N128" s="7">
        <v>4.22</v>
      </c>
      <c r="O128" s="10">
        <v>67.644999999999996</v>
      </c>
      <c r="P128" s="10">
        <v>68</v>
      </c>
      <c r="Q128" s="14">
        <v>20060</v>
      </c>
      <c r="R128" s="14">
        <f t="shared" si="31"/>
        <v>355.00000000000398</v>
      </c>
      <c r="S128" s="9">
        <f t="shared" si="32"/>
        <v>0.35500000000000398</v>
      </c>
      <c r="T128" s="14">
        <v>338.86628382060184</v>
      </c>
      <c r="U128" s="15">
        <f t="shared" si="33"/>
        <v>0.95</v>
      </c>
      <c r="V128" s="15">
        <f t="shared" si="21"/>
        <v>5.0000000000000044E-2</v>
      </c>
      <c r="W128" s="8">
        <v>15790</v>
      </c>
      <c r="X128" s="8">
        <v>16879</v>
      </c>
      <c r="Y128" s="8">
        <v>18043</v>
      </c>
      <c r="Z128" s="17">
        <v>29.03</v>
      </c>
      <c r="AA128" s="17">
        <f t="shared" si="22"/>
        <v>1.4628470358316736</v>
      </c>
      <c r="AB128" s="12">
        <v>18.170000000000002</v>
      </c>
      <c r="AC128" s="12">
        <v>39.89</v>
      </c>
      <c r="AD128" s="12">
        <v>6.96</v>
      </c>
      <c r="AE128" s="17">
        <f t="shared" si="34"/>
        <v>0.84260923961056211</v>
      </c>
      <c r="AF128" s="8">
        <v>6.17</v>
      </c>
      <c r="AG128" s="16">
        <v>7.89</v>
      </c>
      <c r="AH128" s="8">
        <v>0</v>
      </c>
      <c r="AI128" s="8">
        <v>0</v>
      </c>
      <c r="AJ128" s="8">
        <v>0</v>
      </c>
      <c r="AK128" s="8">
        <v>0</v>
      </c>
      <c r="AL128" s="8">
        <v>1</v>
      </c>
      <c r="AM128" s="8">
        <f t="shared" si="23"/>
        <v>1</v>
      </c>
      <c r="AN128" s="8">
        <v>1</v>
      </c>
      <c r="AO128" s="8">
        <v>0</v>
      </c>
      <c r="AP128" s="8">
        <v>0</v>
      </c>
      <c r="AQ128" s="8">
        <v>1</v>
      </c>
      <c r="AR128" s="8">
        <f t="shared" si="24"/>
        <v>2</v>
      </c>
      <c r="AS128" s="8">
        <v>0</v>
      </c>
      <c r="AT128" s="8">
        <v>1</v>
      </c>
      <c r="AU128" s="8">
        <v>0</v>
      </c>
      <c r="AV128" s="8">
        <v>0</v>
      </c>
      <c r="AW128" s="8">
        <f t="shared" si="25"/>
        <v>1</v>
      </c>
      <c r="AX128" s="8">
        <f t="shared" si="35"/>
        <v>1</v>
      </c>
      <c r="AY128" s="8">
        <f t="shared" si="36"/>
        <v>1</v>
      </c>
      <c r="AZ128" s="8">
        <f t="shared" si="37"/>
        <v>0</v>
      </c>
      <c r="BA128" s="8">
        <f t="shared" si="38"/>
        <v>2</v>
      </c>
      <c r="BB128" s="8">
        <f t="shared" si="39"/>
        <v>4</v>
      </c>
    </row>
    <row r="129" spans="1:54" x14ac:dyDescent="0.3">
      <c r="A129" s="2">
        <v>128</v>
      </c>
      <c r="B129" s="2">
        <v>60</v>
      </c>
      <c r="C129" s="2">
        <v>3</v>
      </c>
      <c r="D129" s="2">
        <v>3</v>
      </c>
      <c r="E129" s="26">
        <f t="shared" si="26"/>
        <v>3</v>
      </c>
      <c r="F129" s="26">
        <f t="shared" si="27"/>
        <v>3</v>
      </c>
      <c r="G129" s="2">
        <v>3</v>
      </c>
      <c r="H129" s="2">
        <v>1</v>
      </c>
      <c r="I129" s="26">
        <f t="shared" si="28"/>
        <v>1</v>
      </c>
      <c r="J129" s="26">
        <f t="shared" si="29"/>
        <v>3</v>
      </c>
      <c r="K129" s="7">
        <v>1</v>
      </c>
      <c r="L129" s="7">
        <v>1</v>
      </c>
      <c r="M129" s="19">
        <f t="shared" si="30"/>
        <v>2</v>
      </c>
      <c r="N129" s="7">
        <v>3.82</v>
      </c>
      <c r="O129" s="10">
        <v>68</v>
      </c>
      <c r="P129" s="10">
        <v>68.515000000000001</v>
      </c>
      <c r="Q129" s="14">
        <v>20060</v>
      </c>
      <c r="R129" s="14">
        <f t="shared" si="31"/>
        <v>515.00000000000057</v>
      </c>
      <c r="S129" s="9">
        <f t="shared" si="32"/>
        <v>0.51500000000000057</v>
      </c>
      <c r="T129" s="14">
        <v>469.15804424369861</v>
      </c>
      <c r="U129" s="15">
        <f t="shared" si="33"/>
        <v>0.91</v>
      </c>
      <c r="V129" s="15">
        <f t="shared" si="21"/>
        <v>8.9999999999999969E-2</v>
      </c>
      <c r="W129" s="8">
        <v>15790</v>
      </c>
      <c r="X129" s="8">
        <v>16879</v>
      </c>
      <c r="Y129" s="8">
        <v>18043</v>
      </c>
      <c r="Z129" s="17">
        <v>10.88</v>
      </c>
      <c r="AA129" s="17">
        <f t="shared" si="22"/>
        <v>1.0366288953621612</v>
      </c>
      <c r="AB129" s="12">
        <v>6.92</v>
      </c>
      <c r="AC129" s="12">
        <v>15.79</v>
      </c>
      <c r="AD129" s="12">
        <v>2.95</v>
      </c>
      <c r="AE129" s="17">
        <f t="shared" si="34"/>
        <v>0.46982201597816303</v>
      </c>
      <c r="AF129" s="8">
        <v>2.13</v>
      </c>
      <c r="AG129" s="16">
        <v>4</v>
      </c>
      <c r="AH129" s="8">
        <v>0</v>
      </c>
      <c r="AI129" s="8">
        <v>0</v>
      </c>
      <c r="AJ129" s="8">
        <v>0</v>
      </c>
      <c r="AK129" s="8">
        <v>0</v>
      </c>
      <c r="AL129" s="8">
        <v>1</v>
      </c>
      <c r="AM129" s="8">
        <f t="shared" si="23"/>
        <v>1</v>
      </c>
      <c r="AN129" s="8">
        <v>0</v>
      </c>
      <c r="AO129" s="8">
        <v>0</v>
      </c>
      <c r="AP129" s="8">
        <v>0</v>
      </c>
      <c r="AQ129" s="8">
        <v>0</v>
      </c>
      <c r="AR129" s="8">
        <f t="shared" si="24"/>
        <v>0</v>
      </c>
      <c r="AS129" s="8">
        <v>0</v>
      </c>
      <c r="AT129" s="8">
        <v>0</v>
      </c>
      <c r="AU129" s="8">
        <v>0</v>
      </c>
      <c r="AV129" s="8">
        <v>0</v>
      </c>
      <c r="AW129" s="8">
        <f t="shared" si="25"/>
        <v>0</v>
      </c>
      <c r="AX129" s="8">
        <f t="shared" si="35"/>
        <v>0</v>
      </c>
      <c r="AY129" s="8">
        <f t="shared" si="36"/>
        <v>0</v>
      </c>
      <c r="AZ129" s="8">
        <f t="shared" si="37"/>
        <v>0</v>
      </c>
      <c r="BA129" s="8">
        <f t="shared" si="38"/>
        <v>1</v>
      </c>
      <c r="BB129" s="8">
        <f t="shared" si="39"/>
        <v>1</v>
      </c>
    </row>
    <row r="130" spans="1:54" x14ac:dyDescent="0.3">
      <c r="A130" s="2">
        <v>129</v>
      </c>
      <c r="B130" s="2">
        <v>60</v>
      </c>
      <c r="C130" s="2">
        <v>3</v>
      </c>
      <c r="D130" s="2">
        <v>3</v>
      </c>
      <c r="E130" s="26">
        <f t="shared" si="26"/>
        <v>3</v>
      </c>
      <c r="F130" s="26">
        <f t="shared" si="27"/>
        <v>3</v>
      </c>
      <c r="G130" s="2">
        <v>2</v>
      </c>
      <c r="H130" s="2">
        <v>2</v>
      </c>
      <c r="I130" s="26">
        <f t="shared" si="28"/>
        <v>2</v>
      </c>
      <c r="J130" s="26">
        <f t="shared" si="29"/>
        <v>2</v>
      </c>
      <c r="K130" s="7">
        <v>1</v>
      </c>
      <c r="L130" s="7">
        <v>1</v>
      </c>
      <c r="M130" s="19">
        <f t="shared" si="30"/>
        <v>2</v>
      </c>
      <c r="N130" s="7">
        <v>3.78</v>
      </c>
      <c r="O130" s="10">
        <v>68.515000000000001</v>
      </c>
      <c r="P130" s="10">
        <v>69.444999999999993</v>
      </c>
      <c r="Q130" s="14">
        <v>20060</v>
      </c>
      <c r="R130" s="14">
        <f t="shared" si="31"/>
        <v>929.99999999999261</v>
      </c>
      <c r="S130" s="9">
        <f t="shared" si="32"/>
        <v>0.92999999999999261</v>
      </c>
      <c r="T130" s="14">
        <v>722.70628784433745</v>
      </c>
      <c r="U130" s="15">
        <f t="shared" si="33"/>
        <v>0.78</v>
      </c>
      <c r="V130" s="15">
        <f t="shared" ref="V130:V193" si="40">1-U130</f>
        <v>0.21999999999999997</v>
      </c>
      <c r="W130" s="8">
        <v>15790</v>
      </c>
      <c r="X130" s="8">
        <v>16879</v>
      </c>
      <c r="Y130" s="8">
        <v>18043</v>
      </c>
      <c r="Z130" s="17">
        <v>15.61</v>
      </c>
      <c r="AA130" s="17">
        <f t="shared" ref="AA130:AA193" si="41">LOG(Z130)</f>
        <v>1.1934029030624176</v>
      </c>
      <c r="AB130" s="12">
        <v>7.6</v>
      </c>
      <c r="AC130" s="12">
        <v>36.090000000000003</v>
      </c>
      <c r="AD130" s="12">
        <v>3.09</v>
      </c>
      <c r="AE130" s="17">
        <f t="shared" si="34"/>
        <v>0.48995847942483461</v>
      </c>
      <c r="AF130" s="8">
        <v>2.04</v>
      </c>
      <c r="AG130" s="16">
        <v>4.29</v>
      </c>
      <c r="AH130" s="8">
        <v>0</v>
      </c>
      <c r="AI130" s="8">
        <v>0</v>
      </c>
      <c r="AJ130" s="8">
        <v>0</v>
      </c>
      <c r="AK130" s="8">
        <v>0</v>
      </c>
      <c r="AL130" s="8">
        <v>2</v>
      </c>
      <c r="AM130" s="8">
        <f t="shared" ref="AM130:AM193" si="42">SUM(AI130:AL130)</f>
        <v>2</v>
      </c>
      <c r="AN130" s="8">
        <v>0</v>
      </c>
      <c r="AO130" s="8">
        <v>0</v>
      </c>
      <c r="AP130" s="8">
        <v>3</v>
      </c>
      <c r="AQ130" s="8">
        <v>0</v>
      </c>
      <c r="AR130" s="8">
        <f t="shared" ref="AR130:AR193" si="43">SUM(AN130:AQ130)</f>
        <v>3</v>
      </c>
      <c r="AS130" s="8">
        <v>0</v>
      </c>
      <c r="AT130" s="8">
        <v>0</v>
      </c>
      <c r="AU130" s="8">
        <v>2</v>
      </c>
      <c r="AV130" s="8">
        <v>2</v>
      </c>
      <c r="AW130" s="8">
        <f t="shared" ref="AW130:AW193" si="44">SUM(AS130:AV130)</f>
        <v>4</v>
      </c>
      <c r="AX130" s="8">
        <f t="shared" si="35"/>
        <v>0</v>
      </c>
      <c r="AY130" s="8">
        <f t="shared" si="36"/>
        <v>0</v>
      </c>
      <c r="AZ130" s="8">
        <f t="shared" si="37"/>
        <v>5</v>
      </c>
      <c r="BA130" s="8">
        <f t="shared" si="38"/>
        <v>4</v>
      </c>
      <c r="BB130" s="8">
        <f t="shared" si="39"/>
        <v>9</v>
      </c>
    </row>
    <row r="131" spans="1:54" x14ac:dyDescent="0.3">
      <c r="A131" s="2">
        <v>130</v>
      </c>
      <c r="B131" s="2">
        <v>60</v>
      </c>
      <c r="C131" s="2">
        <v>4</v>
      </c>
      <c r="D131" s="2">
        <v>3</v>
      </c>
      <c r="E131" s="26">
        <f t="shared" ref="E131:E194" si="45">MIN(C131:D131)</f>
        <v>3</v>
      </c>
      <c r="F131" s="26">
        <f t="shared" ref="F131:F194" si="46">MAX(C131:D131)</f>
        <v>4</v>
      </c>
      <c r="G131" s="2">
        <v>4</v>
      </c>
      <c r="H131" s="2">
        <v>3</v>
      </c>
      <c r="I131" s="26">
        <f t="shared" ref="I131:I194" si="47">MIN(G131:H131)</f>
        <v>3</v>
      </c>
      <c r="J131" s="26">
        <f t="shared" ref="J131:J194" si="48">MAX(G131:H131)</f>
        <v>4</v>
      </c>
      <c r="K131" s="7">
        <v>1</v>
      </c>
      <c r="L131" s="7">
        <v>1</v>
      </c>
      <c r="M131" s="19">
        <f t="shared" ref="M131:M194" si="49">SUM(K131:L131)</f>
        <v>2</v>
      </c>
      <c r="N131" s="7">
        <v>3.22</v>
      </c>
      <c r="O131" s="10">
        <v>69.444999999999993</v>
      </c>
      <c r="P131" s="10">
        <v>69.762</v>
      </c>
      <c r="Q131" s="14">
        <v>20060</v>
      </c>
      <c r="R131" s="14">
        <f t="shared" ref="R131:R194" si="50">(P131-O131)*1000</f>
        <v>317.00000000000728</v>
      </c>
      <c r="S131" s="9">
        <f t="shared" ref="S131:S194" si="51">R131/1000</f>
        <v>0.31700000000000728</v>
      </c>
      <c r="T131" s="14">
        <v>299.00098932564856</v>
      </c>
      <c r="U131" s="15">
        <f t="shared" ref="U131:U194" si="52">ROUND(T131/R131,2)</f>
        <v>0.94</v>
      </c>
      <c r="V131" s="15">
        <f t="shared" si="40"/>
        <v>6.0000000000000053E-2</v>
      </c>
      <c r="W131" s="8">
        <v>15790</v>
      </c>
      <c r="X131" s="8">
        <v>16879</v>
      </c>
      <c r="Y131" s="8">
        <v>18043</v>
      </c>
      <c r="Z131" s="17">
        <v>14.74</v>
      </c>
      <c r="AA131" s="17">
        <f t="shared" si="41"/>
        <v>1.1684974835230326</v>
      </c>
      <c r="AB131" s="12">
        <v>8.82</v>
      </c>
      <c r="AC131" s="12">
        <v>20.65</v>
      </c>
      <c r="AD131" s="12">
        <v>3.19</v>
      </c>
      <c r="AE131" s="17">
        <f t="shared" ref="AE131:AE194" si="53">LOG(AD131)</f>
        <v>0.50379068305718111</v>
      </c>
      <c r="AF131" s="8">
        <v>2.85</v>
      </c>
      <c r="AG131" s="16">
        <v>3.38</v>
      </c>
      <c r="AH131" s="8">
        <v>1</v>
      </c>
      <c r="AI131" s="8">
        <v>0</v>
      </c>
      <c r="AJ131" s="8">
        <v>0</v>
      </c>
      <c r="AK131" s="8">
        <v>0</v>
      </c>
      <c r="AL131" s="8">
        <v>1</v>
      </c>
      <c r="AM131" s="8">
        <f t="shared" si="42"/>
        <v>1</v>
      </c>
      <c r="AN131" s="8">
        <v>0</v>
      </c>
      <c r="AO131" s="8">
        <v>0</v>
      </c>
      <c r="AP131" s="8">
        <v>0</v>
      </c>
      <c r="AQ131" s="8">
        <v>1</v>
      </c>
      <c r="AR131" s="8">
        <f t="shared" si="43"/>
        <v>1</v>
      </c>
      <c r="AS131" s="8">
        <v>0</v>
      </c>
      <c r="AT131" s="8">
        <v>0</v>
      </c>
      <c r="AU131" s="8">
        <v>0</v>
      </c>
      <c r="AV131" s="8">
        <v>1</v>
      </c>
      <c r="AW131" s="8">
        <f t="shared" si="44"/>
        <v>1</v>
      </c>
      <c r="AX131" s="8">
        <f t="shared" ref="AX131:AX194" si="54">AI131+AN131+AS131</f>
        <v>0</v>
      </c>
      <c r="AY131" s="8">
        <f t="shared" ref="AY131:AY194" si="55">AJ131+AO131+AT131</f>
        <v>0</v>
      </c>
      <c r="AZ131" s="8">
        <f t="shared" ref="AZ131:AZ194" si="56">AK131+AP131+AU131</f>
        <v>0</v>
      </c>
      <c r="BA131" s="8">
        <f t="shared" ref="BA131:BA194" si="57">AL131+AQ131+AV131</f>
        <v>3</v>
      </c>
      <c r="BB131" s="8">
        <f t="shared" ref="BB131:BB194" si="58">AM131+AR131+AW131</f>
        <v>3</v>
      </c>
    </row>
    <row r="132" spans="1:54" x14ac:dyDescent="0.3">
      <c r="A132" s="2">
        <v>131</v>
      </c>
      <c r="B132" s="2">
        <v>60</v>
      </c>
      <c r="C132" s="2">
        <v>4</v>
      </c>
      <c r="D132" s="2">
        <v>3</v>
      </c>
      <c r="E132" s="26">
        <f t="shared" si="45"/>
        <v>3</v>
      </c>
      <c r="F132" s="26">
        <f t="shared" si="46"/>
        <v>4</v>
      </c>
      <c r="G132" s="2">
        <v>3</v>
      </c>
      <c r="H132" s="2">
        <v>2</v>
      </c>
      <c r="I132" s="26">
        <f t="shared" si="47"/>
        <v>2</v>
      </c>
      <c r="J132" s="26">
        <f t="shared" si="48"/>
        <v>3</v>
      </c>
      <c r="K132" s="7">
        <v>1</v>
      </c>
      <c r="L132" s="7">
        <v>2</v>
      </c>
      <c r="M132" s="19">
        <f t="shared" si="49"/>
        <v>3</v>
      </c>
      <c r="N132" s="7">
        <v>3.4</v>
      </c>
      <c r="O132" s="10">
        <v>69.762</v>
      </c>
      <c r="P132" s="10">
        <v>70</v>
      </c>
      <c r="Q132" s="14">
        <v>20060</v>
      </c>
      <c r="R132" s="14">
        <f t="shared" si="50"/>
        <v>237.99999999999955</v>
      </c>
      <c r="S132" s="9">
        <f t="shared" si="51"/>
        <v>0.23799999999999955</v>
      </c>
      <c r="T132" s="14">
        <v>237.89658528912889</v>
      </c>
      <c r="U132" s="15">
        <f t="shared" si="52"/>
        <v>1</v>
      </c>
      <c r="V132" s="15">
        <f t="shared" si="40"/>
        <v>0</v>
      </c>
      <c r="W132" s="8">
        <v>15790</v>
      </c>
      <c r="X132" s="8">
        <v>16879</v>
      </c>
      <c r="Y132" s="8">
        <v>18043</v>
      </c>
      <c r="Z132" s="17">
        <v>35.75</v>
      </c>
      <c r="AA132" s="17">
        <f t="shared" si="41"/>
        <v>1.5532760461370994</v>
      </c>
      <c r="AB132" s="12">
        <v>35.75</v>
      </c>
      <c r="AC132" s="12">
        <v>35.75</v>
      </c>
      <c r="AD132" s="12">
        <v>2.89</v>
      </c>
      <c r="AE132" s="17">
        <f t="shared" si="53"/>
        <v>0.46089784275654788</v>
      </c>
      <c r="AF132" s="8">
        <v>2.79</v>
      </c>
      <c r="AG132" s="16">
        <v>2.98</v>
      </c>
      <c r="AH132" s="8">
        <v>0</v>
      </c>
      <c r="AI132" s="8">
        <v>0</v>
      </c>
      <c r="AJ132" s="8">
        <v>0</v>
      </c>
      <c r="AK132" s="8">
        <v>1</v>
      </c>
      <c r="AL132" s="8">
        <v>0</v>
      </c>
      <c r="AM132" s="8">
        <f t="shared" si="42"/>
        <v>1</v>
      </c>
      <c r="AN132" s="8">
        <v>0</v>
      </c>
      <c r="AO132" s="8">
        <v>0</v>
      </c>
      <c r="AP132" s="8">
        <v>0</v>
      </c>
      <c r="AQ132" s="8">
        <v>2</v>
      </c>
      <c r="AR132" s="8">
        <f t="shared" si="43"/>
        <v>2</v>
      </c>
      <c r="AS132" s="8">
        <v>0</v>
      </c>
      <c r="AT132" s="8">
        <v>0</v>
      </c>
      <c r="AU132" s="8">
        <v>2</v>
      </c>
      <c r="AV132" s="8">
        <v>2</v>
      </c>
      <c r="AW132" s="8">
        <f t="shared" si="44"/>
        <v>4</v>
      </c>
      <c r="AX132" s="8">
        <f t="shared" si="54"/>
        <v>0</v>
      </c>
      <c r="AY132" s="8">
        <f t="shared" si="55"/>
        <v>0</v>
      </c>
      <c r="AZ132" s="8">
        <f t="shared" si="56"/>
        <v>3</v>
      </c>
      <c r="BA132" s="8">
        <f t="shared" si="57"/>
        <v>4</v>
      </c>
      <c r="BB132" s="8">
        <f t="shared" si="58"/>
        <v>7</v>
      </c>
    </row>
    <row r="133" spans="1:54" x14ac:dyDescent="0.3">
      <c r="A133" s="2">
        <v>132</v>
      </c>
      <c r="B133" s="2">
        <v>60</v>
      </c>
      <c r="C133" s="2">
        <v>3</v>
      </c>
      <c r="D133" s="2">
        <v>3</v>
      </c>
      <c r="E133" s="26">
        <f t="shared" si="45"/>
        <v>3</v>
      </c>
      <c r="F133" s="26">
        <f t="shared" si="46"/>
        <v>3</v>
      </c>
      <c r="G133" s="2">
        <v>3</v>
      </c>
      <c r="H133" s="2">
        <v>3</v>
      </c>
      <c r="I133" s="26">
        <f t="shared" si="47"/>
        <v>3</v>
      </c>
      <c r="J133" s="26">
        <f t="shared" si="48"/>
        <v>3</v>
      </c>
      <c r="K133" s="7">
        <v>1</v>
      </c>
      <c r="L133" s="7">
        <v>1</v>
      </c>
      <c r="M133" s="19">
        <f t="shared" si="49"/>
        <v>2</v>
      </c>
      <c r="N133" s="7">
        <v>3.34</v>
      </c>
      <c r="O133" s="10">
        <v>70</v>
      </c>
      <c r="P133" s="10">
        <v>70.41</v>
      </c>
      <c r="Q133" s="14">
        <v>20060</v>
      </c>
      <c r="R133" s="14">
        <f t="shared" si="50"/>
        <v>409.99999999999659</v>
      </c>
      <c r="S133" s="9">
        <f t="shared" si="51"/>
        <v>0.40999999999999659</v>
      </c>
      <c r="T133" s="14">
        <v>385.97533739969128</v>
      </c>
      <c r="U133" s="15">
        <f t="shared" si="52"/>
        <v>0.94</v>
      </c>
      <c r="V133" s="15">
        <f t="shared" si="40"/>
        <v>6.0000000000000053E-2</v>
      </c>
      <c r="W133" s="8">
        <v>15790</v>
      </c>
      <c r="X133" s="8">
        <v>16879</v>
      </c>
      <c r="Y133" s="8">
        <v>18043</v>
      </c>
      <c r="Z133" s="17">
        <v>34.93</v>
      </c>
      <c r="AA133" s="17">
        <f t="shared" si="41"/>
        <v>1.5431985856376467</v>
      </c>
      <c r="AB133" s="12">
        <v>26.58</v>
      </c>
      <c r="AC133" s="12">
        <v>43.27</v>
      </c>
      <c r="AD133" s="12">
        <v>3.54</v>
      </c>
      <c r="AE133" s="17">
        <f t="shared" si="53"/>
        <v>0.54900326202578786</v>
      </c>
      <c r="AF133" s="8">
        <v>3.08</v>
      </c>
      <c r="AG133" s="16">
        <v>4.18</v>
      </c>
      <c r="AH133" s="8">
        <v>0</v>
      </c>
      <c r="AI133" s="8">
        <v>0</v>
      </c>
      <c r="AJ133" s="8">
        <v>0</v>
      </c>
      <c r="AK133" s="8">
        <v>0</v>
      </c>
      <c r="AL133" s="8">
        <v>1</v>
      </c>
      <c r="AM133" s="8">
        <f t="shared" si="42"/>
        <v>1</v>
      </c>
      <c r="AN133" s="8">
        <v>0</v>
      </c>
      <c r="AO133" s="8">
        <v>0</v>
      </c>
      <c r="AP133" s="8">
        <v>2</v>
      </c>
      <c r="AQ133" s="8">
        <v>1</v>
      </c>
      <c r="AR133" s="8">
        <f t="shared" si="43"/>
        <v>3</v>
      </c>
      <c r="AS133" s="8">
        <v>0</v>
      </c>
      <c r="AT133" s="8">
        <v>1</v>
      </c>
      <c r="AU133" s="8">
        <v>1</v>
      </c>
      <c r="AV133" s="8">
        <v>2</v>
      </c>
      <c r="AW133" s="8">
        <f t="shared" si="44"/>
        <v>4</v>
      </c>
      <c r="AX133" s="8">
        <f t="shared" si="54"/>
        <v>0</v>
      </c>
      <c r="AY133" s="8">
        <f t="shared" si="55"/>
        <v>1</v>
      </c>
      <c r="AZ133" s="8">
        <f t="shared" si="56"/>
        <v>3</v>
      </c>
      <c r="BA133" s="8">
        <f t="shared" si="57"/>
        <v>4</v>
      </c>
      <c r="BB133" s="8">
        <f t="shared" si="58"/>
        <v>8</v>
      </c>
    </row>
    <row r="134" spans="1:54" x14ac:dyDescent="0.3">
      <c r="A134" s="2">
        <v>133</v>
      </c>
      <c r="B134" s="2">
        <v>60</v>
      </c>
      <c r="C134" s="2">
        <v>3</v>
      </c>
      <c r="D134" s="2">
        <v>3</v>
      </c>
      <c r="E134" s="26">
        <f t="shared" si="45"/>
        <v>3</v>
      </c>
      <c r="F134" s="26">
        <f t="shared" si="46"/>
        <v>3</v>
      </c>
      <c r="G134" s="2">
        <v>2</v>
      </c>
      <c r="H134" s="2">
        <v>2</v>
      </c>
      <c r="I134" s="26">
        <f t="shared" si="47"/>
        <v>2</v>
      </c>
      <c r="J134" s="26">
        <f t="shared" si="48"/>
        <v>2</v>
      </c>
      <c r="K134" s="7">
        <v>1</v>
      </c>
      <c r="L134" s="7">
        <v>1</v>
      </c>
      <c r="M134" s="19">
        <f t="shared" si="49"/>
        <v>2</v>
      </c>
      <c r="N134" s="7">
        <v>3.46</v>
      </c>
      <c r="O134" s="10">
        <v>70.41</v>
      </c>
      <c r="P134" s="10">
        <v>71</v>
      </c>
      <c r="Q134" s="14">
        <v>20060</v>
      </c>
      <c r="R134" s="14">
        <f t="shared" si="50"/>
        <v>590.00000000000341</v>
      </c>
      <c r="S134" s="9">
        <f t="shared" si="51"/>
        <v>0.59000000000000341</v>
      </c>
      <c r="T134" s="14">
        <v>497.43670118325485</v>
      </c>
      <c r="U134" s="15">
        <f t="shared" si="52"/>
        <v>0.84</v>
      </c>
      <c r="V134" s="15">
        <f t="shared" si="40"/>
        <v>0.16000000000000003</v>
      </c>
      <c r="W134" s="8">
        <v>15790</v>
      </c>
      <c r="X134" s="8">
        <v>16879</v>
      </c>
      <c r="Y134" s="8">
        <v>18043</v>
      </c>
      <c r="Z134" s="17">
        <v>29.9</v>
      </c>
      <c r="AA134" s="17">
        <f t="shared" si="41"/>
        <v>1.4756711883244296</v>
      </c>
      <c r="AB134" s="12">
        <v>17.02</v>
      </c>
      <c r="AC134" s="12">
        <v>50.65</v>
      </c>
      <c r="AD134" s="12">
        <v>3.26</v>
      </c>
      <c r="AE134" s="17">
        <f t="shared" si="53"/>
        <v>0.51321760006793893</v>
      </c>
      <c r="AF134" s="8">
        <v>3.09</v>
      </c>
      <c r="AG134" s="16">
        <v>3.5</v>
      </c>
      <c r="AH134" s="8">
        <v>0</v>
      </c>
      <c r="AI134" s="8">
        <v>0</v>
      </c>
      <c r="AJ134" s="8">
        <v>0</v>
      </c>
      <c r="AK134" s="8">
        <v>4</v>
      </c>
      <c r="AL134" s="8">
        <v>1</v>
      </c>
      <c r="AM134" s="8">
        <f t="shared" si="42"/>
        <v>5</v>
      </c>
      <c r="AN134" s="8">
        <v>0</v>
      </c>
      <c r="AO134" s="8">
        <v>0</v>
      </c>
      <c r="AP134" s="8">
        <v>3</v>
      </c>
      <c r="AQ134" s="8">
        <v>1</v>
      </c>
      <c r="AR134" s="8">
        <f t="shared" si="43"/>
        <v>4</v>
      </c>
      <c r="AS134" s="8">
        <v>0</v>
      </c>
      <c r="AT134" s="8">
        <v>0</v>
      </c>
      <c r="AU134" s="8">
        <v>1</v>
      </c>
      <c r="AV134" s="8">
        <v>2</v>
      </c>
      <c r="AW134" s="8">
        <f t="shared" si="44"/>
        <v>3</v>
      </c>
      <c r="AX134" s="8">
        <f t="shared" si="54"/>
        <v>0</v>
      </c>
      <c r="AY134" s="8">
        <f t="shared" si="55"/>
        <v>0</v>
      </c>
      <c r="AZ134" s="8">
        <f t="shared" si="56"/>
        <v>8</v>
      </c>
      <c r="BA134" s="8">
        <f t="shared" si="57"/>
        <v>4</v>
      </c>
      <c r="BB134" s="8">
        <f t="shared" si="58"/>
        <v>12</v>
      </c>
    </row>
    <row r="135" spans="1:54" x14ac:dyDescent="0.3">
      <c r="A135" s="2">
        <v>134</v>
      </c>
      <c r="B135" s="2">
        <v>60</v>
      </c>
      <c r="C135" s="2">
        <v>3</v>
      </c>
      <c r="D135" s="2">
        <v>3</v>
      </c>
      <c r="E135" s="26">
        <f t="shared" si="45"/>
        <v>3</v>
      </c>
      <c r="F135" s="26">
        <f t="shared" si="46"/>
        <v>3</v>
      </c>
      <c r="G135" s="2">
        <v>2</v>
      </c>
      <c r="H135" s="2">
        <v>2</v>
      </c>
      <c r="I135" s="26">
        <f t="shared" si="47"/>
        <v>2</v>
      </c>
      <c r="J135" s="26">
        <f t="shared" si="48"/>
        <v>2</v>
      </c>
      <c r="K135" s="7">
        <v>1</v>
      </c>
      <c r="L135" s="7">
        <v>1</v>
      </c>
      <c r="M135" s="19">
        <f t="shared" si="49"/>
        <v>2</v>
      </c>
      <c r="N135" s="7">
        <v>3.39</v>
      </c>
      <c r="O135" s="10">
        <v>71</v>
      </c>
      <c r="P135" s="10">
        <v>72</v>
      </c>
      <c r="Q135" s="14">
        <v>20060</v>
      </c>
      <c r="R135" s="14">
        <f t="shared" si="50"/>
        <v>1000</v>
      </c>
      <c r="S135" s="9">
        <f t="shared" si="51"/>
        <v>1</v>
      </c>
      <c r="T135" s="14">
        <v>805.84964659263937</v>
      </c>
      <c r="U135" s="15">
        <f t="shared" si="52"/>
        <v>0.81</v>
      </c>
      <c r="V135" s="15">
        <f t="shared" si="40"/>
        <v>0.18999999999999995</v>
      </c>
      <c r="W135" s="8">
        <v>15790</v>
      </c>
      <c r="X135" s="8">
        <v>16879</v>
      </c>
      <c r="Y135" s="8">
        <v>18043</v>
      </c>
      <c r="Z135" s="17">
        <v>26.09</v>
      </c>
      <c r="AA135" s="17">
        <f t="shared" si="41"/>
        <v>1.4164740791002208</v>
      </c>
      <c r="AB135" s="12">
        <v>21.16</v>
      </c>
      <c r="AC135" s="12">
        <v>41.42</v>
      </c>
      <c r="AD135" s="12">
        <v>3.39</v>
      </c>
      <c r="AE135" s="17">
        <f t="shared" si="53"/>
        <v>0.53019969820308221</v>
      </c>
      <c r="AF135" s="8">
        <v>2.65</v>
      </c>
      <c r="AG135" s="16">
        <v>5.58</v>
      </c>
      <c r="AH135" s="8">
        <v>0</v>
      </c>
      <c r="AI135" s="8">
        <v>0</v>
      </c>
      <c r="AJ135" s="8">
        <v>0</v>
      </c>
      <c r="AK135" s="8">
        <v>0</v>
      </c>
      <c r="AL135" s="8">
        <v>4</v>
      </c>
      <c r="AM135" s="8">
        <f t="shared" si="42"/>
        <v>4</v>
      </c>
      <c r="AN135" s="8">
        <v>1</v>
      </c>
      <c r="AO135" s="8">
        <v>0</v>
      </c>
      <c r="AP135" s="8">
        <v>2</v>
      </c>
      <c r="AQ135" s="8">
        <v>0</v>
      </c>
      <c r="AR135" s="8">
        <f t="shared" si="43"/>
        <v>3</v>
      </c>
      <c r="AS135" s="8">
        <v>1</v>
      </c>
      <c r="AT135" s="8">
        <v>0</v>
      </c>
      <c r="AU135" s="8">
        <v>3</v>
      </c>
      <c r="AV135" s="8">
        <v>3</v>
      </c>
      <c r="AW135" s="8">
        <f t="shared" si="44"/>
        <v>7</v>
      </c>
      <c r="AX135" s="8">
        <f t="shared" si="54"/>
        <v>2</v>
      </c>
      <c r="AY135" s="8">
        <f t="shared" si="55"/>
        <v>0</v>
      </c>
      <c r="AZ135" s="8">
        <f t="shared" si="56"/>
        <v>5</v>
      </c>
      <c r="BA135" s="8">
        <f t="shared" si="57"/>
        <v>7</v>
      </c>
      <c r="BB135" s="8">
        <f t="shared" si="58"/>
        <v>14</v>
      </c>
    </row>
    <row r="136" spans="1:54" x14ac:dyDescent="0.3">
      <c r="A136" s="2">
        <v>135</v>
      </c>
      <c r="B136" s="2">
        <v>60</v>
      </c>
      <c r="C136" s="2">
        <v>3</v>
      </c>
      <c r="D136" s="2">
        <v>3</v>
      </c>
      <c r="E136" s="26">
        <f t="shared" si="45"/>
        <v>3</v>
      </c>
      <c r="F136" s="26">
        <f t="shared" si="46"/>
        <v>3</v>
      </c>
      <c r="G136" s="2">
        <v>3</v>
      </c>
      <c r="H136" s="2">
        <v>3</v>
      </c>
      <c r="I136" s="26">
        <f t="shared" si="47"/>
        <v>3</v>
      </c>
      <c r="J136" s="26">
        <f t="shared" si="48"/>
        <v>3</v>
      </c>
      <c r="K136" s="7">
        <v>1</v>
      </c>
      <c r="L136" s="7">
        <v>1</v>
      </c>
      <c r="M136" s="19">
        <f t="shared" si="49"/>
        <v>2</v>
      </c>
      <c r="N136" s="7">
        <v>3.26</v>
      </c>
      <c r="O136" s="10">
        <v>72</v>
      </c>
      <c r="P136" s="10">
        <v>72.23</v>
      </c>
      <c r="Q136" s="14">
        <v>20060</v>
      </c>
      <c r="R136" s="14">
        <f t="shared" si="50"/>
        <v>230.00000000000398</v>
      </c>
      <c r="S136" s="9">
        <f t="shared" si="51"/>
        <v>0.23000000000000398</v>
      </c>
      <c r="T136" s="14">
        <v>229.97095378619673</v>
      </c>
      <c r="U136" s="15">
        <f t="shared" si="52"/>
        <v>1</v>
      </c>
      <c r="V136" s="15">
        <f t="shared" si="40"/>
        <v>0</v>
      </c>
      <c r="W136" s="8">
        <v>15790</v>
      </c>
      <c r="X136" s="8">
        <v>16879</v>
      </c>
      <c r="Y136" s="8">
        <v>18043</v>
      </c>
      <c r="Z136" s="17">
        <v>15.39</v>
      </c>
      <c r="AA136" s="17">
        <f t="shared" si="41"/>
        <v>1.1872386198314788</v>
      </c>
      <c r="AB136" s="12">
        <v>15.39</v>
      </c>
      <c r="AC136" s="12">
        <v>15.39</v>
      </c>
      <c r="AD136" s="12">
        <v>3.43</v>
      </c>
      <c r="AE136" s="17">
        <f t="shared" si="53"/>
        <v>0.53529412004277055</v>
      </c>
      <c r="AF136" s="8">
        <v>2.63</v>
      </c>
      <c r="AG136" s="16">
        <v>4.2300000000000004</v>
      </c>
      <c r="AH136" s="8">
        <v>1</v>
      </c>
      <c r="AI136" s="8">
        <v>0</v>
      </c>
      <c r="AJ136" s="8">
        <v>0</v>
      </c>
      <c r="AK136" s="8">
        <v>0</v>
      </c>
      <c r="AL136" s="8">
        <v>0</v>
      </c>
      <c r="AM136" s="8">
        <f t="shared" si="42"/>
        <v>0</v>
      </c>
      <c r="AN136" s="8">
        <v>0</v>
      </c>
      <c r="AO136" s="8">
        <v>0</v>
      </c>
      <c r="AP136" s="8">
        <v>1</v>
      </c>
      <c r="AQ136" s="8">
        <v>1</v>
      </c>
      <c r="AR136" s="8">
        <f t="shared" si="43"/>
        <v>2</v>
      </c>
      <c r="AS136" s="8">
        <v>0</v>
      </c>
      <c r="AT136" s="8">
        <v>1</v>
      </c>
      <c r="AU136" s="8">
        <v>0</v>
      </c>
      <c r="AV136" s="8">
        <v>0</v>
      </c>
      <c r="AW136" s="8">
        <f t="shared" si="44"/>
        <v>1</v>
      </c>
      <c r="AX136" s="8">
        <f t="shared" si="54"/>
        <v>0</v>
      </c>
      <c r="AY136" s="8">
        <f t="shared" si="55"/>
        <v>1</v>
      </c>
      <c r="AZ136" s="8">
        <f t="shared" si="56"/>
        <v>1</v>
      </c>
      <c r="BA136" s="8">
        <f t="shared" si="57"/>
        <v>1</v>
      </c>
      <c r="BB136" s="8">
        <f t="shared" si="58"/>
        <v>3</v>
      </c>
    </row>
    <row r="137" spans="1:54" x14ac:dyDescent="0.3">
      <c r="A137" s="2">
        <v>136</v>
      </c>
      <c r="B137" s="2">
        <v>60</v>
      </c>
      <c r="C137" s="2">
        <v>2</v>
      </c>
      <c r="D137" s="2">
        <v>2</v>
      </c>
      <c r="E137" s="26">
        <f t="shared" si="45"/>
        <v>2</v>
      </c>
      <c r="F137" s="26">
        <f t="shared" si="46"/>
        <v>2</v>
      </c>
      <c r="G137" s="2">
        <v>2</v>
      </c>
      <c r="H137" s="2">
        <v>2</v>
      </c>
      <c r="I137" s="26">
        <f t="shared" si="47"/>
        <v>2</v>
      </c>
      <c r="J137" s="26">
        <f t="shared" si="48"/>
        <v>2</v>
      </c>
      <c r="K137" s="7">
        <v>1</v>
      </c>
      <c r="L137" s="7">
        <v>1</v>
      </c>
      <c r="M137" s="19">
        <f t="shared" si="49"/>
        <v>2</v>
      </c>
      <c r="N137" s="7">
        <v>3.38</v>
      </c>
      <c r="O137" s="10">
        <v>72.23</v>
      </c>
      <c r="P137" s="10">
        <v>72.510000000000005</v>
      </c>
      <c r="Q137" s="14">
        <v>20060</v>
      </c>
      <c r="R137" s="14">
        <f t="shared" si="50"/>
        <v>280.00000000000114</v>
      </c>
      <c r="S137" s="9">
        <f t="shared" si="51"/>
        <v>0.28000000000000114</v>
      </c>
      <c r="T137" s="14">
        <v>259.10156442220864</v>
      </c>
      <c r="U137" s="15">
        <f t="shared" si="52"/>
        <v>0.93</v>
      </c>
      <c r="V137" s="15">
        <f t="shared" si="40"/>
        <v>6.9999999999999951E-2</v>
      </c>
      <c r="W137" s="8">
        <v>15790</v>
      </c>
      <c r="X137" s="8">
        <v>16879</v>
      </c>
      <c r="Y137" s="8">
        <v>18043</v>
      </c>
      <c r="Z137" s="17">
        <v>28.64</v>
      </c>
      <c r="AA137" s="17">
        <f t="shared" si="41"/>
        <v>1.4569730136358179</v>
      </c>
      <c r="AB137" s="12">
        <v>28.64</v>
      </c>
      <c r="AC137" s="12">
        <v>28.64</v>
      </c>
      <c r="AD137" s="12">
        <v>4.09</v>
      </c>
      <c r="AE137" s="17">
        <f t="shared" si="53"/>
        <v>0.61172330800734176</v>
      </c>
      <c r="AF137" s="8">
        <v>3.9</v>
      </c>
      <c r="AG137" s="16">
        <v>4.21</v>
      </c>
      <c r="AH137" s="8">
        <v>0</v>
      </c>
      <c r="AI137" s="8">
        <v>0</v>
      </c>
      <c r="AJ137" s="8">
        <v>0</v>
      </c>
      <c r="AK137" s="8">
        <v>0</v>
      </c>
      <c r="AL137" s="8">
        <v>1</v>
      </c>
      <c r="AM137" s="8">
        <f t="shared" si="42"/>
        <v>1</v>
      </c>
      <c r="AN137" s="8">
        <v>1</v>
      </c>
      <c r="AO137" s="8">
        <v>0</v>
      </c>
      <c r="AP137" s="8">
        <v>0</v>
      </c>
      <c r="AQ137" s="8">
        <v>0</v>
      </c>
      <c r="AR137" s="8">
        <f t="shared" si="43"/>
        <v>1</v>
      </c>
      <c r="AS137" s="8">
        <v>0</v>
      </c>
      <c r="AT137" s="8">
        <v>0</v>
      </c>
      <c r="AU137" s="8">
        <v>0</v>
      </c>
      <c r="AV137" s="8">
        <v>1</v>
      </c>
      <c r="AW137" s="8">
        <f t="shared" si="44"/>
        <v>1</v>
      </c>
      <c r="AX137" s="8">
        <f t="shared" si="54"/>
        <v>1</v>
      </c>
      <c r="AY137" s="8">
        <f t="shared" si="55"/>
        <v>0</v>
      </c>
      <c r="AZ137" s="8">
        <f t="shared" si="56"/>
        <v>0</v>
      </c>
      <c r="BA137" s="8">
        <f t="shared" si="57"/>
        <v>2</v>
      </c>
      <c r="BB137" s="8">
        <f t="shared" si="58"/>
        <v>3</v>
      </c>
    </row>
    <row r="138" spans="1:54" x14ac:dyDescent="0.3">
      <c r="A138" s="2">
        <v>137</v>
      </c>
      <c r="B138" s="2">
        <v>60</v>
      </c>
      <c r="C138" s="2">
        <v>3</v>
      </c>
      <c r="D138" s="2">
        <v>4</v>
      </c>
      <c r="E138" s="26">
        <f t="shared" si="45"/>
        <v>3</v>
      </c>
      <c r="F138" s="26">
        <f t="shared" si="46"/>
        <v>4</v>
      </c>
      <c r="G138" s="2">
        <v>2</v>
      </c>
      <c r="H138" s="2">
        <v>2</v>
      </c>
      <c r="I138" s="26">
        <f t="shared" si="47"/>
        <v>2</v>
      </c>
      <c r="J138" s="26">
        <f t="shared" si="48"/>
        <v>2</v>
      </c>
      <c r="K138" s="7">
        <v>1</v>
      </c>
      <c r="L138" s="7">
        <v>1</v>
      </c>
      <c r="M138" s="19">
        <f t="shared" si="49"/>
        <v>2</v>
      </c>
      <c r="N138" s="7">
        <v>3.14</v>
      </c>
      <c r="O138" s="10">
        <v>72.510000000000005</v>
      </c>
      <c r="P138" s="10">
        <v>72.92</v>
      </c>
      <c r="Q138" s="14">
        <v>20060</v>
      </c>
      <c r="R138" s="14">
        <f t="shared" si="50"/>
        <v>409.99999999999659</v>
      </c>
      <c r="S138" s="9">
        <f t="shared" si="51"/>
        <v>0.40999999999999659</v>
      </c>
      <c r="T138" s="14">
        <v>409.71631940977073</v>
      </c>
      <c r="U138" s="15">
        <f t="shared" si="52"/>
        <v>1</v>
      </c>
      <c r="V138" s="15">
        <f t="shared" si="40"/>
        <v>0</v>
      </c>
      <c r="W138" s="8">
        <v>15790</v>
      </c>
      <c r="X138" s="8">
        <v>16879</v>
      </c>
      <c r="Y138" s="8">
        <v>18043</v>
      </c>
      <c r="Z138" s="17">
        <v>25.16</v>
      </c>
      <c r="AA138" s="17">
        <f t="shared" si="41"/>
        <v>1.4007106367732314</v>
      </c>
      <c r="AB138" s="12">
        <v>14.95</v>
      </c>
      <c r="AC138" s="12">
        <v>35.369999999999997</v>
      </c>
      <c r="AD138" s="12">
        <v>3.5</v>
      </c>
      <c r="AE138" s="17">
        <f t="shared" si="53"/>
        <v>0.54406804435027567</v>
      </c>
      <c r="AF138" s="8">
        <v>2.93</v>
      </c>
      <c r="AG138" s="16">
        <v>3.88</v>
      </c>
      <c r="AH138" s="8">
        <v>0</v>
      </c>
      <c r="AI138" s="8">
        <v>0</v>
      </c>
      <c r="AJ138" s="8">
        <v>0</v>
      </c>
      <c r="AK138" s="8">
        <v>0</v>
      </c>
      <c r="AL138" s="8">
        <v>0</v>
      </c>
      <c r="AM138" s="8">
        <f t="shared" si="42"/>
        <v>0</v>
      </c>
      <c r="AN138" s="8">
        <v>0</v>
      </c>
      <c r="AO138" s="8">
        <v>0</v>
      </c>
      <c r="AP138" s="8">
        <v>0</v>
      </c>
      <c r="AQ138" s="8">
        <v>1</v>
      </c>
      <c r="AR138" s="8">
        <f t="shared" si="43"/>
        <v>1</v>
      </c>
      <c r="AS138" s="8">
        <v>0</v>
      </c>
      <c r="AT138" s="8">
        <v>0</v>
      </c>
      <c r="AU138" s="8">
        <v>0</v>
      </c>
      <c r="AV138" s="8">
        <v>1</v>
      </c>
      <c r="AW138" s="8">
        <f t="shared" si="44"/>
        <v>1</v>
      </c>
      <c r="AX138" s="8">
        <f t="shared" si="54"/>
        <v>0</v>
      </c>
      <c r="AY138" s="8">
        <f t="shared" si="55"/>
        <v>0</v>
      </c>
      <c r="AZ138" s="8">
        <f t="shared" si="56"/>
        <v>0</v>
      </c>
      <c r="BA138" s="8">
        <f t="shared" si="57"/>
        <v>2</v>
      </c>
      <c r="BB138" s="8">
        <f t="shared" si="58"/>
        <v>2</v>
      </c>
    </row>
    <row r="139" spans="1:54" x14ac:dyDescent="0.3">
      <c r="A139" s="2">
        <v>138</v>
      </c>
      <c r="B139" s="2">
        <v>60</v>
      </c>
      <c r="C139" s="2">
        <v>3</v>
      </c>
      <c r="D139" s="2">
        <v>2</v>
      </c>
      <c r="E139" s="26">
        <f t="shared" si="45"/>
        <v>2</v>
      </c>
      <c r="F139" s="26">
        <f t="shared" si="46"/>
        <v>3</v>
      </c>
      <c r="G139" s="2">
        <v>2</v>
      </c>
      <c r="H139" s="2">
        <v>1</v>
      </c>
      <c r="I139" s="26">
        <f t="shared" si="47"/>
        <v>1</v>
      </c>
      <c r="J139" s="26">
        <f t="shared" si="48"/>
        <v>2</v>
      </c>
      <c r="K139" s="7">
        <v>1</v>
      </c>
      <c r="L139" s="7">
        <v>1</v>
      </c>
      <c r="M139" s="19">
        <f t="shared" si="49"/>
        <v>2</v>
      </c>
      <c r="N139" s="7">
        <v>3.43</v>
      </c>
      <c r="O139" s="10">
        <v>72.92</v>
      </c>
      <c r="P139" s="10">
        <v>73.555000000000007</v>
      </c>
      <c r="Q139" s="14">
        <v>20060</v>
      </c>
      <c r="R139" s="14">
        <f t="shared" si="50"/>
        <v>635.00000000000512</v>
      </c>
      <c r="S139" s="9">
        <f t="shared" si="51"/>
        <v>0.63500000000000512</v>
      </c>
      <c r="T139" s="14">
        <v>478.30892682954823</v>
      </c>
      <c r="U139" s="15">
        <f t="shared" si="52"/>
        <v>0.75</v>
      </c>
      <c r="V139" s="15">
        <f t="shared" si="40"/>
        <v>0.25</v>
      </c>
      <c r="W139" s="8">
        <v>15790</v>
      </c>
      <c r="X139" s="8">
        <v>16879</v>
      </c>
      <c r="Y139" s="8">
        <v>18043</v>
      </c>
      <c r="Z139" s="17">
        <v>20.38</v>
      </c>
      <c r="AA139" s="17">
        <f t="shared" si="41"/>
        <v>1.3092041796704075</v>
      </c>
      <c r="AB139" s="12">
        <v>16.190000000000001</v>
      </c>
      <c r="AC139" s="12">
        <v>24.83</v>
      </c>
      <c r="AD139" s="12">
        <v>4.0599999999999996</v>
      </c>
      <c r="AE139" s="17">
        <f t="shared" si="53"/>
        <v>0.60852603357719404</v>
      </c>
      <c r="AF139" s="8">
        <v>3.36</v>
      </c>
      <c r="AG139" s="16">
        <v>4.74</v>
      </c>
      <c r="AH139" s="8">
        <v>1</v>
      </c>
      <c r="AI139" s="8">
        <v>0</v>
      </c>
      <c r="AJ139" s="8">
        <v>0</v>
      </c>
      <c r="AK139" s="8">
        <v>0</v>
      </c>
      <c r="AL139" s="8">
        <v>1</v>
      </c>
      <c r="AM139" s="8">
        <f t="shared" si="42"/>
        <v>1</v>
      </c>
      <c r="AN139" s="8">
        <v>0</v>
      </c>
      <c r="AO139" s="8">
        <v>0</v>
      </c>
      <c r="AP139" s="8">
        <v>0</v>
      </c>
      <c r="AQ139" s="8">
        <v>0</v>
      </c>
      <c r="AR139" s="8">
        <f t="shared" si="43"/>
        <v>0</v>
      </c>
      <c r="AS139" s="8">
        <v>0</v>
      </c>
      <c r="AT139" s="8">
        <v>0</v>
      </c>
      <c r="AU139" s="8">
        <v>0</v>
      </c>
      <c r="AV139" s="8">
        <v>0</v>
      </c>
      <c r="AW139" s="8">
        <f t="shared" si="44"/>
        <v>0</v>
      </c>
      <c r="AX139" s="8">
        <f t="shared" si="54"/>
        <v>0</v>
      </c>
      <c r="AY139" s="8">
        <f t="shared" si="55"/>
        <v>0</v>
      </c>
      <c r="AZ139" s="8">
        <f t="shared" si="56"/>
        <v>0</v>
      </c>
      <c r="BA139" s="8">
        <f t="shared" si="57"/>
        <v>1</v>
      </c>
      <c r="BB139" s="8">
        <f t="shared" si="58"/>
        <v>1</v>
      </c>
    </row>
    <row r="140" spans="1:54" x14ac:dyDescent="0.3">
      <c r="A140" s="2">
        <v>139</v>
      </c>
      <c r="B140" s="2">
        <v>40</v>
      </c>
      <c r="C140" s="2">
        <v>3</v>
      </c>
      <c r="D140" s="2">
        <v>2</v>
      </c>
      <c r="E140" s="26">
        <f t="shared" si="45"/>
        <v>2</v>
      </c>
      <c r="F140" s="26">
        <f t="shared" si="46"/>
        <v>3</v>
      </c>
      <c r="G140" s="2">
        <v>3</v>
      </c>
      <c r="H140" s="2">
        <v>2</v>
      </c>
      <c r="I140" s="26">
        <f t="shared" si="47"/>
        <v>2</v>
      </c>
      <c r="J140" s="26">
        <f t="shared" si="48"/>
        <v>3</v>
      </c>
      <c r="K140" s="7">
        <v>1</v>
      </c>
      <c r="L140" s="7">
        <v>1</v>
      </c>
      <c r="M140" s="19">
        <f t="shared" si="49"/>
        <v>2</v>
      </c>
      <c r="N140" s="7">
        <v>3.6</v>
      </c>
      <c r="O140" s="10">
        <v>73.555000000000007</v>
      </c>
      <c r="P140" s="10">
        <v>73.828000000000003</v>
      </c>
      <c r="Q140" s="14">
        <v>20060</v>
      </c>
      <c r="R140" s="14">
        <f t="shared" si="50"/>
        <v>272.99999999999613</v>
      </c>
      <c r="S140" s="9">
        <f t="shared" si="51"/>
        <v>0.27299999999999613</v>
      </c>
      <c r="T140" s="14">
        <v>259.40942681235492</v>
      </c>
      <c r="U140" s="15">
        <f t="shared" si="52"/>
        <v>0.95</v>
      </c>
      <c r="V140" s="15">
        <f t="shared" si="40"/>
        <v>5.0000000000000044E-2</v>
      </c>
      <c r="W140" s="8">
        <v>15790</v>
      </c>
      <c r="X140" s="8">
        <v>16879</v>
      </c>
      <c r="Y140" s="8">
        <v>18043</v>
      </c>
      <c r="Z140" s="17">
        <v>21.13</v>
      </c>
      <c r="AA140" s="17">
        <f t="shared" si="41"/>
        <v>1.3248994970523134</v>
      </c>
      <c r="AB140" s="12">
        <v>14.36</v>
      </c>
      <c r="AC140" s="12">
        <v>27.9</v>
      </c>
      <c r="AD140" s="12">
        <v>3.35</v>
      </c>
      <c r="AE140" s="17">
        <f t="shared" si="53"/>
        <v>0.5250448070368452</v>
      </c>
      <c r="AF140" s="8">
        <v>2.9</v>
      </c>
      <c r="AG140" s="16">
        <v>4.1500000000000004</v>
      </c>
      <c r="AH140" s="8">
        <v>0</v>
      </c>
      <c r="AI140" s="8">
        <v>0</v>
      </c>
      <c r="AJ140" s="8">
        <v>0</v>
      </c>
      <c r="AK140" s="8">
        <v>0</v>
      </c>
      <c r="AL140" s="8">
        <v>0</v>
      </c>
      <c r="AM140" s="8">
        <f t="shared" si="42"/>
        <v>0</v>
      </c>
      <c r="AN140" s="8">
        <v>0</v>
      </c>
      <c r="AO140" s="8">
        <v>0</v>
      </c>
      <c r="AP140" s="8">
        <v>0</v>
      </c>
      <c r="AQ140" s="8">
        <v>0</v>
      </c>
      <c r="AR140" s="8">
        <f t="shared" si="43"/>
        <v>0</v>
      </c>
      <c r="AS140" s="8">
        <v>0</v>
      </c>
      <c r="AT140" s="8">
        <v>0</v>
      </c>
      <c r="AU140" s="8">
        <v>1</v>
      </c>
      <c r="AV140" s="8">
        <v>0</v>
      </c>
      <c r="AW140" s="8">
        <f t="shared" si="44"/>
        <v>1</v>
      </c>
      <c r="AX140" s="8">
        <f t="shared" si="54"/>
        <v>0</v>
      </c>
      <c r="AY140" s="8">
        <f t="shared" si="55"/>
        <v>0</v>
      </c>
      <c r="AZ140" s="8">
        <f t="shared" si="56"/>
        <v>1</v>
      </c>
      <c r="BA140" s="8">
        <f t="shared" si="57"/>
        <v>0</v>
      </c>
      <c r="BB140" s="8">
        <f t="shared" si="58"/>
        <v>1</v>
      </c>
    </row>
    <row r="141" spans="1:54" x14ac:dyDescent="0.3">
      <c r="A141" s="2">
        <v>140</v>
      </c>
      <c r="B141" s="2">
        <v>40</v>
      </c>
      <c r="C141" s="2">
        <v>4</v>
      </c>
      <c r="D141" s="2">
        <v>3</v>
      </c>
      <c r="E141" s="26">
        <f t="shared" si="45"/>
        <v>3</v>
      </c>
      <c r="F141" s="26">
        <f t="shared" si="46"/>
        <v>4</v>
      </c>
      <c r="G141" s="2">
        <v>3</v>
      </c>
      <c r="H141" s="2">
        <v>3</v>
      </c>
      <c r="I141" s="26">
        <f t="shared" si="47"/>
        <v>3</v>
      </c>
      <c r="J141" s="26">
        <f t="shared" si="48"/>
        <v>3</v>
      </c>
      <c r="K141" s="7">
        <v>1</v>
      </c>
      <c r="L141" s="7">
        <v>1</v>
      </c>
      <c r="M141" s="19">
        <f t="shared" si="49"/>
        <v>2</v>
      </c>
      <c r="N141" s="7">
        <v>3.09</v>
      </c>
      <c r="O141" s="10">
        <v>73.828000000000003</v>
      </c>
      <c r="P141" s="10">
        <v>74.08</v>
      </c>
      <c r="Q141" s="14">
        <v>20060</v>
      </c>
      <c r="R141" s="14">
        <f t="shared" si="50"/>
        <v>251.99999999999534</v>
      </c>
      <c r="S141" s="9">
        <f t="shared" si="51"/>
        <v>0.25199999999999534</v>
      </c>
      <c r="T141" s="14">
        <v>251.58157034660434</v>
      </c>
      <c r="U141" s="15">
        <f t="shared" si="52"/>
        <v>1</v>
      </c>
      <c r="V141" s="15">
        <f t="shared" si="40"/>
        <v>0</v>
      </c>
      <c r="W141" s="8">
        <v>15790</v>
      </c>
      <c r="X141" s="8">
        <v>16879</v>
      </c>
      <c r="Y141" s="8">
        <v>18043</v>
      </c>
      <c r="Z141" s="17">
        <v>12.2</v>
      </c>
      <c r="AA141" s="17">
        <f t="shared" si="41"/>
        <v>1.0863598306747482</v>
      </c>
      <c r="AB141" s="12">
        <v>12.2</v>
      </c>
      <c r="AC141" s="12">
        <v>12.2</v>
      </c>
      <c r="AD141" s="12">
        <v>2.86</v>
      </c>
      <c r="AE141" s="17">
        <f t="shared" si="53"/>
        <v>0.456366033129043</v>
      </c>
      <c r="AF141" s="8">
        <v>2.08</v>
      </c>
      <c r="AG141" s="16">
        <v>3.61</v>
      </c>
      <c r="AH141" s="8">
        <v>0</v>
      </c>
      <c r="AI141" s="8">
        <v>0</v>
      </c>
      <c r="AJ141" s="8">
        <v>0</v>
      </c>
      <c r="AK141" s="8">
        <v>1</v>
      </c>
      <c r="AL141" s="8">
        <v>1</v>
      </c>
      <c r="AM141" s="8">
        <f t="shared" si="42"/>
        <v>2</v>
      </c>
      <c r="AN141" s="8">
        <v>0</v>
      </c>
      <c r="AO141" s="8">
        <v>0</v>
      </c>
      <c r="AP141" s="8">
        <v>0</v>
      </c>
      <c r="AQ141" s="8">
        <v>0</v>
      </c>
      <c r="AR141" s="8">
        <f t="shared" si="43"/>
        <v>0</v>
      </c>
      <c r="AS141" s="8">
        <v>0</v>
      </c>
      <c r="AT141" s="8">
        <v>0</v>
      </c>
      <c r="AU141" s="8">
        <v>0</v>
      </c>
      <c r="AV141" s="8">
        <v>2</v>
      </c>
      <c r="AW141" s="8">
        <f t="shared" si="44"/>
        <v>2</v>
      </c>
      <c r="AX141" s="8">
        <f t="shared" si="54"/>
        <v>0</v>
      </c>
      <c r="AY141" s="8">
        <f t="shared" si="55"/>
        <v>0</v>
      </c>
      <c r="AZ141" s="8">
        <f t="shared" si="56"/>
        <v>1</v>
      </c>
      <c r="BA141" s="8">
        <f t="shared" si="57"/>
        <v>3</v>
      </c>
      <c r="BB141" s="8">
        <f t="shared" si="58"/>
        <v>4</v>
      </c>
    </row>
    <row r="142" spans="1:54" x14ac:dyDescent="0.3">
      <c r="A142" s="2">
        <v>141</v>
      </c>
      <c r="B142" s="2">
        <v>40</v>
      </c>
      <c r="C142" s="2">
        <v>3</v>
      </c>
      <c r="D142" s="2">
        <v>3</v>
      </c>
      <c r="E142" s="26">
        <f t="shared" si="45"/>
        <v>3</v>
      </c>
      <c r="F142" s="26">
        <f t="shared" si="46"/>
        <v>3</v>
      </c>
      <c r="G142" s="2">
        <v>2</v>
      </c>
      <c r="H142" s="2">
        <v>1</v>
      </c>
      <c r="I142" s="26">
        <f t="shared" si="47"/>
        <v>1</v>
      </c>
      <c r="J142" s="26">
        <f t="shared" si="48"/>
        <v>2</v>
      </c>
      <c r="K142" s="7">
        <v>1</v>
      </c>
      <c r="L142" s="7">
        <v>1</v>
      </c>
      <c r="M142" s="19">
        <f t="shared" si="49"/>
        <v>2</v>
      </c>
      <c r="N142" s="7">
        <v>3.27</v>
      </c>
      <c r="O142" s="10">
        <v>74.08</v>
      </c>
      <c r="P142" s="10">
        <v>74.745000000000005</v>
      </c>
      <c r="Q142" s="14">
        <v>20060</v>
      </c>
      <c r="R142" s="14">
        <f t="shared" si="50"/>
        <v>665.00000000000625</v>
      </c>
      <c r="S142" s="9">
        <f t="shared" si="51"/>
        <v>0.66500000000000625</v>
      </c>
      <c r="T142" s="14">
        <v>396.32420489208243</v>
      </c>
      <c r="U142" s="15">
        <f t="shared" si="52"/>
        <v>0.6</v>
      </c>
      <c r="V142" s="15">
        <f t="shared" si="40"/>
        <v>0.4</v>
      </c>
      <c r="W142" s="8">
        <v>15790</v>
      </c>
      <c r="X142" s="8">
        <v>16879</v>
      </c>
      <c r="Y142" s="8">
        <v>18043</v>
      </c>
      <c r="Z142" s="17">
        <v>18.03</v>
      </c>
      <c r="AA142" s="17">
        <f t="shared" si="41"/>
        <v>1.255995726722402</v>
      </c>
      <c r="AB142" s="12">
        <v>15.76</v>
      </c>
      <c r="AC142" s="12">
        <v>20.7</v>
      </c>
      <c r="AD142" s="12">
        <v>3.53</v>
      </c>
      <c r="AE142" s="17">
        <f t="shared" si="53"/>
        <v>0.54777470538782258</v>
      </c>
      <c r="AF142" s="8">
        <v>2.34</v>
      </c>
      <c r="AG142" s="16">
        <v>5.12</v>
      </c>
      <c r="AH142" s="8">
        <v>2</v>
      </c>
      <c r="AI142" s="8">
        <v>0</v>
      </c>
      <c r="AJ142" s="8">
        <v>0</v>
      </c>
      <c r="AK142" s="8">
        <v>0</v>
      </c>
      <c r="AL142" s="8">
        <v>1</v>
      </c>
      <c r="AM142" s="8">
        <f t="shared" si="42"/>
        <v>1</v>
      </c>
      <c r="AN142" s="8">
        <v>0</v>
      </c>
      <c r="AO142" s="8">
        <v>0</v>
      </c>
      <c r="AP142" s="8">
        <v>1</v>
      </c>
      <c r="AQ142" s="8">
        <v>1</v>
      </c>
      <c r="AR142" s="8">
        <f t="shared" si="43"/>
        <v>2</v>
      </c>
      <c r="AS142" s="8">
        <v>0</v>
      </c>
      <c r="AT142" s="8">
        <v>0</v>
      </c>
      <c r="AU142" s="8">
        <v>0</v>
      </c>
      <c r="AV142" s="8">
        <v>0</v>
      </c>
      <c r="AW142" s="8">
        <f t="shared" si="44"/>
        <v>0</v>
      </c>
      <c r="AX142" s="8">
        <f t="shared" si="54"/>
        <v>0</v>
      </c>
      <c r="AY142" s="8">
        <f t="shared" si="55"/>
        <v>0</v>
      </c>
      <c r="AZ142" s="8">
        <f t="shared" si="56"/>
        <v>1</v>
      </c>
      <c r="BA142" s="8">
        <f t="shared" si="57"/>
        <v>2</v>
      </c>
      <c r="BB142" s="8">
        <f t="shared" si="58"/>
        <v>3</v>
      </c>
    </row>
    <row r="143" spans="1:54" x14ac:dyDescent="0.3">
      <c r="A143" s="2">
        <v>142</v>
      </c>
      <c r="B143" s="2">
        <v>60</v>
      </c>
      <c r="C143" s="2">
        <v>3</v>
      </c>
      <c r="D143" s="2">
        <v>3</v>
      </c>
      <c r="E143" s="26">
        <f t="shared" si="45"/>
        <v>3</v>
      </c>
      <c r="F143" s="26">
        <f t="shared" si="46"/>
        <v>3</v>
      </c>
      <c r="G143" s="2">
        <v>3</v>
      </c>
      <c r="H143" s="2">
        <v>3</v>
      </c>
      <c r="I143" s="26">
        <f t="shared" si="47"/>
        <v>3</v>
      </c>
      <c r="J143" s="26">
        <f t="shared" si="48"/>
        <v>3</v>
      </c>
      <c r="K143" s="7">
        <v>1</v>
      </c>
      <c r="L143" s="7">
        <v>1</v>
      </c>
      <c r="M143" s="19">
        <f t="shared" si="49"/>
        <v>2</v>
      </c>
      <c r="N143" s="7">
        <v>3.27</v>
      </c>
      <c r="O143" s="10">
        <v>74.745000000000005</v>
      </c>
      <c r="P143" s="10">
        <v>75.346999999999994</v>
      </c>
      <c r="Q143" s="14">
        <v>20060</v>
      </c>
      <c r="R143" s="14">
        <f t="shared" si="50"/>
        <v>601.99999999998965</v>
      </c>
      <c r="S143" s="9">
        <f t="shared" si="51"/>
        <v>0.60199999999998965</v>
      </c>
      <c r="T143" s="14">
        <v>499.48369370884541</v>
      </c>
      <c r="U143" s="15">
        <f t="shared" si="52"/>
        <v>0.83</v>
      </c>
      <c r="V143" s="15">
        <f t="shared" si="40"/>
        <v>0.17000000000000004</v>
      </c>
      <c r="W143" s="8">
        <v>15790</v>
      </c>
      <c r="X143" s="8">
        <v>16879</v>
      </c>
      <c r="Y143" s="8">
        <v>18043</v>
      </c>
      <c r="Z143" s="17">
        <v>16.54</v>
      </c>
      <c r="AA143" s="17">
        <f t="shared" si="41"/>
        <v>1.2185355052165279</v>
      </c>
      <c r="AB143" s="12">
        <v>12.33</v>
      </c>
      <c r="AC143" s="12">
        <v>22.29</v>
      </c>
      <c r="AD143" s="12">
        <v>2.71</v>
      </c>
      <c r="AE143" s="17">
        <f t="shared" si="53"/>
        <v>0.43296929087440572</v>
      </c>
      <c r="AF143" s="8">
        <v>2.37</v>
      </c>
      <c r="AG143" s="16">
        <v>3.15</v>
      </c>
      <c r="AH143" s="8">
        <v>2</v>
      </c>
      <c r="AI143" s="8">
        <v>0</v>
      </c>
      <c r="AJ143" s="8">
        <v>0</v>
      </c>
      <c r="AK143" s="8">
        <v>0</v>
      </c>
      <c r="AL143" s="8">
        <v>1</v>
      </c>
      <c r="AM143" s="8">
        <f t="shared" si="42"/>
        <v>1</v>
      </c>
      <c r="AN143" s="8">
        <v>0</v>
      </c>
      <c r="AO143" s="8">
        <v>0</v>
      </c>
      <c r="AP143" s="8">
        <v>1</v>
      </c>
      <c r="AQ143" s="8">
        <v>0</v>
      </c>
      <c r="AR143" s="8">
        <f t="shared" si="43"/>
        <v>1</v>
      </c>
      <c r="AS143" s="8">
        <v>0</v>
      </c>
      <c r="AT143" s="8">
        <v>0</v>
      </c>
      <c r="AU143" s="8">
        <v>1</v>
      </c>
      <c r="AV143" s="8">
        <v>1</v>
      </c>
      <c r="AW143" s="8">
        <f t="shared" si="44"/>
        <v>2</v>
      </c>
      <c r="AX143" s="8">
        <f t="shared" si="54"/>
        <v>0</v>
      </c>
      <c r="AY143" s="8">
        <f t="shared" si="55"/>
        <v>0</v>
      </c>
      <c r="AZ143" s="8">
        <f t="shared" si="56"/>
        <v>2</v>
      </c>
      <c r="BA143" s="8">
        <f t="shared" si="57"/>
        <v>2</v>
      </c>
      <c r="BB143" s="8">
        <f t="shared" si="58"/>
        <v>4</v>
      </c>
    </row>
    <row r="144" spans="1:54" x14ac:dyDescent="0.3">
      <c r="A144" s="2">
        <v>143</v>
      </c>
      <c r="B144" s="2">
        <v>60</v>
      </c>
      <c r="C144" s="2">
        <v>4</v>
      </c>
      <c r="D144" s="2">
        <v>4</v>
      </c>
      <c r="E144" s="26">
        <f t="shared" si="45"/>
        <v>4</v>
      </c>
      <c r="F144" s="26">
        <f t="shared" si="46"/>
        <v>4</v>
      </c>
      <c r="G144" s="2">
        <v>3</v>
      </c>
      <c r="H144" s="2">
        <v>3</v>
      </c>
      <c r="I144" s="26">
        <f t="shared" si="47"/>
        <v>3</v>
      </c>
      <c r="J144" s="26">
        <f t="shared" si="48"/>
        <v>3</v>
      </c>
      <c r="K144" s="7">
        <v>1</v>
      </c>
      <c r="L144" s="7">
        <v>1</v>
      </c>
      <c r="M144" s="19">
        <f t="shared" si="49"/>
        <v>2</v>
      </c>
      <c r="N144" s="7">
        <v>3.99</v>
      </c>
      <c r="O144" s="10">
        <v>75.346999999999994</v>
      </c>
      <c r="P144" s="10">
        <v>75.56</v>
      </c>
      <c r="Q144" s="14">
        <v>60200</v>
      </c>
      <c r="R144" s="14">
        <f t="shared" si="50"/>
        <v>213.00000000000807</v>
      </c>
      <c r="S144" s="9">
        <f t="shared" si="51"/>
        <v>0.21300000000000807</v>
      </c>
      <c r="T144" s="14">
        <v>212.10285333656122</v>
      </c>
      <c r="U144" s="15">
        <f t="shared" si="52"/>
        <v>1</v>
      </c>
      <c r="V144" s="15">
        <f t="shared" si="40"/>
        <v>0</v>
      </c>
      <c r="W144" s="8">
        <v>15790</v>
      </c>
      <c r="X144" s="8">
        <v>16879</v>
      </c>
      <c r="Y144" s="8">
        <v>18043</v>
      </c>
      <c r="Z144" s="17">
        <v>24.98</v>
      </c>
      <c r="AA144" s="17">
        <f t="shared" si="41"/>
        <v>1.3975924340381167</v>
      </c>
      <c r="AB144" s="12">
        <v>24.98</v>
      </c>
      <c r="AC144" s="12">
        <v>24.98</v>
      </c>
      <c r="AD144" s="12">
        <v>2.91</v>
      </c>
      <c r="AE144" s="17">
        <f t="shared" si="53"/>
        <v>0.46389298898590731</v>
      </c>
      <c r="AF144" s="8">
        <v>2.77</v>
      </c>
      <c r="AG144" s="16">
        <v>3.04</v>
      </c>
      <c r="AH144" s="8">
        <v>1</v>
      </c>
      <c r="AI144" s="8">
        <v>0</v>
      </c>
      <c r="AJ144" s="8">
        <v>0</v>
      </c>
      <c r="AK144" s="8">
        <v>1</v>
      </c>
      <c r="AL144" s="8">
        <v>1</v>
      </c>
      <c r="AM144" s="8">
        <f t="shared" si="42"/>
        <v>2</v>
      </c>
      <c r="AN144" s="8">
        <v>0</v>
      </c>
      <c r="AO144" s="8">
        <v>0</v>
      </c>
      <c r="AP144" s="8">
        <v>1</v>
      </c>
      <c r="AQ144" s="8">
        <v>0</v>
      </c>
      <c r="AR144" s="8">
        <f t="shared" si="43"/>
        <v>1</v>
      </c>
      <c r="AS144" s="8">
        <v>0</v>
      </c>
      <c r="AT144" s="8">
        <v>0</v>
      </c>
      <c r="AU144" s="8">
        <v>0</v>
      </c>
      <c r="AV144" s="8">
        <v>2</v>
      </c>
      <c r="AW144" s="8">
        <f t="shared" si="44"/>
        <v>2</v>
      </c>
      <c r="AX144" s="8">
        <f t="shared" si="54"/>
        <v>0</v>
      </c>
      <c r="AY144" s="8">
        <f t="shared" si="55"/>
        <v>0</v>
      </c>
      <c r="AZ144" s="8">
        <f t="shared" si="56"/>
        <v>2</v>
      </c>
      <c r="BA144" s="8">
        <f t="shared" si="57"/>
        <v>3</v>
      </c>
      <c r="BB144" s="8">
        <f t="shared" si="58"/>
        <v>5</v>
      </c>
    </row>
    <row r="145" spans="1:54" x14ac:dyDescent="0.3">
      <c r="A145" s="2">
        <v>144</v>
      </c>
      <c r="B145" s="2">
        <v>60</v>
      </c>
      <c r="C145" s="2">
        <v>3</v>
      </c>
      <c r="D145" s="2">
        <v>3</v>
      </c>
      <c r="E145" s="26">
        <f t="shared" si="45"/>
        <v>3</v>
      </c>
      <c r="F145" s="26">
        <f t="shared" si="46"/>
        <v>3</v>
      </c>
      <c r="G145" s="2">
        <v>2</v>
      </c>
      <c r="H145" s="2">
        <v>3</v>
      </c>
      <c r="I145" s="26">
        <f t="shared" si="47"/>
        <v>2</v>
      </c>
      <c r="J145" s="26">
        <f t="shared" si="48"/>
        <v>3</v>
      </c>
      <c r="K145" s="7">
        <v>1</v>
      </c>
      <c r="L145" s="7">
        <v>1</v>
      </c>
      <c r="M145" s="19">
        <f t="shared" si="49"/>
        <v>2</v>
      </c>
      <c r="N145" s="7">
        <v>3.62</v>
      </c>
      <c r="O145" s="10">
        <v>75.56</v>
      </c>
      <c r="P145" s="10">
        <v>75.849999999999994</v>
      </c>
      <c r="Q145" s="14">
        <v>60200</v>
      </c>
      <c r="R145" s="14">
        <f t="shared" si="50"/>
        <v>289.99999999999204</v>
      </c>
      <c r="S145" s="9">
        <f t="shared" si="51"/>
        <v>0.28999999999999204</v>
      </c>
      <c r="T145" s="14">
        <v>272.76806774667097</v>
      </c>
      <c r="U145" s="15">
        <f t="shared" si="52"/>
        <v>0.94</v>
      </c>
      <c r="V145" s="15">
        <f t="shared" si="40"/>
        <v>6.0000000000000053E-2</v>
      </c>
      <c r="W145" s="8">
        <v>15790</v>
      </c>
      <c r="X145" s="8">
        <v>16879</v>
      </c>
      <c r="Y145" s="8">
        <v>18043</v>
      </c>
      <c r="Z145" s="17">
        <v>33.29</v>
      </c>
      <c r="AA145" s="17">
        <f t="shared" si="41"/>
        <v>1.5223137951566674</v>
      </c>
      <c r="AB145" s="12">
        <v>17.149999999999999</v>
      </c>
      <c r="AC145" s="12">
        <v>49.43</v>
      </c>
      <c r="AD145" s="12">
        <v>3.47</v>
      </c>
      <c r="AE145" s="17">
        <f t="shared" si="53"/>
        <v>0.54032947479087379</v>
      </c>
      <c r="AF145" s="8">
        <v>3.02</v>
      </c>
      <c r="AG145" s="16">
        <v>4.0999999999999996</v>
      </c>
      <c r="AH145" s="8">
        <v>0</v>
      </c>
      <c r="AI145" s="8">
        <v>0</v>
      </c>
      <c r="AJ145" s="8">
        <v>0</v>
      </c>
      <c r="AK145" s="8">
        <v>0</v>
      </c>
      <c r="AL145" s="8">
        <v>0</v>
      </c>
      <c r="AM145" s="8">
        <f t="shared" si="42"/>
        <v>0</v>
      </c>
      <c r="AN145" s="8">
        <v>0</v>
      </c>
      <c r="AO145" s="8">
        <v>0</v>
      </c>
      <c r="AP145" s="8">
        <v>0</v>
      </c>
      <c r="AQ145" s="8">
        <v>0</v>
      </c>
      <c r="AR145" s="8">
        <f t="shared" si="43"/>
        <v>0</v>
      </c>
      <c r="AS145" s="8">
        <v>0</v>
      </c>
      <c r="AT145" s="8">
        <v>0</v>
      </c>
      <c r="AU145" s="8">
        <v>0</v>
      </c>
      <c r="AV145" s="8">
        <v>0</v>
      </c>
      <c r="AW145" s="8">
        <f t="shared" si="44"/>
        <v>0</v>
      </c>
      <c r="AX145" s="8">
        <f t="shared" si="54"/>
        <v>0</v>
      </c>
      <c r="AY145" s="8">
        <f t="shared" si="55"/>
        <v>0</v>
      </c>
      <c r="AZ145" s="8">
        <f t="shared" si="56"/>
        <v>0</v>
      </c>
      <c r="BA145" s="8">
        <f t="shared" si="57"/>
        <v>0</v>
      </c>
      <c r="BB145" s="8">
        <f t="shared" si="58"/>
        <v>0</v>
      </c>
    </row>
    <row r="146" spans="1:54" x14ac:dyDescent="0.3">
      <c r="A146" s="2">
        <v>145</v>
      </c>
      <c r="B146" s="2">
        <v>60</v>
      </c>
      <c r="C146" s="2">
        <v>2</v>
      </c>
      <c r="D146" s="2">
        <v>3</v>
      </c>
      <c r="E146" s="26">
        <f t="shared" si="45"/>
        <v>2</v>
      </c>
      <c r="F146" s="26">
        <f t="shared" si="46"/>
        <v>3</v>
      </c>
      <c r="G146" s="2">
        <v>2</v>
      </c>
      <c r="H146" s="2">
        <v>3</v>
      </c>
      <c r="I146" s="26">
        <f t="shared" si="47"/>
        <v>2</v>
      </c>
      <c r="J146" s="26">
        <f t="shared" si="48"/>
        <v>3</v>
      </c>
      <c r="K146" s="7">
        <v>1</v>
      </c>
      <c r="L146" s="7">
        <v>1</v>
      </c>
      <c r="M146" s="19">
        <f t="shared" si="49"/>
        <v>2</v>
      </c>
      <c r="N146" s="7">
        <v>3.33</v>
      </c>
      <c r="O146" s="10">
        <v>75.849999999999994</v>
      </c>
      <c r="P146" s="10">
        <v>76.204999999999998</v>
      </c>
      <c r="Q146" s="14">
        <v>60200</v>
      </c>
      <c r="R146" s="14">
        <f t="shared" si="50"/>
        <v>355.00000000000398</v>
      </c>
      <c r="S146" s="9">
        <f t="shared" si="51"/>
        <v>0.35500000000000398</v>
      </c>
      <c r="T146" s="14">
        <v>354.94086523569104</v>
      </c>
      <c r="U146" s="15">
        <f t="shared" si="52"/>
        <v>1</v>
      </c>
      <c r="V146" s="15">
        <f t="shared" si="40"/>
        <v>0</v>
      </c>
      <c r="W146" s="8">
        <v>15790</v>
      </c>
      <c r="X146" s="8">
        <v>16879</v>
      </c>
      <c r="Y146" s="8">
        <v>18043</v>
      </c>
      <c r="Z146" s="17">
        <v>15.84</v>
      </c>
      <c r="AA146" s="17">
        <f t="shared" si="41"/>
        <v>1.1997551772534747</v>
      </c>
      <c r="AB146" s="12">
        <v>14.19</v>
      </c>
      <c r="AC146" s="12">
        <v>17.48</v>
      </c>
      <c r="AD146" s="12">
        <v>2.91</v>
      </c>
      <c r="AE146" s="17">
        <f t="shared" si="53"/>
        <v>0.46389298898590731</v>
      </c>
      <c r="AF146" s="8">
        <v>2.29</v>
      </c>
      <c r="AG146" s="16">
        <v>4.4400000000000004</v>
      </c>
      <c r="AH146" s="8">
        <v>0</v>
      </c>
      <c r="AI146" s="8">
        <v>0</v>
      </c>
      <c r="AJ146" s="8">
        <v>0</v>
      </c>
      <c r="AK146" s="8">
        <v>0</v>
      </c>
      <c r="AL146" s="8">
        <v>0</v>
      </c>
      <c r="AM146" s="8">
        <f t="shared" si="42"/>
        <v>0</v>
      </c>
      <c r="AN146" s="8">
        <v>0</v>
      </c>
      <c r="AO146" s="8">
        <v>0</v>
      </c>
      <c r="AP146" s="8">
        <v>1</v>
      </c>
      <c r="AQ146" s="8">
        <v>1</v>
      </c>
      <c r="AR146" s="8">
        <f t="shared" si="43"/>
        <v>2</v>
      </c>
      <c r="AS146" s="8">
        <v>0</v>
      </c>
      <c r="AT146" s="8">
        <v>0</v>
      </c>
      <c r="AU146" s="8">
        <v>1</v>
      </c>
      <c r="AV146" s="8">
        <v>2</v>
      </c>
      <c r="AW146" s="8">
        <f t="shared" si="44"/>
        <v>3</v>
      </c>
      <c r="AX146" s="8">
        <f t="shared" si="54"/>
        <v>0</v>
      </c>
      <c r="AY146" s="8">
        <f t="shared" si="55"/>
        <v>0</v>
      </c>
      <c r="AZ146" s="8">
        <f t="shared" si="56"/>
        <v>2</v>
      </c>
      <c r="BA146" s="8">
        <f t="shared" si="57"/>
        <v>3</v>
      </c>
      <c r="BB146" s="8">
        <f t="shared" si="58"/>
        <v>5</v>
      </c>
    </row>
    <row r="147" spans="1:54" x14ac:dyDescent="0.3">
      <c r="A147" s="2">
        <v>146</v>
      </c>
      <c r="B147" s="2">
        <v>60</v>
      </c>
      <c r="C147" s="2">
        <v>3</v>
      </c>
      <c r="D147" s="2">
        <v>3</v>
      </c>
      <c r="E147" s="26">
        <f t="shared" si="45"/>
        <v>3</v>
      </c>
      <c r="F147" s="26">
        <f t="shared" si="46"/>
        <v>3</v>
      </c>
      <c r="G147" s="2">
        <v>2</v>
      </c>
      <c r="H147" s="2">
        <v>2</v>
      </c>
      <c r="I147" s="26">
        <f t="shared" si="47"/>
        <v>2</v>
      </c>
      <c r="J147" s="26">
        <f t="shared" si="48"/>
        <v>2</v>
      </c>
      <c r="K147" s="7">
        <v>1</v>
      </c>
      <c r="L147" s="7">
        <v>1</v>
      </c>
      <c r="M147" s="19">
        <f t="shared" si="49"/>
        <v>2</v>
      </c>
      <c r="N147" s="7">
        <v>3.53</v>
      </c>
      <c r="O147" s="10">
        <v>76.204999999999998</v>
      </c>
      <c r="P147" s="10">
        <v>76.525000000000006</v>
      </c>
      <c r="Q147" s="14">
        <v>60200</v>
      </c>
      <c r="R147" s="14">
        <f t="shared" si="50"/>
        <v>320.00000000000739</v>
      </c>
      <c r="S147" s="9">
        <f t="shared" si="51"/>
        <v>0.32000000000000739</v>
      </c>
      <c r="T147" s="14">
        <v>287.00712176622352</v>
      </c>
      <c r="U147" s="15">
        <f t="shared" si="52"/>
        <v>0.9</v>
      </c>
      <c r="V147" s="15">
        <f t="shared" si="40"/>
        <v>9.9999999999999978E-2</v>
      </c>
      <c r="W147" s="8">
        <v>15790</v>
      </c>
      <c r="X147" s="8">
        <v>16879</v>
      </c>
      <c r="Y147" s="8">
        <v>18043</v>
      </c>
      <c r="Z147" s="17">
        <v>10.97</v>
      </c>
      <c r="AA147" s="17">
        <f t="shared" si="41"/>
        <v>1.0402066275747111</v>
      </c>
      <c r="AB147" s="12">
        <v>10.97</v>
      </c>
      <c r="AC147" s="12">
        <v>10.97</v>
      </c>
      <c r="AD147" s="12">
        <v>2.88</v>
      </c>
      <c r="AE147" s="17">
        <f t="shared" si="53"/>
        <v>0.45939248775923086</v>
      </c>
      <c r="AF147" s="8">
        <v>2.48</v>
      </c>
      <c r="AG147" s="16">
        <v>3.54</v>
      </c>
      <c r="AH147" s="8">
        <v>1</v>
      </c>
      <c r="AI147" s="8">
        <v>0</v>
      </c>
      <c r="AJ147" s="8">
        <v>0</v>
      </c>
      <c r="AK147" s="8">
        <v>1</v>
      </c>
      <c r="AL147" s="8">
        <v>1</v>
      </c>
      <c r="AM147" s="8">
        <f t="shared" si="42"/>
        <v>2</v>
      </c>
      <c r="AN147" s="8">
        <v>0</v>
      </c>
      <c r="AO147" s="8">
        <v>1</v>
      </c>
      <c r="AP147" s="8">
        <v>0</v>
      </c>
      <c r="AQ147" s="8">
        <v>0</v>
      </c>
      <c r="AR147" s="8">
        <f t="shared" si="43"/>
        <v>1</v>
      </c>
      <c r="AS147" s="8">
        <v>0</v>
      </c>
      <c r="AT147" s="8">
        <v>0</v>
      </c>
      <c r="AU147" s="8">
        <v>0</v>
      </c>
      <c r="AV147" s="8">
        <v>1</v>
      </c>
      <c r="AW147" s="8">
        <f t="shared" si="44"/>
        <v>1</v>
      </c>
      <c r="AX147" s="8">
        <f t="shared" si="54"/>
        <v>0</v>
      </c>
      <c r="AY147" s="8">
        <f t="shared" si="55"/>
        <v>1</v>
      </c>
      <c r="AZ147" s="8">
        <f t="shared" si="56"/>
        <v>1</v>
      </c>
      <c r="BA147" s="8">
        <f t="shared" si="57"/>
        <v>2</v>
      </c>
      <c r="BB147" s="8">
        <f t="shared" si="58"/>
        <v>4</v>
      </c>
    </row>
    <row r="148" spans="1:54" x14ac:dyDescent="0.3">
      <c r="A148" s="2">
        <v>147</v>
      </c>
      <c r="B148" s="2">
        <v>60</v>
      </c>
      <c r="C148" s="2">
        <v>3</v>
      </c>
      <c r="D148" s="2">
        <v>3</v>
      </c>
      <c r="E148" s="26">
        <f t="shared" si="45"/>
        <v>3</v>
      </c>
      <c r="F148" s="26">
        <f t="shared" si="46"/>
        <v>3</v>
      </c>
      <c r="G148" s="2">
        <v>3</v>
      </c>
      <c r="H148" s="2">
        <v>3</v>
      </c>
      <c r="I148" s="26">
        <f t="shared" si="47"/>
        <v>3</v>
      </c>
      <c r="J148" s="26">
        <f t="shared" si="48"/>
        <v>3</v>
      </c>
      <c r="K148" s="7">
        <v>1</v>
      </c>
      <c r="L148" s="7">
        <v>1</v>
      </c>
      <c r="M148" s="19">
        <f t="shared" si="49"/>
        <v>2</v>
      </c>
      <c r="N148" s="7">
        <v>3.52</v>
      </c>
      <c r="O148" s="10">
        <v>76.525000000000006</v>
      </c>
      <c r="P148" s="10">
        <v>76.894999999999996</v>
      </c>
      <c r="Q148" s="14">
        <v>60200</v>
      </c>
      <c r="R148" s="14">
        <f t="shared" si="50"/>
        <v>369.99999999999034</v>
      </c>
      <c r="S148" s="9">
        <f t="shared" si="51"/>
        <v>0.36999999999999034</v>
      </c>
      <c r="T148" s="14">
        <v>298.69396659653745</v>
      </c>
      <c r="U148" s="15">
        <f t="shared" si="52"/>
        <v>0.81</v>
      </c>
      <c r="V148" s="15">
        <f t="shared" si="40"/>
        <v>0.18999999999999995</v>
      </c>
      <c r="W148" s="8">
        <v>15790</v>
      </c>
      <c r="X148" s="8">
        <v>16879</v>
      </c>
      <c r="Y148" s="8">
        <v>18043</v>
      </c>
      <c r="Z148" s="17">
        <v>10.49</v>
      </c>
      <c r="AA148" s="17">
        <f t="shared" si="41"/>
        <v>1.0207754881935578</v>
      </c>
      <c r="AB148" s="12">
        <v>10.220000000000001</v>
      </c>
      <c r="AC148" s="12">
        <v>10.76</v>
      </c>
      <c r="AD148" s="12">
        <v>3.89</v>
      </c>
      <c r="AE148" s="17">
        <f t="shared" si="53"/>
        <v>0.58994960132570773</v>
      </c>
      <c r="AF148" s="8">
        <v>2.88</v>
      </c>
      <c r="AG148" s="16">
        <v>5.16</v>
      </c>
      <c r="AH148" s="8">
        <v>0</v>
      </c>
      <c r="AI148" s="8">
        <v>0</v>
      </c>
      <c r="AJ148" s="8">
        <v>0</v>
      </c>
      <c r="AK148" s="8">
        <v>0</v>
      </c>
      <c r="AL148" s="8">
        <v>1</v>
      </c>
      <c r="AM148" s="8">
        <f t="shared" si="42"/>
        <v>1</v>
      </c>
      <c r="AN148" s="8">
        <v>0</v>
      </c>
      <c r="AO148" s="8">
        <v>0</v>
      </c>
      <c r="AP148" s="8">
        <v>0</v>
      </c>
      <c r="AQ148" s="8">
        <v>0</v>
      </c>
      <c r="AR148" s="8">
        <f t="shared" si="43"/>
        <v>0</v>
      </c>
      <c r="AS148" s="8">
        <v>0</v>
      </c>
      <c r="AT148" s="8">
        <v>0</v>
      </c>
      <c r="AU148" s="8">
        <v>0</v>
      </c>
      <c r="AV148" s="8">
        <v>0</v>
      </c>
      <c r="AW148" s="8">
        <f t="shared" si="44"/>
        <v>0</v>
      </c>
      <c r="AX148" s="8">
        <f t="shared" si="54"/>
        <v>0</v>
      </c>
      <c r="AY148" s="8">
        <f t="shared" si="55"/>
        <v>0</v>
      </c>
      <c r="AZ148" s="8">
        <f t="shared" si="56"/>
        <v>0</v>
      </c>
      <c r="BA148" s="8">
        <f t="shared" si="57"/>
        <v>1</v>
      </c>
      <c r="BB148" s="8">
        <f t="shared" si="58"/>
        <v>1</v>
      </c>
    </row>
    <row r="149" spans="1:54" x14ac:dyDescent="0.3">
      <c r="A149" s="2">
        <v>148</v>
      </c>
      <c r="B149" s="2">
        <v>60</v>
      </c>
      <c r="C149" s="2">
        <v>3</v>
      </c>
      <c r="D149" s="2">
        <v>3</v>
      </c>
      <c r="E149" s="26">
        <f t="shared" si="45"/>
        <v>3</v>
      </c>
      <c r="F149" s="26">
        <f t="shared" si="46"/>
        <v>3</v>
      </c>
      <c r="G149" s="2">
        <v>2</v>
      </c>
      <c r="H149" s="2">
        <v>3</v>
      </c>
      <c r="I149" s="26">
        <f t="shared" si="47"/>
        <v>2</v>
      </c>
      <c r="J149" s="26">
        <f t="shared" si="48"/>
        <v>3</v>
      </c>
      <c r="K149" s="7">
        <v>1</v>
      </c>
      <c r="L149" s="7">
        <v>1</v>
      </c>
      <c r="M149" s="19">
        <f t="shared" si="49"/>
        <v>2</v>
      </c>
      <c r="N149" s="7">
        <v>3.55</v>
      </c>
      <c r="O149" s="10">
        <v>76.894999999999996</v>
      </c>
      <c r="P149" s="10">
        <v>77.436000000000007</v>
      </c>
      <c r="Q149" s="14">
        <v>60200</v>
      </c>
      <c r="R149" s="14">
        <f t="shared" si="50"/>
        <v>541.00000000001103</v>
      </c>
      <c r="S149" s="9">
        <f t="shared" si="51"/>
        <v>0.54100000000001103</v>
      </c>
      <c r="T149" s="14">
        <v>492.86120481548369</v>
      </c>
      <c r="U149" s="15">
        <f t="shared" si="52"/>
        <v>0.91</v>
      </c>
      <c r="V149" s="15">
        <f t="shared" si="40"/>
        <v>8.9999999999999969E-2</v>
      </c>
      <c r="W149" s="8">
        <v>15790</v>
      </c>
      <c r="X149" s="8">
        <v>16879</v>
      </c>
      <c r="Y149" s="8">
        <v>18043</v>
      </c>
      <c r="Z149" s="17">
        <v>7.97</v>
      </c>
      <c r="AA149" s="17">
        <f t="shared" si="41"/>
        <v>0.90145832139611237</v>
      </c>
      <c r="AB149" s="12">
        <v>6.81</v>
      </c>
      <c r="AC149" s="12">
        <v>9.74</v>
      </c>
      <c r="AD149" s="12">
        <v>3.06</v>
      </c>
      <c r="AE149" s="17">
        <f t="shared" si="53"/>
        <v>0.48572142648158001</v>
      </c>
      <c r="AF149" s="8">
        <v>2.66</v>
      </c>
      <c r="AG149" s="16">
        <v>3.81</v>
      </c>
      <c r="AH149" s="8">
        <v>1</v>
      </c>
      <c r="AI149" s="8">
        <v>0</v>
      </c>
      <c r="AJ149" s="8">
        <v>0</v>
      </c>
      <c r="AK149" s="8">
        <v>0</v>
      </c>
      <c r="AL149" s="8">
        <v>1</v>
      </c>
      <c r="AM149" s="8">
        <f t="shared" si="42"/>
        <v>1</v>
      </c>
      <c r="AN149" s="8">
        <v>0</v>
      </c>
      <c r="AO149" s="8">
        <v>0</v>
      </c>
      <c r="AP149" s="8">
        <v>1</v>
      </c>
      <c r="AQ149" s="8">
        <v>3</v>
      </c>
      <c r="AR149" s="8">
        <f t="shared" si="43"/>
        <v>4</v>
      </c>
      <c r="AS149" s="8">
        <v>0</v>
      </c>
      <c r="AT149" s="8">
        <v>0</v>
      </c>
      <c r="AU149" s="8">
        <v>1</v>
      </c>
      <c r="AV149" s="8">
        <v>1</v>
      </c>
      <c r="AW149" s="8">
        <f t="shared" si="44"/>
        <v>2</v>
      </c>
      <c r="AX149" s="8">
        <f t="shared" si="54"/>
        <v>0</v>
      </c>
      <c r="AY149" s="8">
        <f t="shared" si="55"/>
        <v>0</v>
      </c>
      <c r="AZ149" s="8">
        <f t="shared" si="56"/>
        <v>2</v>
      </c>
      <c r="BA149" s="8">
        <f t="shared" si="57"/>
        <v>5</v>
      </c>
      <c r="BB149" s="8">
        <f t="shared" si="58"/>
        <v>7</v>
      </c>
    </row>
    <row r="150" spans="1:54" x14ac:dyDescent="0.3">
      <c r="A150" s="2">
        <v>149</v>
      </c>
      <c r="B150" s="2">
        <v>60</v>
      </c>
      <c r="C150" s="2">
        <v>3</v>
      </c>
      <c r="D150" s="2">
        <v>3</v>
      </c>
      <c r="E150" s="26">
        <f t="shared" si="45"/>
        <v>3</v>
      </c>
      <c r="F150" s="26">
        <f t="shared" si="46"/>
        <v>3</v>
      </c>
      <c r="G150" s="2">
        <v>3</v>
      </c>
      <c r="H150" s="2">
        <v>3</v>
      </c>
      <c r="I150" s="26">
        <f t="shared" si="47"/>
        <v>3</v>
      </c>
      <c r="J150" s="26">
        <f t="shared" si="48"/>
        <v>3</v>
      </c>
      <c r="K150" s="7">
        <v>1</v>
      </c>
      <c r="L150" s="7">
        <v>1</v>
      </c>
      <c r="M150" s="19">
        <f t="shared" si="49"/>
        <v>2</v>
      </c>
      <c r="N150" s="7">
        <v>3.14</v>
      </c>
      <c r="O150" s="10">
        <v>77.436000000000007</v>
      </c>
      <c r="P150" s="10">
        <v>77.628</v>
      </c>
      <c r="Q150" s="14">
        <v>60200</v>
      </c>
      <c r="R150" s="14">
        <f t="shared" si="50"/>
        <v>191.99999999999307</v>
      </c>
      <c r="S150" s="9">
        <f t="shared" si="51"/>
        <v>0.19199999999999307</v>
      </c>
      <c r="T150" s="14">
        <v>190.52113617283177</v>
      </c>
      <c r="U150" s="15">
        <f t="shared" si="52"/>
        <v>0.99</v>
      </c>
      <c r="V150" s="15">
        <f t="shared" si="40"/>
        <v>1.0000000000000009E-2</v>
      </c>
      <c r="W150" s="8">
        <v>15790</v>
      </c>
      <c r="X150" s="8">
        <v>16879</v>
      </c>
      <c r="Y150" s="8">
        <v>18043</v>
      </c>
      <c r="Z150" s="17">
        <v>6.97</v>
      </c>
      <c r="AA150" s="17">
        <f t="shared" si="41"/>
        <v>0.84323277809800945</v>
      </c>
      <c r="AB150" s="12">
        <v>6.97</v>
      </c>
      <c r="AC150" s="12">
        <v>6.97</v>
      </c>
      <c r="AD150" s="12">
        <v>2.9</v>
      </c>
      <c r="AE150" s="17">
        <f t="shared" si="53"/>
        <v>0.46239799789895608</v>
      </c>
      <c r="AF150" s="8">
        <v>2.88</v>
      </c>
      <c r="AG150" s="16">
        <v>2.91</v>
      </c>
      <c r="AH150" s="8">
        <v>0</v>
      </c>
      <c r="AI150" s="8">
        <v>0</v>
      </c>
      <c r="AJ150" s="8">
        <v>0</v>
      </c>
      <c r="AK150" s="8">
        <v>1</v>
      </c>
      <c r="AL150" s="8">
        <v>2</v>
      </c>
      <c r="AM150" s="8">
        <f t="shared" si="42"/>
        <v>3</v>
      </c>
      <c r="AN150" s="8">
        <v>0</v>
      </c>
      <c r="AO150" s="8">
        <v>0</v>
      </c>
      <c r="AP150" s="8">
        <v>0</v>
      </c>
      <c r="AQ150" s="8">
        <v>0</v>
      </c>
      <c r="AR150" s="8">
        <f t="shared" si="43"/>
        <v>0</v>
      </c>
      <c r="AS150" s="8">
        <v>0</v>
      </c>
      <c r="AT150" s="8">
        <v>1</v>
      </c>
      <c r="AU150" s="8">
        <v>0</v>
      </c>
      <c r="AV150" s="8">
        <v>0</v>
      </c>
      <c r="AW150" s="8">
        <f t="shared" si="44"/>
        <v>1</v>
      </c>
      <c r="AX150" s="8">
        <f t="shared" si="54"/>
        <v>0</v>
      </c>
      <c r="AY150" s="8">
        <f t="shared" si="55"/>
        <v>1</v>
      </c>
      <c r="AZ150" s="8">
        <f t="shared" si="56"/>
        <v>1</v>
      </c>
      <c r="BA150" s="8">
        <f t="shared" si="57"/>
        <v>2</v>
      </c>
      <c r="BB150" s="8">
        <f t="shared" si="58"/>
        <v>4</v>
      </c>
    </row>
    <row r="151" spans="1:54" x14ac:dyDescent="0.3">
      <c r="A151" s="2">
        <v>150</v>
      </c>
      <c r="B151" s="2">
        <v>60</v>
      </c>
      <c r="C151" s="2">
        <v>3</v>
      </c>
      <c r="D151" s="2">
        <v>3</v>
      </c>
      <c r="E151" s="26">
        <f t="shared" si="45"/>
        <v>3</v>
      </c>
      <c r="F151" s="26">
        <f t="shared" si="46"/>
        <v>3</v>
      </c>
      <c r="G151" s="2">
        <v>2</v>
      </c>
      <c r="H151" s="2">
        <v>2</v>
      </c>
      <c r="I151" s="26">
        <f t="shared" si="47"/>
        <v>2</v>
      </c>
      <c r="J151" s="26">
        <f t="shared" si="48"/>
        <v>2</v>
      </c>
      <c r="K151" s="7">
        <v>1</v>
      </c>
      <c r="L151" s="7">
        <v>1</v>
      </c>
      <c r="M151" s="19">
        <f t="shared" si="49"/>
        <v>2</v>
      </c>
      <c r="N151" s="7">
        <v>3.72</v>
      </c>
      <c r="O151" s="10">
        <v>77.628</v>
      </c>
      <c r="P151" s="10">
        <v>78</v>
      </c>
      <c r="Q151" s="14">
        <v>60200</v>
      </c>
      <c r="R151" s="14">
        <f t="shared" si="50"/>
        <v>371.99999999999989</v>
      </c>
      <c r="S151" s="9">
        <f t="shared" si="51"/>
        <v>0.37199999999999989</v>
      </c>
      <c r="T151" s="14">
        <v>320.3664351657286</v>
      </c>
      <c r="U151" s="15">
        <f t="shared" si="52"/>
        <v>0.86</v>
      </c>
      <c r="V151" s="15">
        <f t="shared" si="40"/>
        <v>0.14000000000000001</v>
      </c>
      <c r="W151" s="8">
        <v>15790</v>
      </c>
      <c r="X151" s="8">
        <v>16879</v>
      </c>
      <c r="Y151" s="8">
        <v>18043</v>
      </c>
      <c r="Z151" s="17">
        <v>11.37</v>
      </c>
      <c r="AA151" s="17">
        <f t="shared" si="41"/>
        <v>1.0557604646877348</v>
      </c>
      <c r="AB151" s="12">
        <v>9.18</v>
      </c>
      <c r="AC151" s="12">
        <v>13.55</v>
      </c>
      <c r="AD151" s="12">
        <v>3.32</v>
      </c>
      <c r="AE151" s="17">
        <f t="shared" si="53"/>
        <v>0.52113808370403625</v>
      </c>
      <c r="AF151" s="8">
        <v>2.4300000000000002</v>
      </c>
      <c r="AG151" s="16">
        <v>3.79</v>
      </c>
      <c r="AH151" s="8">
        <v>1</v>
      </c>
      <c r="AI151" s="8">
        <v>0</v>
      </c>
      <c r="AJ151" s="8">
        <v>0</v>
      </c>
      <c r="AK151" s="8">
        <v>1</v>
      </c>
      <c r="AL151" s="8">
        <v>0</v>
      </c>
      <c r="AM151" s="8">
        <f t="shared" si="42"/>
        <v>1</v>
      </c>
      <c r="AN151" s="8">
        <v>0</v>
      </c>
      <c r="AO151" s="8">
        <v>1</v>
      </c>
      <c r="AP151" s="8">
        <v>2</v>
      </c>
      <c r="AQ151" s="8">
        <v>2</v>
      </c>
      <c r="AR151" s="8">
        <f t="shared" si="43"/>
        <v>5</v>
      </c>
      <c r="AS151" s="8">
        <v>0</v>
      </c>
      <c r="AT151" s="8">
        <v>0</v>
      </c>
      <c r="AU151" s="8">
        <v>2</v>
      </c>
      <c r="AV151" s="8">
        <v>2</v>
      </c>
      <c r="AW151" s="8">
        <f t="shared" si="44"/>
        <v>4</v>
      </c>
      <c r="AX151" s="8">
        <f t="shared" si="54"/>
        <v>0</v>
      </c>
      <c r="AY151" s="8">
        <f t="shared" si="55"/>
        <v>1</v>
      </c>
      <c r="AZ151" s="8">
        <f t="shared" si="56"/>
        <v>5</v>
      </c>
      <c r="BA151" s="8">
        <f t="shared" si="57"/>
        <v>4</v>
      </c>
      <c r="BB151" s="8">
        <f t="shared" si="58"/>
        <v>10</v>
      </c>
    </row>
    <row r="152" spans="1:54" x14ac:dyDescent="0.3">
      <c r="A152" s="2">
        <v>151</v>
      </c>
      <c r="B152" s="2">
        <v>60</v>
      </c>
      <c r="C152" s="2">
        <v>3</v>
      </c>
      <c r="D152" s="2">
        <v>3</v>
      </c>
      <c r="E152" s="26">
        <f t="shared" si="45"/>
        <v>3</v>
      </c>
      <c r="F152" s="26">
        <f t="shared" si="46"/>
        <v>3</v>
      </c>
      <c r="G152" s="2">
        <v>2</v>
      </c>
      <c r="H152" s="2">
        <v>2</v>
      </c>
      <c r="I152" s="26">
        <f t="shared" si="47"/>
        <v>2</v>
      </c>
      <c r="J152" s="26">
        <f t="shared" si="48"/>
        <v>2</v>
      </c>
      <c r="K152" s="7">
        <v>1</v>
      </c>
      <c r="L152" s="7">
        <v>1</v>
      </c>
      <c r="M152" s="19">
        <f t="shared" si="49"/>
        <v>2</v>
      </c>
      <c r="N152" s="7">
        <v>3.45</v>
      </c>
      <c r="O152" s="10">
        <v>78</v>
      </c>
      <c r="P152" s="10">
        <v>78.606999999999999</v>
      </c>
      <c r="Q152" s="14">
        <v>60200</v>
      </c>
      <c r="R152" s="14">
        <f t="shared" si="50"/>
        <v>606.99999999999932</v>
      </c>
      <c r="S152" s="9">
        <f t="shared" si="51"/>
        <v>0.60699999999999932</v>
      </c>
      <c r="T152" s="14">
        <v>419.62593545535975</v>
      </c>
      <c r="U152" s="15">
        <f t="shared" si="52"/>
        <v>0.69</v>
      </c>
      <c r="V152" s="15">
        <f t="shared" si="40"/>
        <v>0.31000000000000005</v>
      </c>
      <c r="W152" s="8">
        <v>15790</v>
      </c>
      <c r="X152" s="8">
        <v>16879</v>
      </c>
      <c r="Y152" s="8">
        <v>18043</v>
      </c>
      <c r="Z152" s="17">
        <v>8.7899999999999991</v>
      </c>
      <c r="AA152" s="17">
        <f t="shared" si="41"/>
        <v>0.94398887507377183</v>
      </c>
      <c r="AB152" s="12">
        <v>5.72</v>
      </c>
      <c r="AC152" s="12">
        <v>11.12</v>
      </c>
      <c r="AD152" s="12">
        <v>4.05</v>
      </c>
      <c r="AE152" s="17">
        <f t="shared" si="53"/>
        <v>0.60745502321466849</v>
      </c>
      <c r="AF152" s="8">
        <v>2.5099999999999998</v>
      </c>
      <c r="AG152" s="16">
        <v>5.49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f t="shared" si="42"/>
        <v>0</v>
      </c>
      <c r="AN152" s="8">
        <v>0</v>
      </c>
      <c r="AO152" s="8">
        <v>0</v>
      </c>
      <c r="AP152" s="8">
        <v>1</v>
      </c>
      <c r="AQ152" s="8">
        <v>0</v>
      </c>
      <c r="AR152" s="8">
        <f t="shared" si="43"/>
        <v>1</v>
      </c>
      <c r="AS152" s="8">
        <v>0</v>
      </c>
      <c r="AT152" s="8">
        <v>0</v>
      </c>
      <c r="AU152" s="8">
        <v>1</v>
      </c>
      <c r="AV152" s="8">
        <v>0</v>
      </c>
      <c r="AW152" s="8">
        <f t="shared" si="44"/>
        <v>1</v>
      </c>
      <c r="AX152" s="8">
        <f t="shared" si="54"/>
        <v>0</v>
      </c>
      <c r="AY152" s="8">
        <f t="shared" si="55"/>
        <v>0</v>
      </c>
      <c r="AZ152" s="8">
        <f t="shared" si="56"/>
        <v>2</v>
      </c>
      <c r="BA152" s="8">
        <f t="shared" si="57"/>
        <v>0</v>
      </c>
      <c r="BB152" s="8">
        <f t="shared" si="58"/>
        <v>2</v>
      </c>
    </row>
    <row r="153" spans="1:54" x14ac:dyDescent="0.3">
      <c r="A153" s="2">
        <v>152</v>
      </c>
      <c r="B153" s="2">
        <v>60</v>
      </c>
      <c r="C153" s="2">
        <v>3</v>
      </c>
      <c r="D153" s="2">
        <v>3</v>
      </c>
      <c r="E153" s="26">
        <f t="shared" si="45"/>
        <v>3</v>
      </c>
      <c r="F153" s="26">
        <f t="shared" si="46"/>
        <v>3</v>
      </c>
      <c r="G153" s="2">
        <v>3</v>
      </c>
      <c r="H153" s="2">
        <v>2</v>
      </c>
      <c r="I153" s="26">
        <f t="shared" si="47"/>
        <v>2</v>
      </c>
      <c r="J153" s="26">
        <f t="shared" si="48"/>
        <v>3</v>
      </c>
      <c r="K153" s="7">
        <v>1</v>
      </c>
      <c r="L153" s="7">
        <v>1</v>
      </c>
      <c r="M153" s="19">
        <f t="shared" si="49"/>
        <v>2</v>
      </c>
      <c r="N153" s="7">
        <v>3.41</v>
      </c>
      <c r="O153" s="10">
        <v>78.606999999999999</v>
      </c>
      <c r="P153" s="10">
        <v>79</v>
      </c>
      <c r="Q153" s="14">
        <v>60200</v>
      </c>
      <c r="R153" s="14">
        <f t="shared" si="50"/>
        <v>393.00000000000068</v>
      </c>
      <c r="S153" s="9">
        <f t="shared" si="51"/>
        <v>0.39300000000000068</v>
      </c>
      <c r="T153" s="14">
        <v>383.88013618086927</v>
      </c>
      <c r="U153" s="15">
        <f t="shared" si="52"/>
        <v>0.98</v>
      </c>
      <c r="V153" s="15">
        <f t="shared" si="40"/>
        <v>2.0000000000000018E-2</v>
      </c>
      <c r="W153" s="8">
        <v>15790</v>
      </c>
      <c r="X153" s="8">
        <v>16879</v>
      </c>
      <c r="Y153" s="8">
        <v>18043</v>
      </c>
      <c r="Z153" s="17">
        <v>19.03</v>
      </c>
      <c r="AA153" s="17">
        <f t="shared" si="41"/>
        <v>1.2794387882870204</v>
      </c>
      <c r="AB153" s="12">
        <v>13.14</v>
      </c>
      <c r="AC153" s="12">
        <v>24.91</v>
      </c>
      <c r="AD153" s="12">
        <v>3.38</v>
      </c>
      <c r="AE153" s="17">
        <f t="shared" si="53"/>
        <v>0.52891670027765469</v>
      </c>
      <c r="AF153" s="8">
        <v>2.41</v>
      </c>
      <c r="AG153" s="16">
        <v>4.42</v>
      </c>
      <c r="AH153" s="8">
        <v>0</v>
      </c>
      <c r="AI153" s="8">
        <v>0</v>
      </c>
      <c r="AJ153" s="8">
        <v>0</v>
      </c>
      <c r="AK153" s="8">
        <v>0</v>
      </c>
      <c r="AL153" s="8">
        <v>0</v>
      </c>
      <c r="AM153" s="8">
        <f t="shared" si="42"/>
        <v>0</v>
      </c>
      <c r="AN153" s="8">
        <v>0</v>
      </c>
      <c r="AO153" s="8">
        <v>0</v>
      </c>
      <c r="AP153" s="8">
        <v>1</v>
      </c>
      <c r="AQ153" s="8">
        <v>0</v>
      </c>
      <c r="AR153" s="8">
        <f t="shared" si="43"/>
        <v>1</v>
      </c>
      <c r="AS153" s="8">
        <v>0</v>
      </c>
      <c r="AT153" s="8">
        <v>0</v>
      </c>
      <c r="AU153" s="8">
        <v>0</v>
      </c>
      <c r="AV153" s="8">
        <v>0</v>
      </c>
      <c r="AW153" s="8">
        <f t="shared" si="44"/>
        <v>0</v>
      </c>
      <c r="AX153" s="8">
        <f t="shared" si="54"/>
        <v>0</v>
      </c>
      <c r="AY153" s="8">
        <f t="shared" si="55"/>
        <v>0</v>
      </c>
      <c r="AZ153" s="8">
        <f t="shared" si="56"/>
        <v>1</v>
      </c>
      <c r="BA153" s="8">
        <f t="shared" si="57"/>
        <v>0</v>
      </c>
      <c r="BB153" s="8">
        <f t="shared" si="58"/>
        <v>1</v>
      </c>
    </row>
    <row r="154" spans="1:54" x14ac:dyDescent="0.3">
      <c r="A154" s="2">
        <v>153</v>
      </c>
      <c r="B154" s="2">
        <v>60</v>
      </c>
      <c r="C154" s="2">
        <v>3</v>
      </c>
      <c r="D154" s="2">
        <v>3</v>
      </c>
      <c r="E154" s="26">
        <f t="shared" si="45"/>
        <v>3</v>
      </c>
      <c r="F154" s="26">
        <f t="shared" si="46"/>
        <v>3</v>
      </c>
      <c r="G154" s="2">
        <v>3</v>
      </c>
      <c r="H154" s="2">
        <v>2</v>
      </c>
      <c r="I154" s="26">
        <f t="shared" si="47"/>
        <v>2</v>
      </c>
      <c r="J154" s="26">
        <f t="shared" si="48"/>
        <v>3</v>
      </c>
      <c r="K154" s="7">
        <v>1</v>
      </c>
      <c r="L154" s="7">
        <v>1</v>
      </c>
      <c r="M154" s="19">
        <f t="shared" si="49"/>
        <v>2</v>
      </c>
      <c r="N154" s="7">
        <v>3.09</v>
      </c>
      <c r="O154" s="10">
        <v>79</v>
      </c>
      <c r="P154" s="10">
        <v>79.400000000000006</v>
      </c>
      <c r="Q154" s="14">
        <v>60200</v>
      </c>
      <c r="R154" s="14">
        <f t="shared" si="50"/>
        <v>400.00000000000568</v>
      </c>
      <c r="S154" s="9">
        <f t="shared" si="51"/>
        <v>0.40000000000000568</v>
      </c>
      <c r="T154" s="14">
        <v>377.16010423986961</v>
      </c>
      <c r="U154" s="15">
        <f t="shared" si="52"/>
        <v>0.94</v>
      </c>
      <c r="V154" s="15">
        <f t="shared" si="40"/>
        <v>6.0000000000000053E-2</v>
      </c>
      <c r="W154" s="8">
        <v>15790</v>
      </c>
      <c r="X154" s="8">
        <v>16879</v>
      </c>
      <c r="Y154" s="8">
        <v>18043</v>
      </c>
      <c r="Z154" s="17">
        <v>27.22</v>
      </c>
      <c r="AA154" s="17">
        <f t="shared" si="41"/>
        <v>1.4348881208673159</v>
      </c>
      <c r="AB154" s="12">
        <v>24.42</v>
      </c>
      <c r="AC154" s="12">
        <v>30.01</v>
      </c>
      <c r="AD154" s="12">
        <v>3.21</v>
      </c>
      <c r="AE154" s="17">
        <f t="shared" si="53"/>
        <v>0.5065050324048721</v>
      </c>
      <c r="AF154" s="8">
        <v>2.52</v>
      </c>
      <c r="AG154" s="16">
        <v>3.88</v>
      </c>
      <c r="AH154" s="8">
        <v>0</v>
      </c>
      <c r="AI154" s="8">
        <v>0</v>
      </c>
      <c r="AJ154" s="8">
        <v>0</v>
      </c>
      <c r="AK154" s="8">
        <v>0</v>
      </c>
      <c r="AL154" s="8">
        <v>0</v>
      </c>
      <c r="AM154" s="8">
        <f t="shared" si="42"/>
        <v>0</v>
      </c>
      <c r="AN154" s="8">
        <v>0</v>
      </c>
      <c r="AO154" s="8">
        <v>0</v>
      </c>
      <c r="AP154" s="8">
        <v>0</v>
      </c>
      <c r="AQ154" s="8">
        <v>0</v>
      </c>
      <c r="AR154" s="8">
        <f t="shared" si="43"/>
        <v>0</v>
      </c>
      <c r="AS154" s="8">
        <v>0</v>
      </c>
      <c r="AT154" s="8">
        <v>0</v>
      </c>
      <c r="AU154" s="8">
        <v>0</v>
      </c>
      <c r="AV154" s="8">
        <v>0</v>
      </c>
      <c r="AW154" s="8">
        <f t="shared" si="44"/>
        <v>0</v>
      </c>
      <c r="AX154" s="8">
        <f t="shared" si="54"/>
        <v>0</v>
      </c>
      <c r="AY154" s="8">
        <f t="shared" si="55"/>
        <v>0</v>
      </c>
      <c r="AZ154" s="8">
        <f t="shared" si="56"/>
        <v>0</v>
      </c>
      <c r="BA154" s="8">
        <f t="shared" si="57"/>
        <v>0</v>
      </c>
      <c r="BB154" s="8">
        <f t="shared" si="58"/>
        <v>0</v>
      </c>
    </row>
    <row r="155" spans="1:54" x14ac:dyDescent="0.3">
      <c r="A155" s="2">
        <v>154</v>
      </c>
      <c r="B155" s="2">
        <v>60</v>
      </c>
      <c r="C155" s="2">
        <v>3</v>
      </c>
      <c r="D155" s="2">
        <v>3</v>
      </c>
      <c r="E155" s="26">
        <f t="shared" si="45"/>
        <v>3</v>
      </c>
      <c r="F155" s="26">
        <f t="shared" si="46"/>
        <v>3</v>
      </c>
      <c r="G155" s="2">
        <v>2</v>
      </c>
      <c r="H155" s="2">
        <v>2</v>
      </c>
      <c r="I155" s="26">
        <f t="shared" si="47"/>
        <v>2</v>
      </c>
      <c r="J155" s="26">
        <f t="shared" si="48"/>
        <v>2</v>
      </c>
      <c r="K155" s="7">
        <v>1</v>
      </c>
      <c r="L155" s="7">
        <v>1</v>
      </c>
      <c r="M155" s="19">
        <f t="shared" si="49"/>
        <v>2</v>
      </c>
      <c r="N155" s="7">
        <v>3.29</v>
      </c>
      <c r="O155" s="10">
        <v>79.400000000000006</v>
      </c>
      <c r="P155" s="10">
        <v>80.150999999999996</v>
      </c>
      <c r="Q155" s="14">
        <v>60200</v>
      </c>
      <c r="R155" s="14">
        <f t="shared" si="50"/>
        <v>750.99999999999056</v>
      </c>
      <c r="S155" s="9">
        <f t="shared" si="51"/>
        <v>0.75099999999999056</v>
      </c>
      <c r="T155" s="14">
        <v>619.65669244644425</v>
      </c>
      <c r="U155" s="15">
        <f t="shared" si="52"/>
        <v>0.83</v>
      </c>
      <c r="V155" s="15">
        <f t="shared" si="40"/>
        <v>0.17000000000000004</v>
      </c>
      <c r="W155" s="8">
        <v>15790</v>
      </c>
      <c r="X155" s="8">
        <v>16879</v>
      </c>
      <c r="Y155" s="8">
        <v>18043</v>
      </c>
      <c r="Z155" s="17">
        <v>34.799999999999997</v>
      </c>
      <c r="AA155" s="17">
        <f t="shared" si="41"/>
        <v>1.541579243946581</v>
      </c>
      <c r="AB155" s="12">
        <v>22.94</v>
      </c>
      <c r="AC155" s="12">
        <v>43.47</v>
      </c>
      <c r="AD155" s="12">
        <v>4.91</v>
      </c>
      <c r="AE155" s="17">
        <f t="shared" si="53"/>
        <v>0.69108149212296843</v>
      </c>
      <c r="AF155" s="8">
        <v>3.84</v>
      </c>
      <c r="AG155" s="16">
        <v>5.48</v>
      </c>
      <c r="AH155" s="8">
        <v>2</v>
      </c>
      <c r="AI155" s="8">
        <v>0</v>
      </c>
      <c r="AJ155" s="8">
        <v>0</v>
      </c>
      <c r="AK155" s="8">
        <v>2</v>
      </c>
      <c r="AL155" s="8">
        <v>0</v>
      </c>
      <c r="AM155" s="8">
        <f t="shared" si="42"/>
        <v>2</v>
      </c>
      <c r="AN155" s="8">
        <v>0</v>
      </c>
      <c r="AO155" s="8">
        <v>0</v>
      </c>
      <c r="AP155" s="8">
        <v>3</v>
      </c>
      <c r="AQ155" s="8">
        <v>1</v>
      </c>
      <c r="AR155" s="8">
        <f t="shared" si="43"/>
        <v>4</v>
      </c>
      <c r="AS155" s="8">
        <v>0</v>
      </c>
      <c r="AT155" s="8">
        <v>0</v>
      </c>
      <c r="AU155" s="8">
        <v>0</v>
      </c>
      <c r="AV155" s="8">
        <v>0</v>
      </c>
      <c r="AW155" s="8">
        <f t="shared" si="44"/>
        <v>0</v>
      </c>
      <c r="AX155" s="8">
        <f t="shared" si="54"/>
        <v>0</v>
      </c>
      <c r="AY155" s="8">
        <f t="shared" si="55"/>
        <v>0</v>
      </c>
      <c r="AZ155" s="8">
        <f t="shared" si="56"/>
        <v>5</v>
      </c>
      <c r="BA155" s="8">
        <f t="shared" si="57"/>
        <v>1</v>
      </c>
      <c r="BB155" s="8">
        <f t="shared" si="58"/>
        <v>6</v>
      </c>
    </row>
    <row r="156" spans="1:54" x14ac:dyDescent="0.3">
      <c r="A156" s="2">
        <v>155</v>
      </c>
      <c r="B156" s="2">
        <v>60</v>
      </c>
      <c r="C156" s="2">
        <v>3</v>
      </c>
      <c r="D156" s="2">
        <v>3</v>
      </c>
      <c r="E156" s="26">
        <f t="shared" si="45"/>
        <v>3</v>
      </c>
      <c r="F156" s="26">
        <f t="shared" si="46"/>
        <v>3</v>
      </c>
      <c r="G156" s="2">
        <v>2</v>
      </c>
      <c r="H156" s="2">
        <v>2</v>
      </c>
      <c r="I156" s="26">
        <f t="shared" si="47"/>
        <v>2</v>
      </c>
      <c r="J156" s="26">
        <f t="shared" si="48"/>
        <v>2</v>
      </c>
      <c r="K156" s="7">
        <v>1</v>
      </c>
      <c r="L156" s="7">
        <v>1</v>
      </c>
      <c r="M156" s="19">
        <f t="shared" si="49"/>
        <v>2</v>
      </c>
      <c r="N156" s="7">
        <v>3.18</v>
      </c>
      <c r="O156" s="10">
        <v>80.150999999999996</v>
      </c>
      <c r="P156" s="10">
        <v>81.150999999999996</v>
      </c>
      <c r="Q156" s="14">
        <v>60200</v>
      </c>
      <c r="R156" s="14">
        <f t="shared" si="50"/>
        <v>1000</v>
      </c>
      <c r="S156" s="9">
        <f t="shared" si="51"/>
        <v>1</v>
      </c>
      <c r="T156" s="14">
        <v>867.86380753687979</v>
      </c>
      <c r="U156" s="15">
        <f t="shared" si="52"/>
        <v>0.87</v>
      </c>
      <c r="V156" s="15">
        <f t="shared" si="40"/>
        <v>0.13</v>
      </c>
      <c r="W156" s="8">
        <v>15790</v>
      </c>
      <c r="X156" s="8">
        <v>16879</v>
      </c>
      <c r="Y156" s="8">
        <v>18043</v>
      </c>
      <c r="Z156" s="17">
        <v>28.27</v>
      </c>
      <c r="AA156" s="17">
        <f t="shared" si="41"/>
        <v>1.4513258084895195</v>
      </c>
      <c r="AB156" s="12">
        <v>17.75</v>
      </c>
      <c r="AC156" s="12">
        <v>35.340000000000003</v>
      </c>
      <c r="AD156" s="12">
        <v>4.58</v>
      </c>
      <c r="AE156" s="17">
        <f t="shared" si="53"/>
        <v>0.66086547800386919</v>
      </c>
      <c r="AF156" s="8">
        <v>3.74</v>
      </c>
      <c r="AG156" s="16">
        <v>5.33</v>
      </c>
      <c r="AH156" s="8">
        <v>2</v>
      </c>
      <c r="AI156" s="8">
        <v>0</v>
      </c>
      <c r="AJ156" s="8">
        <v>1</v>
      </c>
      <c r="AK156" s="8">
        <v>0</v>
      </c>
      <c r="AL156" s="8">
        <v>1</v>
      </c>
      <c r="AM156" s="8">
        <f t="shared" si="42"/>
        <v>2</v>
      </c>
      <c r="AN156" s="8">
        <v>0</v>
      </c>
      <c r="AO156" s="8">
        <v>0</v>
      </c>
      <c r="AP156" s="8">
        <v>0</v>
      </c>
      <c r="AQ156" s="8">
        <v>1</v>
      </c>
      <c r="AR156" s="8">
        <f t="shared" si="43"/>
        <v>1</v>
      </c>
      <c r="AS156" s="8">
        <v>0</v>
      </c>
      <c r="AT156" s="8">
        <v>0</v>
      </c>
      <c r="AU156" s="8">
        <v>1</v>
      </c>
      <c r="AV156" s="8">
        <v>0</v>
      </c>
      <c r="AW156" s="8">
        <f t="shared" si="44"/>
        <v>1</v>
      </c>
      <c r="AX156" s="8">
        <f t="shared" si="54"/>
        <v>0</v>
      </c>
      <c r="AY156" s="8">
        <f t="shared" si="55"/>
        <v>1</v>
      </c>
      <c r="AZ156" s="8">
        <f t="shared" si="56"/>
        <v>1</v>
      </c>
      <c r="BA156" s="8">
        <f t="shared" si="57"/>
        <v>2</v>
      </c>
      <c r="BB156" s="8">
        <f t="shared" si="58"/>
        <v>4</v>
      </c>
    </row>
    <row r="157" spans="1:54" x14ac:dyDescent="0.3">
      <c r="A157" s="2">
        <v>156</v>
      </c>
      <c r="B157" s="2">
        <v>40</v>
      </c>
      <c r="C157" s="2">
        <v>2</v>
      </c>
      <c r="D157" s="2">
        <v>2</v>
      </c>
      <c r="E157" s="26">
        <f t="shared" si="45"/>
        <v>2</v>
      </c>
      <c r="F157" s="26">
        <f t="shared" si="46"/>
        <v>2</v>
      </c>
      <c r="G157" s="2">
        <v>2</v>
      </c>
      <c r="H157" s="2">
        <v>2</v>
      </c>
      <c r="I157" s="26">
        <f t="shared" si="47"/>
        <v>2</v>
      </c>
      <c r="J157" s="26">
        <f t="shared" si="48"/>
        <v>2</v>
      </c>
      <c r="K157" s="7">
        <v>1</v>
      </c>
      <c r="L157" s="7">
        <v>1</v>
      </c>
      <c r="M157" s="19">
        <f t="shared" si="49"/>
        <v>2</v>
      </c>
      <c r="N157" s="7">
        <v>3.22</v>
      </c>
      <c r="O157" s="10">
        <v>81.150999999999996</v>
      </c>
      <c r="P157" s="10">
        <v>81.599999999999994</v>
      </c>
      <c r="Q157" s="14">
        <v>60200</v>
      </c>
      <c r="R157" s="14">
        <f t="shared" si="50"/>
        <v>448.99999999999807</v>
      </c>
      <c r="S157" s="9">
        <f t="shared" si="51"/>
        <v>0.44899999999999807</v>
      </c>
      <c r="T157" s="14">
        <v>448.47147639655191</v>
      </c>
      <c r="U157" s="15">
        <f t="shared" si="52"/>
        <v>1</v>
      </c>
      <c r="V157" s="15">
        <f t="shared" si="40"/>
        <v>0</v>
      </c>
      <c r="W157" s="8">
        <v>15790</v>
      </c>
      <c r="X157" s="8">
        <v>16879</v>
      </c>
      <c r="Y157" s="8">
        <v>18043</v>
      </c>
      <c r="Z157" s="17">
        <v>19.12</v>
      </c>
      <c r="AA157" s="17">
        <f t="shared" si="41"/>
        <v>1.2814878879400813</v>
      </c>
      <c r="AB157" s="12">
        <v>17.59</v>
      </c>
      <c r="AC157" s="12">
        <v>20.64</v>
      </c>
      <c r="AD157" s="12">
        <v>4.4400000000000004</v>
      </c>
      <c r="AE157" s="17">
        <f t="shared" si="53"/>
        <v>0.64738297011461987</v>
      </c>
      <c r="AF157" s="8">
        <v>3.21</v>
      </c>
      <c r="AG157" s="16">
        <v>5.17</v>
      </c>
      <c r="AH157" s="8">
        <v>1</v>
      </c>
      <c r="AI157" s="8">
        <v>0</v>
      </c>
      <c r="AJ157" s="8">
        <v>0</v>
      </c>
      <c r="AK157" s="8">
        <v>0</v>
      </c>
      <c r="AL157" s="8">
        <v>1</v>
      </c>
      <c r="AM157" s="8">
        <f t="shared" si="42"/>
        <v>1</v>
      </c>
      <c r="AN157" s="8">
        <v>0</v>
      </c>
      <c r="AO157" s="8">
        <v>0</v>
      </c>
      <c r="AP157" s="8">
        <v>1</v>
      </c>
      <c r="AQ157" s="8">
        <v>0</v>
      </c>
      <c r="AR157" s="8">
        <f t="shared" si="43"/>
        <v>1</v>
      </c>
      <c r="AS157" s="8">
        <v>0</v>
      </c>
      <c r="AT157" s="8">
        <v>0</v>
      </c>
      <c r="AU157" s="8">
        <v>1</v>
      </c>
      <c r="AV157" s="8">
        <v>0</v>
      </c>
      <c r="AW157" s="8">
        <f t="shared" si="44"/>
        <v>1</v>
      </c>
      <c r="AX157" s="8">
        <f t="shared" si="54"/>
        <v>0</v>
      </c>
      <c r="AY157" s="8">
        <f t="shared" si="55"/>
        <v>0</v>
      </c>
      <c r="AZ157" s="8">
        <f t="shared" si="56"/>
        <v>2</v>
      </c>
      <c r="BA157" s="8">
        <f t="shared" si="57"/>
        <v>1</v>
      </c>
      <c r="BB157" s="8">
        <f t="shared" si="58"/>
        <v>3</v>
      </c>
    </row>
    <row r="158" spans="1:54" x14ac:dyDescent="0.3">
      <c r="A158" s="2">
        <v>157</v>
      </c>
      <c r="B158" s="2">
        <v>40</v>
      </c>
      <c r="C158" s="2">
        <v>4</v>
      </c>
      <c r="D158" s="2">
        <v>4</v>
      </c>
      <c r="E158" s="26">
        <f t="shared" si="45"/>
        <v>4</v>
      </c>
      <c r="F158" s="26">
        <f t="shared" si="46"/>
        <v>4</v>
      </c>
      <c r="G158" s="2">
        <v>3</v>
      </c>
      <c r="H158" s="2">
        <v>3</v>
      </c>
      <c r="I158" s="26">
        <f t="shared" si="47"/>
        <v>3</v>
      </c>
      <c r="J158" s="26">
        <f t="shared" si="48"/>
        <v>3</v>
      </c>
      <c r="K158" s="7">
        <v>1</v>
      </c>
      <c r="L158" s="7">
        <v>1</v>
      </c>
      <c r="M158" s="19">
        <f t="shared" si="49"/>
        <v>2</v>
      </c>
      <c r="N158" s="7">
        <v>3.21</v>
      </c>
      <c r="O158" s="10">
        <v>81.599999999999994</v>
      </c>
      <c r="P158" s="10">
        <v>82.328000000000003</v>
      </c>
      <c r="Q158" s="14">
        <v>60200</v>
      </c>
      <c r="R158" s="14">
        <f t="shared" si="50"/>
        <v>728.00000000000864</v>
      </c>
      <c r="S158" s="9">
        <f t="shared" si="51"/>
        <v>0.72800000000000864</v>
      </c>
      <c r="T158" s="14">
        <v>560.01395489251934</v>
      </c>
      <c r="U158" s="15">
        <f t="shared" si="52"/>
        <v>0.77</v>
      </c>
      <c r="V158" s="15">
        <f t="shared" si="40"/>
        <v>0.22999999999999998</v>
      </c>
      <c r="W158" s="8">
        <v>15790</v>
      </c>
      <c r="X158" s="8">
        <v>16879</v>
      </c>
      <c r="Y158" s="8">
        <v>18043</v>
      </c>
      <c r="Z158" s="17">
        <v>27.66</v>
      </c>
      <c r="AA158" s="17">
        <f t="shared" si="41"/>
        <v>1.4418521757732918</v>
      </c>
      <c r="AB158" s="12">
        <v>20.27</v>
      </c>
      <c r="AC158" s="12">
        <v>34.869999999999997</v>
      </c>
      <c r="AD158" s="12">
        <v>3.6</v>
      </c>
      <c r="AE158" s="17">
        <f t="shared" si="53"/>
        <v>0.55630250076728727</v>
      </c>
      <c r="AF158" s="8">
        <v>2.54</v>
      </c>
      <c r="AG158" s="16">
        <v>4.8</v>
      </c>
      <c r="AH158" s="8">
        <v>1</v>
      </c>
      <c r="AI158" s="8">
        <v>0</v>
      </c>
      <c r="AJ158" s="8">
        <v>0</v>
      </c>
      <c r="AK158" s="8">
        <v>0</v>
      </c>
      <c r="AL158" s="8">
        <v>2</v>
      </c>
      <c r="AM158" s="8">
        <f t="shared" si="42"/>
        <v>2</v>
      </c>
      <c r="AN158" s="8">
        <v>0</v>
      </c>
      <c r="AO158" s="8">
        <v>0</v>
      </c>
      <c r="AP158" s="8">
        <v>2</v>
      </c>
      <c r="AQ158" s="8">
        <v>0</v>
      </c>
      <c r="AR158" s="8">
        <f t="shared" si="43"/>
        <v>2</v>
      </c>
      <c r="AS158" s="8">
        <v>0</v>
      </c>
      <c r="AT158" s="8">
        <v>0</v>
      </c>
      <c r="AU158" s="8">
        <v>2</v>
      </c>
      <c r="AV158" s="8">
        <v>1</v>
      </c>
      <c r="AW158" s="8">
        <f t="shared" si="44"/>
        <v>3</v>
      </c>
      <c r="AX158" s="8">
        <f t="shared" si="54"/>
        <v>0</v>
      </c>
      <c r="AY158" s="8">
        <f t="shared" si="55"/>
        <v>0</v>
      </c>
      <c r="AZ158" s="8">
        <f t="shared" si="56"/>
        <v>4</v>
      </c>
      <c r="BA158" s="8">
        <f t="shared" si="57"/>
        <v>3</v>
      </c>
      <c r="BB158" s="8">
        <f t="shared" si="58"/>
        <v>7</v>
      </c>
    </row>
    <row r="159" spans="1:54" x14ac:dyDescent="0.3">
      <c r="A159" s="2">
        <v>158</v>
      </c>
      <c r="B159" s="2">
        <v>60</v>
      </c>
      <c r="C159" s="2">
        <v>3</v>
      </c>
      <c r="D159" s="2">
        <v>3</v>
      </c>
      <c r="E159" s="26">
        <f t="shared" si="45"/>
        <v>3</v>
      </c>
      <c r="F159" s="26">
        <f t="shared" si="46"/>
        <v>3</v>
      </c>
      <c r="G159" s="2">
        <v>3</v>
      </c>
      <c r="H159" s="2">
        <v>3</v>
      </c>
      <c r="I159" s="26">
        <f t="shared" si="47"/>
        <v>3</v>
      </c>
      <c r="J159" s="26">
        <f t="shared" si="48"/>
        <v>3</v>
      </c>
      <c r="K159" s="7">
        <v>1</v>
      </c>
      <c r="L159" s="7">
        <v>1</v>
      </c>
      <c r="M159" s="19">
        <f t="shared" si="49"/>
        <v>2</v>
      </c>
      <c r="N159" s="7">
        <v>3.15</v>
      </c>
      <c r="O159" s="10">
        <v>82.328000000000003</v>
      </c>
      <c r="P159" s="10">
        <v>82.9</v>
      </c>
      <c r="Q159" s="14">
        <v>60200</v>
      </c>
      <c r="R159" s="14">
        <f t="shared" si="50"/>
        <v>572.00000000000273</v>
      </c>
      <c r="S159" s="9">
        <f t="shared" si="51"/>
        <v>0.57200000000000273</v>
      </c>
      <c r="T159" s="14">
        <v>569.28244844401718</v>
      </c>
      <c r="U159" s="15">
        <f t="shared" si="52"/>
        <v>1</v>
      </c>
      <c r="V159" s="15">
        <f t="shared" si="40"/>
        <v>0</v>
      </c>
      <c r="W159" s="8">
        <v>15790</v>
      </c>
      <c r="X159" s="8">
        <v>16879</v>
      </c>
      <c r="Y159" s="8">
        <v>18043</v>
      </c>
      <c r="Z159" s="17">
        <v>33.090000000000003</v>
      </c>
      <c r="AA159" s="17">
        <f t="shared" si="41"/>
        <v>1.5196967671598531</v>
      </c>
      <c r="AB159" s="12">
        <v>31.74</v>
      </c>
      <c r="AC159" s="12">
        <v>35.67</v>
      </c>
      <c r="AD159" s="12">
        <v>4.0199999999999996</v>
      </c>
      <c r="AE159" s="17">
        <f t="shared" si="53"/>
        <v>0.60422605308446997</v>
      </c>
      <c r="AF159" s="8">
        <v>3.49</v>
      </c>
      <c r="AG159" s="16">
        <v>4.83</v>
      </c>
      <c r="AH159" s="8">
        <v>0</v>
      </c>
      <c r="AI159" s="8">
        <v>0</v>
      </c>
      <c r="AJ159" s="8">
        <v>0</v>
      </c>
      <c r="AK159" s="8">
        <v>0</v>
      </c>
      <c r="AL159" s="8">
        <v>1</v>
      </c>
      <c r="AM159" s="8">
        <f t="shared" si="42"/>
        <v>1</v>
      </c>
      <c r="AN159" s="8">
        <v>0</v>
      </c>
      <c r="AO159" s="8">
        <v>0</v>
      </c>
      <c r="AP159" s="8">
        <v>0</v>
      </c>
      <c r="AQ159" s="8">
        <v>1</v>
      </c>
      <c r="AR159" s="8">
        <f t="shared" si="43"/>
        <v>1</v>
      </c>
      <c r="AS159" s="8">
        <v>0</v>
      </c>
      <c r="AT159" s="8">
        <v>0</v>
      </c>
      <c r="AU159" s="8">
        <v>0</v>
      </c>
      <c r="AV159" s="8">
        <v>1</v>
      </c>
      <c r="AW159" s="8">
        <f t="shared" si="44"/>
        <v>1</v>
      </c>
      <c r="AX159" s="8">
        <f t="shared" si="54"/>
        <v>0</v>
      </c>
      <c r="AY159" s="8">
        <f t="shared" si="55"/>
        <v>0</v>
      </c>
      <c r="AZ159" s="8">
        <f t="shared" si="56"/>
        <v>0</v>
      </c>
      <c r="BA159" s="8">
        <f t="shared" si="57"/>
        <v>3</v>
      </c>
      <c r="BB159" s="8">
        <f t="shared" si="58"/>
        <v>3</v>
      </c>
    </row>
    <row r="160" spans="1:54" x14ac:dyDescent="0.3">
      <c r="A160" s="2">
        <v>159</v>
      </c>
      <c r="B160" s="2">
        <v>60</v>
      </c>
      <c r="C160" s="2">
        <v>4</v>
      </c>
      <c r="D160" s="2">
        <v>3</v>
      </c>
      <c r="E160" s="26">
        <f t="shared" si="45"/>
        <v>3</v>
      </c>
      <c r="F160" s="26">
        <f t="shared" si="46"/>
        <v>4</v>
      </c>
      <c r="G160" s="2">
        <v>3</v>
      </c>
      <c r="H160" s="2">
        <v>3</v>
      </c>
      <c r="I160" s="26">
        <f t="shared" si="47"/>
        <v>3</v>
      </c>
      <c r="J160" s="26">
        <f t="shared" si="48"/>
        <v>3</v>
      </c>
      <c r="K160" s="7">
        <v>1</v>
      </c>
      <c r="L160" s="7">
        <v>1</v>
      </c>
      <c r="M160" s="19">
        <f t="shared" si="49"/>
        <v>2</v>
      </c>
      <c r="N160" s="7">
        <v>3.15</v>
      </c>
      <c r="O160" s="10">
        <v>82.9</v>
      </c>
      <c r="P160" s="10">
        <v>83.3</v>
      </c>
      <c r="Q160" s="14">
        <v>60200</v>
      </c>
      <c r="R160" s="14">
        <f t="shared" si="50"/>
        <v>399.99999999999147</v>
      </c>
      <c r="S160" s="9">
        <f t="shared" si="51"/>
        <v>0.39999999999999147</v>
      </c>
      <c r="T160" s="14">
        <v>384.6902803541056</v>
      </c>
      <c r="U160" s="15">
        <f t="shared" si="52"/>
        <v>0.96</v>
      </c>
      <c r="V160" s="15">
        <f t="shared" si="40"/>
        <v>4.0000000000000036E-2</v>
      </c>
      <c r="W160" s="8">
        <v>15790</v>
      </c>
      <c r="X160" s="8">
        <v>16879</v>
      </c>
      <c r="Y160" s="8">
        <v>18043</v>
      </c>
      <c r="Z160" s="17">
        <v>31.16</v>
      </c>
      <c r="AA160" s="17">
        <f t="shared" si="41"/>
        <v>1.4935974490005268</v>
      </c>
      <c r="AB160" s="12">
        <v>27.48</v>
      </c>
      <c r="AC160" s="12">
        <v>34.83</v>
      </c>
      <c r="AD160" s="12">
        <v>3.88</v>
      </c>
      <c r="AE160" s="17">
        <f t="shared" si="53"/>
        <v>0.58883172559420727</v>
      </c>
      <c r="AF160" s="8">
        <v>3.73</v>
      </c>
      <c r="AG160" s="16">
        <v>4.1399999999999997</v>
      </c>
      <c r="AH160" s="8">
        <v>0</v>
      </c>
      <c r="AI160" s="8">
        <v>0</v>
      </c>
      <c r="AJ160" s="8">
        <v>1</v>
      </c>
      <c r="AK160" s="8">
        <v>0</v>
      </c>
      <c r="AL160" s="8">
        <v>0</v>
      </c>
      <c r="AM160" s="8">
        <f t="shared" si="42"/>
        <v>1</v>
      </c>
      <c r="AN160" s="8">
        <v>0</v>
      </c>
      <c r="AO160" s="8">
        <v>0</v>
      </c>
      <c r="AP160" s="8">
        <v>1</v>
      </c>
      <c r="AQ160" s="8">
        <v>2</v>
      </c>
      <c r="AR160" s="8">
        <f t="shared" si="43"/>
        <v>3</v>
      </c>
      <c r="AS160" s="8">
        <v>0</v>
      </c>
      <c r="AT160" s="8">
        <v>0</v>
      </c>
      <c r="AU160" s="8">
        <v>0</v>
      </c>
      <c r="AV160" s="8">
        <v>0</v>
      </c>
      <c r="AW160" s="8">
        <f t="shared" si="44"/>
        <v>0</v>
      </c>
      <c r="AX160" s="8">
        <f t="shared" si="54"/>
        <v>0</v>
      </c>
      <c r="AY160" s="8">
        <f t="shared" si="55"/>
        <v>1</v>
      </c>
      <c r="AZ160" s="8">
        <f t="shared" si="56"/>
        <v>1</v>
      </c>
      <c r="BA160" s="8">
        <f t="shared" si="57"/>
        <v>2</v>
      </c>
      <c r="BB160" s="8">
        <f t="shared" si="58"/>
        <v>4</v>
      </c>
    </row>
    <row r="161" spans="1:54" x14ac:dyDescent="0.3">
      <c r="A161" s="2">
        <v>160</v>
      </c>
      <c r="B161" s="2">
        <v>60</v>
      </c>
      <c r="C161" s="2">
        <v>3</v>
      </c>
      <c r="D161" s="2">
        <v>3</v>
      </c>
      <c r="E161" s="26">
        <f t="shared" si="45"/>
        <v>3</v>
      </c>
      <c r="F161" s="26">
        <f t="shared" si="46"/>
        <v>3</v>
      </c>
      <c r="G161" s="2">
        <v>2</v>
      </c>
      <c r="H161" s="2">
        <v>2</v>
      </c>
      <c r="I161" s="26">
        <f t="shared" si="47"/>
        <v>2</v>
      </c>
      <c r="J161" s="26">
        <f t="shared" si="48"/>
        <v>2</v>
      </c>
      <c r="K161" s="7">
        <v>1</v>
      </c>
      <c r="L161" s="7">
        <v>1</v>
      </c>
      <c r="M161" s="19">
        <f t="shared" si="49"/>
        <v>2</v>
      </c>
      <c r="N161" s="7">
        <v>3.11</v>
      </c>
      <c r="O161" s="10">
        <v>83.3</v>
      </c>
      <c r="P161" s="10">
        <v>84.3</v>
      </c>
      <c r="Q161" s="14">
        <v>60200</v>
      </c>
      <c r="R161" s="14">
        <f t="shared" si="50"/>
        <v>1000</v>
      </c>
      <c r="S161" s="9">
        <f t="shared" si="51"/>
        <v>1</v>
      </c>
      <c r="T161" s="14">
        <v>999.88287785983073</v>
      </c>
      <c r="U161" s="15">
        <f t="shared" si="52"/>
        <v>1</v>
      </c>
      <c r="V161" s="15">
        <f t="shared" si="40"/>
        <v>0</v>
      </c>
      <c r="W161" s="8">
        <v>15790</v>
      </c>
      <c r="X161" s="8">
        <v>16879</v>
      </c>
      <c r="Y161" s="8">
        <v>18043</v>
      </c>
      <c r="Z161" s="17">
        <v>24.62</v>
      </c>
      <c r="AA161" s="17">
        <f t="shared" si="41"/>
        <v>1.3912880485952974</v>
      </c>
      <c r="AB161" s="12">
        <v>18.75</v>
      </c>
      <c r="AC161" s="12">
        <v>33.01</v>
      </c>
      <c r="AD161" s="12">
        <v>5.17</v>
      </c>
      <c r="AE161" s="17">
        <f t="shared" si="53"/>
        <v>0.71349054309394255</v>
      </c>
      <c r="AF161" s="8">
        <v>4.3600000000000003</v>
      </c>
      <c r="AG161" s="16">
        <v>6.56</v>
      </c>
      <c r="AH161" s="8">
        <v>1</v>
      </c>
      <c r="AI161" s="8">
        <v>0</v>
      </c>
      <c r="AJ161" s="8">
        <v>0</v>
      </c>
      <c r="AK161" s="8">
        <v>2</v>
      </c>
      <c r="AL161" s="8">
        <v>3</v>
      </c>
      <c r="AM161" s="8">
        <f t="shared" si="42"/>
        <v>5</v>
      </c>
      <c r="AN161" s="8">
        <v>0</v>
      </c>
      <c r="AO161" s="8">
        <v>0</v>
      </c>
      <c r="AP161" s="8">
        <v>3</v>
      </c>
      <c r="AQ161" s="8">
        <v>3</v>
      </c>
      <c r="AR161" s="8">
        <f t="shared" si="43"/>
        <v>6</v>
      </c>
      <c r="AS161" s="8">
        <v>0</v>
      </c>
      <c r="AT161" s="8">
        <v>0</v>
      </c>
      <c r="AU161" s="8">
        <v>0</v>
      </c>
      <c r="AV161" s="8">
        <v>6</v>
      </c>
      <c r="AW161" s="8">
        <f t="shared" si="44"/>
        <v>6</v>
      </c>
      <c r="AX161" s="8">
        <f t="shared" si="54"/>
        <v>0</v>
      </c>
      <c r="AY161" s="8">
        <f t="shared" si="55"/>
        <v>0</v>
      </c>
      <c r="AZ161" s="8">
        <f t="shared" si="56"/>
        <v>5</v>
      </c>
      <c r="BA161" s="8">
        <f t="shared" si="57"/>
        <v>12</v>
      </c>
      <c r="BB161" s="8">
        <f t="shared" si="58"/>
        <v>17</v>
      </c>
    </row>
    <row r="162" spans="1:54" x14ac:dyDescent="0.3">
      <c r="A162" s="2">
        <v>161</v>
      </c>
      <c r="B162" s="2">
        <v>40</v>
      </c>
      <c r="C162" s="2">
        <v>3</v>
      </c>
      <c r="D162" s="2">
        <v>4</v>
      </c>
      <c r="E162" s="26">
        <f t="shared" si="45"/>
        <v>3</v>
      </c>
      <c r="F162" s="26">
        <f t="shared" si="46"/>
        <v>4</v>
      </c>
      <c r="G162" s="2">
        <v>3</v>
      </c>
      <c r="H162" s="2">
        <v>4</v>
      </c>
      <c r="I162" s="26">
        <f t="shared" si="47"/>
        <v>3</v>
      </c>
      <c r="J162" s="26">
        <f t="shared" si="48"/>
        <v>4</v>
      </c>
      <c r="K162" s="7">
        <v>1</v>
      </c>
      <c r="L162" s="7">
        <v>1</v>
      </c>
      <c r="M162" s="19">
        <f t="shared" si="49"/>
        <v>2</v>
      </c>
      <c r="N162" s="7">
        <v>3.11</v>
      </c>
      <c r="O162" s="10">
        <v>84.3</v>
      </c>
      <c r="P162" s="10">
        <v>85.3</v>
      </c>
      <c r="Q162" s="14">
        <v>60200</v>
      </c>
      <c r="R162" s="14">
        <f t="shared" si="50"/>
        <v>1000</v>
      </c>
      <c r="S162" s="9">
        <f t="shared" si="51"/>
        <v>1</v>
      </c>
      <c r="T162" s="14">
        <v>999.88014516047417</v>
      </c>
      <c r="U162" s="15">
        <f t="shared" si="52"/>
        <v>1</v>
      </c>
      <c r="V162" s="15">
        <f t="shared" si="40"/>
        <v>0</v>
      </c>
      <c r="W162" s="8">
        <v>15790</v>
      </c>
      <c r="X162" s="8">
        <v>16879</v>
      </c>
      <c r="Y162" s="8">
        <v>18043</v>
      </c>
      <c r="Z162" s="17">
        <v>23.77</v>
      </c>
      <c r="AA162" s="17">
        <f t="shared" si="41"/>
        <v>1.3760291817281802</v>
      </c>
      <c r="AB162" s="12">
        <v>13.24</v>
      </c>
      <c r="AC162" s="12">
        <v>44.65</v>
      </c>
      <c r="AD162" s="12">
        <v>5.0199999999999996</v>
      </c>
      <c r="AE162" s="17">
        <f t="shared" si="53"/>
        <v>0.70070371714501933</v>
      </c>
      <c r="AF162" s="8">
        <v>3.76</v>
      </c>
      <c r="AG162" s="16">
        <v>6.72</v>
      </c>
      <c r="AH162" s="8">
        <v>7</v>
      </c>
      <c r="AI162" s="8">
        <v>0</v>
      </c>
      <c r="AJ162" s="8">
        <v>0</v>
      </c>
      <c r="AK162" s="8">
        <v>2</v>
      </c>
      <c r="AL162" s="8">
        <v>12</v>
      </c>
      <c r="AM162" s="8">
        <f t="shared" si="42"/>
        <v>14</v>
      </c>
      <c r="AN162" s="8">
        <v>0</v>
      </c>
      <c r="AO162" s="8">
        <v>1</v>
      </c>
      <c r="AP162" s="8">
        <v>2</v>
      </c>
      <c r="AQ162" s="8">
        <v>7</v>
      </c>
      <c r="AR162" s="8">
        <f t="shared" si="43"/>
        <v>10</v>
      </c>
      <c r="AS162" s="8">
        <v>0</v>
      </c>
      <c r="AT162" s="8">
        <v>1</v>
      </c>
      <c r="AU162" s="8">
        <v>5</v>
      </c>
      <c r="AV162" s="8">
        <v>13</v>
      </c>
      <c r="AW162" s="8">
        <f t="shared" si="44"/>
        <v>19</v>
      </c>
      <c r="AX162" s="8">
        <f t="shared" si="54"/>
        <v>0</v>
      </c>
      <c r="AY162" s="8">
        <f t="shared" si="55"/>
        <v>2</v>
      </c>
      <c r="AZ162" s="8">
        <f t="shared" si="56"/>
        <v>9</v>
      </c>
      <c r="BA162" s="8">
        <f t="shared" si="57"/>
        <v>32</v>
      </c>
      <c r="BB162" s="8">
        <f t="shared" si="58"/>
        <v>43</v>
      </c>
    </row>
    <row r="163" spans="1:54" x14ac:dyDescent="0.3">
      <c r="A163" s="2">
        <v>162</v>
      </c>
      <c r="B163" s="2">
        <v>60</v>
      </c>
      <c r="C163" s="2">
        <v>4</v>
      </c>
      <c r="D163" s="2">
        <v>4</v>
      </c>
      <c r="E163" s="26">
        <f t="shared" si="45"/>
        <v>4</v>
      </c>
      <c r="F163" s="26">
        <f t="shared" si="46"/>
        <v>4</v>
      </c>
      <c r="G163" s="2">
        <v>3</v>
      </c>
      <c r="H163" s="2">
        <v>3</v>
      </c>
      <c r="I163" s="26">
        <f t="shared" si="47"/>
        <v>3</v>
      </c>
      <c r="J163" s="26">
        <f t="shared" si="48"/>
        <v>3</v>
      </c>
      <c r="K163" s="7">
        <v>1</v>
      </c>
      <c r="L163" s="7">
        <v>1</v>
      </c>
      <c r="M163" s="19">
        <f t="shared" si="49"/>
        <v>2</v>
      </c>
      <c r="N163" s="7">
        <v>3.13</v>
      </c>
      <c r="O163" s="10">
        <v>85.3</v>
      </c>
      <c r="P163" s="10">
        <v>86</v>
      </c>
      <c r="Q163" s="14">
        <v>60200</v>
      </c>
      <c r="R163" s="14">
        <f t="shared" si="50"/>
        <v>700.00000000000284</v>
      </c>
      <c r="S163" s="9">
        <f t="shared" si="51"/>
        <v>0.70000000000000284</v>
      </c>
      <c r="T163" s="14">
        <v>699.90407992528606</v>
      </c>
      <c r="U163" s="15">
        <f t="shared" si="52"/>
        <v>1</v>
      </c>
      <c r="V163" s="15">
        <f t="shared" si="40"/>
        <v>0</v>
      </c>
      <c r="W163" s="8">
        <v>15790</v>
      </c>
      <c r="X163" s="8">
        <v>16879</v>
      </c>
      <c r="Y163" s="8">
        <v>18043</v>
      </c>
      <c r="Z163" s="17">
        <v>19.45</v>
      </c>
      <c r="AA163" s="17">
        <f t="shared" si="41"/>
        <v>1.2889196056617265</v>
      </c>
      <c r="AB163" s="12">
        <v>9.8800000000000008</v>
      </c>
      <c r="AC163" s="12">
        <v>27.79</v>
      </c>
      <c r="AD163" s="12">
        <v>4.37</v>
      </c>
      <c r="AE163" s="17">
        <f t="shared" si="53"/>
        <v>0.64048143697042181</v>
      </c>
      <c r="AF163" s="8">
        <v>3.29</v>
      </c>
      <c r="AG163" s="16">
        <v>6.01</v>
      </c>
      <c r="AH163" s="8">
        <v>3</v>
      </c>
      <c r="AI163" s="8">
        <v>0</v>
      </c>
      <c r="AJ163" s="8">
        <v>0</v>
      </c>
      <c r="AK163" s="8">
        <v>0</v>
      </c>
      <c r="AL163" s="8">
        <v>0</v>
      </c>
      <c r="AM163" s="8">
        <f t="shared" si="42"/>
        <v>0</v>
      </c>
      <c r="AN163" s="8">
        <v>0</v>
      </c>
      <c r="AO163" s="8">
        <v>1</v>
      </c>
      <c r="AP163" s="8">
        <v>1</v>
      </c>
      <c r="AQ163" s="8">
        <v>3</v>
      </c>
      <c r="AR163" s="8">
        <f t="shared" si="43"/>
        <v>5</v>
      </c>
      <c r="AS163" s="8">
        <v>0</v>
      </c>
      <c r="AT163" s="8">
        <v>0</v>
      </c>
      <c r="AU163" s="8">
        <v>2</v>
      </c>
      <c r="AV163" s="8">
        <v>1</v>
      </c>
      <c r="AW163" s="8">
        <f t="shared" si="44"/>
        <v>3</v>
      </c>
      <c r="AX163" s="8">
        <f t="shared" si="54"/>
        <v>0</v>
      </c>
      <c r="AY163" s="8">
        <f t="shared" si="55"/>
        <v>1</v>
      </c>
      <c r="AZ163" s="8">
        <f t="shared" si="56"/>
        <v>3</v>
      </c>
      <c r="BA163" s="8">
        <f t="shared" si="57"/>
        <v>4</v>
      </c>
      <c r="BB163" s="8">
        <f t="shared" si="58"/>
        <v>8</v>
      </c>
    </row>
    <row r="164" spans="1:54" x14ac:dyDescent="0.3">
      <c r="A164" s="2">
        <v>163</v>
      </c>
      <c r="B164" s="2">
        <v>40</v>
      </c>
      <c r="C164" s="2">
        <v>4</v>
      </c>
      <c r="D164" s="2">
        <v>4</v>
      </c>
      <c r="E164" s="26">
        <f t="shared" si="45"/>
        <v>4</v>
      </c>
      <c r="F164" s="26">
        <f t="shared" si="46"/>
        <v>4</v>
      </c>
      <c r="G164" s="2">
        <v>2</v>
      </c>
      <c r="H164" s="2">
        <v>2</v>
      </c>
      <c r="I164" s="26">
        <f t="shared" si="47"/>
        <v>2</v>
      </c>
      <c r="J164" s="26">
        <f t="shared" si="48"/>
        <v>2</v>
      </c>
      <c r="K164" s="7">
        <v>1</v>
      </c>
      <c r="L164" s="7">
        <v>1</v>
      </c>
      <c r="M164" s="19">
        <f t="shared" si="49"/>
        <v>2</v>
      </c>
      <c r="N164" s="7">
        <v>3.15</v>
      </c>
      <c r="O164" s="10">
        <v>86</v>
      </c>
      <c r="P164" s="10">
        <v>86.85</v>
      </c>
      <c r="Q164" s="14">
        <v>60200</v>
      </c>
      <c r="R164" s="14">
        <f t="shared" si="50"/>
        <v>849.99999999999432</v>
      </c>
      <c r="S164" s="9">
        <f t="shared" si="51"/>
        <v>0.84999999999999432</v>
      </c>
      <c r="T164" s="14">
        <v>849.85559545226727</v>
      </c>
      <c r="U164" s="15">
        <f t="shared" si="52"/>
        <v>1</v>
      </c>
      <c r="V164" s="15">
        <f t="shared" si="40"/>
        <v>0</v>
      </c>
      <c r="W164" s="8">
        <v>10497</v>
      </c>
      <c r="X164" s="8">
        <v>10201</v>
      </c>
      <c r="Y164" s="8">
        <v>9913</v>
      </c>
      <c r="Z164" s="17">
        <v>26.84</v>
      </c>
      <c r="AA164" s="17">
        <f t="shared" si="41"/>
        <v>1.4287825114969546</v>
      </c>
      <c r="AB164" s="12">
        <v>21.43</v>
      </c>
      <c r="AC164" s="12">
        <v>31.94</v>
      </c>
      <c r="AD164" s="12">
        <v>3.07</v>
      </c>
      <c r="AE164" s="17">
        <f t="shared" si="53"/>
        <v>0.48713837547718647</v>
      </c>
      <c r="AF164" s="8">
        <v>2.2000000000000002</v>
      </c>
      <c r="AG164" s="16">
        <v>4.4400000000000004</v>
      </c>
      <c r="AH164" s="8">
        <v>8</v>
      </c>
      <c r="AI164" s="8">
        <v>0</v>
      </c>
      <c r="AJ164" s="8">
        <v>0</v>
      </c>
      <c r="AK164" s="8">
        <v>14</v>
      </c>
      <c r="AL164" s="8">
        <v>20</v>
      </c>
      <c r="AM164" s="8">
        <f t="shared" si="42"/>
        <v>34</v>
      </c>
      <c r="AN164" s="8">
        <v>2</v>
      </c>
      <c r="AO164" s="8">
        <v>0</v>
      </c>
      <c r="AP164" s="8">
        <v>10</v>
      </c>
      <c r="AQ164" s="8">
        <v>15</v>
      </c>
      <c r="AR164" s="8">
        <f t="shared" si="43"/>
        <v>27</v>
      </c>
      <c r="AS164" s="8">
        <v>0</v>
      </c>
      <c r="AT164" s="8">
        <v>1</v>
      </c>
      <c r="AU164" s="8">
        <v>6</v>
      </c>
      <c r="AV164" s="8">
        <v>22</v>
      </c>
      <c r="AW164" s="8">
        <f t="shared" si="44"/>
        <v>29</v>
      </c>
      <c r="AX164" s="8">
        <f t="shared" si="54"/>
        <v>2</v>
      </c>
      <c r="AY164" s="8">
        <f t="shared" si="55"/>
        <v>1</v>
      </c>
      <c r="AZ164" s="8">
        <f t="shared" si="56"/>
        <v>30</v>
      </c>
      <c r="BA164" s="8">
        <f t="shared" si="57"/>
        <v>57</v>
      </c>
      <c r="BB164" s="8">
        <f t="shared" si="58"/>
        <v>90</v>
      </c>
    </row>
    <row r="165" spans="1:54" x14ac:dyDescent="0.3">
      <c r="A165" s="2">
        <v>164</v>
      </c>
      <c r="B165" s="2">
        <v>40</v>
      </c>
      <c r="C165" s="2">
        <v>3</v>
      </c>
      <c r="D165" s="2">
        <v>4</v>
      </c>
      <c r="E165" s="26">
        <f t="shared" si="45"/>
        <v>3</v>
      </c>
      <c r="F165" s="26">
        <f t="shared" si="46"/>
        <v>4</v>
      </c>
      <c r="G165" s="2">
        <v>3</v>
      </c>
      <c r="H165" s="2">
        <v>3</v>
      </c>
      <c r="I165" s="26">
        <f t="shared" si="47"/>
        <v>3</v>
      </c>
      <c r="J165" s="26">
        <f t="shared" si="48"/>
        <v>3</v>
      </c>
      <c r="K165" s="7">
        <v>1</v>
      </c>
      <c r="L165" s="7">
        <v>1</v>
      </c>
      <c r="M165" s="19">
        <f t="shared" si="49"/>
        <v>2</v>
      </c>
      <c r="N165" s="7">
        <v>3.47</v>
      </c>
      <c r="O165" s="10">
        <v>86.85</v>
      </c>
      <c r="P165" s="10">
        <v>87.85</v>
      </c>
      <c r="Q165" s="14">
        <v>60210</v>
      </c>
      <c r="R165" s="14">
        <f t="shared" si="50"/>
        <v>1000</v>
      </c>
      <c r="S165" s="9">
        <f t="shared" si="51"/>
        <v>1</v>
      </c>
      <c r="T165" s="14">
        <v>989.76078129454754</v>
      </c>
      <c r="U165" s="15">
        <f t="shared" si="52"/>
        <v>0.99</v>
      </c>
      <c r="V165" s="15">
        <f t="shared" si="40"/>
        <v>1.0000000000000009E-2</v>
      </c>
      <c r="W165" s="8">
        <v>10497</v>
      </c>
      <c r="X165" s="8">
        <v>10201</v>
      </c>
      <c r="Y165" s="8">
        <v>9913</v>
      </c>
      <c r="Z165" s="17">
        <v>25.13</v>
      </c>
      <c r="AA165" s="17">
        <f t="shared" si="41"/>
        <v>1.4001924885925761</v>
      </c>
      <c r="AB165" s="12">
        <v>16.02</v>
      </c>
      <c r="AC165" s="12">
        <v>37.17</v>
      </c>
      <c r="AD165" s="12">
        <v>2.8</v>
      </c>
      <c r="AE165" s="17">
        <f t="shared" si="53"/>
        <v>0.44715803134221921</v>
      </c>
      <c r="AF165" s="8">
        <v>2.13</v>
      </c>
      <c r="AG165" s="16">
        <v>5.13</v>
      </c>
      <c r="AH165" s="8">
        <v>6</v>
      </c>
      <c r="AI165" s="8">
        <v>0</v>
      </c>
      <c r="AJ165" s="8">
        <v>0</v>
      </c>
      <c r="AK165" s="8">
        <v>11</v>
      </c>
      <c r="AL165" s="8">
        <v>28</v>
      </c>
      <c r="AM165" s="8">
        <f t="shared" si="42"/>
        <v>39</v>
      </c>
      <c r="AN165" s="8">
        <v>0</v>
      </c>
      <c r="AO165" s="8">
        <v>4</v>
      </c>
      <c r="AP165" s="8">
        <v>11</v>
      </c>
      <c r="AQ165" s="8">
        <v>18</v>
      </c>
      <c r="AR165" s="8">
        <f t="shared" si="43"/>
        <v>33</v>
      </c>
      <c r="AS165" s="8">
        <v>0</v>
      </c>
      <c r="AT165" s="8">
        <v>4</v>
      </c>
      <c r="AU165" s="8">
        <v>17</v>
      </c>
      <c r="AV165" s="8">
        <v>20</v>
      </c>
      <c r="AW165" s="8">
        <f t="shared" si="44"/>
        <v>41</v>
      </c>
      <c r="AX165" s="8">
        <f t="shared" si="54"/>
        <v>0</v>
      </c>
      <c r="AY165" s="8">
        <f t="shared" si="55"/>
        <v>8</v>
      </c>
      <c r="AZ165" s="8">
        <f t="shared" si="56"/>
        <v>39</v>
      </c>
      <c r="BA165" s="8">
        <f t="shared" si="57"/>
        <v>66</v>
      </c>
      <c r="BB165" s="8">
        <f t="shared" si="58"/>
        <v>113</v>
      </c>
    </row>
    <row r="166" spans="1:54" x14ac:dyDescent="0.3">
      <c r="A166" s="2">
        <v>165</v>
      </c>
      <c r="B166" s="2">
        <v>40</v>
      </c>
      <c r="C166" s="2">
        <v>3</v>
      </c>
      <c r="D166" s="2">
        <v>3</v>
      </c>
      <c r="E166" s="26">
        <f t="shared" si="45"/>
        <v>3</v>
      </c>
      <c r="F166" s="26">
        <f t="shared" si="46"/>
        <v>3</v>
      </c>
      <c r="G166" s="2">
        <v>3</v>
      </c>
      <c r="H166" s="2">
        <v>2</v>
      </c>
      <c r="I166" s="26">
        <f t="shared" si="47"/>
        <v>2</v>
      </c>
      <c r="J166" s="26">
        <f t="shared" si="48"/>
        <v>3</v>
      </c>
      <c r="K166" s="7">
        <v>1</v>
      </c>
      <c r="L166" s="7">
        <v>1</v>
      </c>
      <c r="M166" s="19">
        <f t="shared" si="49"/>
        <v>2</v>
      </c>
      <c r="N166" s="7">
        <v>3.51</v>
      </c>
      <c r="O166" s="10">
        <v>87.85</v>
      </c>
      <c r="P166" s="10">
        <v>88.3</v>
      </c>
      <c r="Q166" s="14">
        <v>60210</v>
      </c>
      <c r="R166" s="14">
        <f t="shared" si="50"/>
        <v>450.00000000000284</v>
      </c>
      <c r="S166" s="9">
        <f t="shared" si="51"/>
        <v>0.45000000000000284</v>
      </c>
      <c r="T166" s="14">
        <v>412.75878640040344</v>
      </c>
      <c r="U166" s="15">
        <f t="shared" si="52"/>
        <v>0.92</v>
      </c>
      <c r="V166" s="15">
        <f t="shared" si="40"/>
        <v>7.999999999999996E-2</v>
      </c>
      <c r="W166" s="8">
        <v>10497</v>
      </c>
      <c r="X166" s="8">
        <v>10201</v>
      </c>
      <c r="Y166" s="8">
        <v>9913</v>
      </c>
      <c r="Z166" s="17">
        <v>24.16</v>
      </c>
      <c r="AA166" s="17">
        <f t="shared" si="41"/>
        <v>1.3830969299490943</v>
      </c>
      <c r="AB166" s="12">
        <v>18.649999999999999</v>
      </c>
      <c r="AC166" s="12">
        <v>29.66</v>
      </c>
      <c r="AD166" s="12">
        <v>2.14</v>
      </c>
      <c r="AE166" s="17">
        <f t="shared" si="53"/>
        <v>0.33041377334919086</v>
      </c>
      <c r="AF166" s="8">
        <v>2</v>
      </c>
      <c r="AG166" s="16">
        <v>2.46</v>
      </c>
      <c r="AH166" s="8">
        <v>3</v>
      </c>
      <c r="AI166" s="8">
        <v>0</v>
      </c>
      <c r="AJ166" s="8">
        <v>0</v>
      </c>
      <c r="AK166" s="8">
        <v>1</v>
      </c>
      <c r="AL166" s="8">
        <v>6</v>
      </c>
      <c r="AM166" s="8">
        <f t="shared" si="42"/>
        <v>7</v>
      </c>
      <c r="AN166" s="8">
        <v>0</v>
      </c>
      <c r="AO166" s="8">
        <v>3</v>
      </c>
      <c r="AP166" s="8">
        <v>1</v>
      </c>
      <c r="AQ166" s="8">
        <v>4</v>
      </c>
      <c r="AR166" s="8">
        <f t="shared" si="43"/>
        <v>8</v>
      </c>
      <c r="AS166" s="8">
        <v>0</v>
      </c>
      <c r="AT166" s="8">
        <v>1</v>
      </c>
      <c r="AU166" s="8">
        <v>3</v>
      </c>
      <c r="AV166" s="8">
        <v>5</v>
      </c>
      <c r="AW166" s="8">
        <f t="shared" si="44"/>
        <v>9</v>
      </c>
      <c r="AX166" s="8">
        <f t="shared" si="54"/>
        <v>0</v>
      </c>
      <c r="AY166" s="8">
        <f t="shared" si="55"/>
        <v>4</v>
      </c>
      <c r="AZ166" s="8">
        <f t="shared" si="56"/>
        <v>5</v>
      </c>
      <c r="BA166" s="8">
        <f t="shared" si="57"/>
        <v>15</v>
      </c>
      <c r="BB166" s="8">
        <f t="shared" si="58"/>
        <v>24</v>
      </c>
    </row>
    <row r="167" spans="1:54" x14ac:dyDescent="0.3">
      <c r="A167" s="2">
        <v>166</v>
      </c>
      <c r="B167" s="2">
        <v>60</v>
      </c>
      <c r="C167" s="2">
        <v>2</v>
      </c>
      <c r="D167" s="2">
        <v>2</v>
      </c>
      <c r="E167" s="26">
        <f t="shared" si="45"/>
        <v>2</v>
      </c>
      <c r="F167" s="26">
        <f t="shared" si="46"/>
        <v>2</v>
      </c>
      <c r="G167" s="2">
        <v>2</v>
      </c>
      <c r="H167" s="2">
        <v>2</v>
      </c>
      <c r="I167" s="26">
        <f t="shared" si="47"/>
        <v>2</v>
      </c>
      <c r="J167" s="26">
        <f t="shared" si="48"/>
        <v>2</v>
      </c>
      <c r="K167" s="7">
        <v>1</v>
      </c>
      <c r="L167" s="7">
        <v>1</v>
      </c>
      <c r="M167" s="19">
        <f t="shared" si="49"/>
        <v>2</v>
      </c>
      <c r="N167" s="7">
        <v>3.6</v>
      </c>
      <c r="O167" s="10">
        <v>88.3</v>
      </c>
      <c r="P167" s="10">
        <v>88.638999999999996</v>
      </c>
      <c r="Q167" s="14">
        <v>60210</v>
      </c>
      <c r="R167" s="14">
        <f t="shared" si="50"/>
        <v>338.99999999999864</v>
      </c>
      <c r="S167" s="9">
        <f t="shared" si="51"/>
        <v>0.33899999999999864</v>
      </c>
      <c r="T167" s="14">
        <v>334.14687294775536</v>
      </c>
      <c r="U167" s="15">
        <f t="shared" si="52"/>
        <v>0.99</v>
      </c>
      <c r="V167" s="15">
        <f t="shared" si="40"/>
        <v>1.0000000000000009E-2</v>
      </c>
      <c r="W167" s="8">
        <v>10497</v>
      </c>
      <c r="X167" s="8">
        <v>10201</v>
      </c>
      <c r="Y167" s="8">
        <v>9913</v>
      </c>
      <c r="Z167" s="17">
        <v>25.03</v>
      </c>
      <c r="AA167" s="17">
        <f t="shared" si="41"/>
        <v>1.3984608496082234</v>
      </c>
      <c r="AB167" s="12">
        <v>20.12</v>
      </c>
      <c r="AC167" s="12">
        <v>29.93</v>
      </c>
      <c r="AD167" s="12">
        <v>2.99</v>
      </c>
      <c r="AE167" s="17">
        <f t="shared" si="53"/>
        <v>0.47567118832442967</v>
      </c>
      <c r="AF167" s="8">
        <v>2.66</v>
      </c>
      <c r="AG167" s="16">
        <v>3.58</v>
      </c>
      <c r="AH167" s="8">
        <v>1</v>
      </c>
      <c r="AI167" s="8">
        <v>0</v>
      </c>
      <c r="AJ167" s="8">
        <v>0</v>
      </c>
      <c r="AK167" s="8">
        <v>1</v>
      </c>
      <c r="AL167" s="8">
        <v>2</v>
      </c>
      <c r="AM167" s="8">
        <f t="shared" si="42"/>
        <v>3</v>
      </c>
      <c r="AN167" s="8">
        <v>0</v>
      </c>
      <c r="AO167" s="8">
        <v>1</v>
      </c>
      <c r="AP167" s="8">
        <v>0</v>
      </c>
      <c r="AQ167" s="8">
        <v>0</v>
      </c>
      <c r="AR167" s="8">
        <f t="shared" si="43"/>
        <v>1</v>
      </c>
      <c r="AS167" s="8">
        <v>0</v>
      </c>
      <c r="AT167" s="8">
        <v>1</v>
      </c>
      <c r="AU167" s="8">
        <v>2</v>
      </c>
      <c r="AV167" s="8">
        <v>1</v>
      </c>
      <c r="AW167" s="8">
        <f t="shared" si="44"/>
        <v>4</v>
      </c>
      <c r="AX167" s="8">
        <f t="shared" si="54"/>
        <v>0</v>
      </c>
      <c r="AY167" s="8">
        <f t="shared" si="55"/>
        <v>2</v>
      </c>
      <c r="AZ167" s="8">
        <f t="shared" si="56"/>
        <v>3</v>
      </c>
      <c r="BA167" s="8">
        <f t="shared" si="57"/>
        <v>3</v>
      </c>
      <c r="BB167" s="8">
        <f t="shared" si="58"/>
        <v>8</v>
      </c>
    </row>
    <row r="168" spans="1:54" x14ac:dyDescent="0.3">
      <c r="A168" s="2">
        <v>167</v>
      </c>
      <c r="B168" s="2">
        <v>60</v>
      </c>
      <c r="C168" s="2">
        <v>3</v>
      </c>
      <c r="D168" s="2">
        <v>2</v>
      </c>
      <c r="E168" s="26">
        <f t="shared" si="45"/>
        <v>2</v>
      </c>
      <c r="F168" s="26">
        <f t="shared" si="46"/>
        <v>3</v>
      </c>
      <c r="G168" s="2">
        <v>3</v>
      </c>
      <c r="H168" s="2">
        <v>2</v>
      </c>
      <c r="I168" s="26">
        <f t="shared" si="47"/>
        <v>2</v>
      </c>
      <c r="J168" s="26">
        <f t="shared" si="48"/>
        <v>3</v>
      </c>
      <c r="K168" s="7">
        <v>1</v>
      </c>
      <c r="L168" s="7">
        <v>1</v>
      </c>
      <c r="M168" s="19">
        <f t="shared" si="49"/>
        <v>2</v>
      </c>
      <c r="N168" s="7">
        <v>3.55</v>
      </c>
      <c r="O168" s="10">
        <v>88.638999999999996</v>
      </c>
      <c r="P168" s="10">
        <v>89.2</v>
      </c>
      <c r="Q168" s="14">
        <v>60210</v>
      </c>
      <c r="R168" s="14">
        <f t="shared" si="50"/>
        <v>561.00000000000705</v>
      </c>
      <c r="S168" s="9">
        <f t="shared" si="51"/>
        <v>0.56100000000000705</v>
      </c>
      <c r="T168" s="14">
        <v>448.22319916409214</v>
      </c>
      <c r="U168" s="15">
        <f t="shared" si="52"/>
        <v>0.8</v>
      </c>
      <c r="V168" s="15">
        <f t="shared" si="40"/>
        <v>0.19999999999999996</v>
      </c>
      <c r="W168" s="8">
        <v>10497</v>
      </c>
      <c r="X168" s="8">
        <v>10201</v>
      </c>
      <c r="Y168" s="8">
        <v>9913</v>
      </c>
      <c r="Z168" s="17">
        <v>22.14</v>
      </c>
      <c r="AA168" s="17">
        <f t="shared" si="41"/>
        <v>1.3451776165427041</v>
      </c>
      <c r="AB168" s="12">
        <v>13.43</v>
      </c>
      <c r="AC168" s="12">
        <v>36.96</v>
      </c>
      <c r="AD168" s="12">
        <v>3.32</v>
      </c>
      <c r="AE168" s="17">
        <f t="shared" si="53"/>
        <v>0.52113808370403625</v>
      </c>
      <c r="AF168" s="8">
        <v>2.83</v>
      </c>
      <c r="AG168" s="16">
        <v>4.13</v>
      </c>
      <c r="AH168" s="8">
        <v>0</v>
      </c>
      <c r="AI168" s="8">
        <v>0</v>
      </c>
      <c r="AJ168" s="8">
        <v>0</v>
      </c>
      <c r="AK168" s="8">
        <v>3</v>
      </c>
      <c r="AL168" s="8">
        <v>2</v>
      </c>
      <c r="AM168" s="8">
        <f t="shared" si="42"/>
        <v>5</v>
      </c>
      <c r="AN168" s="8">
        <v>0</v>
      </c>
      <c r="AO168" s="8">
        <v>0</v>
      </c>
      <c r="AP168" s="8">
        <v>0</v>
      </c>
      <c r="AQ168" s="8">
        <v>1</v>
      </c>
      <c r="AR168" s="8">
        <f t="shared" si="43"/>
        <v>1</v>
      </c>
      <c r="AS168" s="8">
        <v>0</v>
      </c>
      <c r="AT168" s="8">
        <v>2</v>
      </c>
      <c r="AU168" s="8">
        <v>1</v>
      </c>
      <c r="AV168" s="8">
        <v>1</v>
      </c>
      <c r="AW168" s="8">
        <f t="shared" si="44"/>
        <v>4</v>
      </c>
      <c r="AX168" s="8">
        <f t="shared" si="54"/>
        <v>0</v>
      </c>
      <c r="AY168" s="8">
        <f t="shared" si="55"/>
        <v>2</v>
      </c>
      <c r="AZ168" s="8">
        <f t="shared" si="56"/>
        <v>4</v>
      </c>
      <c r="BA168" s="8">
        <f t="shared" si="57"/>
        <v>4</v>
      </c>
      <c r="BB168" s="8">
        <f t="shared" si="58"/>
        <v>10</v>
      </c>
    </row>
    <row r="169" spans="1:54" x14ac:dyDescent="0.3">
      <c r="A169" s="2">
        <v>168</v>
      </c>
      <c r="B169" s="2">
        <v>60</v>
      </c>
      <c r="C169" s="2">
        <v>2</v>
      </c>
      <c r="D169" s="2">
        <v>3</v>
      </c>
      <c r="E169" s="26">
        <f t="shared" si="45"/>
        <v>2</v>
      </c>
      <c r="F169" s="26">
        <f t="shared" si="46"/>
        <v>3</v>
      </c>
      <c r="G169" s="2">
        <v>2</v>
      </c>
      <c r="H169" s="2">
        <v>3</v>
      </c>
      <c r="I169" s="26">
        <f t="shared" si="47"/>
        <v>2</v>
      </c>
      <c r="J169" s="26">
        <f t="shared" si="48"/>
        <v>3</v>
      </c>
      <c r="K169" s="7">
        <v>1</v>
      </c>
      <c r="L169" s="7">
        <v>1</v>
      </c>
      <c r="M169" s="19">
        <f t="shared" si="49"/>
        <v>2</v>
      </c>
      <c r="N169" s="7">
        <v>3.56</v>
      </c>
      <c r="O169" s="10">
        <v>89.2</v>
      </c>
      <c r="P169" s="10">
        <v>89.542000000000002</v>
      </c>
      <c r="Q169" s="14">
        <v>60210</v>
      </c>
      <c r="R169" s="14">
        <f t="shared" si="50"/>
        <v>341.99999999999875</v>
      </c>
      <c r="S169" s="9">
        <f t="shared" si="51"/>
        <v>0.34199999999999875</v>
      </c>
      <c r="T169" s="14">
        <v>341.66462150591747</v>
      </c>
      <c r="U169" s="15">
        <f t="shared" si="52"/>
        <v>1</v>
      </c>
      <c r="V169" s="15">
        <f t="shared" si="40"/>
        <v>0</v>
      </c>
      <c r="W169" s="8">
        <v>10497</v>
      </c>
      <c r="X169" s="8">
        <v>10201</v>
      </c>
      <c r="Y169" s="8">
        <v>9913</v>
      </c>
      <c r="Z169" s="17">
        <v>35.159999999999997</v>
      </c>
      <c r="AA169" s="17">
        <f t="shared" si="41"/>
        <v>1.5460488664017342</v>
      </c>
      <c r="AB169" s="12">
        <v>14.61</v>
      </c>
      <c r="AC169" s="12">
        <v>55.7</v>
      </c>
      <c r="AD169" s="12">
        <v>3.69</v>
      </c>
      <c r="AE169" s="17">
        <f t="shared" si="53"/>
        <v>0.56702636615906032</v>
      </c>
      <c r="AF169" s="8">
        <v>2.69</v>
      </c>
      <c r="AG169" s="16">
        <v>4.3</v>
      </c>
      <c r="AH169" s="8">
        <v>0</v>
      </c>
      <c r="AI169" s="8">
        <v>0</v>
      </c>
      <c r="AJ169" s="8">
        <v>0</v>
      </c>
      <c r="AK169" s="8">
        <v>0</v>
      </c>
      <c r="AL169" s="8">
        <v>0</v>
      </c>
      <c r="AM169" s="8">
        <f t="shared" si="42"/>
        <v>0</v>
      </c>
      <c r="AN169" s="8">
        <v>0</v>
      </c>
      <c r="AO169" s="8">
        <v>1</v>
      </c>
      <c r="AP169" s="8">
        <v>0</v>
      </c>
      <c r="AQ169" s="8">
        <v>2</v>
      </c>
      <c r="AR169" s="8">
        <f t="shared" si="43"/>
        <v>3</v>
      </c>
      <c r="AS169" s="8">
        <v>0</v>
      </c>
      <c r="AT169" s="8">
        <v>0</v>
      </c>
      <c r="AU169" s="8">
        <v>0</v>
      </c>
      <c r="AV169" s="8">
        <v>3</v>
      </c>
      <c r="AW169" s="8">
        <f t="shared" si="44"/>
        <v>3</v>
      </c>
      <c r="AX169" s="8">
        <f t="shared" si="54"/>
        <v>0</v>
      </c>
      <c r="AY169" s="8">
        <f t="shared" si="55"/>
        <v>1</v>
      </c>
      <c r="AZ169" s="8">
        <f t="shared" si="56"/>
        <v>0</v>
      </c>
      <c r="BA169" s="8">
        <f t="shared" si="57"/>
        <v>5</v>
      </c>
      <c r="BB169" s="8">
        <f t="shared" si="58"/>
        <v>6</v>
      </c>
    </row>
    <row r="170" spans="1:54" x14ac:dyDescent="0.3">
      <c r="A170" s="2">
        <v>169</v>
      </c>
      <c r="B170" s="2">
        <v>60</v>
      </c>
      <c r="C170" s="2">
        <v>3</v>
      </c>
      <c r="D170" s="2">
        <v>3</v>
      </c>
      <c r="E170" s="26">
        <f t="shared" si="45"/>
        <v>3</v>
      </c>
      <c r="F170" s="26">
        <f t="shared" si="46"/>
        <v>3</v>
      </c>
      <c r="G170" s="2">
        <v>2</v>
      </c>
      <c r="H170" s="2">
        <v>2</v>
      </c>
      <c r="I170" s="26">
        <f t="shared" si="47"/>
        <v>2</v>
      </c>
      <c r="J170" s="26">
        <f t="shared" si="48"/>
        <v>2</v>
      </c>
      <c r="K170" s="7">
        <v>1</v>
      </c>
      <c r="L170" s="7">
        <v>1</v>
      </c>
      <c r="M170" s="19">
        <f t="shared" si="49"/>
        <v>2</v>
      </c>
      <c r="N170" s="7">
        <v>3.55</v>
      </c>
      <c r="O170" s="10">
        <v>89.542000000000002</v>
      </c>
      <c r="P170" s="10">
        <v>89.921999999999997</v>
      </c>
      <c r="Q170" s="14">
        <v>60210</v>
      </c>
      <c r="R170" s="14">
        <f t="shared" si="50"/>
        <v>379.99999999999545</v>
      </c>
      <c r="S170" s="9">
        <f t="shared" si="51"/>
        <v>0.37999999999999545</v>
      </c>
      <c r="T170" s="14">
        <v>364.43770613388273</v>
      </c>
      <c r="U170" s="15">
        <f t="shared" si="52"/>
        <v>0.96</v>
      </c>
      <c r="V170" s="15">
        <f t="shared" si="40"/>
        <v>4.0000000000000036E-2</v>
      </c>
      <c r="W170" s="8">
        <v>10497</v>
      </c>
      <c r="X170" s="8">
        <v>10201</v>
      </c>
      <c r="Y170" s="8">
        <v>9913</v>
      </c>
      <c r="Z170" s="17">
        <v>22.45</v>
      </c>
      <c r="AA170" s="17">
        <f t="shared" si="41"/>
        <v>1.351216345339342</v>
      </c>
      <c r="AB170" s="12">
        <v>22.45</v>
      </c>
      <c r="AC170" s="12">
        <v>22.45</v>
      </c>
      <c r="AD170" s="12">
        <v>2.89</v>
      </c>
      <c r="AE170" s="17">
        <f t="shared" si="53"/>
        <v>0.46089784275654788</v>
      </c>
      <c r="AF170" s="8">
        <v>2.79</v>
      </c>
      <c r="AG170" s="16">
        <v>3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f t="shared" si="42"/>
        <v>0</v>
      </c>
      <c r="AN170" s="8">
        <v>0</v>
      </c>
      <c r="AO170" s="8">
        <v>0</v>
      </c>
      <c r="AP170" s="8">
        <v>1</v>
      </c>
      <c r="AQ170" s="8">
        <v>0</v>
      </c>
      <c r="AR170" s="8">
        <f t="shared" si="43"/>
        <v>1</v>
      </c>
      <c r="AS170" s="8">
        <v>0</v>
      </c>
      <c r="AT170" s="8">
        <v>0</v>
      </c>
      <c r="AU170" s="8">
        <v>0</v>
      </c>
      <c r="AV170" s="8">
        <v>1</v>
      </c>
      <c r="AW170" s="8">
        <f t="shared" si="44"/>
        <v>1</v>
      </c>
      <c r="AX170" s="8">
        <f t="shared" si="54"/>
        <v>0</v>
      </c>
      <c r="AY170" s="8">
        <f t="shared" si="55"/>
        <v>0</v>
      </c>
      <c r="AZ170" s="8">
        <f t="shared" si="56"/>
        <v>1</v>
      </c>
      <c r="BA170" s="8">
        <f t="shared" si="57"/>
        <v>1</v>
      </c>
      <c r="BB170" s="8">
        <f t="shared" si="58"/>
        <v>2</v>
      </c>
    </row>
    <row r="171" spans="1:54" x14ac:dyDescent="0.3">
      <c r="A171" s="2">
        <v>170</v>
      </c>
      <c r="B171" s="2">
        <v>60</v>
      </c>
      <c r="C171" s="2">
        <v>2</v>
      </c>
      <c r="D171" s="2">
        <v>3</v>
      </c>
      <c r="E171" s="26">
        <f t="shared" si="45"/>
        <v>2</v>
      </c>
      <c r="F171" s="26">
        <f t="shared" si="46"/>
        <v>3</v>
      </c>
      <c r="G171" s="2">
        <v>2</v>
      </c>
      <c r="H171" s="2">
        <v>2</v>
      </c>
      <c r="I171" s="26">
        <f t="shared" si="47"/>
        <v>2</v>
      </c>
      <c r="J171" s="26">
        <f t="shared" si="48"/>
        <v>2</v>
      </c>
      <c r="K171" s="7">
        <v>1</v>
      </c>
      <c r="L171" s="7">
        <v>1</v>
      </c>
      <c r="M171" s="19">
        <f t="shared" si="49"/>
        <v>2</v>
      </c>
      <c r="N171" s="7">
        <v>3.29</v>
      </c>
      <c r="O171" s="10">
        <v>89.921999999999997</v>
      </c>
      <c r="P171" s="10">
        <v>90.35</v>
      </c>
      <c r="Q171" s="14">
        <v>60210</v>
      </c>
      <c r="R171" s="14">
        <f t="shared" si="50"/>
        <v>427.99999999999727</v>
      </c>
      <c r="S171" s="9">
        <f t="shared" si="51"/>
        <v>0.42799999999999727</v>
      </c>
      <c r="T171" s="14">
        <v>418.92751765296521</v>
      </c>
      <c r="U171" s="15">
        <f t="shared" si="52"/>
        <v>0.98</v>
      </c>
      <c r="V171" s="15">
        <f t="shared" si="40"/>
        <v>2.0000000000000018E-2</v>
      </c>
      <c r="W171" s="8">
        <v>10497</v>
      </c>
      <c r="X171" s="8">
        <v>10201</v>
      </c>
      <c r="Y171" s="8">
        <v>9913</v>
      </c>
      <c r="Z171" s="17">
        <v>27.94</v>
      </c>
      <c r="AA171" s="17">
        <f t="shared" si="41"/>
        <v>1.4462264017781632</v>
      </c>
      <c r="AB171" s="12">
        <v>22.77</v>
      </c>
      <c r="AC171" s="12">
        <v>36.22</v>
      </c>
      <c r="AD171" s="12">
        <v>4.62</v>
      </c>
      <c r="AE171" s="17">
        <f t="shared" si="53"/>
        <v>0.66464197555612547</v>
      </c>
      <c r="AF171" s="8">
        <v>3.25</v>
      </c>
      <c r="AG171" s="16">
        <v>6.28</v>
      </c>
      <c r="AH171" s="8">
        <v>0</v>
      </c>
      <c r="AI171" s="8">
        <v>0</v>
      </c>
      <c r="AJ171" s="8">
        <v>0</v>
      </c>
      <c r="AK171" s="8">
        <v>0</v>
      </c>
      <c r="AL171" s="8">
        <v>1</v>
      </c>
      <c r="AM171" s="8">
        <f t="shared" si="42"/>
        <v>1</v>
      </c>
      <c r="AN171" s="8">
        <v>0</v>
      </c>
      <c r="AO171" s="8">
        <v>1</v>
      </c>
      <c r="AP171" s="8">
        <v>1</v>
      </c>
      <c r="AQ171" s="8">
        <v>0</v>
      </c>
      <c r="AR171" s="8">
        <f t="shared" si="43"/>
        <v>2</v>
      </c>
      <c r="AS171" s="8">
        <v>0</v>
      </c>
      <c r="AT171" s="8">
        <v>1</v>
      </c>
      <c r="AU171" s="8">
        <v>0</v>
      </c>
      <c r="AV171" s="8">
        <v>1</v>
      </c>
      <c r="AW171" s="8">
        <f t="shared" si="44"/>
        <v>2</v>
      </c>
      <c r="AX171" s="8">
        <f t="shared" si="54"/>
        <v>0</v>
      </c>
      <c r="AY171" s="8">
        <f t="shared" si="55"/>
        <v>2</v>
      </c>
      <c r="AZ171" s="8">
        <f t="shared" si="56"/>
        <v>1</v>
      </c>
      <c r="BA171" s="8">
        <f t="shared" si="57"/>
        <v>2</v>
      </c>
      <c r="BB171" s="8">
        <f t="shared" si="58"/>
        <v>5</v>
      </c>
    </row>
    <row r="172" spans="1:54" x14ac:dyDescent="0.3">
      <c r="A172" s="2">
        <v>171</v>
      </c>
      <c r="B172" s="2">
        <v>60</v>
      </c>
      <c r="C172" s="2">
        <v>3</v>
      </c>
      <c r="D172" s="2">
        <v>3</v>
      </c>
      <c r="E172" s="26">
        <f t="shared" si="45"/>
        <v>3</v>
      </c>
      <c r="F172" s="26">
        <f t="shared" si="46"/>
        <v>3</v>
      </c>
      <c r="G172" s="2">
        <v>2</v>
      </c>
      <c r="H172" s="2">
        <v>3</v>
      </c>
      <c r="I172" s="26">
        <f t="shared" si="47"/>
        <v>2</v>
      </c>
      <c r="J172" s="26">
        <f t="shared" si="48"/>
        <v>3</v>
      </c>
      <c r="K172" s="7">
        <v>1</v>
      </c>
      <c r="L172" s="7">
        <v>1</v>
      </c>
      <c r="M172" s="19">
        <f t="shared" si="49"/>
        <v>2</v>
      </c>
      <c r="N172" s="7">
        <v>3.02</v>
      </c>
      <c r="O172" s="10">
        <v>90.35</v>
      </c>
      <c r="P172" s="10">
        <v>90.671999999999997</v>
      </c>
      <c r="Q172" s="14">
        <v>60210</v>
      </c>
      <c r="R172" s="14">
        <f t="shared" si="50"/>
        <v>322.00000000000273</v>
      </c>
      <c r="S172" s="9">
        <f t="shared" si="51"/>
        <v>0.32200000000000273</v>
      </c>
      <c r="T172" s="14">
        <v>307.15477542393381</v>
      </c>
      <c r="U172" s="15">
        <f t="shared" si="52"/>
        <v>0.95</v>
      </c>
      <c r="V172" s="15">
        <f t="shared" si="40"/>
        <v>5.0000000000000044E-2</v>
      </c>
      <c r="W172" s="8">
        <v>10497</v>
      </c>
      <c r="X172" s="8">
        <v>10201</v>
      </c>
      <c r="Y172" s="8">
        <v>9913</v>
      </c>
      <c r="Z172" s="17">
        <v>13.01</v>
      </c>
      <c r="AA172" s="17">
        <f t="shared" si="41"/>
        <v>1.1142772965615861</v>
      </c>
      <c r="AB172" s="12">
        <v>13.01</v>
      </c>
      <c r="AC172" s="12">
        <v>13.01</v>
      </c>
      <c r="AD172" s="12">
        <v>5.18</v>
      </c>
      <c r="AE172" s="17">
        <f t="shared" si="53"/>
        <v>0.71432975974523305</v>
      </c>
      <c r="AF172" s="8">
        <v>4.5</v>
      </c>
      <c r="AG172" s="16">
        <v>5.61</v>
      </c>
      <c r="AH172" s="8">
        <v>0</v>
      </c>
      <c r="AI172" s="8">
        <v>0</v>
      </c>
      <c r="AJ172" s="8">
        <v>0</v>
      </c>
      <c r="AK172" s="8">
        <v>1</v>
      </c>
      <c r="AL172" s="8">
        <v>2</v>
      </c>
      <c r="AM172" s="8">
        <f t="shared" si="42"/>
        <v>3</v>
      </c>
      <c r="AN172" s="8">
        <v>0</v>
      </c>
      <c r="AO172" s="8">
        <v>0</v>
      </c>
      <c r="AP172" s="8">
        <v>2</v>
      </c>
      <c r="AQ172" s="8">
        <v>1</v>
      </c>
      <c r="AR172" s="8">
        <f t="shared" si="43"/>
        <v>3</v>
      </c>
      <c r="AS172" s="8">
        <v>0</v>
      </c>
      <c r="AT172" s="8">
        <v>0</v>
      </c>
      <c r="AU172" s="8">
        <v>0</v>
      </c>
      <c r="AV172" s="8">
        <v>1</v>
      </c>
      <c r="AW172" s="8">
        <f t="shared" si="44"/>
        <v>1</v>
      </c>
      <c r="AX172" s="8">
        <f t="shared" si="54"/>
        <v>0</v>
      </c>
      <c r="AY172" s="8">
        <f t="shared" si="55"/>
        <v>0</v>
      </c>
      <c r="AZ172" s="8">
        <f t="shared" si="56"/>
        <v>3</v>
      </c>
      <c r="BA172" s="8">
        <f t="shared" si="57"/>
        <v>4</v>
      </c>
      <c r="BB172" s="8">
        <f t="shared" si="58"/>
        <v>7</v>
      </c>
    </row>
    <row r="173" spans="1:54" x14ac:dyDescent="0.3">
      <c r="A173" s="2">
        <v>172</v>
      </c>
      <c r="B173" s="2">
        <v>60</v>
      </c>
      <c r="C173" s="2">
        <v>3</v>
      </c>
      <c r="D173" s="2">
        <v>3</v>
      </c>
      <c r="E173" s="26">
        <f t="shared" si="45"/>
        <v>3</v>
      </c>
      <c r="F173" s="26">
        <f t="shared" si="46"/>
        <v>3</v>
      </c>
      <c r="G173" s="2">
        <v>1</v>
      </c>
      <c r="H173" s="2">
        <v>1</v>
      </c>
      <c r="I173" s="26">
        <f t="shared" si="47"/>
        <v>1</v>
      </c>
      <c r="J173" s="26">
        <f t="shared" si="48"/>
        <v>1</v>
      </c>
      <c r="K173" s="7">
        <v>1</v>
      </c>
      <c r="L173" s="7">
        <v>1</v>
      </c>
      <c r="M173" s="19">
        <f t="shared" si="49"/>
        <v>2</v>
      </c>
      <c r="N173" s="7">
        <v>3.32</v>
      </c>
      <c r="O173" s="10">
        <v>90.671999999999997</v>
      </c>
      <c r="P173" s="10">
        <v>91.38</v>
      </c>
      <c r="Q173" s="14">
        <v>60210</v>
      </c>
      <c r="R173" s="14">
        <f t="shared" si="50"/>
        <v>707.99999999999841</v>
      </c>
      <c r="S173" s="9">
        <f t="shared" si="51"/>
        <v>0.70799999999999841</v>
      </c>
      <c r="T173" s="14">
        <v>706.42090678672525</v>
      </c>
      <c r="U173" s="15">
        <f t="shared" si="52"/>
        <v>1</v>
      </c>
      <c r="V173" s="15">
        <f t="shared" si="40"/>
        <v>0</v>
      </c>
      <c r="W173" s="8">
        <v>10497</v>
      </c>
      <c r="X173" s="8">
        <v>10201</v>
      </c>
      <c r="Y173" s="8">
        <v>9913</v>
      </c>
      <c r="Z173" s="17">
        <v>13.75</v>
      </c>
      <c r="AA173" s="17">
        <f t="shared" si="41"/>
        <v>1.1383026981662814</v>
      </c>
      <c r="AB173" s="12">
        <v>9.85</v>
      </c>
      <c r="AC173" s="12">
        <v>18.7</v>
      </c>
      <c r="AD173" s="12">
        <v>3.98</v>
      </c>
      <c r="AE173" s="17">
        <f t="shared" si="53"/>
        <v>0.59988307207368785</v>
      </c>
      <c r="AF173" s="8">
        <v>2.64</v>
      </c>
      <c r="AG173" s="16">
        <v>7.05</v>
      </c>
      <c r="AH173" s="8">
        <v>1</v>
      </c>
      <c r="AI173" s="8">
        <v>0</v>
      </c>
      <c r="AJ173" s="8">
        <v>0</v>
      </c>
      <c r="AK173" s="8">
        <v>4</v>
      </c>
      <c r="AL173" s="8">
        <v>6</v>
      </c>
      <c r="AM173" s="8">
        <f t="shared" si="42"/>
        <v>10</v>
      </c>
      <c r="AN173" s="8">
        <v>1</v>
      </c>
      <c r="AO173" s="8">
        <v>1</v>
      </c>
      <c r="AP173" s="8">
        <v>3</v>
      </c>
      <c r="AQ173" s="8">
        <v>3</v>
      </c>
      <c r="AR173" s="8">
        <f t="shared" si="43"/>
        <v>8</v>
      </c>
      <c r="AS173" s="8">
        <v>0</v>
      </c>
      <c r="AT173" s="8">
        <v>0</v>
      </c>
      <c r="AU173" s="8">
        <v>5</v>
      </c>
      <c r="AV173" s="8">
        <v>9</v>
      </c>
      <c r="AW173" s="8">
        <f t="shared" si="44"/>
        <v>14</v>
      </c>
      <c r="AX173" s="8">
        <f t="shared" si="54"/>
        <v>1</v>
      </c>
      <c r="AY173" s="8">
        <f t="shared" si="55"/>
        <v>1</v>
      </c>
      <c r="AZ173" s="8">
        <f t="shared" si="56"/>
        <v>12</v>
      </c>
      <c r="BA173" s="8">
        <f t="shared" si="57"/>
        <v>18</v>
      </c>
      <c r="BB173" s="8">
        <f t="shared" si="58"/>
        <v>32</v>
      </c>
    </row>
    <row r="174" spans="1:54" x14ac:dyDescent="0.3">
      <c r="A174" s="2">
        <v>173</v>
      </c>
      <c r="B174" s="2">
        <v>60</v>
      </c>
      <c r="C174" s="2">
        <v>3</v>
      </c>
      <c r="D174" s="2">
        <v>3</v>
      </c>
      <c r="E174" s="26">
        <f t="shared" si="45"/>
        <v>3</v>
      </c>
      <c r="F174" s="26">
        <f t="shared" si="46"/>
        <v>3</v>
      </c>
      <c r="G174" s="2">
        <v>2</v>
      </c>
      <c r="H174" s="2">
        <v>2</v>
      </c>
      <c r="I174" s="26">
        <f t="shared" si="47"/>
        <v>2</v>
      </c>
      <c r="J174" s="26">
        <f t="shared" si="48"/>
        <v>2</v>
      </c>
      <c r="K174" s="7">
        <v>1</v>
      </c>
      <c r="L174" s="7">
        <v>1</v>
      </c>
      <c r="M174" s="19">
        <f t="shared" si="49"/>
        <v>2</v>
      </c>
      <c r="N174" s="7">
        <v>3.12</v>
      </c>
      <c r="O174" s="10">
        <v>91.38</v>
      </c>
      <c r="P174" s="10">
        <v>92</v>
      </c>
      <c r="Q174" s="14">
        <v>60220</v>
      </c>
      <c r="R174" s="14">
        <f t="shared" si="50"/>
        <v>620.00000000000455</v>
      </c>
      <c r="S174" s="9">
        <f t="shared" si="51"/>
        <v>0.62000000000000455</v>
      </c>
      <c r="T174" s="14">
        <v>612.95487185598574</v>
      </c>
      <c r="U174" s="15">
        <f t="shared" si="52"/>
        <v>0.99</v>
      </c>
      <c r="V174" s="15">
        <f t="shared" si="40"/>
        <v>1.0000000000000009E-2</v>
      </c>
      <c r="W174" s="8">
        <v>14772</v>
      </c>
      <c r="X174" s="8">
        <v>13972</v>
      </c>
      <c r="Y174" s="8">
        <v>13216</v>
      </c>
      <c r="Z174" s="17">
        <v>11.12</v>
      </c>
      <c r="AA174" s="17">
        <f t="shared" si="41"/>
        <v>1.0461047872460387</v>
      </c>
      <c r="AB174" s="12">
        <v>9.5</v>
      </c>
      <c r="AC174" s="12">
        <v>12.05</v>
      </c>
      <c r="AD174" s="12">
        <v>3.39</v>
      </c>
      <c r="AE174" s="17">
        <f t="shared" si="53"/>
        <v>0.53019969820308221</v>
      </c>
      <c r="AF174" s="8">
        <v>2.0699999999999998</v>
      </c>
      <c r="AG174" s="16">
        <v>7.01</v>
      </c>
      <c r="AH174" s="8">
        <v>1</v>
      </c>
      <c r="AI174" s="8">
        <v>0</v>
      </c>
      <c r="AJ174" s="8">
        <v>0</v>
      </c>
      <c r="AK174" s="8">
        <v>1</v>
      </c>
      <c r="AL174" s="8">
        <v>0</v>
      </c>
      <c r="AM174" s="8">
        <f t="shared" si="42"/>
        <v>1</v>
      </c>
      <c r="AN174" s="8">
        <v>0</v>
      </c>
      <c r="AO174" s="8">
        <v>0</v>
      </c>
      <c r="AP174" s="8">
        <v>0</v>
      </c>
      <c r="AQ174" s="8">
        <v>7</v>
      </c>
      <c r="AR174" s="8">
        <f t="shared" si="43"/>
        <v>7</v>
      </c>
      <c r="AS174" s="8">
        <v>0</v>
      </c>
      <c r="AT174" s="8">
        <v>0</v>
      </c>
      <c r="AU174" s="8">
        <v>1</v>
      </c>
      <c r="AV174" s="8">
        <v>3</v>
      </c>
      <c r="AW174" s="8">
        <f t="shared" si="44"/>
        <v>4</v>
      </c>
      <c r="AX174" s="8">
        <f t="shared" si="54"/>
        <v>0</v>
      </c>
      <c r="AY174" s="8">
        <f t="shared" si="55"/>
        <v>0</v>
      </c>
      <c r="AZ174" s="8">
        <f t="shared" si="56"/>
        <v>2</v>
      </c>
      <c r="BA174" s="8">
        <f t="shared" si="57"/>
        <v>10</v>
      </c>
      <c r="BB174" s="8">
        <f t="shared" si="58"/>
        <v>12</v>
      </c>
    </row>
    <row r="175" spans="1:54" x14ac:dyDescent="0.3">
      <c r="A175" s="2">
        <v>174</v>
      </c>
      <c r="B175" s="2">
        <v>60</v>
      </c>
      <c r="C175" s="2">
        <v>3</v>
      </c>
      <c r="D175" s="2">
        <v>3</v>
      </c>
      <c r="E175" s="26">
        <f t="shared" si="45"/>
        <v>3</v>
      </c>
      <c r="F175" s="26">
        <f t="shared" si="46"/>
        <v>3</v>
      </c>
      <c r="G175" s="2">
        <v>2</v>
      </c>
      <c r="H175" s="2">
        <v>2</v>
      </c>
      <c r="I175" s="26">
        <f t="shared" si="47"/>
        <v>2</v>
      </c>
      <c r="J175" s="26">
        <f t="shared" si="48"/>
        <v>2</v>
      </c>
      <c r="K175" s="7">
        <v>1</v>
      </c>
      <c r="L175" s="7">
        <v>1</v>
      </c>
      <c r="M175" s="19">
        <f t="shared" si="49"/>
        <v>2</v>
      </c>
      <c r="N175" s="7">
        <v>3.61</v>
      </c>
      <c r="O175" s="10">
        <v>92</v>
      </c>
      <c r="P175" s="10">
        <v>93</v>
      </c>
      <c r="Q175" s="14">
        <v>60220</v>
      </c>
      <c r="R175" s="14">
        <f t="shared" si="50"/>
        <v>1000</v>
      </c>
      <c r="S175" s="9">
        <f t="shared" si="51"/>
        <v>1</v>
      </c>
      <c r="T175" s="14">
        <v>904.31276008476789</v>
      </c>
      <c r="U175" s="15">
        <f t="shared" si="52"/>
        <v>0.9</v>
      </c>
      <c r="V175" s="15">
        <f t="shared" si="40"/>
        <v>9.9999999999999978E-2</v>
      </c>
      <c r="W175" s="8">
        <v>14772</v>
      </c>
      <c r="X175" s="8">
        <v>13972</v>
      </c>
      <c r="Y175" s="8">
        <v>13216</v>
      </c>
      <c r="Z175" s="17">
        <v>11.75</v>
      </c>
      <c r="AA175" s="17">
        <f t="shared" si="41"/>
        <v>1.070037866607755</v>
      </c>
      <c r="AB175" s="12">
        <v>8.27</v>
      </c>
      <c r="AC175" s="12">
        <v>16.05</v>
      </c>
      <c r="AD175" s="12">
        <v>3.67</v>
      </c>
      <c r="AE175" s="17">
        <f t="shared" si="53"/>
        <v>0.56466606425208932</v>
      </c>
      <c r="AF175" s="8">
        <v>2.06</v>
      </c>
      <c r="AG175" s="16">
        <v>5.01</v>
      </c>
      <c r="AH175" s="8">
        <v>5</v>
      </c>
      <c r="AI175" s="8">
        <v>0</v>
      </c>
      <c r="AJ175" s="8">
        <v>0</v>
      </c>
      <c r="AK175" s="8">
        <v>8</v>
      </c>
      <c r="AL175" s="8">
        <v>10</v>
      </c>
      <c r="AM175" s="8">
        <f t="shared" si="42"/>
        <v>18</v>
      </c>
      <c r="AN175" s="8">
        <v>0</v>
      </c>
      <c r="AO175" s="8">
        <v>2</v>
      </c>
      <c r="AP175" s="8">
        <v>6</v>
      </c>
      <c r="AQ175" s="8">
        <v>9</v>
      </c>
      <c r="AR175" s="8">
        <f t="shared" si="43"/>
        <v>17</v>
      </c>
      <c r="AS175" s="8">
        <v>0</v>
      </c>
      <c r="AT175" s="8">
        <v>1</v>
      </c>
      <c r="AU175" s="8">
        <v>7</v>
      </c>
      <c r="AV175" s="8">
        <v>17</v>
      </c>
      <c r="AW175" s="8">
        <f t="shared" si="44"/>
        <v>25</v>
      </c>
      <c r="AX175" s="8">
        <f t="shared" si="54"/>
        <v>0</v>
      </c>
      <c r="AY175" s="8">
        <f t="shared" si="55"/>
        <v>3</v>
      </c>
      <c r="AZ175" s="8">
        <f t="shared" si="56"/>
        <v>21</v>
      </c>
      <c r="BA175" s="8">
        <f t="shared" si="57"/>
        <v>36</v>
      </c>
      <c r="BB175" s="8">
        <f t="shared" si="58"/>
        <v>60</v>
      </c>
    </row>
    <row r="176" spans="1:54" x14ac:dyDescent="0.3">
      <c r="A176" s="2">
        <v>175</v>
      </c>
      <c r="B176" s="2">
        <v>60</v>
      </c>
      <c r="C176" s="2">
        <v>3</v>
      </c>
      <c r="D176" s="2">
        <v>3</v>
      </c>
      <c r="E176" s="26">
        <f t="shared" si="45"/>
        <v>3</v>
      </c>
      <c r="F176" s="26">
        <f t="shared" si="46"/>
        <v>3</v>
      </c>
      <c r="G176" s="2">
        <v>1</v>
      </c>
      <c r="H176" s="2">
        <v>1</v>
      </c>
      <c r="I176" s="26">
        <f t="shared" si="47"/>
        <v>1</v>
      </c>
      <c r="J176" s="26">
        <f t="shared" si="48"/>
        <v>1</v>
      </c>
      <c r="K176" s="7">
        <v>1</v>
      </c>
      <c r="L176" s="7">
        <v>1</v>
      </c>
      <c r="M176" s="19">
        <f t="shared" si="49"/>
        <v>2</v>
      </c>
      <c r="N176" s="7">
        <v>3.34</v>
      </c>
      <c r="O176" s="10">
        <v>93</v>
      </c>
      <c r="P176" s="10">
        <v>93.77</v>
      </c>
      <c r="Q176" s="14">
        <v>60220</v>
      </c>
      <c r="R176" s="14">
        <f t="shared" si="50"/>
        <v>769.99999999999602</v>
      </c>
      <c r="S176" s="9">
        <f t="shared" si="51"/>
        <v>0.76999999999999602</v>
      </c>
      <c r="T176" s="14">
        <v>769.96349642037615</v>
      </c>
      <c r="U176" s="15">
        <f t="shared" si="52"/>
        <v>1</v>
      </c>
      <c r="V176" s="15">
        <f t="shared" si="40"/>
        <v>0</v>
      </c>
      <c r="W176" s="8">
        <v>14059</v>
      </c>
      <c r="X176" s="8">
        <v>13297</v>
      </c>
      <c r="Y176" s="8">
        <v>12577</v>
      </c>
      <c r="Z176" s="17">
        <v>19.89</v>
      </c>
      <c r="AA176" s="17">
        <f t="shared" si="41"/>
        <v>1.2986347831244356</v>
      </c>
      <c r="AB176" s="12">
        <v>10.72</v>
      </c>
      <c r="AC176" s="12">
        <v>25.06</v>
      </c>
      <c r="AD176" s="12">
        <v>2.65</v>
      </c>
      <c r="AE176" s="17">
        <f t="shared" si="53"/>
        <v>0.42324587393680785</v>
      </c>
      <c r="AF176" s="8">
        <v>2.19</v>
      </c>
      <c r="AG176" s="16">
        <v>3.25</v>
      </c>
      <c r="AH176" s="8">
        <v>3</v>
      </c>
      <c r="AI176" s="8">
        <v>0</v>
      </c>
      <c r="AJ176" s="8">
        <v>1</v>
      </c>
      <c r="AK176" s="8">
        <v>3</v>
      </c>
      <c r="AL176" s="8">
        <v>3</v>
      </c>
      <c r="AM176" s="8">
        <f t="shared" si="42"/>
        <v>7</v>
      </c>
      <c r="AN176" s="8">
        <v>0</v>
      </c>
      <c r="AO176" s="8">
        <v>2</v>
      </c>
      <c r="AP176" s="8">
        <v>1</v>
      </c>
      <c r="AQ176" s="8">
        <v>5</v>
      </c>
      <c r="AR176" s="8">
        <f t="shared" si="43"/>
        <v>8</v>
      </c>
      <c r="AS176" s="8">
        <v>0</v>
      </c>
      <c r="AT176" s="8">
        <v>2</v>
      </c>
      <c r="AU176" s="8">
        <v>4</v>
      </c>
      <c r="AV176" s="8">
        <v>8</v>
      </c>
      <c r="AW176" s="8">
        <f t="shared" si="44"/>
        <v>14</v>
      </c>
      <c r="AX176" s="8">
        <f t="shared" si="54"/>
        <v>0</v>
      </c>
      <c r="AY176" s="8">
        <f t="shared" si="55"/>
        <v>5</v>
      </c>
      <c r="AZ176" s="8">
        <f t="shared" si="56"/>
        <v>8</v>
      </c>
      <c r="BA176" s="8">
        <f t="shared" si="57"/>
        <v>16</v>
      </c>
      <c r="BB176" s="8">
        <f t="shared" si="58"/>
        <v>29</v>
      </c>
    </row>
    <row r="177" spans="1:54" x14ac:dyDescent="0.3">
      <c r="A177" s="2">
        <v>176</v>
      </c>
      <c r="B177" s="2">
        <v>60</v>
      </c>
      <c r="C177" s="2">
        <v>3</v>
      </c>
      <c r="D177" s="2">
        <v>3</v>
      </c>
      <c r="E177" s="26">
        <f t="shared" si="45"/>
        <v>3</v>
      </c>
      <c r="F177" s="26">
        <f t="shared" si="46"/>
        <v>3</v>
      </c>
      <c r="G177" s="2">
        <v>2</v>
      </c>
      <c r="H177" s="2">
        <v>2</v>
      </c>
      <c r="I177" s="26">
        <f t="shared" si="47"/>
        <v>2</v>
      </c>
      <c r="J177" s="26">
        <f t="shared" si="48"/>
        <v>2</v>
      </c>
      <c r="K177" s="7">
        <v>1</v>
      </c>
      <c r="L177" s="7">
        <v>1</v>
      </c>
      <c r="M177" s="19">
        <f t="shared" si="49"/>
        <v>2</v>
      </c>
      <c r="N177" s="7">
        <v>3.35</v>
      </c>
      <c r="O177" s="10">
        <v>93.77</v>
      </c>
      <c r="P177" s="10">
        <v>94.77</v>
      </c>
      <c r="Q177" s="14">
        <v>60220</v>
      </c>
      <c r="R177" s="14">
        <f t="shared" si="50"/>
        <v>1000</v>
      </c>
      <c r="S177" s="9">
        <f t="shared" si="51"/>
        <v>1</v>
      </c>
      <c r="T177" s="14">
        <v>913.91805893483104</v>
      </c>
      <c r="U177" s="15">
        <f t="shared" si="52"/>
        <v>0.91</v>
      </c>
      <c r="V177" s="15">
        <f t="shared" si="40"/>
        <v>8.9999999999999969E-2</v>
      </c>
      <c r="W177" s="8">
        <v>11376</v>
      </c>
      <c r="X177" s="8">
        <v>12218</v>
      </c>
      <c r="Y177" s="8">
        <v>13123</v>
      </c>
      <c r="Z177" s="17">
        <v>25.83</v>
      </c>
      <c r="AA177" s="17">
        <f t="shared" si="41"/>
        <v>1.4121244061733171</v>
      </c>
      <c r="AB177" s="12">
        <v>12.53</v>
      </c>
      <c r="AC177" s="12">
        <v>35.090000000000003</v>
      </c>
      <c r="AD177" s="12">
        <v>4.0599999999999996</v>
      </c>
      <c r="AE177" s="17">
        <f t="shared" si="53"/>
        <v>0.60852603357719404</v>
      </c>
      <c r="AF177" s="8">
        <v>2.48</v>
      </c>
      <c r="AG177" s="16">
        <v>5.55</v>
      </c>
      <c r="AH177" s="8">
        <v>0</v>
      </c>
      <c r="AI177" s="8">
        <v>0</v>
      </c>
      <c r="AJ177" s="8">
        <v>0</v>
      </c>
      <c r="AK177" s="8">
        <v>1</v>
      </c>
      <c r="AL177" s="8">
        <v>0</v>
      </c>
      <c r="AM177" s="8">
        <f t="shared" si="42"/>
        <v>1</v>
      </c>
      <c r="AN177" s="8">
        <v>0</v>
      </c>
      <c r="AO177" s="8">
        <v>1</v>
      </c>
      <c r="AP177" s="8">
        <v>1</v>
      </c>
      <c r="AQ177" s="8">
        <v>3</v>
      </c>
      <c r="AR177" s="8">
        <f t="shared" si="43"/>
        <v>5</v>
      </c>
      <c r="AS177" s="8">
        <v>0</v>
      </c>
      <c r="AT177" s="8">
        <v>1</v>
      </c>
      <c r="AU177" s="8">
        <v>3</v>
      </c>
      <c r="AV177" s="8">
        <v>5</v>
      </c>
      <c r="AW177" s="8">
        <f t="shared" si="44"/>
        <v>9</v>
      </c>
      <c r="AX177" s="8">
        <f t="shared" si="54"/>
        <v>0</v>
      </c>
      <c r="AY177" s="8">
        <f t="shared" si="55"/>
        <v>2</v>
      </c>
      <c r="AZ177" s="8">
        <f t="shared" si="56"/>
        <v>5</v>
      </c>
      <c r="BA177" s="8">
        <f t="shared" si="57"/>
        <v>8</v>
      </c>
      <c r="BB177" s="8">
        <f t="shared" si="58"/>
        <v>15</v>
      </c>
    </row>
    <row r="178" spans="1:54" x14ac:dyDescent="0.3">
      <c r="A178" s="2">
        <v>177</v>
      </c>
      <c r="B178" s="2">
        <v>60</v>
      </c>
      <c r="C178" s="2">
        <v>4</v>
      </c>
      <c r="D178" s="2">
        <v>3</v>
      </c>
      <c r="E178" s="26">
        <f t="shared" si="45"/>
        <v>3</v>
      </c>
      <c r="F178" s="26">
        <f t="shared" si="46"/>
        <v>4</v>
      </c>
      <c r="G178" s="2">
        <v>2</v>
      </c>
      <c r="H178" s="2">
        <v>1</v>
      </c>
      <c r="I178" s="26">
        <f t="shared" si="47"/>
        <v>1</v>
      </c>
      <c r="J178" s="26">
        <f t="shared" si="48"/>
        <v>2</v>
      </c>
      <c r="K178" s="7">
        <v>1</v>
      </c>
      <c r="L178" s="7">
        <v>1</v>
      </c>
      <c r="M178" s="19">
        <f t="shared" si="49"/>
        <v>2</v>
      </c>
      <c r="N178" s="7">
        <v>3.36</v>
      </c>
      <c r="O178" s="10">
        <v>94.77</v>
      </c>
      <c r="P178" s="10">
        <v>95.77</v>
      </c>
      <c r="Q178" s="14">
        <v>60220</v>
      </c>
      <c r="R178" s="14">
        <f t="shared" si="50"/>
        <v>1000</v>
      </c>
      <c r="S178" s="9">
        <f t="shared" si="51"/>
        <v>1</v>
      </c>
      <c r="T178" s="14">
        <v>999.79442196837329</v>
      </c>
      <c r="U178" s="15">
        <f t="shared" si="52"/>
        <v>1</v>
      </c>
      <c r="V178" s="15">
        <f t="shared" si="40"/>
        <v>0</v>
      </c>
      <c r="W178" s="8">
        <v>11376</v>
      </c>
      <c r="X178" s="8">
        <v>12218</v>
      </c>
      <c r="Y178" s="8">
        <v>13123</v>
      </c>
      <c r="Z178" s="17">
        <v>23.53</v>
      </c>
      <c r="AA178" s="17">
        <f t="shared" si="41"/>
        <v>1.3716219271760213</v>
      </c>
      <c r="AB178" s="12">
        <v>16.670000000000002</v>
      </c>
      <c r="AC178" s="12">
        <v>33.65</v>
      </c>
      <c r="AD178" s="12">
        <v>3.9</v>
      </c>
      <c r="AE178" s="17">
        <f t="shared" si="53"/>
        <v>0.59106460702649921</v>
      </c>
      <c r="AF178" s="8">
        <v>2.31</v>
      </c>
      <c r="AG178" s="16">
        <v>6.38</v>
      </c>
      <c r="AH178" s="8">
        <v>5</v>
      </c>
      <c r="AI178" s="8">
        <v>0</v>
      </c>
      <c r="AJ178" s="8">
        <v>0</v>
      </c>
      <c r="AK178" s="8">
        <v>2</v>
      </c>
      <c r="AL178" s="8">
        <v>11</v>
      </c>
      <c r="AM178" s="8">
        <f t="shared" si="42"/>
        <v>13</v>
      </c>
      <c r="AN178" s="8">
        <v>0</v>
      </c>
      <c r="AO178" s="8">
        <v>0</v>
      </c>
      <c r="AP178" s="8">
        <v>1</v>
      </c>
      <c r="AQ178" s="8">
        <v>12</v>
      </c>
      <c r="AR178" s="8">
        <f t="shared" si="43"/>
        <v>13</v>
      </c>
      <c r="AS178" s="8">
        <v>0</v>
      </c>
      <c r="AT178" s="8">
        <v>1</v>
      </c>
      <c r="AU178" s="8">
        <v>4</v>
      </c>
      <c r="AV178" s="8">
        <v>9</v>
      </c>
      <c r="AW178" s="8">
        <f t="shared" si="44"/>
        <v>14</v>
      </c>
      <c r="AX178" s="8">
        <f t="shared" si="54"/>
        <v>0</v>
      </c>
      <c r="AY178" s="8">
        <f t="shared" si="55"/>
        <v>1</v>
      </c>
      <c r="AZ178" s="8">
        <f t="shared" si="56"/>
        <v>7</v>
      </c>
      <c r="BA178" s="8">
        <f t="shared" si="57"/>
        <v>32</v>
      </c>
      <c r="BB178" s="8">
        <f t="shared" si="58"/>
        <v>40</v>
      </c>
    </row>
    <row r="179" spans="1:54" x14ac:dyDescent="0.3">
      <c r="A179" s="2">
        <v>178</v>
      </c>
      <c r="B179" s="2">
        <v>80</v>
      </c>
      <c r="C179" s="2">
        <v>3</v>
      </c>
      <c r="D179" s="2">
        <v>3</v>
      </c>
      <c r="E179" s="26">
        <f t="shared" si="45"/>
        <v>3</v>
      </c>
      <c r="F179" s="26">
        <f t="shared" si="46"/>
        <v>3</v>
      </c>
      <c r="G179" s="2">
        <v>1</v>
      </c>
      <c r="H179" s="2">
        <v>1</v>
      </c>
      <c r="I179" s="26">
        <f t="shared" si="47"/>
        <v>1</v>
      </c>
      <c r="J179" s="26">
        <f t="shared" si="48"/>
        <v>1</v>
      </c>
      <c r="K179" s="7">
        <v>1</v>
      </c>
      <c r="L179" s="7">
        <v>1</v>
      </c>
      <c r="M179" s="19">
        <f t="shared" si="49"/>
        <v>2</v>
      </c>
      <c r="N179" s="7">
        <v>3.27</v>
      </c>
      <c r="O179" s="10">
        <v>95.77</v>
      </c>
      <c r="P179" s="10">
        <v>96.77</v>
      </c>
      <c r="Q179" s="14">
        <v>60220</v>
      </c>
      <c r="R179" s="14">
        <f t="shared" si="50"/>
        <v>1000</v>
      </c>
      <c r="S179" s="9">
        <f t="shared" si="51"/>
        <v>1</v>
      </c>
      <c r="T179" s="14">
        <v>999.8993837411283</v>
      </c>
      <c r="U179" s="15">
        <f t="shared" si="52"/>
        <v>1</v>
      </c>
      <c r="V179" s="15">
        <f t="shared" si="40"/>
        <v>0</v>
      </c>
      <c r="W179" s="8">
        <v>11376</v>
      </c>
      <c r="X179" s="8">
        <v>12218</v>
      </c>
      <c r="Y179" s="8">
        <v>13123</v>
      </c>
      <c r="Z179" s="17">
        <v>22.96</v>
      </c>
      <c r="AA179" s="17">
        <f t="shared" si="41"/>
        <v>1.3609718837259359</v>
      </c>
      <c r="AB179" s="12">
        <v>15.78</v>
      </c>
      <c r="AC179" s="12">
        <v>46.89</v>
      </c>
      <c r="AD179" s="12">
        <v>3.68</v>
      </c>
      <c r="AE179" s="17">
        <f t="shared" si="53"/>
        <v>0.56584781867351763</v>
      </c>
      <c r="AF179" s="8">
        <v>1.69</v>
      </c>
      <c r="AG179" s="16">
        <v>6.3</v>
      </c>
      <c r="AH179" s="8">
        <v>0</v>
      </c>
      <c r="AI179" s="8">
        <v>0</v>
      </c>
      <c r="AJ179" s="8">
        <v>0</v>
      </c>
      <c r="AK179" s="8">
        <v>1</v>
      </c>
      <c r="AL179" s="8">
        <v>2</v>
      </c>
      <c r="AM179" s="8">
        <f t="shared" si="42"/>
        <v>3</v>
      </c>
      <c r="AN179" s="8">
        <v>0</v>
      </c>
      <c r="AO179" s="8">
        <v>1</v>
      </c>
      <c r="AP179" s="8">
        <v>1</v>
      </c>
      <c r="AQ179" s="8">
        <v>5</v>
      </c>
      <c r="AR179" s="8">
        <f t="shared" si="43"/>
        <v>7</v>
      </c>
      <c r="AS179" s="8">
        <v>0</v>
      </c>
      <c r="AT179" s="8">
        <v>0</v>
      </c>
      <c r="AU179" s="8">
        <v>1</v>
      </c>
      <c r="AV179" s="8">
        <v>5</v>
      </c>
      <c r="AW179" s="8">
        <f t="shared" si="44"/>
        <v>6</v>
      </c>
      <c r="AX179" s="8">
        <f t="shared" si="54"/>
        <v>0</v>
      </c>
      <c r="AY179" s="8">
        <f t="shared" si="55"/>
        <v>1</v>
      </c>
      <c r="AZ179" s="8">
        <f t="shared" si="56"/>
        <v>3</v>
      </c>
      <c r="BA179" s="8">
        <f t="shared" si="57"/>
        <v>12</v>
      </c>
      <c r="BB179" s="8">
        <f t="shared" si="58"/>
        <v>16</v>
      </c>
    </row>
    <row r="180" spans="1:54" x14ac:dyDescent="0.3">
      <c r="A180" s="2">
        <v>179</v>
      </c>
      <c r="B180" s="2">
        <v>80</v>
      </c>
      <c r="C180" s="2">
        <v>3</v>
      </c>
      <c r="D180" s="2">
        <v>3</v>
      </c>
      <c r="E180" s="26">
        <f t="shared" si="45"/>
        <v>3</v>
      </c>
      <c r="F180" s="26">
        <f t="shared" si="46"/>
        <v>3</v>
      </c>
      <c r="G180" s="2">
        <v>1</v>
      </c>
      <c r="H180" s="2">
        <v>1</v>
      </c>
      <c r="I180" s="26">
        <f t="shared" si="47"/>
        <v>1</v>
      </c>
      <c r="J180" s="26">
        <f t="shared" si="48"/>
        <v>1</v>
      </c>
      <c r="K180" s="7">
        <v>1</v>
      </c>
      <c r="L180" s="7">
        <v>1</v>
      </c>
      <c r="M180" s="19">
        <f t="shared" si="49"/>
        <v>2</v>
      </c>
      <c r="N180" s="7">
        <v>3.31</v>
      </c>
      <c r="O180" s="10">
        <v>96.77</v>
      </c>
      <c r="P180" s="10">
        <v>97.77</v>
      </c>
      <c r="Q180" s="14">
        <v>60230</v>
      </c>
      <c r="R180" s="14">
        <f t="shared" si="50"/>
        <v>1000</v>
      </c>
      <c r="S180" s="9">
        <f t="shared" si="51"/>
        <v>1</v>
      </c>
      <c r="T180" s="14">
        <v>999.89720838198343</v>
      </c>
      <c r="U180" s="15">
        <f t="shared" si="52"/>
        <v>1</v>
      </c>
      <c r="V180" s="15">
        <f t="shared" si="40"/>
        <v>0</v>
      </c>
      <c r="W180" s="8">
        <v>11376</v>
      </c>
      <c r="X180" s="8">
        <v>12218</v>
      </c>
      <c r="Y180" s="8">
        <v>13123</v>
      </c>
      <c r="Z180" s="17">
        <v>18.48</v>
      </c>
      <c r="AA180" s="17">
        <f t="shared" si="41"/>
        <v>1.266701966884088</v>
      </c>
      <c r="AB180" s="12">
        <v>13.18</v>
      </c>
      <c r="AC180" s="12">
        <v>28.23</v>
      </c>
      <c r="AD180" s="12">
        <v>4.04</v>
      </c>
      <c r="AE180" s="17">
        <f t="shared" si="53"/>
        <v>0.60638136511060492</v>
      </c>
      <c r="AF180" s="8">
        <v>2.5499999999999998</v>
      </c>
      <c r="AG180" s="16">
        <v>6.13</v>
      </c>
      <c r="AH180" s="8">
        <v>0</v>
      </c>
      <c r="AI180" s="8">
        <v>0</v>
      </c>
      <c r="AJ180" s="8">
        <v>0</v>
      </c>
      <c r="AK180" s="8">
        <v>2</v>
      </c>
      <c r="AL180" s="8">
        <v>4</v>
      </c>
      <c r="AM180" s="8">
        <f t="shared" si="42"/>
        <v>6</v>
      </c>
      <c r="AN180" s="8">
        <v>0</v>
      </c>
      <c r="AO180" s="8">
        <v>0</v>
      </c>
      <c r="AP180" s="8">
        <v>4</v>
      </c>
      <c r="AQ180" s="8">
        <v>6</v>
      </c>
      <c r="AR180" s="8">
        <f t="shared" si="43"/>
        <v>10</v>
      </c>
      <c r="AS180" s="8">
        <v>0</v>
      </c>
      <c r="AT180" s="8">
        <v>1</v>
      </c>
      <c r="AU180" s="8">
        <v>2</v>
      </c>
      <c r="AV180" s="8">
        <v>9</v>
      </c>
      <c r="AW180" s="8">
        <f t="shared" si="44"/>
        <v>12</v>
      </c>
      <c r="AX180" s="8">
        <f t="shared" si="54"/>
        <v>0</v>
      </c>
      <c r="AY180" s="8">
        <f t="shared" si="55"/>
        <v>1</v>
      </c>
      <c r="AZ180" s="8">
        <f t="shared" si="56"/>
        <v>8</v>
      </c>
      <c r="BA180" s="8">
        <f t="shared" si="57"/>
        <v>19</v>
      </c>
      <c r="BB180" s="8">
        <f t="shared" si="58"/>
        <v>28</v>
      </c>
    </row>
    <row r="181" spans="1:54" x14ac:dyDescent="0.3">
      <c r="A181" s="2">
        <v>180</v>
      </c>
      <c r="B181" s="2">
        <v>80</v>
      </c>
      <c r="C181" s="2">
        <v>3</v>
      </c>
      <c r="D181" s="2">
        <v>2</v>
      </c>
      <c r="E181" s="26">
        <f t="shared" si="45"/>
        <v>2</v>
      </c>
      <c r="F181" s="26">
        <f t="shared" si="46"/>
        <v>3</v>
      </c>
      <c r="G181" s="2">
        <v>2</v>
      </c>
      <c r="H181" s="2">
        <v>2</v>
      </c>
      <c r="I181" s="26">
        <f t="shared" si="47"/>
        <v>2</v>
      </c>
      <c r="J181" s="26">
        <f t="shared" si="48"/>
        <v>2</v>
      </c>
      <c r="K181" s="7">
        <v>1</v>
      </c>
      <c r="L181" s="7">
        <v>1</v>
      </c>
      <c r="M181" s="19">
        <f t="shared" si="49"/>
        <v>2</v>
      </c>
      <c r="N181" s="7">
        <v>3.21</v>
      </c>
      <c r="O181" s="10">
        <v>97.77</v>
      </c>
      <c r="P181" s="10">
        <v>98.67</v>
      </c>
      <c r="Q181" s="14">
        <v>60230</v>
      </c>
      <c r="R181" s="14">
        <f t="shared" si="50"/>
        <v>900.00000000000568</v>
      </c>
      <c r="S181" s="9">
        <f t="shared" si="51"/>
        <v>0.90000000000000568</v>
      </c>
      <c r="T181" s="14">
        <v>897.76853495186845</v>
      </c>
      <c r="U181" s="15">
        <f t="shared" si="52"/>
        <v>1</v>
      </c>
      <c r="V181" s="15">
        <f t="shared" si="40"/>
        <v>0</v>
      </c>
      <c r="W181" s="8">
        <v>11376</v>
      </c>
      <c r="X181" s="8">
        <v>12218</v>
      </c>
      <c r="Y181" s="8">
        <v>13123</v>
      </c>
      <c r="Z181" s="17">
        <v>19.13</v>
      </c>
      <c r="AA181" s="17">
        <f t="shared" si="41"/>
        <v>1.2817149700272958</v>
      </c>
      <c r="AB181" s="12">
        <v>17.96</v>
      </c>
      <c r="AC181" s="12">
        <v>20.3</v>
      </c>
      <c r="AD181" s="12">
        <v>4.41</v>
      </c>
      <c r="AE181" s="17">
        <f t="shared" si="53"/>
        <v>0.6444385894678385</v>
      </c>
      <c r="AF181" s="8">
        <v>2.97</v>
      </c>
      <c r="AG181" s="16">
        <v>5.97</v>
      </c>
      <c r="AH181" s="8">
        <v>0</v>
      </c>
      <c r="AI181" s="8">
        <v>0</v>
      </c>
      <c r="AJ181" s="8">
        <v>0</v>
      </c>
      <c r="AK181" s="8">
        <v>2</v>
      </c>
      <c r="AL181" s="8">
        <v>7</v>
      </c>
      <c r="AM181" s="8">
        <f t="shared" si="42"/>
        <v>9</v>
      </c>
      <c r="AN181" s="8">
        <v>0</v>
      </c>
      <c r="AO181" s="8">
        <v>0</v>
      </c>
      <c r="AP181" s="8">
        <v>1</v>
      </c>
      <c r="AQ181" s="8">
        <v>4</v>
      </c>
      <c r="AR181" s="8">
        <f t="shared" si="43"/>
        <v>5</v>
      </c>
      <c r="AS181" s="8">
        <v>0</v>
      </c>
      <c r="AT181" s="8">
        <v>0</v>
      </c>
      <c r="AU181" s="8">
        <v>1</v>
      </c>
      <c r="AV181" s="8">
        <v>7</v>
      </c>
      <c r="AW181" s="8">
        <f t="shared" si="44"/>
        <v>8</v>
      </c>
      <c r="AX181" s="8">
        <f t="shared" si="54"/>
        <v>0</v>
      </c>
      <c r="AY181" s="8">
        <f t="shared" si="55"/>
        <v>0</v>
      </c>
      <c r="AZ181" s="8">
        <f t="shared" si="56"/>
        <v>4</v>
      </c>
      <c r="BA181" s="8">
        <f t="shared" si="57"/>
        <v>18</v>
      </c>
      <c r="BB181" s="8">
        <f t="shared" si="58"/>
        <v>22</v>
      </c>
    </row>
    <row r="182" spans="1:54" x14ac:dyDescent="0.3">
      <c r="A182" s="2">
        <v>181</v>
      </c>
      <c r="B182" s="2">
        <v>60</v>
      </c>
      <c r="C182" s="2">
        <v>3</v>
      </c>
      <c r="D182" s="2">
        <v>3</v>
      </c>
      <c r="E182" s="26">
        <f t="shared" si="45"/>
        <v>3</v>
      </c>
      <c r="F182" s="26">
        <f t="shared" si="46"/>
        <v>3</v>
      </c>
      <c r="G182" s="2">
        <v>2</v>
      </c>
      <c r="H182" s="2">
        <v>1</v>
      </c>
      <c r="I182" s="26">
        <f t="shared" si="47"/>
        <v>1</v>
      </c>
      <c r="J182" s="26">
        <f t="shared" si="48"/>
        <v>2</v>
      </c>
      <c r="K182" s="7">
        <v>1</v>
      </c>
      <c r="L182" s="7">
        <v>1</v>
      </c>
      <c r="M182" s="19">
        <f t="shared" si="49"/>
        <v>2</v>
      </c>
      <c r="N182" s="7">
        <v>3.25</v>
      </c>
      <c r="O182" s="10">
        <v>98.67</v>
      </c>
      <c r="P182" s="10">
        <v>99</v>
      </c>
      <c r="Q182" s="14">
        <v>60230</v>
      </c>
      <c r="R182" s="14">
        <f t="shared" si="50"/>
        <v>329.99999999999829</v>
      </c>
      <c r="S182" s="9">
        <f t="shared" si="51"/>
        <v>0.32999999999999829</v>
      </c>
      <c r="T182" s="14">
        <v>329.96208008306394</v>
      </c>
      <c r="U182" s="15">
        <f t="shared" si="52"/>
        <v>1</v>
      </c>
      <c r="V182" s="15">
        <f t="shared" si="40"/>
        <v>0</v>
      </c>
      <c r="W182" s="8">
        <v>11376</v>
      </c>
      <c r="X182" s="8">
        <v>12218</v>
      </c>
      <c r="Y182" s="8">
        <v>13123</v>
      </c>
      <c r="Z182" s="17">
        <v>15.81</v>
      </c>
      <c r="AA182" s="17">
        <f t="shared" si="41"/>
        <v>1.1989318699322091</v>
      </c>
      <c r="AB182" s="12">
        <v>15.81</v>
      </c>
      <c r="AC182" s="12">
        <v>15.81</v>
      </c>
      <c r="AD182" s="12">
        <v>6.56</v>
      </c>
      <c r="AE182" s="17">
        <f t="shared" si="53"/>
        <v>0.81690383937566025</v>
      </c>
      <c r="AF182" s="8">
        <v>5.99</v>
      </c>
      <c r="AG182" s="16">
        <v>6.9</v>
      </c>
      <c r="AH182" s="8">
        <v>2</v>
      </c>
      <c r="AI182" s="8">
        <v>0</v>
      </c>
      <c r="AJ182" s="8">
        <v>0</v>
      </c>
      <c r="AK182" s="8">
        <v>1</v>
      </c>
      <c r="AL182" s="8">
        <v>7</v>
      </c>
      <c r="AM182" s="8">
        <f t="shared" si="42"/>
        <v>8</v>
      </c>
      <c r="AN182" s="8">
        <v>0</v>
      </c>
      <c r="AO182" s="8">
        <v>0</v>
      </c>
      <c r="AP182" s="8">
        <v>2</v>
      </c>
      <c r="AQ182" s="8">
        <v>15</v>
      </c>
      <c r="AR182" s="8">
        <f t="shared" si="43"/>
        <v>17</v>
      </c>
      <c r="AS182" s="8">
        <v>0</v>
      </c>
      <c r="AT182" s="8">
        <v>1</v>
      </c>
      <c r="AU182" s="8">
        <v>3</v>
      </c>
      <c r="AV182" s="8">
        <v>10</v>
      </c>
      <c r="AW182" s="8">
        <f t="shared" si="44"/>
        <v>14</v>
      </c>
      <c r="AX182" s="8">
        <f t="shared" si="54"/>
        <v>0</v>
      </c>
      <c r="AY182" s="8">
        <f t="shared" si="55"/>
        <v>1</v>
      </c>
      <c r="AZ182" s="8">
        <f t="shared" si="56"/>
        <v>6</v>
      </c>
      <c r="BA182" s="8">
        <f t="shared" si="57"/>
        <v>32</v>
      </c>
      <c r="BB182" s="8">
        <f t="shared" si="58"/>
        <v>39</v>
      </c>
    </row>
    <row r="183" spans="1:54" x14ac:dyDescent="0.3">
      <c r="A183" s="2">
        <v>182</v>
      </c>
      <c r="B183" s="2">
        <v>80</v>
      </c>
      <c r="C183" s="2">
        <v>3</v>
      </c>
      <c r="D183" s="2">
        <v>2</v>
      </c>
      <c r="E183" s="26">
        <f t="shared" si="45"/>
        <v>2</v>
      </c>
      <c r="F183" s="26">
        <f t="shared" si="46"/>
        <v>3</v>
      </c>
      <c r="G183" s="2">
        <v>2</v>
      </c>
      <c r="H183" s="2">
        <v>2</v>
      </c>
      <c r="I183" s="26">
        <f t="shared" si="47"/>
        <v>2</v>
      </c>
      <c r="J183" s="26">
        <f t="shared" si="48"/>
        <v>2</v>
      </c>
      <c r="K183" s="7">
        <v>1</v>
      </c>
      <c r="L183" s="7">
        <v>1</v>
      </c>
      <c r="M183" s="19">
        <f t="shared" si="49"/>
        <v>2</v>
      </c>
      <c r="N183" s="7">
        <v>3.36</v>
      </c>
      <c r="O183" s="10">
        <v>99</v>
      </c>
      <c r="P183" s="10">
        <v>100</v>
      </c>
      <c r="Q183" s="14">
        <v>60230</v>
      </c>
      <c r="R183" s="14">
        <f t="shared" si="50"/>
        <v>1000</v>
      </c>
      <c r="S183" s="9">
        <f t="shared" si="51"/>
        <v>1</v>
      </c>
      <c r="T183" s="14">
        <v>999.86880941760592</v>
      </c>
      <c r="U183" s="15">
        <f t="shared" si="52"/>
        <v>1</v>
      </c>
      <c r="V183" s="15">
        <f t="shared" si="40"/>
        <v>0</v>
      </c>
      <c r="W183" s="8">
        <v>10064</v>
      </c>
      <c r="X183" s="8">
        <v>10137</v>
      </c>
      <c r="Y183" s="8">
        <v>10210</v>
      </c>
      <c r="Z183" s="17">
        <v>22.34</v>
      </c>
      <c r="AA183" s="17">
        <f t="shared" si="41"/>
        <v>1.3490831687795903</v>
      </c>
      <c r="AB183" s="12">
        <v>22.1</v>
      </c>
      <c r="AC183" s="12">
        <v>22.57</v>
      </c>
      <c r="AD183" s="12">
        <v>6.18</v>
      </c>
      <c r="AE183" s="17">
        <f t="shared" si="53"/>
        <v>0.79098847508881587</v>
      </c>
      <c r="AF183" s="8">
        <v>5.19</v>
      </c>
      <c r="AG183" s="16">
        <v>7.76</v>
      </c>
      <c r="AH183" s="8">
        <v>0</v>
      </c>
      <c r="AI183" s="8">
        <v>0</v>
      </c>
      <c r="AJ183" s="8">
        <v>0</v>
      </c>
      <c r="AK183" s="8">
        <v>1</v>
      </c>
      <c r="AL183" s="8">
        <v>4</v>
      </c>
      <c r="AM183" s="8">
        <f t="shared" si="42"/>
        <v>5</v>
      </c>
      <c r="AN183" s="8">
        <v>0</v>
      </c>
      <c r="AO183" s="8">
        <v>1</v>
      </c>
      <c r="AP183" s="8">
        <v>2</v>
      </c>
      <c r="AQ183" s="8">
        <v>4</v>
      </c>
      <c r="AR183" s="8">
        <f t="shared" si="43"/>
        <v>7</v>
      </c>
      <c r="AS183" s="8">
        <v>0</v>
      </c>
      <c r="AT183" s="8">
        <v>0</v>
      </c>
      <c r="AU183" s="8">
        <v>2</v>
      </c>
      <c r="AV183" s="8">
        <v>10</v>
      </c>
      <c r="AW183" s="8">
        <f t="shared" si="44"/>
        <v>12</v>
      </c>
      <c r="AX183" s="8">
        <f t="shared" si="54"/>
        <v>0</v>
      </c>
      <c r="AY183" s="8">
        <f t="shared" si="55"/>
        <v>1</v>
      </c>
      <c r="AZ183" s="8">
        <f t="shared" si="56"/>
        <v>5</v>
      </c>
      <c r="BA183" s="8">
        <f t="shared" si="57"/>
        <v>18</v>
      </c>
      <c r="BB183" s="8">
        <f t="shared" si="58"/>
        <v>24</v>
      </c>
    </row>
    <row r="184" spans="1:54" x14ac:dyDescent="0.3">
      <c r="A184" s="2">
        <v>183</v>
      </c>
      <c r="B184" s="2">
        <v>80</v>
      </c>
      <c r="C184" s="2">
        <v>3</v>
      </c>
      <c r="D184" s="2">
        <v>3</v>
      </c>
      <c r="E184" s="26">
        <f t="shared" si="45"/>
        <v>3</v>
      </c>
      <c r="F184" s="26">
        <f t="shared" si="46"/>
        <v>3</v>
      </c>
      <c r="G184" s="2">
        <v>2</v>
      </c>
      <c r="H184" s="2">
        <v>2</v>
      </c>
      <c r="I184" s="26">
        <f t="shared" si="47"/>
        <v>2</v>
      </c>
      <c r="J184" s="26">
        <f t="shared" si="48"/>
        <v>2</v>
      </c>
      <c r="K184" s="7">
        <v>1</v>
      </c>
      <c r="L184" s="7">
        <v>1</v>
      </c>
      <c r="M184" s="19">
        <f t="shared" si="49"/>
        <v>2</v>
      </c>
      <c r="N184" s="7">
        <v>3.53</v>
      </c>
      <c r="O184" s="10">
        <v>100</v>
      </c>
      <c r="P184" s="10">
        <v>101</v>
      </c>
      <c r="Q184" s="14">
        <v>60230</v>
      </c>
      <c r="R184" s="14">
        <f t="shared" si="50"/>
        <v>1000</v>
      </c>
      <c r="S184" s="9">
        <f t="shared" si="51"/>
        <v>1</v>
      </c>
      <c r="T184" s="14">
        <v>994.95298087188053</v>
      </c>
      <c r="U184" s="15">
        <f t="shared" si="52"/>
        <v>0.99</v>
      </c>
      <c r="V184" s="15">
        <f t="shared" si="40"/>
        <v>1.0000000000000009E-2</v>
      </c>
      <c r="W184" s="8">
        <v>10064</v>
      </c>
      <c r="X184" s="8">
        <v>10137</v>
      </c>
      <c r="Y184" s="8">
        <v>10210</v>
      </c>
      <c r="Z184" s="17">
        <v>22.93</v>
      </c>
      <c r="AA184" s="17">
        <f t="shared" si="41"/>
        <v>1.3604040547299387</v>
      </c>
      <c r="AB184" s="12">
        <v>10.67</v>
      </c>
      <c r="AC184" s="12">
        <v>35.19</v>
      </c>
      <c r="AD184" s="12">
        <v>4.5</v>
      </c>
      <c r="AE184" s="17">
        <f t="shared" si="53"/>
        <v>0.65321251377534373</v>
      </c>
      <c r="AF184" s="8">
        <v>2.72</v>
      </c>
      <c r="AG184" s="16">
        <v>7.22</v>
      </c>
      <c r="AH184" s="8">
        <v>0</v>
      </c>
      <c r="AI184" s="8">
        <v>0</v>
      </c>
      <c r="AJ184" s="8">
        <v>0</v>
      </c>
      <c r="AK184" s="8">
        <v>0</v>
      </c>
      <c r="AL184" s="8">
        <v>2</v>
      </c>
      <c r="AM184" s="8">
        <f t="shared" si="42"/>
        <v>2</v>
      </c>
      <c r="AN184" s="8">
        <v>0</v>
      </c>
      <c r="AO184" s="8">
        <v>0</v>
      </c>
      <c r="AP184" s="8">
        <v>0</v>
      </c>
      <c r="AQ184" s="8">
        <v>4</v>
      </c>
      <c r="AR184" s="8">
        <f t="shared" si="43"/>
        <v>4</v>
      </c>
      <c r="AS184" s="8">
        <v>0</v>
      </c>
      <c r="AT184" s="8">
        <v>1</v>
      </c>
      <c r="AU184" s="8">
        <v>0</v>
      </c>
      <c r="AV184" s="8">
        <v>2</v>
      </c>
      <c r="AW184" s="8">
        <f t="shared" si="44"/>
        <v>3</v>
      </c>
      <c r="AX184" s="8">
        <f t="shared" si="54"/>
        <v>0</v>
      </c>
      <c r="AY184" s="8">
        <f t="shared" si="55"/>
        <v>1</v>
      </c>
      <c r="AZ184" s="8">
        <f t="shared" si="56"/>
        <v>0</v>
      </c>
      <c r="BA184" s="8">
        <f t="shared" si="57"/>
        <v>8</v>
      </c>
      <c r="BB184" s="8">
        <f t="shared" si="58"/>
        <v>9</v>
      </c>
    </row>
    <row r="185" spans="1:54" x14ac:dyDescent="0.3">
      <c r="A185" s="2">
        <v>184</v>
      </c>
      <c r="B185" s="2">
        <v>40</v>
      </c>
      <c r="C185" s="2">
        <v>3</v>
      </c>
      <c r="D185" s="2">
        <v>3</v>
      </c>
      <c r="E185" s="26">
        <f t="shared" si="45"/>
        <v>3</v>
      </c>
      <c r="F185" s="26">
        <f t="shared" si="46"/>
        <v>3</v>
      </c>
      <c r="G185" s="2">
        <v>1</v>
      </c>
      <c r="H185" s="2">
        <v>1</v>
      </c>
      <c r="I185" s="26">
        <f t="shared" si="47"/>
        <v>1</v>
      </c>
      <c r="J185" s="26">
        <f t="shared" si="48"/>
        <v>1</v>
      </c>
      <c r="K185" s="7">
        <v>1</v>
      </c>
      <c r="L185" s="7">
        <v>1</v>
      </c>
      <c r="M185" s="19">
        <f t="shared" si="49"/>
        <v>2</v>
      </c>
      <c r="N185" s="7">
        <v>3.23</v>
      </c>
      <c r="O185" s="10">
        <v>101</v>
      </c>
      <c r="P185" s="10">
        <v>103</v>
      </c>
      <c r="Q185" s="14">
        <v>60230</v>
      </c>
      <c r="R185" s="14">
        <f t="shared" si="50"/>
        <v>2000</v>
      </c>
      <c r="S185" s="9">
        <f t="shared" si="51"/>
        <v>2</v>
      </c>
      <c r="T185" s="14">
        <v>1952.2011449811941</v>
      </c>
      <c r="U185" s="15">
        <f t="shared" si="52"/>
        <v>0.98</v>
      </c>
      <c r="V185" s="15">
        <f t="shared" si="40"/>
        <v>2.0000000000000018E-2</v>
      </c>
      <c r="W185" s="8">
        <v>10064</v>
      </c>
      <c r="X185" s="8">
        <v>10137</v>
      </c>
      <c r="Y185" s="8">
        <v>10210</v>
      </c>
      <c r="Z185" s="17">
        <v>14.25</v>
      </c>
      <c r="AA185" s="17">
        <f t="shared" si="41"/>
        <v>1.153814864344529</v>
      </c>
      <c r="AB185" s="12">
        <v>4.01</v>
      </c>
      <c r="AC185" s="12">
        <v>22.11</v>
      </c>
      <c r="AD185" s="12">
        <v>4.3499999999999996</v>
      </c>
      <c r="AE185" s="17">
        <f t="shared" si="53"/>
        <v>0.63848925695463732</v>
      </c>
      <c r="AF185" s="8">
        <v>2.6</v>
      </c>
      <c r="AG185" s="16">
        <v>7.06</v>
      </c>
      <c r="AH185" s="8">
        <v>4</v>
      </c>
      <c r="AI185" s="8">
        <v>0</v>
      </c>
      <c r="AJ185" s="8">
        <v>0</v>
      </c>
      <c r="AK185" s="8">
        <v>3</v>
      </c>
      <c r="AL185" s="8">
        <v>8</v>
      </c>
      <c r="AM185" s="8">
        <f t="shared" si="42"/>
        <v>11</v>
      </c>
      <c r="AN185" s="8">
        <v>0</v>
      </c>
      <c r="AO185" s="8">
        <v>0</v>
      </c>
      <c r="AP185" s="8">
        <v>4</v>
      </c>
      <c r="AQ185" s="8">
        <v>8</v>
      </c>
      <c r="AR185" s="8">
        <f t="shared" si="43"/>
        <v>12</v>
      </c>
      <c r="AS185" s="8">
        <v>0</v>
      </c>
      <c r="AT185" s="8">
        <v>1</v>
      </c>
      <c r="AU185" s="8">
        <v>2</v>
      </c>
      <c r="AV185" s="8">
        <v>4</v>
      </c>
      <c r="AW185" s="8">
        <f t="shared" si="44"/>
        <v>7</v>
      </c>
      <c r="AX185" s="8">
        <f t="shared" si="54"/>
        <v>0</v>
      </c>
      <c r="AY185" s="8">
        <f t="shared" si="55"/>
        <v>1</v>
      </c>
      <c r="AZ185" s="8">
        <f t="shared" si="56"/>
        <v>9</v>
      </c>
      <c r="BA185" s="8">
        <f t="shared" si="57"/>
        <v>20</v>
      </c>
      <c r="BB185" s="8">
        <f t="shared" si="58"/>
        <v>30</v>
      </c>
    </row>
    <row r="186" spans="1:54" x14ac:dyDescent="0.3">
      <c r="A186" s="2">
        <v>185</v>
      </c>
      <c r="B186" s="2">
        <v>60</v>
      </c>
      <c r="C186" s="2">
        <v>3</v>
      </c>
      <c r="D186" s="2">
        <v>2</v>
      </c>
      <c r="E186" s="26">
        <f t="shared" si="45"/>
        <v>2</v>
      </c>
      <c r="F186" s="26">
        <f t="shared" si="46"/>
        <v>3</v>
      </c>
      <c r="G186" s="2">
        <v>2</v>
      </c>
      <c r="H186" s="2">
        <v>2</v>
      </c>
      <c r="I186" s="26">
        <f t="shared" si="47"/>
        <v>2</v>
      </c>
      <c r="J186" s="26">
        <f t="shared" si="48"/>
        <v>2</v>
      </c>
      <c r="K186" s="7">
        <v>1</v>
      </c>
      <c r="L186" s="7">
        <v>1</v>
      </c>
      <c r="M186" s="19">
        <f t="shared" si="49"/>
        <v>2</v>
      </c>
      <c r="N186" s="7">
        <v>3.27</v>
      </c>
      <c r="O186" s="10">
        <v>103</v>
      </c>
      <c r="P186" s="10">
        <v>104</v>
      </c>
      <c r="Q186" s="14">
        <v>60230</v>
      </c>
      <c r="R186" s="14">
        <f t="shared" si="50"/>
        <v>1000</v>
      </c>
      <c r="S186" s="9">
        <f t="shared" si="51"/>
        <v>1</v>
      </c>
      <c r="T186" s="14">
        <v>999.55746909043603</v>
      </c>
      <c r="U186" s="15">
        <f t="shared" si="52"/>
        <v>1</v>
      </c>
      <c r="V186" s="15">
        <f t="shared" si="40"/>
        <v>0</v>
      </c>
      <c r="W186" s="8">
        <v>10064</v>
      </c>
      <c r="X186" s="8">
        <v>10137</v>
      </c>
      <c r="Y186" s="8">
        <v>10210</v>
      </c>
      <c r="Z186" s="17">
        <v>36.81</v>
      </c>
      <c r="AA186" s="17">
        <f t="shared" si="41"/>
        <v>1.5659658174466666</v>
      </c>
      <c r="AB186" s="12">
        <v>31.51</v>
      </c>
      <c r="AC186" s="12">
        <v>42.11</v>
      </c>
      <c r="AD186" s="12">
        <v>3.84</v>
      </c>
      <c r="AE186" s="17">
        <f t="shared" si="53"/>
        <v>0.58433122436753082</v>
      </c>
      <c r="AF186" s="8">
        <v>2.8</v>
      </c>
      <c r="AG186" s="16">
        <v>4.8099999999999996</v>
      </c>
      <c r="AH186" s="8">
        <v>1</v>
      </c>
      <c r="AI186" s="8">
        <v>0</v>
      </c>
      <c r="AJ186" s="8">
        <v>0</v>
      </c>
      <c r="AK186" s="8">
        <v>0</v>
      </c>
      <c r="AL186" s="8">
        <v>4</v>
      </c>
      <c r="AM186" s="8">
        <f t="shared" si="42"/>
        <v>4</v>
      </c>
      <c r="AN186" s="8">
        <v>0</v>
      </c>
      <c r="AO186" s="8">
        <v>0</v>
      </c>
      <c r="AP186" s="8">
        <v>2</v>
      </c>
      <c r="AQ186" s="8">
        <v>4</v>
      </c>
      <c r="AR186" s="8">
        <f t="shared" si="43"/>
        <v>6</v>
      </c>
      <c r="AS186" s="8">
        <v>1</v>
      </c>
      <c r="AT186" s="8">
        <v>1</v>
      </c>
      <c r="AU186" s="8">
        <v>2</v>
      </c>
      <c r="AV186" s="8">
        <v>5</v>
      </c>
      <c r="AW186" s="8">
        <f t="shared" si="44"/>
        <v>9</v>
      </c>
      <c r="AX186" s="8">
        <f t="shared" si="54"/>
        <v>1</v>
      </c>
      <c r="AY186" s="8">
        <f t="shared" si="55"/>
        <v>1</v>
      </c>
      <c r="AZ186" s="8">
        <f t="shared" si="56"/>
        <v>4</v>
      </c>
      <c r="BA186" s="8">
        <f t="shared" si="57"/>
        <v>13</v>
      </c>
      <c r="BB186" s="8">
        <f t="shared" si="58"/>
        <v>19</v>
      </c>
    </row>
    <row r="187" spans="1:54" x14ac:dyDescent="0.3">
      <c r="A187" s="2">
        <v>186</v>
      </c>
      <c r="B187" s="2">
        <v>60</v>
      </c>
      <c r="C187" s="2">
        <v>3</v>
      </c>
      <c r="D187" s="2">
        <v>3</v>
      </c>
      <c r="E187" s="26">
        <f t="shared" si="45"/>
        <v>3</v>
      </c>
      <c r="F187" s="26">
        <f t="shared" si="46"/>
        <v>3</v>
      </c>
      <c r="G187" s="2">
        <v>2</v>
      </c>
      <c r="H187" s="2">
        <v>2</v>
      </c>
      <c r="I187" s="26">
        <f t="shared" si="47"/>
        <v>2</v>
      </c>
      <c r="J187" s="26">
        <f t="shared" si="48"/>
        <v>2</v>
      </c>
      <c r="K187" s="7">
        <v>1</v>
      </c>
      <c r="L187" s="7">
        <v>1</v>
      </c>
      <c r="M187" s="19">
        <f t="shared" si="49"/>
        <v>2</v>
      </c>
      <c r="N187" s="7">
        <v>3.43</v>
      </c>
      <c r="O187" s="10">
        <v>104</v>
      </c>
      <c r="P187" s="10">
        <v>105</v>
      </c>
      <c r="Q187" s="14">
        <v>60230</v>
      </c>
      <c r="R187" s="14">
        <f t="shared" si="50"/>
        <v>1000</v>
      </c>
      <c r="S187" s="9">
        <f t="shared" si="51"/>
        <v>1</v>
      </c>
      <c r="T187" s="14">
        <v>986.86267317989655</v>
      </c>
      <c r="U187" s="15">
        <f t="shared" si="52"/>
        <v>0.99</v>
      </c>
      <c r="V187" s="15">
        <f t="shared" si="40"/>
        <v>1.0000000000000009E-2</v>
      </c>
      <c r="W187" s="8">
        <v>10064</v>
      </c>
      <c r="X187" s="8">
        <v>10137</v>
      </c>
      <c r="Y187" s="8">
        <v>10210</v>
      </c>
      <c r="Z187" s="17">
        <v>30.23</v>
      </c>
      <c r="AA187" s="17">
        <f t="shared" si="41"/>
        <v>1.4804381471778172</v>
      </c>
      <c r="AB187" s="12">
        <v>27.27</v>
      </c>
      <c r="AC187" s="12">
        <v>33.18</v>
      </c>
      <c r="AD187" s="12">
        <v>4.0599999999999996</v>
      </c>
      <c r="AE187" s="17">
        <f t="shared" si="53"/>
        <v>0.60852603357719404</v>
      </c>
      <c r="AF187" s="8">
        <v>2.87</v>
      </c>
      <c r="AG187" s="16">
        <v>5.96</v>
      </c>
      <c r="AH187" s="8">
        <v>1</v>
      </c>
      <c r="AI187" s="8">
        <v>0</v>
      </c>
      <c r="AJ187" s="8">
        <v>0</v>
      </c>
      <c r="AK187" s="8">
        <v>1</v>
      </c>
      <c r="AL187" s="8">
        <v>2</v>
      </c>
      <c r="AM187" s="8">
        <f t="shared" si="42"/>
        <v>3</v>
      </c>
      <c r="AN187" s="8">
        <v>0</v>
      </c>
      <c r="AO187" s="8">
        <v>0</v>
      </c>
      <c r="AP187" s="8">
        <v>0</v>
      </c>
      <c r="AQ187" s="8">
        <v>7</v>
      </c>
      <c r="AR187" s="8">
        <f t="shared" si="43"/>
        <v>7</v>
      </c>
      <c r="AS187" s="8">
        <v>0</v>
      </c>
      <c r="AT187" s="8">
        <v>1</v>
      </c>
      <c r="AU187" s="8">
        <v>0</v>
      </c>
      <c r="AV187" s="8">
        <v>8</v>
      </c>
      <c r="AW187" s="8">
        <f t="shared" si="44"/>
        <v>9</v>
      </c>
      <c r="AX187" s="8">
        <f t="shared" si="54"/>
        <v>0</v>
      </c>
      <c r="AY187" s="8">
        <f t="shared" si="55"/>
        <v>1</v>
      </c>
      <c r="AZ187" s="8">
        <f t="shared" si="56"/>
        <v>1</v>
      </c>
      <c r="BA187" s="8">
        <f t="shared" si="57"/>
        <v>17</v>
      </c>
      <c r="BB187" s="8">
        <f t="shared" si="58"/>
        <v>19</v>
      </c>
    </row>
    <row r="188" spans="1:54" x14ac:dyDescent="0.3">
      <c r="A188" s="2">
        <v>187</v>
      </c>
      <c r="B188" s="2">
        <v>60</v>
      </c>
      <c r="C188" s="2">
        <v>3</v>
      </c>
      <c r="D188" s="2">
        <v>3</v>
      </c>
      <c r="E188" s="26">
        <f t="shared" si="45"/>
        <v>3</v>
      </c>
      <c r="F188" s="26">
        <f t="shared" si="46"/>
        <v>3</v>
      </c>
      <c r="G188" s="2">
        <v>3</v>
      </c>
      <c r="H188" s="2">
        <v>2</v>
      </c>
      <c r="I188" s="26">
        <f t="shared" si="47"/>
        <v>2</v>
      </c>
      <c r="J188" s="26">
        <f t="shared" si="48"/>
        <v>3</v>
      </c>
      <c r="K188" s="7">
        <v>1</v>
      </c>
      <c r="L188" s="7">
        <v>1</v>
      </c>
      <c r="M188" s="19">
        <f t="shared" si="49"/>
        <v>2</v>
      </c>
      <c r="N188" s="7">
        <v>3.34</v>
      </c>
      <c r="O188" s="10">
        <v>105</v>
      </c>
      <c r="P188" s="10">
        <v>106</v>
      </c>
      <c r="Q188" s="14">
        <v>60230</v>
      </c>
      <c r="R188" s="14">
        <f t="shared" si="50"/>
        <v>1000</v>
      </c>
      <c r="S188" s="9">
        <f t="shared" si="51"/>
        <v>1</v>
      </c>
      <c r="T188" s="14">
        <v>999.87446028882869</v>
      </c>
      <c r="U188" s="15">
        <f t="shared" si="52"/>
        <v>1</v>
      </c>
      <c r="V188" s="15">
        <f t="shared" si="40"/>
        <v>0</v>
      </c>
      <c r="W188" s="8">
        <v>10064</v>
      </c>
      <c r="X188" s="8">
        <v>10137</v>
      </c>
      <c r="Y188" s="8">
        <v>10210</v>
      </c>
      <c r="Z188" s="17">
        <v>31.35</v>
      </c>
      <c r="AA188" s="17">
        <f t="shared" si="41"/>
        <v>1.4962375451667353</v>
      </c>
      <c r="AB188" s="12">
        <v>29.56</v>
      </c>
      <c r="AC188" s="12">
        <v>34.93</v>
      </c>
      <c r="AD188" s="12">
        <v>4.57</v>
      </c>
      <c r="AE188" s="17">
        <f t="shared" si="53"/>
        <v>0.6599162000698503</v>
      </c>
      <c r="AF188" s="8">
        <v>2.63</v>
      </c>
      <c r="AG188" s="16">
        <v>6.25</v>
      </c>
      <c r="AH188" s="8">
        <v>0</v>
      </c>
      <c r="AI188" s="8">
        <v>0</v>
      </c>
      <c r="AJ188" s="8">
        <v>0</v>
      </c>
      <c r="AK188" s="8">
        <v>0</v>
      </c>
      <c r="AL188" s="8">
        <v>0</v>
      </c>
      <c r="AM188" s="8">
        <f t="shared" si="42"/>
        <v>0</v>
      </c>
      <c r="AN188" s="8">
        <v>0</v>
      </c>
      <c r="AO188" s="8">
        <v>0</v>
      </c>
      <c r="AP188" s="8">
        <v>2</v>
      </c>
      <c r="AQ188" s="8">
        <v>1</v>
      </c>
      <c r="AR188" s="8">
        <f t="shared" si="43"/>
        <v>3</v>
      </c>
      <c r="AS188" s="8">
        <v>0</v>
      </c>
      <c r="AT188" s="8">
        <v>0</v>
      </c>
      <c r="AU188" s="8">
        <v>1</v>
      </c>
      <c r="AV188" s="8">
        <v>0</v>
      </c>
      <c r="AW188" s="8">
        <f t="shared" si="44"/>
        <v>1</v>
      </c>
      <c r="AX188" s="8">
        <f t="shared" si="54"/>
        <v>0</v>
      </c>
      <c r="AY188" s="8">
        <f t="shared" si="55"/>
        <v>0</v>
      </c>
      <c r="AZ188" s="8">
        <f t="shared" si="56"/>
        <v>3</v>
      </c>
      <c r="BA188" s="8">
        <f t="shared" si="57"/>
        <v>1</v>
      </c>
      <c r="BB188" s="8">
        <f t="shared" si="58"/>
        <v>4</v>
      </c>
    </row>
    <row r="189" spans="1:54" x14ac:dyDescent="0.3">
      <c r="A189" s="2">
        <v>188</v>
      </c>
      <c r="B189" s="2">
        <v>60</v>
      </c>
      <c r="C189" s="2">
        <v>3</v>
      </c>
      <c r="D189" s="2">
        <v>3</v>
      </c>
      <c r="E189" s="26">
        <f t="shared" si="45"/>
        <v>3</v>
      </c>
      <c r="F189" s="26">
        <f t="shared" si="46"/>
        <v>3</v>
      </c>
      <c r="G189" s="2">
        <v>3</v>
      </c>
      <c r="H189" s="2">
        <v>3</v>
      </c>
      <c r="I189" s="26">
        <f t="shared" si="47"/>
        <v>3</v>
      </c>
      <c r="J189" s="26">
        <f t="shared" si="48"/>
        <v>3</v>
      </c>
      <c r="K189" s="7">
        <v>1</v>
      </c>
      <c r="L189" s="7">
        <v>1</v>
      </c>
      <c r="M189" s="19">
        <f t="shared" si="49"/>
        <v>2</v>
      </c>
      <c r="N189" s="7">
        <v>3.18</v>
      </c>
      <c r="O189" s="10">
        <v>106</v>
      </c>
      <c r="P189" s="10">
        <v>106.378</v>
      </c>
      <c r="Q189" s="14">
        <v>60230</v>
      </c>
      <c r="R189" s="14">
        <f t="shared" si="50"/>
        <v>378.00000000000011</v>
      </c>
      <c r="S189" s="9">
        <f t="shared" si="51"/>
        <v>0.37800000000000011</v>
      </c>
      <c r="T189" s="14">
        <v>377.96229043219563</v>
      </c>
      <c r="U189" s="15">
        <f t="shared" si="52"/>
        <v>1</v>
      </c>
      <c r="V189" s="15">
        <f t="shared" si="40"/>
        <v>0</v>
      </c>
      <c r="W189" s="8">
        <v>10064</v>
      </c>
      <c r="X189" s="8">
        <v>10137</v>
      </c>
      <c r="Y189" s="8">
        <v>10210</v>
      </c>
      <c r="Z189" s="17">
        <v>33.72</v>
      </c>
      <c r="AA189" s="17">
        <f t="shared" si="41"/>
        <v>1.5278875659527047</v>
      </c>
      <c r="AB189" s="12">
        <v>29.56</v>
      </c>
      <c r="AC189" s="12">
        <v>37.869999999999997</v>
      </c>
      <c r="AD189" s="12">
        <v>2.91</v>
      </c>
      <c r="AE189" s="17">
        <f t="shared" si="53"/>
        <v>0.46389298898590731</v>
      </c>
      <c r="AF189" s="8">
        <v>2.59</v>
      </c>
      <c r="AG189" s="16">
        <v>3.18</v>
      </c>
      <c r="AH189" s="8">
        <v>0</v>
      </c>
      <c r="AI189" s="8">
        <v>0</v>
      </c>
      <c r="AJ189" s="8">
        <v>0</v>
      </c>
      <c r="AK189" s="8">
        <v>0</v>
      </c>
      <c r="AL189" s="8">
        <v>0</v>
      </c>
      <c r="AM189" s="8">
        <f t="shared" si="42"/>
        <v>0</v>
      </c>
      <c r="AN189" s="8">
        <v>0</v>
      </c>
      <c r="AO189" s="8">
        <v>0</v>
      </c>
      <c r="AP189" s="8">
        <v>0</v>
      </c>
      <c r="AQ189" s="8">
        <v>1</v>
      </c>
      <c r="AR189" s="8">
        <f t="shared" si="43"/>
        <v>1</v>
      </c>
      <c r="AS189" s="8">
        <v>0</v>
      </c>
      <c r="AT189" s="8">
        <v>0</v>
      </c>
      <c r="AU189" s="8">
        <v>0</v>
      </c>
      <c r="AV189" s="8">
        <v>0</v>
      </c>
      <c r="AW189" s="8">
        <f t="shared" si="44"/>
        <v>0</v>
      </c>
      <c r="AX189" s="8">
        <f t="shared" si="54"/>
        <v>0</v>
      </c>
      <c r="AY189" s="8">
        <f t="shared" si="55"/>
        <v>0</v>
      </c>
      <c r="AZ189" s="8">
        <f t="shared" si="56"/>
        <v>0</v>
      </c>
      <c r="BA189" s="8">
        <f t="shared" si="57"/>
        <v>1</v>
      </c>
      <c r="BB189" s="8">
        <f t="shared" si="58"/>
        <v>1</v>
      </c>
    </row>
    <row r="190" spans="1:54" x14ac:dyDescent="0.3">
      <c r="A190" s="2">
        <v>189</v>
      </c>
      <c r="B190" s="2">
        <v>60</v>
      </c>
      <c r="C190" s="2">
        <v>3</v>
      </c>
      <c r="D190" s="2">
        <v>3</v>
      </c>
      <c r="E190" s="26">
        <f t="shared" si="45"/>
        <v>3</v>
      </c>
      <c r="F190" s="26">
        <f t="shared" si="46"/>
        <v>3</v>
      </c>
      <c r="G190" s="2">
        <v>3</v>
      </c>
      <c r="H190" s="2">
        <v>2</v>
      </c>
      <c r="I190" s="26">
        <f t="shared" si="47"/>
        <v>2</v>
      </c>
      <c r="J190" s="26">
        <f t="shared" si="48"/>
        <v>3</v>
      </c>
      <c r="K190" s="7">
        <v>1</v>
      </c>
      <c r="L190" s="7">
        <v>1</v>
      </c>
      <c r="M190" s="19">
        <f t="shared" si="49"/>
        <v>2</v>
      </c>
      <c r="N190" s="7">
        <v>3.35</v>
      </c>
      <c r="O190" s="10">
        <v>106.378</v>
      </c>
      <c r="P190" s="10">
        <v>106.73</v>
      </c>
      <c r="Q190" s="14">
        <v>60230</v>
      </c>
      <c r="R190" s="14">
        <f t="shared" si="50"/>
        <v>352.00000000000387</v>
      </c>
      <c r="S190" s="9">
        <f t="shared" si="51"/>
        <v>0.35200000000000387</v>
      </c>
      <c r="T190" s="14">
        <v>342.86985905008476</v>
      </c>
      <c r="U190" s="15">
        <f t="shared" si="52"/>
        <v>0.97</v>
      </c>
      <c r="V190" s="15">
        <f t="shared" si="40"/>
        <v>3.0000000000000027E-2</v>
      </c>
      <c r="W190" s="8">
        <v>10064</v>
      </c>
      <c r="X190" s="8">
        <v>10137</v>
      </c>
      <c r="Y190" s="8">
        <v>10210</v>
      </c>
      <c r="Z190" s="17">
        <v>37.869999999999997</v>
      </c>
      <c r="AA190" s="17">
        <f t="shared" si="41"/>
        <v>1.5782953051208262</v>
      </c>
      <c r="AB190" s="12">
        <v>37.869999999999997</v>
      </c>
      <c r="AC190" s="12">
        <v>37.869999999999997</v>
      </c>
      <c r="AD190" s="12">
        <v>3.35</v>
      </c>
      <c r="AE190" s="17">
        <f t="shared" si="53"/>
        <v>0.5250448070368452</v>
      </c>
      <c r="AF190" s="8">
        <v>2.84</v>
      </c>
      <c r="AG190" s="16">
        <v>4.0199999999999996</v>
      </c>
      <c r="AH190" s="8">
        <v>0</v>
      </c>
      <c r="AI190" s="8">
        <v>0</v>
      </c>
      <c r="AJ190" s="8">
        <v>1</v>
      </c>
      <c r="AK190" s="8">
        <v>0</v>
      </c>
      <c r="AL190" s="8">
        <v>1</v>
      </c>
      <c r="AM190" s="8">
        <f t="shared" si="42"/>
        <v>2</v>
      </c>
      <c r="AN190" s="8">
        <v>0</v>
      </c>
      <c r="AO190" s="8">
        <v>0</v>
      </c>
      <c r="AP190" s="8">
        <v>1</v>
      </c>
      <c r="AQ190" s="8">
        <v>0</v>
      </c>
      <c r="AR190" s="8">
        <f t="shared" si="43"/>
        <v>1</v>
      </c>
      <c r="AS190" s="8">
        <v>0</v>
      </c>
      <c r="AT190" s="8">
        <v>0</v>
      </c>
      <c r="AU190" s="8">
        <v>0</v>
      </c>
      <c r="AV190" s="8">
        <v>0</v>
      </c>
      <c r="AW190" s="8">
        <f t="shared" si="44"/>
        <v>0</v>
      </c>
      <c r="AX190" s="8">
        <f t="shared" si="54"/>
        <v>0</v>
      </c>
      <c r="AY190" s="8">
        <f t="shared" si="55"/>
        <v>1</v>
      </c>
      <c r="AZ190" s="8">
        <f t="shared" si="56"/>
        <v>1</v>
      </c>
      <c r="BA190" s="8">
        <f t="shared" si="57"/>
        <v>1</v>
      </c>
      <c r="BB190" s="8">
        <f t="shared" si="58"/>
        <v>3</v>
      </c>
    </row>
    <row r="191" spans="1:54" x14ac:dyDescent="0.3">
      <c r="A191" s="2">
        <v>190</v>
      </c>
      <c r="B191" s="2">
        <v>60</v>
      </c>
      <c r="C191" s="2">
        <v>3</v>
      </c>
      <c r="D191" s="2">
        <v>2</v>
      </c>
      <c r="E191" s="26">
        <f t="shared" si="45"/>
        <v>2</v>
      </c>
      <c r="F191" s="26">
        <f t="shared" si="46"/>
        <v>3</v>
      </c>
      <c r="G191" s="2">
        <v>2</v>
      </c>
      <c r="H191" s="2">
        <v>1</v>
      </c>
      <c r="I191" s="26">
        <f t="shared" si="47"/>
        <v>1</v>
      </c>
      <c r="J191" s="26">
        <f t="shared" si="48"/>
        <v>2</v>
      </c>
      <c r="K191" s="7">
        <v>1</v>
      </c>
      <c r="L191" s="7">
        <v>1</v>
      </c>
      <c r="M191" s="19">
        <f t="shared" si="49"/>
        <v>2</v>
      </c>
      <c r="N191" s="7">
        <v>3.37</v>
      </c>
      <c r="O191" s="10">
        <v>106.73</v>
      </c>
      <c r="P191" s="10">
        <v>107.66</v>
      </c>
      <c r="Q191" s="14">
        <v>60230</v>
      </c>
      <c r="R191" s="14">
        <f t="shared" si="50"/>
        <v>929.99999999999261</v>
      </c>
      <c r="S191" s="9">
        <f t="shared" si="51"/>
        <v>0.92999999999999261</v>
      </c>
      <c r="T191" s="14">
        <v>926.19370984826014</v>
      </c>
      <c r="U191" s="15">
        <f t="shared" si="52"/>
        <v>1</v>
      </c>
      <c r="V191" s="15">
        <f t="shared" si="40"/>
        <v>0</v>
      </c>
      <c r="W191" s="8">
        <v>10064</v>
      </c>
      <c r="X191" s="8">
        <v>10137</v>
      </c>
      <c r="Y191" s="8">
        <v>10210</v>
      </c>
      <c r="Z191" s="17">
        <v>23.72</v>
      </c>
      <c r="AA191" s="17">
        <f t="shared" si="41"/>
        <v>1.3751146846922251</v>
      </c>
      <c r="AB191" s="12">
        <v>23.07</v>
      </c>
      <c r="AC191" s="12">
        <v>24.37</v>
      </c>
      <c r="AD191" s="12">
        <v>3.84</v>
      </c>
      <c r="AE191" s="17">
        <f t="shared" si="53"/>
        <v>0.58433122436753082</v>
      </c>
      <c r="AF191" s="8">
        <v>2.97</v>
      </c>
      <c r="AG191" s="16">
        <v>4.6399999999999997</v>
      </c>
      <c r="AH191" s="8">
        <v>1</v>
      </c>
      <c r="AI191" s="8">
        <v>0</v>
      </c>
      <c r="AJ191" s="8">
        <v>0</v>
      </c>
      <c r="AK191" s="8">
        <v>1</v>
      </c>
      <c r="AL191" s="8">
        <v>4</v>
      </c>
      <c r="AM191" s="8">
        <f t="shared" si="42"/>
        <v>5</v>
      </c>
      <c r="AN191" s="8">
        <v>0</v>
      </c>
      <c r="AO191" s="8">
        <v>0</v>
      </c>
      <c r="AP191" s="8">
        <v>3</v>
      </c>
      <c r="AQ191" s="8">
        <v>1</v>
      </c>
      <c r="AR191" s="8">
        <f t="shared" si="43"/>
        <v>4</v>
      </c>
      <c r="AS191" s="8">
        <v>0</v>
      </c>
      <c r="AT191" s="8">
        <v>0</v>
      </c>
      <c r="AU191" s="8">
        <v>0</v>
      </c>
      <c r="AV191" s="8">
        <v>3</v>
      </c>
      <c r="AW191" s="8">
        <f t="shared" si="44"/>
        <v>3</v>
      </c>
      <c r="AX191" s="8">
        <f t="shared" si="54"/>
        <v>0</v>
      </c>
      <c r="AY191" s="8">
        <f t="shared" si="55"/>
        <v>0</v>
      </c>
      <c r="AZ191" s="8">
        <f t="shared" si="56"/>
        <v>4</v>
      </c>
      <c r="BA191" s="8">
        <f t="shared" si="57"/>
        <v>8</v>
      </c>
      <c r="BB191" s="8">
        <f t="shared" si="58"/>
        <v>12</v>
      </c>
    </row>
    <row r="192" spans="1:54" x14ac:dyDescent="0.3">
      <c r="A192" s="2">
        <v>191</v>
      </c>
      <c r="B192" s="2">
        <v>60</v>
      </c>
      <c r="C192" s="2">
        <v>3</v>
      </c>
      <c r="D192" s="2">
        <v>2</v>
      </c>
      <c r="E192" s="26">
        <f t="shared" si="45"/>
        <v>2</v>
      </c>
      <c r="F192" s="26">
        <f t="shared" si="46"/>
        <v>3</v>
      </c>
      <c r="G192" s="2">
        <v>2</v>
      </c>
      <c r="H192" s="2">
        <v>1</v>
      </c>
      <c r="I192" s="26">
        <f t="shared" si="47"/>
        <v>1</v>
      </c>
      <c r="J192" s="26">
        <f t="shared" si="48"/>
        <v>2</v>
      </c>
      <c r="K192" s="7">
        <v>1</v>
      </c>
      <c r="L192" s="7">
        <v>1</v>
      </c>
      <c r="M192" s="19">
        <f t="shared" si="49"/>
        <v>2</v>
      </c>
      <c r="N192" s="7">
        <v>3.23</v>
      </c>
      <c r="O192" s="10">
        <v>107.66</v>
      </c>
      <c r="P192" s="10">
        <v>108</v>
      </c>
      <c r="Q192" s="14">
        <v>60240</v>
      </c>
      <c r="R192" s="14">
        <f t="shared" si="50"/>
        <v>340.00000000000341</v>
      </c>
      <c r="S192" s="9">
        <f t="shared" si="51"/>
        <v>0.34000000000000341</v>
      </c>
      <c r="T192" s="14">
        <v>338.22834337439099</v>
      </c>
      <c r="U192" s="15">
        <f t="shared" si="52"/>
        <v>0.99</v>
      </c>
      <c r="V192" s="15">
        <f t="shared" si="40"/>
        <v>1.0000000000000009E-2</v>
      </c>
      <c r="W192" s="8">
        <v>10064</v>
      </c>
      <c r="X192" s="8">
        <v>10137</v>
      </c>
      <c r="Y192" s="8">
        <v>10210</v>
      </c>
      <c r="Z192" s="17">
        <v>25.15</v>
      </c>
      <c r="AA192" s="17">
        <f t="shared" si="41"/>
        <v>1.4005379893919461</v>
      </c>
      <c r="AB192" s="12">
        <v>25.15</v>
      </c>
      <c r="AC192" s="12">
        <v>25.15</v>
      </c>
      <c r="AD192" s="12">
        <v>4.0599999999999996</v>
      </c>
      <c r="AE192" s="17">
        <f t="shared" si="53"/>
        <v>0.60852603357719404</v>
      </c>
      <c r="AF192" s="8">
        <v>4.03</v>
      </c>
      <c r="AG192" s="16">
        <v>4.13</v>
      </c>
      <c r="AH192" s="8">
        <v>0</v>
      </c>
      <c r="AI192" s="8">
        <v>0</v>
      </c>
      <c r="AJ192" s="8">
        <v>0</v>
      </c>
      <c r="AK192" s="8">
        <v>0</v>
      </c>
      <c r="AL192" s="8">
        <v>2</v>
      </c>
      <c r="AM192" s="8">
        <f t="shared" si="42"/>
        <v>2</v>
      </c>
      <c r="AN192" s="8">
        <v>0</v>
      </c>
      <c r="AO192" s="8">
        <v>0</v>
      </c>
      <c r="AP192" s="8">
        <v>1</v>
      </c>
      <c r="AQ192" s="8">
        <v>2</v>
      </c>
      <c r="AR192" s="8">
        <f t="shared" si="43"/>
        <v>3</v>
      </c>
      <c r="AS192" s="8">
        <v>0</v>
      </c>
      <c r="AT192" s="8">
        <v>1</v>
      </c>
      <c r="AU192" s="8">
        <v>0</v>
      </c>
      <c r="AV192" s="8">
        <v>1</v>
      </c>
      <c r="AW192" s="8">
        <f t="shared" si="44"/>
        <v>2</v>
      </c>
      <c r="AX192" s="8">
        <f t="shared" si="54"/>
        <v>0</v>
      </c>
      <c r="AY192" s="8">
        <f t="shared" si="55"/>
        <v>1</v>
      </c>
      <c r="AZ192" s="8">
        <f t="shared" si="56"/>
        <v>1</v>
      </c>
      <c r="BA192" s="8">
        <f t="shared" si="57"/>
        <v>5</v>
      </c>
      <c r="BB192" s="8">
        <f t="shared" si="58"/>
        <v>7</v>
      </c>
    </row>
    <row r="193" spans="1:54" x14ac:dyDescent="0.3">
      <c r="A193" s="2">
        <v>192</v>
      </c>
      <c r="B193" s="2">
        <v>80</v>
      </c>
      <c r="C193" s="2">
        <v>3</v>
      </c>
      <c r="D193" s="2">
        <v>3</v>
      </c>
      <c r="E193" s="26">
        <f t="shared" si="45"/>
        <v>3</v>
      </c>
      <c r="F193" s="26">
        <f t="shared" si="46"/>
        <v>3</v>
      </c>
      <c r="G193" s="2">
        <v>2</v>
      </c>
      <c r="H193" s="2">
        <v>2</v>
      </c>
      <c r="I193" s="26">
        <f t="shared" si="47"/>
        <v>2</v>
      </c>
      <c r="J193" s="26">
        <f t="shared" si="48"/>
        <v>2</v>
      </c>
      <c r="K193" s="7">
        <v>1</v>
      </c>
      <c r="L193" s="7">
        <v>1</v>
      </c>
      <c r="M193" s="19">
        <f t="shared" si="49"/>
        <v>2</v>
      </c>
      <c r="N193" s="7">
        <v>3.24</v>
      </c>
      <c r="O193" s="10">
        <v>108</v>
      </c>
      <c r="P193" s="10">
        <v>109</v>
      </c>
      <c r="Q193" s="14">
        <v>60240</v>
      </c>
      <c r="R193" s="14">
        <f t="shared" si="50"/>
        <v>1000</v>
      </c>
      <c r="S193" s="9">
        <f t="shared" si="51"/>
        <v>1</v>
      </c>
      <c r="T193" s="14">
        <v>999.30395035429274</v>
      </c>
      <c r="U193" s="15">
        <f t="shared" si="52"/>
        <v>1</v>
      </c>
      <c r="V193" s="15">
        <f t="shared" si="40"/>
        <v>0</v>
      </c>
      <c r="W193" s="8">
        <v>10064</v>
      </c>
      <c r="X193" s="8">
        <v>10137</v>
      </c>
      <c r="Y193" s="8">
        <v>10210</v>
      </c>
      <c r="Z193" s="17">
        <v>45.28</v>
      </c>
      <c r="AA193" s="17">
        <f t="shared" si="41"/>
        <v>1.655906418180215</v>
      </c>
      <c r="AB193" s="12">
        <v>36.47</v>
      </c>
      <c r="AC193" s="12">
        <v>54.08</v>
      </c>
      <c r="AD193" s="12">
        <v>3.85</v>
      </c>
      <c r="AE193" s="17">
        <f t="shared" si="53"/>
        <v>0.5854607295085007</v>
      </c>
      <c r="AF193" s="8">
        <v>2.5499999999999998</v>
      </c>
      <c r="AG193" s="16">
        <v>5.2</v>
      </c>
      <c r="AH193" s="8">
        <v>1</v>
      </c>
      <c r="AI193" s="8">
        <v>0</v>
      </c>
      <c r="AJ193" s="8">
        <v>0</v>
      </c>
      <c r="AK193" s="8">
        <v>2</v>
      </c>
      <c r="AL193" s="8">
        <v>3</v>
      </c>
      <c r="AM193" s="8">
        <f t="shared" si="42"/>
        <v>5</v>
      </c>
      <c r="AN193" s="8">
        <v>0</v>
      </c>
      <c r="AO193" s="8">
        <v>0</v>
      </c>
      <c r="AP193" s="8">
        <v>4</v>
      </c>
      <c r="AQ193" s="8">
        <v>6</v>
      </c>
      <c r="AR193" s="8">
        <f t="shared" si="43"/>
        <v>10</v>
      </c>
      <c r="AS193" s="8">
        <v>0</v>
      </c>
      <c r="AT193" s="8">
        <v>1</v>
      </c>
      <c r="AU193" s="8">
        <v>0</v>
      </c>
      <c r="AV193" s="8">
        <v>7</v>
      </c>
      <c r="AW193" s="8">
        <f t="shared" si="44"/>
        <v>8</v>
      </c>
      <c r="AX193" s="8">
        <f t="shared" si="54"/>
        <v>0</v>
      </c>
      <c r="AY193" s="8">
        <f t="shared" si="55"/>
        <v>1</v>
      </c>
      <c r="AZ193" s="8">
        <f t="shared" si="56"/>
        <v>6</v>
      </c>
      <c r="BA193" s="8">
        <f t="shared" si="57"/>
        <v>16</v>
      </c>
      <c r="BB193" s="8">
        <f t="shared" si="58"/>
        <v>23</v>
      </c>
    </row>
    <row r="194" spans="1:54" x14ac:dyDescent="0.3">
      <c r="A194" s="2">
        <v>193</v>
      </c>
      <c r="B194" s="2">
        <v>80</v>
      </c>
      <c r="C194" s="2">
        <v>4</v>
      </c>
      <c r="D194" s="2">
        <v>3</v>
      </c>
      <c r="E194" s="26">
        <f t="shared" si="45"/>
        <v>3</v>
      </c>
      <c r="F194" s="26">
        <f t="shared" si="46"/>
        <v>4</v>
      </c>
      <c r="G194" s="2">
        <v>1</v>
      </c>
      <c r="H194" s="2">
        <v>1</v>
      </c>
      <c r="I194" s="26">
        <f t="shared" si="47"/>
        <v>1</v>
      </c>
      <c r="J194" s="26">
        <f t="shared" si="48"/>
        <v>1</v>
      </c>
      <c r="K194" s="7">
        <v>1</v>
      </c>
      <c r="L194" s="7">
        <v>1</v>
      </c>
      <c r="M194" s="19">
        <f t="shared" si="49"/>
        <v>2</v>
      </c>
      <c r="N194" s="7">
        <v>3.28</v>
      </c>
      <c r="O194" s="10">
        <v>109</v>
      </c>
      <c r="P194" s="10">
        <v>109.71</v>
      </c>
      <c r="Q194" s="14">
        <v>60240</v>
      </c>
      <c r="R194" s="14">
        <f t="shared" si="50"/>
        <v>709.99999999999375</v>
      </c>
      <c r="S194" s="9">
        <f t="shared" si="51"/>
        <v>0.70999999999999375</v>
      </c>
      <c r="T194" s="14">
        <v>601.20121230329801</v>
      </c>
      <c r="U194" s="15">
        <f t="shared" si="52"/>
        <v>0.85</v>
      </c>
      <c r="V194" s="15">
        <f t="shared" ref="V194:V257" si="59">1-U194</f>
        <v>0.15000000000000002</v>
      </c>
      <c r="W194" s="8">
        <v>10064</v>
      </c>
      <c r="X194" s="8">
        <v>10137</v>
      </c>
      <c r="Y194" s="8">
        <v>10210</v>
      </c>
      <c r="Z194" s="17">
        <v>27.71</v>
      </c>
      <c r="AA194" s="17">
        <f t="shared" ref="AA194:AA257" si="60">LOG(Z194)</f>
        <v>1.4426365257822318</v>
      </c>
      <c r="AB194" s="12">
        <v>27.71</v>
      </c>
      <c r="AC194" s="12">
        <v>27.71</v>
      </c>
      <c r="AD194" s="12">
        <v>3.08</v>
      </c>
      <c r="AE194" s="17">
        <f t="shared" si="53"/>
        <v>0.48855071650044429</v>
      </c>
      <c r="AF194" s="8">
        <v>1.73</v>
      </c>
      <c r="AG194" s="16">
        <v>4.41</v>
      </c>
      <c r="AH194" s="8">
        <v>1</v>
      </c>
      <c r="AI194" s="8">
        <v>0</v>
      </c>
      <c r="AJ194" s="8">
        <v>0</v>
      </c>
      <c r="AK194" s="8">
        <v>0</v>
      </c>
      <c r="AL194" s="8">
        <v>4</v>
      </c>
      <c r="AM194" s="8">
        <f t="shared" ref="AM194:AM257" si="61">SUM(AI194:AL194)</f>
        <v>4</v>
      </c>
      <c r="AN194" s="8">
        <v>0</v>
      </c>
      <c r="AO194" s="8">
        <v>0</v>
      </c>
      <c r="AP194" s="8">
        <v>1</v>
      </c>
      <c r="AQ194" s="8">
        <v>6</v>
      </c>
      <c r="AR194" s="8">
        <f t="shared" ref="AR194:AR257" si="62">SUM(AN194:AQ194)</f>
        <v>7</v>
      </c>
      <c r="AS194" s="8">
        <v>1</v>
      </c>
      <c r="AT194" s="8">
        <v>0</v>
      </c>
      <c r="AU194" s="8">
        <v>4</v>
      </c>
      <c r="AV194" s="8">
        <v>4</v>
      </c>
      <c r="AW194" s="8">
        <f t="shared" ref="AW194:AW257" si="63">SUM(AS194:AV194)</f>
        <v>9</v>
      </c>
      <c r="AX194" s="8">
        <f t="shared" si="54"/>
        <v>1</v>
      </c>
      <c r="AY194" s="8">
        <f t="shared" si="55"/>
        <v>0</v>
      </c>
      <c r="AZ194" s="8">
        <f t="shared" si="56"/>
        <v>5</v>
      </c>
      <c r="BA194" s="8">
        <f t="shared" si="57"/>
        <v>14</v>
      </c>
      <c r="BB194" s="8">
        <f t="shared" si="58"/>
        <v>20</v>
      </c>
    </row>
    <row r="195" spans="1:54" x14ac:dyDescent="0.3">
      <c r="A195" s="2">
        <v>194</v>
      </c>
      <c r="B195" s="2">
        <v>80</v>
      </c>
      <c r="C195" s="2">
        <v>2</v>
      </c>
      <c r="D195" s="2">
        <v>3</v>
      </c>
      <c r="E195" s="26">
        <f t="shared" ref="E195:E258" si="64">MIN(C195:D195)</f>
        <v>2</v>
      </c>
      <c r="F195" s="26">
        <f t="shared" ref="F195:F258" si="65">MAX(C195:D195)</f>
        <v>3</v>
      </c>
      <c r="G195" s="2">
        <v>2</v>
      </c>
      <c r="H195" s="2">
        <v>2</v>
      </c>
      <c r="I195" s="26">
        <f t="shared" ref="I195:I258" si="66">MIN(G195:H195)</f>
        <v>2</v>
      </c>
      <c r="J195" s="26">
        <f t="shared" ref="J195:J258" si="67">MAX(G195:H195)</f>
        <v>2</v>
      </c>
      <c r="K195" s="7">
        <v>1</v>
      </c>
      <c r="L195" s="7">
        <v>1</v>
      </c>
      <c r="M195" s="19">
        <f t="shared" ref="M195:M258" si="68">SUM(K195:L195)</f>
        <v>2</v>
      </c>
      <c r="N195" s="7">
        <v>3.17</v>
      </c>
      <c r="O195" s="10">
        <v>109.71</v>
      </c>
      <c r="P195" s="10">
        <v>110.71</v>
      </c>
      <c r="Q195" s="14">
        <v>60240</v>
      </c>
      <c r="R195" s="14">
        <f t="shared" ref="R195:R258" si="69">(P195-O195)*1000</f>
        <v>1000</v>
      </c>
      <c r="S195" s="9">
        <f t="shared" ref="S195:S258" si="70">R195/1000</f>
        <v>1</v>
      </c>
      <c r="T195" s="14">
        <v>997.4236997420096</v>
      </c>
      <c r="U195" s="15">
        <f t="shared" ref="U195:U258" si="71">ROUND(T195/R195,2)</f>
        <v>1</v>
      </c>
      <c r="V195" s="15">
        <f t="shared" si="59"/>
        <v>0</v>
      </c>
      <c r="W195" s="8">
        <v>10064</v>
      </c>
      <c r="X195" s="8">
        <v>10137</v>
      </c>
      <c r="Y195" s="8">
        <v>10210</v>
      </c>
      <c r="Z195" s="17">
        <v>25.6</v>
      </c>
      <c r="AA195" s="17">
        <f t="shared" si="60"/>
        <v>1.4082399653118496</v>
      </c>
      <c r="AB195" s="12">
        <v>23.96</v>
      </c>
      <c r="AC195" s="12">
        <v>27.24</v>
      </c>
      <c r="AD195" s="12">
        <v>4.0599999999999996</v>
      </c>
      <c r="AE195" s="17">
        <f t="shared" ref="AE195:AE258" si="72">LOG(AD195)</f>
        <v>0.60852603357719404</v>
      </c>
      <c r="AF195" s="8">
        <v>3.13</v>
      </c>
      <c r="AG195" s="16">
        <v>5.55</v>
      </c>
      <c r="AH195" s="8">
        <v>1</v>
      </c>
      <c r="AI195" s="8">
        <v>0</v>
      </c>
      <c r="AJ195" s="8">
        <v>0</v>
      </c>
      <c r="AK195" s="8">
        <v>1</v>
      </c>
      <c r="AL195" s="8">
        <v>1</v>
      </c>
      <c r="AM195" s="8">
        <f t="shared" si="61"/>
        <v>2</v>
      </c>
      <c r="AN195" s="8">
        <v>0</v>
      </c>
      <c r="AO195" s="8">
        <v>0</v>
      </c>
      <c r="AP195" s="8">
        <v>1</v>
      </c>
      <c r="AQ195" s="8">
        <v>1</v>
      </c>
      <c r="AR195" s="8">
        <f t="shared" si="62"/>
        <v>2</v>
      </c>
      <c r="AS195" s="8">
        <v>0</v>
      </c>
      <c r="AT195" s="8">
        <v>0</v>
      </c>
      <c r="AU195" s="8">
        <v>2</v>
      </c>
      <c r="AV195" s="8">
        <v>5</v>
      </c>
      <c r="AW195" s="8">
        <f t="shared" si="63"/>
        <v>7</v>
      </c>
      <c r="AX195" s="8">
        <f t="shared" ref="AX195:AX258" si="73">AI195+AN195+AS195</f>
        <v>0</v>
      </c>
      <c r="AY195" s="8">
        <f t="shared" ref="AY195:AY258" si="74">AJ195+AO195+AT195</f>
        <v>0</v>
      </c>
      <c r="AZ195" s="8">
        <f t="shared" ref="AZ195:AZ258" si="75">AK195+AP195+AU195</f>
        <v>4</v>
      </c>
      <c r="BA195" s="8">
        <f t="shared" ref="BA195:BA258" si="76">AL195+AQ195+AV195</f>
        <v>7</v>
      </c>
      <c r="BB195" s="8">
        <f t="shared" ref="BB195:BB258" si="77">AM195+AR195+AW195</f>
        <v>11</v>
      </c>
    </row>
    <row r="196" spans="1:54" x14ac:dyDescent="0.3">
      <c r="A196" s="2">
        <v>195</v>
      </c>
      <c r="B196" s="2">
        <v>60</v>
      </c>
      <c r="C196" s="2">
        <v>2</v>
      </c>
      <c r="D196" s="2">
        <v>2</v>
      </c>
      <c r="E196" s="26">
        <f t="shared" si="64"/>
        <v>2</v>
      </c>
      <c r="F196" s="26">
        <f t="shared" si="65"/>
        <v>2</v>
      </c>
      <c r="G196" s="2">
        <v>1</v>
      </c>
      <c r="H196" s="2">
        <v>1</v>
      </c>
      <c r="I196" s="26">
        <f t="shared" si="66"/>
        <v>1</v>
      </c>
      <c r="J196" s="26">
        <f t="shared" si="67"/>
        <v>1</v>
      </c>
      <c r="K196" s="7">
        <v>1</v>
      </c>
      <c r="L196" s="7">
        <v>1</v>
      </c>
      <c r="M196" s="19">
        <f t="shared" si="68"/>
        <v>2</v>
      </c>
      <c r="N196" s="7">
        <v>3.35</v>
      </c>
      <c r="O196" s="10">
        <v>110.71</v>
      </c>
      <c r="P196" s="10">
        <v>111.1</v>
      </c>
      <c r="Q196" s="14">
        <v>60240</v>
      </c>
      <c r="R196" s="14">
        <f t="shared" si="69"/>
        <v>390.00000000000057</v>
      </c>
      <c r="S196" s="9">
        <f t="shared" si="70"/>
        <v>0.39000000000000057</v>
      </c>
      <c r="T196" s="14">
        <v>389.91116744553761</v>
      </c>
      <c r="U196" s="15">
        <f t="shared" si="71"/>
        <v>1</v>
      </c>
      <c r="V196" s="15">
        <f t="shared" si="59"/>
        <v>0</v>
      </c>
      <c r="W196" s="8">
        <v>10064</v>
      </c>
      <c r="X196" s="8">
        <v>10137</v>
      </c>
      <c r="Y196" s="8">
        <v>10210</v>
      </c>
      <c r="Z196" s="17">
        <v>24.44</v>
      </c>
      <c r="AA196" s="17">
        <f t="shared" si="60"/>
        <v>1.3881012015705168</v>
      </c>
      <c r="AB196" s="12">
        <v>24.44</v>
      </c>
      <c r="AC196" s="12">
        <v>24.44</v>
      </c>
      <c r="AD196" s="12">
        <v>6.46</v>
      </c>
      <c r="AE196" s="17">
        <f t="shared" si="72"/>
        <v>0.81023251799508411</v>
      </c>
      <c r="AF196" s="8">
        <v>5.72</v>
      </c>
      <c r="AG196" s="16">
        <v>6.77</v>
      </c>
      <c r="AH196" s="8">
        <v>1</v>
      </c>
      <c r="AI196" s="8">
        <v>0</v>
      </c>
      <c r="AJ196" s="8">
        <v>0</v>
      </c>
      <c r="AK196" s="8">
        <v>3</v>
      </c>
      <c r="AL196" s="8">
        <v>2</v>
      </c>
      <c r="AM196" s="8">
        <f t="shared" si="61"/>
        <v>5</v>
      </c>
      <c r="AN196" s="8">
        <v>0</v>
      </c>
      <c r="AO196" s="8">
        <v>0</v>
      </c>
      <c r="AP196" s="8">
        <v>0</v>
      </c>
      <c r="AQ196" s="8">
        <v>3</v>
      </c>
      <c r="AR196" s="8">
        <f t="shared" si="62"/>
        <v>3</v>
      </c>
      <c r="AS196" s="8">
        <v>0</v>
      </c>
      <c r="AT196" s="8">
        <v>0</v>
      </c>
      <c r="AU196" s="8">
        <v>2</v>
      </c>
      <c r="AV196" s="8">
        <v>4</v>
      </c>
      <c r="AW196" s="8">
        <f t="shared" si="63"/>
        <v>6</v>
      </c>
      <c r="AX196" s="8">
        <f t="shared" si="73"/>
        <v>0</v>
      </c>
      <c r="AY196" s="8">
        <f t="shared" si="74"/>
        <v>0</v>
      </c>
      <c r="AZ196" s="8">
        <f t="shared" si="75"/>
        <v>5</v>
      </c>
      <c r="BA196" s="8">
        <f t="shared" si="76"/>
        <v>9</v>
      </c>
      <c r="BB196" s="8">
        <f t="shared" si="77"/>
        <v>14</v>
      </c>
    </row>
    <row r="197" spans="1:54" x14ac:dyDescent="0.3">
      <c r="A197" s="2">
        <v>196</v>
      </c>
      <c r="B197" s="2">
        <v>80</v>
      </c>
      <c r="C197" s="2">
        <v>3</v>
      </c>
      <c r="D197" s="2">
        <v>3</v>
      </c>
      <c r="E197" s="26">
        <f t="shared" si="64"/>
        <v>3</v>
      </c>
      <c r="F197" s="26">
        <f t="shared" si="65"/>
        <v>3</v>
      </c>
      <c r="G197" s="2">
        <v>3</v>
      </c>
      <c r="H197" s="2">
        <v>2</v>
      </c>
      <c r="I197" s="26">
        <f t="shared" si="66"/>
        <v>2</v>
      </c>
      <c r="J197" s="26">
        <f t="shared" si="67"/>
        <v>3</v>
      </c>
      <c r="K197" s="7">
        <v>1</v>
      </c>
      <c r="L197" s="7">
        <v>1</v>
      </c>
      <c r="M197" s="19">
        <f t="shared" si="68"/>
        <v>2</v>
      </c>
      <c r="N197" s="7">
        <v>3.35</v>
      </c>
      <c r="O197" s="10">
        <v>111.1</v>
      </c>
      <c r="P197" s="10">
        <v>112.1</v>
      </c>
      <c r="Q197" s="14">
        <v>60240</v>
      </c>
      <c r="R197" s="14">
        <f t="shared" si="69"/>
        <v>1000</v>
      </c>
      <c r="S197" s="9">
        <f t="shared" si="70"/>
        <v>1</v>
      </c>
      <c r="T197" s="14">
        <v>999.74795879497685</v>
      </c>
      <c r="U197" s="15">
        <f t="shared" si="71"/>
        <v>1</v>
      </c>
      <c r="V197" s="15">
        <f t="shared" si="59"/>
        <v>0</v>
      </c>
      <c r="W197" s="8">
        <v>10064</v>
      </c>
      <c r="X197" s="8">
        <v>10137</v>
      </c>
      <c r="Y197" s="8">
        <v>10210</v>
      </c>
      <c r="Z197" s="17">
        <v>34.99</v>
      </c>
      <c r="AA197" s="17">
        <f t="shared" si="60"/>
        <v>1.5439439424829065</v>
      </c>
      <c r="AB197" s="12">
        <v>27.71</v>
      </c>
      <c r="AC197" s="12">
        <v>42.27</v>
      </c>
      <c r="AD197" s="12">
        <v>4.78</v>
      </c>
      <c r="AE197" s="17">
        <f t="shared" si="72"/>
        <v>0.67942789661211889</v>
      </c>
      <c r="AF197" s="8">
        <v>3.2</v>
      </c>
      <c r="AG197" s="16">
        <v>7.31</v>
      </c>
      <c r="AH197" s="8">
        <v>2</v>
      </c>
      <c r="AI197" s="8">
        <v>1</v>
      </c>
      <c r="AJ197" s="8">
        <v>0</v>
      </c>
      <c r="AK197" s="8">
        <v>2</v>
      </c>
      <c r="AL197" s="8">
        <v>4</v>
      </c>
      <c r="AM197" s="8">
        <f t="shared" si="61"/>
        <v>7</v>
      </c>
      <c r="AN197" s="8">
        <v>0</v>
      </c>
      <c r="AO197" s="8">
        <v>1</v>
      </c>
      <c r="AP197" s="8">
        <v>2</v>
      </c>
      <c r="AQ197" s="8">
        <v>6</v>
      </c>
      <c r="AR197" s="8">
        <f t="shared" si="62"/>
        <v>9</v>
      </c>
      <c r="AS197" s="8">
        <v>0</v>
      </c>
      <c r="AT197" s="8">
        <v>0</v>
      </c>
      <c r="AU197" s="8">
        <v>3</v>
      </c>
      <c r="AV197" s="8">
        <v>2</v>
      </c>
      <c r="AW197" s="8">
        <f t="shared" si="63"/>
        <v>5</v>
      </c>
      <c r="AX197" s="8">
        <f t="shared" si="73"/>
        <v>1</v>
      </c>
      <c r="AY197" s="8">
        <f t="shared" si="74"/>
        <v>1</v>
      </c>
      <c r="AZ197" s="8">
        <f t="shared" si="75"/>
        <v>7</v>
      </c>
      <c r="BA197" s="8">
        <f t="shared" si="76"/>
        <v>12</v>
      </c>
      <c r="BB197" s="8">
        <f t="shared" si="77"/>
        <v>21</v>
      </c>
    </row>
    <row r="198" spans="1:54" x14ac:dyDescent="0.3">
      <c r="A198" s="2">
        <v>197</v>
      </c>
      <c r="B198" s="2">
        <v>80</v>
      </c>
      <c r="C198" s="2">
        <v>4</v>
      </c>
      <c r="D198" s="2">
        <v>4</v>
      </c>
      <c r="E198" s="26">
        <f t="shared" si="64"/>
        <v>4</v>
      </c>
      <c r="F198" s="26">
        <f t="shared" si="65"/>
        <v>4</v>
      </c>
      <c r="G198" s="2">
        <v>3</v>
      </c>
      <c r="H198" s="2">
        <v>2</v>
      </c>
      <c r="I198" s="26">
        <f t="shared" si="66"/>
        <v>2</v>
      </c>
      <c r="J198" s="26">
        <f t="shared" si="67"/>
        <v>3</v>
      </c>
      <c r="K198" s="7">
        <v>1</v>
      </c>
      <c r="L198" s="7">
        <v>1</v>
      </c>
      <c r="M198" s="19">
        <f t="shared" si="68"/>
        <v>2</v>
      </c>
      <c r="N198" s="7">
        <v>3.23</v>
      </c>
      <c r="O198" s="10">
        <v>112.1</v>
      </c>
      <c r="P198" s="10">
        <v>112.637</v>
      </c>
      <c r="Q198" s="14">
        <v>60240</v>
      </c>
      <c r="R198" s="14">
        <f t="shared" si="69"/>
        <v>537.00000000000614</v>
      </c>
      <c r="S198" s="9">
        <f t="shared" si="70"/>
        <v>0.53700000000000614</v>
      </c>
      <c r="T198" s="14">
        <v>536.94225838224963</v>
      </c>
      <c r="U198" s="15">
        <f t="shared" si="71"/>
        <v>1</v>
      </c>
      <c r="V198" s="15">
        <f t="shared" si="59"/>
        <v>0</v>
      </c>
      <c r="W198" s="8">
        <v>10064</v>
      </c>
      <c r="X198" s="8">
        <v>10137</v>
      </c>
      <c r="Y198" s="8">
        <v>10210</v>
      </c>
      <c r="Z198" s="17">
        <v>41</v>
      </c>
      <c r="AA198" s="17">
        <f t="shared" si="60"/>
        <v>1.6127838567197355</v>
      </c>
      <c r="AB198" s="12">
        <v>41</v>
      </c>
      <c r="AC198" s="12">
        <v>41</v>
      </c>
      <c r="AD198" s="12">
        <v>3.17</v>
      </c>
      <c r="AE198" s="17">
        <f t="shared" si="72"/>
        <v>0.50105926221775143</v>
      </c>
      <c r="AF198" s="8">
        <v>2.38</v>
      </c>
      <c r="AG198" s="16">
        <v>4.72</v>
      </c>
      <c r="AH198" s="8">
        <v>0</v>
      </c>
      <c r="AI198" s="8">
        <v>0</v>
      </c>
      <c r="AJ198" s="8">
        <v>0</v>
      </c>
      <c r="AK198" s="8">
        <v>1</v>
      </c>
      <c r="AL198" s="8">
        <v>1</v>
      </c>
      <c r="AM198" s="8">
        <f t="shared" si="61"/>
        <v>2</v>
      </c>
      <c r="AN198" s="8">
        <v>0</v>
      </c>
      <c r="AO198" s="8">
        <v>0</v>
      </c>
      <c r="AP198" s="8">
        <v>0</v>
      </c>
      <c r="AQ198" s="8">
        <v>1</v>
      </c>
      <c r="AR198" s="8">
        <f t="shared" si="62"/>
        <v>1</v>
      </c>
      <c r="AS198" s="8">
        <v>0</v>
      </c>
      <c r="AT198" s="8">
        <v>0</v>
      </c>
      <c r="AU198" s="8">
        <v>1</v>
      </c>
      <c r="AV198" s="8">
        <v>0</v>
      </c>
      <c r="AW198" s="8">
        <f t="shared" si="63"/>
        <v>1</v>
      </c>
      <c r="AX198" s="8">
        <f t="shared" si="73"/>
        <v>0</v>
      </c>
      <c r="AY198" s="8">
        <f t="shared" si="74"/>
        <v>0</v>
      </c>
      <c r="AZ198" s="8">
        <f t="shared" si="75"/>
        <v>2</v>
      </c>
      <c r="BA198" s="8">
        <f t="shared" si="76"/>
        <v>2</v>
      </c>
      <c r="BB198" s="8">
        <f t="shared" si="77"/>
        <v>4</v>
      </c>
    </row>
    <row r="199" spans="1:54" x14ac:dyDescent="0.3">
      <c r="A199" s="2">
        <v>198</v>
      </c>
      <c r="B199" s="2">
        <v>80</v>
      </c>
      <c r="C199" s="2">
        <v>3</v>
      </c>
      <c r="D199" s="2">
        <v>3</v>
      </c>
      <c r="E199" s="26">
        <f t="shared" si="64"/>
        <v>3</v>
      </c>
      <c r="F199" s="26">
        <f t="shared" si="65"/>
        <v>3</v>
      </c>
      <c r="G199" s="2">
        <v>3</v>
      </c>
      <c r="H199" s="2">
        <v>3</v>
      </c>
      <c r="I199" s="26">
        <f t="shared" si="66"/>
        <v>3</v>
      </c>
      <c r="J199" s="26">
        <f t="shared" si="67"/>
        <v>3</v>
      </c>
      <c r="K199" s="7">
        <v>1</v>
      </c>
      <c r="L199" s="7">
        <v>1</v>
      </c>
      <c r="M199" s="19">
        <f t="shared" si="68"/>
        <v>2</v>
      </c>
      <c r="N199" s="7">
        <v>3.26</v>
      </c>
      <c r="O199" s="10">
        <v>112.637</v>
      </c>
      <c r="P199" s="10">
        <v>113</v>
      </c>
      <c r="Q199" s="14">
        <v>60240</v>
      </c>
      <c r="R199" s="14">
        <f t="shared" si="69"/>
        <v>362.99999999999955</v>
      </c>
      <c r="S199" s="9">
        <f t="shared" si="70"/>
        <v>0.36299999999999955</v>
      </c>
      <c r="T199" s="14">
        <v>359.15077929173145</v>
      </c>
      <c r="U199" s="15">
        <f t="shared" si="71"/>
        <v>0.99</v>
      </c>
      <c r="V199" s="15">
        <f t="shared" si="59"/>
        <v>1.0000000000000009E-2</v>
      </c>
      <c r="W199" s="8">
        <v>10064</v>
      </c>
      <c r="X199" s="8">
        <v>10137</v>
      </c>
      <c r="Y199" s="8">
        <v>10210</v>
      </c>
      <c r="Z199" s="23">
        <v>39.36</v>
      </c>
      <c r="AA199" s="17">
        <f t="shared" si="60"/>
        <v>1.5950550897593039</v>
      </c>
      <c r="AB199" s="13">
        <f>AVERAGE(AB198,AB200)</f>
        <v>36.984999999999999</v>
      </c>
      <c r="AC199" s="13">
        <f>AVERAGE(AC198,AC200)</f>
        <v>41.730000000000004</v>
      </c>
      <c r="AD199" s="12">
        <v>2.58</v>
      </c>
      <c r="AE199" s="17">
        <f t="shared" si="72"/>
        <v>0.41161970596323016</v>
      </c>
      <c r="AF199" s="8">
        <v>2.42</v>
      </c>
      <c r="AG199" s="16">
        <v>2.69</v>
      </c>
      <c r="AH199" s="8">
        <v>0</v>
      </c>
      <c r="AI199" s="8">
        <v>0</v>
      </c>
      <c r="AJ199" s="8">
        <v>1</v>
      </c>
      <c r="AK199" s="8">
        <v>1</v>
      </c>
      <c r="AL199" s="8">
        <v>1</v>
      </c>
      <c r="AM199" s="8">
        <f t="shared" si="61"/>
        <v>3</v>
      </c>
      <c r="AN199" s="8">
        <v>0</v>
      </c>
      <c r="AO199" s="8">
        <v>0</v>
      </c>
      <c r="AP199" s="8">
        <v>1</v>
      </c>
      <c r="AQ199" s="8">
        <v>0</v>
      </c>
      <c r="AR199" s="8">
        <f t="shared" si="62"/>
        <v>1</v>
      </c>
      <c r="AS199" s="8">
        <v>0</v>
      </c>
      <c r="AT199" s="8">
        <v>0</v>
      </c>
      <c r="AU199" s="8">
        <v>1</v>
      </c>
      <c r="AV199" s="8">
        <v>0</v>
      </c>
      <c r="AW199" s="8">
        <f t="shared" si="63"/>
        <v>1</v>
      </c>
      <c r="AX199" s="8">
        <f t="shared" si="73"/>
        <v>0</v>
      </c>
      <c r="AY199" s="8">
        <f t="shared" si="74"/>
        <v>1</v>
      </c>
      <c r="AZ199" s="8">
        <f t="shared" si="75"/>
        <v>3</v>
      </c>
      <c r="BA199" s="8">
        <f t="shared" si="76"/>
        <v>1</v>
      </c>
      <c r="BB199" s="8">
        <f t="shared" si="77"/>
        <v>5</v>
      </c>
    </row>
    <row r="200" spans="1:54" x14ac:dyDescent="0.3">
      <c r="A200" s="2">
        <v>199</v>
      </c>
      <c r="B200" s="2">
        <v>80</v>
      </c>
      <c r="C200" s="2">
        <v>3</v>
      </c>
      <c r="D200" s="2">
        <v>3</v>
      </c>
      <c r="E200" s="26">
        <f t="shared" si="64"/>
        <v>3</v>
      </c>
      <c r="F200" s="26">
        <f t="shared" si="65"/>
        <v>3</v>
      </c>
      <c r="G200" s="2">
        <v>2</v>
      </c>
      <c r="H200" s="2">
        <v>2</v>
      </c>
      <c r="I200" s="26">
        <f t="shared" si="66"/>
        <v>2</v>
      </c>
      <c r="J200" s="26">
        <f t="shared" si="67"/>
        <v>2</v>
      </c>
      <c r="K200" s="7">
        <v>1</v>
      </c>
      <c r="L200" s="7">
        <v>1</v>
      </c>
      <c r="M200" s="19">
        <f t="shared" si="68"/>
        <v>2</v>
      </c>
      <c r="N200" s="7">
        <v>3.36</v>
      </c>
      <c r="O200" s="10">
        <v>113</v>
      </c>
      <c r="P200" s="10">
        <v>114</v>
      </c>
      <c r="Q200" s="14">
        <v>60240</v>
      </c>
      <c r="R200" s="14">
        <f t="shared" si="69"/>
        <v>1000</v>
      </c>
      <c r="S200" s="9">
        <f t="shared" si="70"/>
        <v>1</v>
      </c>
      <c r="T200" s="14">
        <v>998.88081314071997</v>
      </c>
      <c r="U200" s="15">
        <f t="shared" si="71"/>
        <v>1</v>
      </c>
      <c r="V200" s="15">
        <f t="shared" si="59"/>
        <v>0</v>
      </c>
      <c r="W200" s="8">
        <v>10064</v>
      </c>
      <c r="X200" s="8">
        <v>10137</v>
      </c>
      <c r="Y200" s="8">
        <v>10210</v>
      </c>
      <c r="Z200" s="17">
        <v>37.72</v>
      </c>
      <c r="AA200" s="17">
        <f t="shared" si="60"/>
        <v>1.5765716840652908</v>
      </c>
      <c r="AB200" s="12">
        <v>32.97</v>
      </c>
      <c r="AC200" s="12">
        <v>42.46</v>
      </c>
      <c r="AD200" s="12">
        <v>3.17</v>
      </c>
      <c r="AE200" s="17">
        <f t="shared" si="72"/>
        <v>0.50105926221775143</v>
      </c>
      <c r="AF200" s="8">
        <v>2.04</v>
      </c>
      <c r="AG200" s="16">
        <v>6.03</v>
      </c>
      <c r="AH200" s="8">
        <v>0</v>
      </c>
      <c r="AI200" s="8">
        <v>0</v>
      </c>
      <c r="AJ200" s="8">
        <v>0</v>
      </c>
      <c r="AK200" s="8">
        <v>1</v>
      </c>
      <c r="AL200" s="8">
        <v>4</v>
      </c>
      <c r="AM200" s="8">
        <f t="shared" si="61"/>
        <v>5</v>
      </c>
      <c r="AN200" s="8">
        <v>0</v>
      </c>
      <c r="AO200" s="8">
        <v>0</v>
      </c>
      <c r="AP200" s="8">
        <v>1</v>
      </c>
      <c r="AQ200" s="8">
        <v>6</v>
      </c>
      <c r="AR200" s="8">
        <f t="shared" si="62"/>
        <v>7</v>
      </c>
      <c r="AS200" s="8">
        <v>0</v>
      </c>
      <c r="AT200" s="8">
        <v>0</v>
      </c>
      <c r="AU200" s="8">
        <v>0</v>
      </c>
      <c r="AV200" s="8">
        <v>1</v>
      </c>
      <c r="AW200" s="8">
        <f t="shared" si="63"/>
        <v>1</v>
      </c>
      <c r="AX200" s="8">
        <f t="shared" si="73"/>
        <v>0</v>
      </c>
      <c r="AY200" s="8">
        <f t="shared" si="74"/>
        <v>0</v>
      </c>
      <c r="AZ200" s="8">
        <f t="shared" si="75"/>
        <v>2</v>
      </c>
      <c r="BA200" s="8">
        <f t="shared" si="76"/>
        <v>11</v>
      </c>
      <c r="BB200" s="8">
        <f t="shared" si="77"/>
        <v>13</v>
      </c>
    </row>
    <row r="201" spans="1:54" x14ac:dyDescent="0.3">
      <c r="A201" s="2">
        <v>200</v>
      </c>
      <c r="B201" s="2">
        <v>80</v>
      </c>
      <c r="C201" s="2">
        <v>3</v>
      </c>
      <c r="D201" s="2">
        <v>1</v>
      </c>
      <c r="E201" s="26">
        <f t="shared" si="64"/>
        <v>1</v>
      </c>
      <c r="F201" s="26">
        <f t="shared" si="65"/>
        <v>3</v>
      </c>
      <c r="G201" s="2">
        <v>2</v>
      </c>
      <c r="H201" s="2">
        <v>1</v>
      </c>
      <c r="I201" s="26">
        <f t="shared" si="66"/>
        <v>1</v>
      </c>
      <c r="J201" s="26">
        <f t="shared" si="67"/>
        <v>2</v>
      </c>
      <c r="K201" s="7">
        <v>1</v>
      </c>
      <c r="L201" s="7">
        <v>1</v>
      </c>
      <c r="M201" s="19">
        <f t="shared" si="68"/>
        <v>2</v>
      </c>
      <c r="N201" s="7">
        <v>3.33</v>
      </c>
      <c r="O201" s="10">
        <v>114</v>
      </c>
      <c r="P201" s="10">
        <v>115</v>
      </c>
      <c r="Q201" s="14">
        <v>60240</v>
      </c>
      <c r="R201" s="14">
        <f t="shared" si="69"/>
        <v>1000</v>
      </c>
      <c r="S201" s="9">
        <f t="shared" si="70"/>
        <v>1</v>
      </c>
      <c r="T201" s="14">
        <v>944.01814897517545</v>
      </c>
      <c r="U201" s="15">
        <f t="shared" si="71"/>
        <v>0.94</v>
      </c>
      <c r="V201" s="15">
        <f t="shared" si="59"/>
        <v>6.0000000000000053E-2</v>
      </c>
      <c r="W201" s="8">
        <v>10064</v>
      </c>
      <c r="X201" s="8">
        <v>10137</v>
      </c>
      <c r="Y201" s="8">
        <v>10210</v>
      </c>
      <c r="Z201" s="17">
        <v>35.14</v>
      </c>
      <c r="AA201" s="17">
        <f t="shared" si="60"/>
        <v>1.5458017571592761</v>
      </c>
      <c r="AB201" s="12">
        <v>32.31</v>
      </c>
      <c r="AC201" s="12">
        <v>37.97</v>
      </c>
      <c r="AD201" s="12">
        <v>3.09</v>
      </c>
      <c r="AE201" s="17">
        <f t="shared" si="72"/>
        <v>0.48995847942483461</v>
      </c>
      <c r="AF201" s="8">
        <v>2.04</v>
      </c>
      <c r="AG201" s="16">
        <v>4.04</v>
      </c>
      <c r="AH201" s="8">
        <v>0</v>
      </c>
      <c r="AI201" s="8">
        <v>0</v>
      </c>
      <c r="AJ201" s="8">
        <v>0</v>
      </c>
      <c r="AK201" s="8">
        <v>0</v>
      </c>
      <c r="AL201" s="8">
        <v>2</v>
      </c>
      <c r="AM201" s="8">
        <f t="shared" si="61"/>
        <v>2</v>
      </c>
      <c r="AN201" s="8">
        <v>0</v>
      </c>
      <c r="AO201" s="8">
        <v>0</v>
      </c>
      <c r="AP201" s="8">
        <v>1</v>
      </c>
      <c r="AQ201" s="8">
        <v>2</v>
      </c>
      <c r="AR201" s="8">
        <f t="shared" si="62"/>
        <v>3</v>
      </c>
      <c r="AS201" s="8">
        <v>0</v>
      </c>
      <c r="AT201" s="8">
        <v>1</v>
      </c>
      <c r="AU201" s="8">
        <v>1</v>
      </c>
      <c r="AV201" s="8">
        <v>3</v>
      </c>
      <c r="AW201" s="8">
        <f t="shared" si="63"/>
        <v>5</v>
      </c>
      <c r="AX201" s="8">
        <f t="shared" si="73"/>
        <v>0</v>
      </c>
      <c r="AY201" s="8">
        <f t="shared" si="74"/>
        <v>1</v>
      </c>
      <c r="AZ201" s="8">
        <f t="shared" si="75"/>
        <v>2</v>
      </c>
      <c r="BA201" s="8">
        <f t="shared" si="76"/>
        <v>7</v>
      </c>
      <c r="BB201" s="8">
        <f t="shared" si="77"/>
        <v>10</v>
      </c>
    </row>
    <row r="202" spans="1:54" x14ac:dyDescent="0.3">
      <c r="A202" s="2">
        <v>201</v>
      </c>
      <c r="B202" s="2">
        <v>80</v>
      </c>
      <c r="C202" s="2">
        <v>3</v>
      </c>
      <c r="D202" s="2">
        <v>3</v>
      </c>
      <c r="E202" s="26">
        <f t="shared" si="64"/>
        <v>3</v>
      </c>
      <c r="F202" s="26">
        <f t="shared" si="65"/>
        <v>3</v>
      </c>
      <c r="G202" s="2">
        <v>2</v>
      </c>
      <c r="H202" s="2">
        <v>2</v>
      </c>
      <c r="I202" s="26">
        <f t="shared" si="66"/>
        <v>2</v>
      </c>
      <c r="J202" s="26">
        <f t="shared" si="67"/>
        <v>2</v>
      </c>
      <c r="K202" s="7">
        <v>1</v>
      </c>
      <c r="L202" s="7">
        <v>1</v>
      </c>
      <c r="M202" s="19">
        <f t="shared" si="68"/>
        <v>2</v>
      </c>
      <c r="N202" s="7">
        <v>3.24</v>
      </c>
      <c r="O202" s="10">
        <v>115</v>
      </c>
      <c r="P202" s="10">
        <v>116</v>
      </c>
      <c r="Q202" s="14">
        <v>60240</v>
      </c>
      <c r="R202" s="14">
        <f t="shared" si="69"/>
        <v>1000</v>
      </c>
      <c r="S202" s="9">
        <f t="shared" si="70"/>
        <v>1</v>
      </c>
      <c r="T202" s="14">
        <v>961.68858864269998</v>
      </c>
      <c r="U202" s="15">
        <f t="shared" si="71"/>
        <v>0.96</v>
      </c>
      <c r="V202" s="15">
        <f t="shared" si="59"/>
        <v>4.0000000000000036E-2</v>
      </c>
      <c r="W202" s="8">
        <v>10064</v>
      </c>
      <c r="X202" s="8">
        <v>10137</v>
      </c>
      <c r="Y202" s="8">
        <v>10210</v>
      </c>
      <c r="Z202" s="17">
        <v>37.03</v>
      </c>
      <c r="AA202" s="17">
        <f t="shared" si="60"/>
        <v>1.5685537120494426</v>
      </c>
      <c r="AB202" s="12">
        <v>31.04</v>
      </c>
      <c r="AC202" s="12">
        <v>43.01</v>
      </c>
      <c r="AD202" s="12">
        <v>4.42</v>
      </c>
      <c r="AE202" s="17">
        <f t="shared" si="72"/>
        <v>0.64542226934909186</v>
      </c>
      <c r="AF202" s="8">
        <v>2.97</v>
      </c>
      <c r="AG202" s="16">
        <v>6.35</v>
      </c>
      <c r="AH202" s="8">
        <v>2</v>
      </c>
      <c r="AI202" s="8">
        <v>0</v>
      </c>
      <c r="AJ202" s="8">
        <v>0</v>
      </c>
      <c r="AK202" s="8">
        <v>1</v>
      </c>
      <c r="AL202" s="8">
        <v>1</v>
      </c>
      <c r="AM202" s="8">
        <f t="shared" si="61"/>
        <v>2</v>
      </c>
      <c r="AN202" s="8">
        <v>0</v>
      </c>
      <c r="AO202" s="8">
        <v>0</v>
      </c>
      <c r="AP202" s="8">
        <v>2</v>
      </c>
      <c r="AQ202" s="8">
        <v>3</v>
      </c>
      <c r="AR202" s="8">
        <f t="shared" si="62"/>
        <v>5</v>
      </c>
      <c r="AS202" s="8">
        <v>0</v>
      </c>
      <c r="AT202" s="8">
        <v>0</v>
      </c>
      <c r="AU202" s="8">
        <v>3</v>
      </c>
      <c r="AV202" s="8">
        <v>2</v>
      </c>
      <c r="AW202" s="8">
        <f t="shared" si="63"/>
        <v>5</v>
      </c>
      <c r="AX202" s="8">
        <f t="shared" si="73"/>
        <v>0</v>
      </c>
      <c r="AY202" s="8">
        <f t="shared" si="74"/>
        <v>0</v>
      </c>
      <c r="AZ202" s="8">
        <f t="shared" si="75"/>
        <v>6</v>
      </c>
      <c r="BA202" s="8">
        <f t="shared" si="76"/>
        <v>6</v>
      </c>
      <c r="BB202" s="8">
        <f t="shared" si="77"/>
        <v>12</v>
      </c>
    </row>
    <row r="203" spans="1:54" x14ac:dyDescent="0.3">
      <c r="A203" s="2">
        <v>202</v>
      </c>
      <c r="B203" s="2">
        <v>60</v>
      </c>
      <c r="C203" s="2">
        <v>3</v>
      </c>
      <c r="D203" s="2">
        <v>3</v>
      </c>
      <c r="E203" s="26">
        <f t="shared" si="64"/>
        <v>3</v>
      </c>
      <c r="F203" s="26">
        <f t="shared" si="65"/>
        <v>3</v>
      </c>
      <c r="G203" s="2">
        <v>2</v>
      </c>
      <c r="H203" s="2">
        <v>2</v>
      </c>
      <c r="I203" s="26">
        <f t="shared" si="66"/>
        <v>2</v>
      </c>
      <c r="J203" s="26">
        <f t="shared" si="67"/>
        <v>2</v>
      </c>
      <c r="K203" s="7">
        <v>1</v>
      </c>
      <c r="L203" s="7">
        <v>1</v>
      </c>
      <c r="M203" s="19">
        <f t="shared" si="68"/>
        <v>2</v>
      </c>
      <c r="N203" s="7">
        <v>3.27</v>
      </c>
      <c r="O203" s="10">
        <v>116</v>
      </c>
      <c r="P203" s="10">
        <v>117</v>
      </c>
      <c r="Q203" s="14">
        <v>60240</v>
      </c>
      <c r="R203" s="14">
        <f t="shared" si="69"/>
        <v>1000</v>
      </c>
      <c r="S203" s="9">
        <f t="shared" si="70"/>
        <v>1</v>
      </c>
      <c r="T203" s="14">
        <v>999.48058079589748</v>
      </c>
      <c r="U203" s="15">
        <f t="shared" si="71"/>
        <v>1</v>
      </c>
      <c r="V203" s="15">
        <f t="shared" si="59"/>
        <v>0</v>
      </c>
      <c r="W203" s="8">
        <v>10064</v>
      </c>
      <c r="X203" s="8">
        <v>10137</v>
      </c>
      <c r="Y203" s="8">
        <v>10210</v>
      </c>
      <c r="Z203" s="17">
        <v>54.33</v>
      </c>
      <c r="AA203" s="17">
        <f t="shared" si="60"/>
        <v>1.7350397050337207</v>
      </c>
      <c r="AB203" s="12">
        <v>52.84</v>
      </c>
      <c r="AC203" s="12">
        <v>55.82</v>
      </c>
      <c r="AD203" s="12">
        <v>3.26</v>
      </c>
      <c r="AE203" s="17">
        <f t="shared" si="72"/>
        <v>0.51321760006793893</v>
      </c>
      <c r="AF203" s="8">
        <v>2.8</v>
      </c>
      <c r="AG203" s="16">
        <v>3.71</v>
      </c>
      <c r="AH203" s="8">
        <v>0</v>
      </c>
      <c r="AI203" s="8">
        <v>0</v>
      </c>
      <c r="AJ203" s="8">
        <v>0</v>
      </c>
      <c r="AK203" s="8">
        <v>3</v>
      </c>
      <c r="AL203" s="8">
        <v>5</v>
      </c>
      <c r="AM203" s="8">
        <f t="shared" si="61"/>
        <v>8</v>
      </c>
      <c r="AN203" s="8">
        <v>0</v>
      </c>
      <c r="AO203" s="8">
        <v>0</v>
      </c>
      <c r="AP203" s="8">
        <v>0</v>
      </c>
      <c r="AQ203" s="8">
        <v>4</v>
      </c>
      <c r="AR203" s="8">
        <f t="shared" si="62"/>
        <v>4</v>
      </c>
      <c r="AS203" s="8">
        <v>0</v>
      </c>
      <c r="AT203" s="8">
        <v>2</v>
      </c>
      <c r="AU203" s="8">
        <v>0</v>
      </c>
      <c r="AV203" s="8">
        <v>2</v>
      </c>
      <c r="AW203" s="8">
        <f t="shared" si="63"/>
        <v>4</v>
      </c>
      <c r="AX203" s="8">
        <f t="shared" si="73"/>
        <v>0</v>
      </c>
      <c r="AY203" s="8">
        <f t="shared" si="74"/>
        <v>2</v>
      </c>
      <c r="AZ203" s="8">
        <f t="shared" si="75"/>
        <v>3</v>
      </c>
      <c r="BA203" s="8">
        <f t="shared" si="76"/>
        <v>11</v>
      </c>
      <c r="BB203" s="8">
        <f t="shared" si="77"/>
        <v>16</v>
      </c>
    </row>
    <row r="204" spans="1:54" x14ac:dyDescent="0.3">
      <c r="A204" s="2">
        <v>203</v>
      </c>
      <c r="B204" s="2">
        <v>60</v>
      </c>
      <c r="C204" s="2">
        <v>2</v>
      </c>
      <c r="D204" s="2">
        <v>2</v>
      </c>
      <c r="E204" s="26">
        <f t="shared" si="64"/>
        <v>2</v>
      </c>
      <c r="F204" s="26">
        <f t="shared" si="65"/>
        <v>2</v>
      </c>
      <c r="G204" s="2">
        <v>1</v>
      </c>
      <c r="H204" s="2">
        <v>1</v>
      </c>
      <c r="I204" s="26">
        <f t="shared" si="66"/>
        <v>1</v>
      </c>
      <c r="J204" s="26">
        <f t="shared" si="67"/>
        <v>1</v>
      </c>
      <c r="K204" s="7">
        <v>1</v>
      </c>
      <c r="L204" s="7">
        <v>1</v>
      </c>
      <c r="M204" s="19">
        <f t="shared" si="68"/>
        <v>2</v>
      </c>
      <c r="N204" s="7">
        <v>3.3</v>
      </c>
      <c r="O204" s="10">
        <v>117</v>
      </c>
      <c r="P204" s="10">
        <v>118</v>
      </c>
      <c r="Q204" s="14">
        <v>60240</v>
      </c>
      <c r="R204" s="14">
        <f t="shared" si="69"/>
        <v>1000</v>
      </c>
      <c r="S204" s="9">
        <f t="shared" si="70"/>
        <v>1</v>
      </c>
      <c r="T204" s="14">
        <v>999.9030008238426</v>
      </c>
      <c r="U204" s="15">
        <f t="shared" si="71"/>
        <v>1</v>
      </c>
      <c r="V204" s="15">
        <f t="shared" si="59"/>
        <v>0</v>
      </c>
      <c r="W204" s="8">
        <v>10064</v>
      </c>
      <c r="X204" s="8">
        <v>10137</v>
      </c>
      <c r="Y204" s="8">
        <v>10210</v>
      </c>
      <c r="Z204" s="17">
        <v>40.94</v>
      </c>
      <c r="AA204" s="17">
        <f t="shared" si="60"/>
        <v>1.6121478383264869</v>
      </c>
      <c r="AB204" s="12">
        <v>35.83</v>
      </c>
      <c r="AC204" s="12">
        <v>46.04</v>
      </c>
      <c r="AD204" s="12">
        <v>4.54</v>
      </c>
      <c r="AE204" s="17">
        <f t="shared" si="72"/>
        <v>0.65705585285710388</v>
      </c>
      <c r="AF204" s="8">
        <v>2.38</v>
      </c>
      <c r="AG204" s="16">
        <v>6.75</v>
      </c>
      <c r="AH204" s="8">
        <v>0</v>
      </c>
      <c r="AI204" s="8">
        <v>0</v>
      </c>
      <c r="AJ204" s="8">
        <v>0</v>
      </c>
      <c r="AK204" s="8">
        <v>4</v>
      </c>
      <c r="AL204" s="8">
        <v>4</v>
      </c>
      <c r="AM204" s="8">
        <f t="shared" si="61"/>
        <v>8</v>
      </c>
      <c r="AN204" s="8">
        <v>0</v>
      </c>
      <c r="AO204" s="8">
        <v>0</v>
      </c>
      <c r="AP204" s="8">
        <v>1</v>
      </c>
      <c r="AQ204" s="8">
        <v>6</v>
      </c>
      <c r="AR204" s="8">
        <f t="shared" si="62"/>
        <v>7</v>
      </c>
      <c r="AS204" s="8">
        <v>0</v>
      </c>
      <c r="AT204" s="8">
        <v>1</v>
      </c>
      <c r="AU204" s="8">
        <v>0</v>
      </c>
      <c r="AV204" s="8">
        <v>2</v>
      </c>
      <c r="AW204" s="8">
        <f t="shared" si="63"/>
        <v>3</v>
      </c>
      <c r="AX204" s="8">
        <f t="shared" si="73"/>
        <v>0</v>
      </c>
      <c r="AY204" s="8">
        <f t="shared" si="74"/>
        <v>1</v>
      </c>
      <c r="AZ204" s="8">
        <f t="shared" si="75"/>
        <v>5</v>
      </c>
      <c r="BA204" s="8">
        <f t="shared" si="76"/>
        <v>12</v>
      </c>
      <c r="BB204" s="8">
        <f t="shared" si="77"/>
        <v>18</v>
      </c>
    </row>
    <row r="205" spans="1:54" x14ac:dyDescent="0.3">
      <c r="A205" s="2">
        <v>204</v>
      </c>
      <c r="B205" s="2">
        <v>60</v>
      </c>
      <c r="C205" s="2">
        <v>3</v>
      </c>
      <c r="D205" s="2">
        <v>3</v>
      </c>
      <c r="E205" s="26">
        <f t="shared" si="64"/>
        <v>3</v>
      </c>
      <c r="F205" s="26">
        <f t="shared" si="65"/>
        <v>3</v>
      </c>
      <c r="G205" s="2">
        <v>2</v>
      </c>
      <c r="H205" s="2">
        <v>2</v>
      </c>
      <c r="I205" s="26">
        <f t="shared" si="66"/>
        <v>2</v>
      </c>
      <c r="J205" s="26">
        <f t="shared" si="67"/>
        <v>2</v>
      </c>
      <c r="K205" s="7">
        <v>1</v>
      </c>
      <c r="L205" s="7">
        <v>1</v>
      </c>
      <c r="M205" s="19">
        <f t="shared" si="68"/>
        <v>2</v>
      </c>
      <c r="N205" s="7">
        <v>3.21</v>
      </c>
      <c r="O205" s="10">
        <v>118</v>
      </c>
      <c r="P205" s="10">
        <v>119</v>
      </c>
      <c r="Q205" s="14">
        <v>60240</v>
      </c>
      <c r="R205" s="14">
        <f t="shared" si="69"/>
        <v>1000</v>
      </c>
      <c r="S205" s="9">
        <f t="shared" si="70"/>
        <v>1</v>
      </c>
      <c r="T205" s="14">
        <v>999.86697352773365</v>
      </c>
      <c r="U205" s="15">
        <f t="shared" si="71"/>
        <v>1</v>
      </c>
      <c r="V205" s="15">
        <f t="shared" si="59"/>
        <v>0</v>
      </c>
      <c r="W205" s="8">
        <v>8109</v>
      </c>
      <c r="X205" s="8">
        <v>8276</v>
      </c>
      <c r="Y205" s="8">
        <v>8446</v>
      </c>
      <c r="Z205" s="17">
        <v>26.28</v>
      </c>
      <c r="AA205" s="17">
        <f t="shared" si="60"/>
        <v>1.4196253608877432</v>
      </c>
      <c r="AB205" s="12">
        <v>24.65</v>
      </c>
      <c r="AC205" s="12">
        <v>27.91</v>
      </c>
      <c r="AD205" s="12">
        <v>3.82</v>
      </c>
      <c r="AE205" s="17">
        <f t="shared" si="72"/>
        <v>0.58206336291170868</v>
      </c>
      <c r="AF205" s="8">
        <v>2.63</v>
      </c>
      <c r="AG205" s="16">
        <v>4.9800000000000004</v>
      </c>
      <c r="AH205" s="8">
        <v>0</v>
      </c>
      <c r="AI205" s="8">
        <v>0</v>
      </c>
      <c r="AJ205" s="8">
        <v>0</v>
      </c>
      <c r="AK205" s="8">
        <v>1</v>
      </c>
      <c r="AL205" s="8">
        <v>3</v>
      </c>
      <c r="AM205" s="8">
        <f t="shared" si="61"/>
        <v>4</v>
      </c>
      <c r="AN205" s="8">
        <v>0</v>
      </c>
      <c r="AO205" s="8">
        <v>2</v>
      </c>
      <c r="AP205" s="8">
        <v>2</v>
      </c>
      <c r="AQ205" s="8">
        <v>4</v>
      </c>
      <c r="AR205" s="8">
        <f t="shared" si="62"/>
        <v>8</v>
      </c>
      <c r="AS205" s="8">
        <v>0</v>
      </c>
      <c r="AT205" s="8">
        <v>1</v>
      </c>
      <c r="AU205" s="8">
        <v>0</v>
      </c>
      <c r="AV205" s="8">
        <v>2</v>
      </c>
      <c r="AW205" s="8">
        <f t="shared" si="63"/>
        <v>3</v>
      </c>
      <c r="AX205" s="8">
        <f t="shared" si="73"/>
        <v>0</v>
      </c>
      <c r="AY205" s="8">
        <f t="shared" si="74"/>
        <v>3</v>
      </c>
      <c r="AZ205" s="8">
        <f t="shared" si="75"/>
        <v>3</v>
      </c>
      <c r="BA205" s="8">
        <f t="shared" si="76"/>
        <v>9</v>
      </c>
      <c r="BB205" s="8">
        <f t="shared" si="77"/>
        <v>15</v>
      </c>
    </row>
    <row r="206" spans="1:54" x14ac:dyDescent="0.3">
      <c r="A206" s="2">
        <v>205</v>
      </c>
      <c r="B206" s="2">
        <v>60</v>
      </c>
      <c r="C206" s="2">
        <v>3</v>
      </c>
      <c r="D206" s="2">
        <v>3</v>
      </c>
      <c r="E206" s="26">
        <f t="shared" si="64"/>
        <v>3</v>
      </c>
      <c r="F206" s="26">
        <f t="shared" si="65"/>
        <v>3</v>
      </c>
      <c r="G206" s="2">
        <v>2</v>
      </c>
      <c r="H206" s="2">
        <v>2</v>
      </c>
      <c r="I206" s="26">
        <f t="shared" si="66"/>
        <v>2</v>
      </c>
      <c r="J206" s="26">
        <f t="shared" si="67"/>
        <v>2</v>
      </c>
      <c r="K206" s="7">
        <v>1</v>
      </c>
      <c r="L206" s="7">
        <v>1</v>
      </c>
      <c r="M206" s="19">
        <f t="shared" si="68"/>
        <v>2</v>
      </c>
      <c r="N206" s="7">
        <v>3.23</v>
      </c>
      <c r="O206" s="10">
        <v>119</v>
      </c>
      <c r="P206" s="10">
        <v>119.426</v>
      </c>
      <c r="Q206" s="14">
        <v>60240</v>
      </c>
      <c r="R206" s="14">
        <f t="shared" si="69"/>
        <v>426.00000000000193</v>
      </c>
      <c r="S206" s="9">
        <f t="shared" si="70"/>
        <v>0.42600000000000193</v>
      </c>
      <c r="T206" s="14">
        <v>425.95096448743772</v>
      </c>
      <c r="U206" s="15">
        <f t="shared" si="71"/>
        <v>1</v>
      </c>
      <c r="V206" s="15">
        <f t="shared" si="59"/>
        <v>0</v>
      </c>
      <c r="W206" s="8">
        <v>8109</v>
      </c>
      <c r="X206" s="8">
        <v>8276</v>
      </c>
      <c r="Y206" s="8">
        <v>8446</v>
      </c>
      <c r="Z206" s="17">
        <v>24.48</v>
      </c>
      <c r="AA206" s="17">
        <f t="shared" si="60"/>
        <v>1.3888114134735237</v>
      </c>
      <c r="AB206" s="12">
        <v>24.48</v>
      </c>
      <c r="AC206" s="12">
        <v>24.48</v>
      </c>
      <c r="AD206" s="12">
        <v>4.6100000000000003</v>
      </c>
      <c r="AE206" s="17">
        <f t="shared" si="72"/>
        <v>0.6637009253896482</v>
      </c>
      <c r="AF206" s="8">
        <v>3.09</v>
      </c>
      <c r="AG206" s="16">
        <v>5.56</v>
      </c>
      <c r="AH206" s="8">
        <v>0</v>
      </c>
      <c r="AI206" s="8">
        <v>0</v>
      </c>
      <c r="AJ206" s="8">
        <v>0</v>
      </c>
      <c r="AK206" s="8">
        <v>0</v>
      </c>
      <c r="AL206" s="8">
        <v>1</v>
      </c>
      <c r="AM206" s="8">
        <f t="shared" si="61"/>
        <v>1</v>
      </c>
      <c r="AN206" s="8">
        <v>0</v>
      </c>
      <c r="AO206" s="8">
        <v>0</v>
      </c>
      <c r="AP206" s="8">
        <v>1</v>
      </c>
      <c r="AQ206" s="8">
        <v>3</v>
      </c>
      <c r="AR206" s="8">
        <f t="shared" si="62"/>
        <v>4</v>
      </c>
      <c r="AS206" s="8">
        <v>0</v>
      </c>
      <c r="AT206" s="8">
        <v>1</v>
      </c>
      <c r="AU206" s="8">
        <v>0</v>
      </c>
      <c r="AV206" s="8">
        <v>0</v>
      </c>
      <c r="AW206" s="8">
        <f t="shared" si="63"/>
        <v>1</v>
      </c>
      <c r="AX206" s="8">
        <f t="shared" si="73"/>
        <v>0</v>
      </c>
      <c r="AY206" s="8">
        <f t="shared" si="74"/>
        <v>1</v>
      </c>
      <c r="AZ206" s="8">
        <f t="shared" si="75"/>
        <v>1</v>
      </c>
      <c r="BA206" s="8">
        <f t="shared" si="76"/>
        <v>4</v>
      </c>
      <c r="BB206" s="8">
        <f t="shared" si="77"/>
        <v>6</v>
      </c>
    </row>
    <row r="207" spans="1:54" x14ac:dyDescent="0.3">
      <c r="A207" s="2">
        <v>206</v>
      </c>
      <c r="B207" s="2">
        <v>60</v>
      </c>
      <c r="C207" s="2">
        <v>3</v>
      </c>
      <c r="D207" s="2">
        <v>2</v>
      </c>
      <c r="E207" s="26">
        <f t="shared" si="64"/>
        <v>2</v>
      </c>
      <c r="F207" s="26">
        <f t="shared" si="65"/>
        <v>3</v>
      </c>
      <c r="G207" s="2">
        <v>3</v>
      </c>
      <c r="H207" s="2">
        <v>2</v>
      </c>
      <c r="I207" s="26">
        <f t="shared" si="66"/>
        <v>2</v>
      </c>
      <c r="J207" s="26">
        <f t="shared" si="67"/>
        <v>3</v>
      </c>
      <c r="K207" s="7">
        <v>1</v>
      </c>
      <c r="L207" s="7">
        <v>1</v>
      </c>
      <c r="M207" s="19">
        <f t="shared" si="68"/>
        <v>2</v>
      </c>
      <c r="N207" s="7">
        <v>3.39</v>
      </c>
      <c r="O207" s="10">
        <v>119.426</v>
      </c>
      <c r="P207" s="10">
        <v>120.1</v>
      </c>
      <c r="Q207" s="14">
        <v>60240</v>
      </c>
      <c r="R207" s="14">
        <f t="shared" si="69"/>
        <v>673.99999999999238</v>
      </c>
      <c r="S207" s="9">
        <f t="shared" si="70"/>
        <v>0.67399999999999238</v>
      </c>
      <c r="T207" s="14">
        <v>668.72105433451475</v>
      </c>
      <c r="U207" s="15">
        <f t="shared" si="71"/>
        <v>0.99</v>
      </c>
      <c r="V207" s="15">
        <f t="shared" si="59"/>
        <v>1.0000000000000009E-2</v>
      </c>
      <c r="W207" s="8">
        <v>8109</v>
      </c>
      <c r="X207" s="8">
        <v>8276</v>
      </c>
      <c r="Y207" s="8">
        <v>8446</v>
      </c>
      <c r="Z207" s="17">
        <v>50.91</v>
      </c>
      <c r="AA207" s="17">
        <f t="shared" si="60"/>
        <v>1.7068030970373382</v>
      </c>
      <c r="AB207" s="12">
        <v>32.26</v>
      </c>
      <c r="AC207" s="12">
        <v>69.56</v>
      </c>
      <c r="AD207" s="12">
        <v>3.82</v>
      </c>
      <c r="AE207" s="17">
        <f t="shared" si="72"/>
        <v>0.58206336291170868</v>
      </c>
      <c r="AF207" s="8">
        <v>2.34</v>
      </c>
      <c r="AG207" s="16">
        <v>5.88</v>
      </c>
      <c r="AH207" s="8">
        <v>5</v>
      </c>
      <c r="AI207" s="8">
        <v>0</v>
      </c>
      <c r="AJ207" s="8">
        <v>0</v>
      </c>
      <c r="AK207" s="8">
        <v>2</v>
      </c>
      <c r="AL207" s="8">
        <v>17</v>
      </c>
      <c r="AM207" s="8">
        <f t="shared" si="61"/>
        <v>19</v>
      </c>
      <c r="AN207" s="8">
        <v>0</v>
      </c>
      <c r="AO207" s="8">
        <v>1</v>
      </c>
      <c r="AP207" s="8">
        <v>3</v>
      </c>
      <c r="AQ207" s="8">
        <v>11</v>
      </c>
      <c r="AR207" s="8">
        <f t="shared" si="62"/>
        <v>15</v>
      </c>
      <c r="AS207" s="8">
        <v>0</v>
      </c>
      <c r="AT207" s="8">
        <v>1</v>
      </c>
      <c r="AU207" s="8">
        <v>5</v>
      </c>
      <c r="AV207" s="8">
        <v>8</v>
      </c>
      <c r="AW207" s="8">
        <f t="shared" si="63"/>
        <v>14</v>
      </c>
      <c r="AX207" s="8">
        <f t="shared" si="73"/>
        <v>0</v>
      </c>
      <c r="AY207" s="8">
        <f t="shared" si="74"/>
        <v>2</v>
      </c>
      <c r="AZ207" s="8">
        <f t="shared" si="75"/>
        <v>10</v>
      </c>
      <c r="BA207" s="8">
        <f t="shared" si="76"/>
        <v>36</v>
      </c>
      <c r="BB207" s="8">
        <f t="shared" si="77"/>
        <v>48</v>
      </c>
    </row>
    <row r="208" spans="1:54" x14ac:dyDescent="0.3">
      <c r="A208" s="2">
        <v>207</v>
      </c>
      <c r="B208" s="2">
        <v>80</v>
      </c>
      <c r="C208" s="2">
        <v>3</v>
      </c>
      <c r="D208" s="2">
        <v>3</v>
      </c>
      <c r="E208" s="26">
        <f t="shared" si="64"/>
        <v>3</v>
      </c>
      <c r="F208" s="26">
        <f t="shared" si="65"/>
        <v>3</v>
      </c>
      <c r="G208" s="2">
        <v>2</v>
      </c>
      <c r="H208" s="2">
        <v>2</v>
      </c>
      <c r="I208" s="26">
        <f t="shared" si="66"/>
        <v>2</v>
      </c>
      <c r="J208" s="26">
        <f t="shared" si="67"/>
        <v>2</v>
      </c>
      <c r="K208" s="7">
        <v>1</v>
      </c>
      <c r="L208" s="7">
        <v>1</v>
      </c>
      <c r="M208" s="19">
        <f t="shared" si="68"/>
        <v>2</v>
      </c>
      <c r="N208" s="7">
        <v>3.39</v>
      </c>
      <c r="O208" s="10">
        <v>120.1</v>
      </c>
      <c r="P208" s="10">
        <v>121</v>
      </c>
      <c r="Q208" s="14">
        <v>60240</v>
      </c>
      <c r="R208" s="14">
        <f t="shared" si="69"/>
        <v>900.00000000000568</v>
      </c>
      <c r="S208" s="9">
        <f t="shared" si="70"/>
        <v>0.90000000000000568</v>
      </c>
      <c r="T208" s="14">
        <v>898.72716684922864</v>
      </c>
      <c r="U208" s="15">
        <f t="shared" si="71"/>
        <v>1</v>
      </c>
      <c r="V208" s="15">
        <f t="shared" si="59"/>
        <v>0</v>
      </c>
      <c r="W208" s="8">
        <v>8109</v>
      </c>
      <c r="X208" s="8">
        <v>8276</v>
      </c>
      <c r="Y208" s="8">
        <v>8446</v>
      </c>
      <c r="Z208" s="17">
        <v>18.440000000000001</v>
      </c>
      <c r="AA208" s="17">
        <f t="shared" si="60"/>
        <v>1.2657609167176105</v>
      </c>
      <c r="AB208" s="12">
        <v>18.440000000000001</v>
      </c>
      <c r="AC208" s="12">
        <v>18.440000000000001</v>
      </c>
      <c r="AD208" s="12">
        <v>3.17</v>
      </c>
      <c r="AE208" s="17">
        <f t="shared" si="72"/>
        <v>0.50105926221775143</v>
      </c>
      <c r="AF208" s="8">
        <v>2.36</v>
      </c>
      <c r="AG208" s="16">
        <v>3.84</v>
      </c>
      <c r="AH208" s="8">
        <v>0</v>
      </c>
      <c r="AI208" s="8">
        <v>0</v>
      </c>
      <c r="AJ208" s="8">
        <v>0</v>
      </c>
      <c r="AK208" s="8">
        <v>0</v>
      </c>
      <c r="AL208" s="8">
        <v>1</v>
      </c>
      <c r="AM208" s="8">
        <f t="shared" si="61"/>
        <v>1</v>
      </c>
      <c r="AN208" s="8">
        <v>0</v>
      </c>
      <c r="AO208" s="8">
        <v>0</v>
      </c>
      <c r="AP208" s="8">
        <v>0</v>
      </c>
      <c r="AQ208" s="8">
        <v>3</v>
      </c>
      <c r="AR208" s="8">
        <f t="shared" si="62"/>
        <v>3</v>
      </c>
      <c r="AS208" s="8">
        <v>0</v>
      </c>
      <c r="AT208" s="8">
        <v>1</v>
      </c>
      <c r="AU208" s="8">
        <v>2</v>
      </c>
      <c r="AV208" s="8">
        <v>1</v>
      </c>
      <c r="AW208" s="8">
        <f t="shared" si="63"/>
        <v>4</v>
      </c>
      <c r="AX208" s="8">
        <f t="shared" si="73"/>
        <v>0</v>
      </c>
      <c r="AY208" s="8">
        <f t="shared" si="74"/>
        <v>1</v>
      </c>
      <c r="AZ208" s="8">
        <f t="shared" si="75"/>
        <v>2</v>
      </c>
      <c r="BA208" s="8">
        <f t="shared" si="76"/>
        <v>5</v>
      </c>
      <c r="BB208" s="8">
        <f t="shared" si="77"/>
        <v>8</v>
      </c>
    </row>
    <row r="209" spans="1:54" x14ac:dyDescent="0.3">
      <c r="A209" s="2">
        <v>208</v>
      </c>
      <c r="B209" s="2">
        <v>80</v>
      </c>
      <c r="C209" s="2">
        <v>3</v>
      </c>
      <c r="D209" s="2">
        <v>3</v>
      </c>
      <c r="E209" s="26">
        <f t="shared" si="64"/>
        <v>3</v>
      </c>
      <c r="F209" s="26">
        <f t="shared" si="65"/>
        <v>3</v>
      </c>
      <c r="G209" s="2">
        <v>2</v>
      </c>
      <c r="H209" s="2">
        <v>2</v>
      </c>
      <c r="I209" s="26">
        <f t="shared" si="66"/>
        <v>2</v>
      </c>
      <c r="J209" s="26">
        <f t="shared" si="67"/>
        <v>2</v>
      </c>
      <c r="K209" s="7">
        <v>1</v>
      </c>
      <c r="L209" s="7">
        <v>1</v>
      </c>
      <c r="M209" s="19">
        <f t="shared" si="68"/>
        <v>2</v>
      </c>
      <c r="N209" s="7">
        <v>3.35</v>
      </c>
      <c r="O209" s="10">
        <v>121</v>
      </c>
      <c r="P209" s="10">
        <v>122</v>
      </c>
      <c r="Q209" s="14">
        <v>60240</v>
      </c>
      <c r="R209" s="14">
        <f t="shared" si="69"/>
        <v>1000</v>
      </c>
      <c r="S209" s="9">
        <f t="shared" si="70"/>
        <v>1</v>
      </c>
      <c r="T209" s="14">
        <v>994.2804966490454</v>
      </c>
      <c r="U209" s="15">
        <f t="shared" si="71"/>
        <v>0.99</v>
      </c>
      <c r="V209" s="15">
        <f t="shared" si="59"/>
        <v>1.0000000000000009E-2</v>
      </c>
      <c r="W209" s="8">
        <v>8109</v>
      </c>
      <c r="X209" s="8">
        <v>8276</v>
      </c>
      <c r="Y209" s="8">
        <v>8446</v>
      </c>
      <c r="Z209" s="17">
        <v>10.69</v>
      </c>
      <c r="AA209" s="17">
        <f t="shared" si="60"/>
        <v>1.0289777052087781</v>
      </c>
      <c r="AB209" s="12">
        <v>9.65</v>
      </c>
      <c r="AC209" s="12">
        <v>11.72</v>
      </c>
      <c r="AD209" s="12">
        <v>3.31</v>
      </c>
      <c r="AE209" s="17">
        <f t="shared" si="72"/>
        <v>0.51982799377571876</v>
      </c>
      <c r="AF209" s="8">
        <v>1.7</v>
      </c>
      <c r="AG209" s="16">
        <v>5.72</v>
      </c>
      <c r="AH209" s="8">
        <v>0</v>
      </c>
      <c r="AI209" s="8">
        <v>0</v>
      </c>
      <c r="AJ209" s="8">
        <v>0</v>
      </c>
      <c r="AK209" s="8">
        <v>0</v>
      </c>
      <c r="AL209" s="8">
        <v>1</v>
      </c>
      <c r="AM209" s="8">
        <f t="shared" si="61"/>
        <v>1</v>
      </c>
      <c r="AN209" s="8">
        <v>0</v>
      </c>
      <c r="AO209" s="8">
        <v>0</v>
      </c>
      <c r="AP209" s="8">
        <v>1</v>
      </c>
      <c r="AQ209" s="8">
        <v>1</v>
      </c>
      <c r="AR209" s="8">
        <f t="shared" si="62"/>
        <v>2</v>
      </c>
      <c r="AS209" s="8">
        <v>0</v>
      </c>
      <c r="AT209" s="8">
        <v>0</v>
      </c>
      <c r="AU209" s="8">
        <v>1</v>
      </c>
      <c r="AV209" s="8">
        <v>1</v>
      </c>
      <c r="AW209" s="8">
        <f t="shared" si="63"/>
        <v>2</v>
      </c>
      <c r="AX209" s="8">
        <f t="shared" si="73"/>
        <v>0</v>
      </c>
      <c r="AY209" s="8">
        <f t="shared" si="74"/>
        <v>0</v>
      </c>
      <c r="AZ209" s="8">
        <f t="shared" si="75"/>
        <v>2</v>
      </c>
      <c r="BA209" s="8">
        <f t="shared" si="76"/>
        <v>3</v>
      </c>
      <c r="BB209" s="8">
        <f t="shared" si="77"/>
        <v>5</v>
      </c>
    </row>
    <row r="210" spans="1:54" x14ac:dyDescent="0.3">
      <c r="A210" s="2">
        <v>209</v>
      </c>
      <c r="B210" s="2">
        <v>60</v>
      </c>
      <c r="C210" s="2">
        <v>3</v>
      </c>
      <c r="D210" s="2">
        <v>3</v>
      </c>
      <c r="E210" s="26">
        <f t="shared" si="64"/>
        <v>3</v>
      </c>
      <c r="F210" s="26">
        <f t="shared" si="65"/>
        <v>3</v>
      </c>
      <c r="G210" s="2">
        <v>2</v>
      </c>
      <c r="H210" s="2">
        <v>2</v>
      </c>
      <c r="I210" s="26">
        <f t="shared" si="66"/>
        <v>2</v>
      </c>
      <c r="J210" s="26">
        <f t="shared" si="67"/>
        <v>2</v>
      </c>
      <c r="K210" s="7">
        <v>1</v>
      </c>
      <c r="L210" s="7">
        <v>1</v>
      </c>
      <c r="M210" s="19">
        <f t="shared" si="68"/>
        <v>2</v>
      </c>
      <c r="N210" s="7">
        <v>3.16</v>
      </c>
      <c r="O210" s="10">
        <v>122</v>
      </c>
      <c r="P210" s="10">
        <v>123</v>
      </c>
      <c r="Q210" s="14">
        <v>60240</v>
      </c>
      <c r="R210" s="14">
        <f t="shared" si="69"/>
        <v>1000</v>
      </c>
      <c r="S210" s="9">
        <f t="shared" si="70"/>
        <v>1</v>
      </c>
      <c r="T210" s="14">
        <v>999.86738989390165</v>
      </c>
      <c r="U210" s="15">
        <f t="shared" si="71"/>
        <v>1</v>
      </c>
      <c r="V210" s="15">
        <f t="shared" si="59"/>
        <v>0</v>
      </c>
      <c r="W210" s="8">
        <v>8109</v>
      </c>
      <c r="X210" s="8">
        <v>8276</v>
      </c>
      <c r="Y210" s="8">
        <v>8446</v>
      </c>
      <c r="Z210" s="17">
        <v>32.979999999999997</v>
      </c>
      <c r="AA210" s="17">
        <f t="shared" si="60"/>
        <v>1.5182506513084999</v>
      </c>
      <c r="AB210" s="12">
        <v>23.54</v>
      </c>
      <c r="AC210" s="12">
        <v>42.42</v>
      </c>
      <c r="AD210" s="12">
        <v>5.49</v>
      </c>
      <c r="AE210" s="17">
        <f t="shared" si="72"/>
        <v>0.7395723444500919</v>
      </c>
      <c r="AF210" s="8">
        <v>2.63</v>
      </c>
      <c r="AG210" s="16">
        <v>9.14</v>
      </c>
      <c r="AH210" s="8">
        <v>0</v>
      </c>
      <c r="AI210" s="8">
        <v>0</v>
      </c>
      <c r="AJ210" s="8">
        <v>0</v>
      </c>
      <c r="AK210" s="8">
        <v>3</v>
      </c>
      <c r="AL210" s="8">
        <v>6</v>
      </c>
      <c r="AM210" s="8">
        <f t="shared" si="61"/>
        <v>9</v>
      </c>
      <c r="AN210" s="8">
        <v>0</v>
      </c>
      <c r="AO210" s="8">
        <v>0</v>
      </c>
      <c r="AP210" s="8">
        <v>2</v>
      </c>
      <c r="AQ210" s="8">
        <v>8</v>
      </c>
      <c r="AR210" s="8">
        <f t="shared" si="62"/>
        <v>10</v>
      </c>
      <c r="AS210" s="8">
        <v>1</v>
      </c>
      <c r="AT210" s="8">
        <v>0</v>
      </c>
      <c r="AU210" s="8">
        <v>2</v>
      </c>
      <c r="AV210" s="8">
        <v>10</v>
      </c>
      <c r="AW210" s="8">
        <f t="shared" si="63"/>
        <v>13</v>
      </c>
      <c r="AX210" s="8">
        <f t="shared" si="73"/>
        <v>1</v>
      </c>
      <c r="AY210" s="8">
        <f t="shared" si="74"/>
        <v>0</v>
      </c>
      <c r="AZ210" s="8">
        <f t="shared" si="75"/>
        <v>7</v>
      </c>
      <c r="BA210" s="8">
        <f t="shared" si="76"/>
        <v>24</v>
      </c>
      <c r="BB210" s="8">
        <f t="shared" si="77"/>
        <v>32</v>
      </c>
    </row>
    <row r="211" spans="1:54" x14ac:dyDescent="0.3">
      <c r="A211" s="2">
        <v>210</v>
      </c>
      <c r="B211" s="2">
        <v>80</v>
      </c>
      <c r="C211" s="2">
        <v>3</v>
      </c>
      <c r="D211" s="2">
        <v>3</v>
      </c>
      <c r="E211" s="26">
        <f t="shared" si="64"/>
        <v>3</v>
      </c>
      <c r="F211" s="26">
        <f t="shared" si="65"/>
        <v>3</v>
      </c>
      <c r="G211" s="2">
        <v>2</v>
      </c>
      <c r="H211" s="2">
        <v>2</v>
      </c>
      <c r="I211" s="26">
        <f t="shared" si="66"/>
        <v>2</v>
      </c>
      <c r="J211" s="26">
        <f t="shared" si="67"/>
        <v>2</v>
      </c>
      <c r="K211" s="7">
        <v>1</v>
      </c>
      <c r="L211" s="7">
        <v>1</v>
      </c>
      <c r="M211" s="19">
        <f t="shared" si="68"/>
        <v>2</v>
      </c>
      <c r="N211" s="7">
        <v>3.23</v>
      </c>
      <c r="O211" s="10">
        <v>123</v>
      </c>
      <c r="P211" s="10">
        <v>124</v>
      </c>
      <c r="Q211" s="14">
        <v>60240</v>
      </c>
      <c r="R211" s="14">
        <f t="shared" si="69"/>
        <v>1000</v>
      </c>
      <c r="S211" s="9">
        <f t="shared" si="70"/>
        <v>1</v>
      </c>
      <c r="T211" s="14">
        <v>999.52065948476013</v>
      </c>
      <c r="U211" s="15">
        <f t="shared" si="71"/>
        <v>1</v>
      </c>
      <c r="V211" s="15">
        <f t="shared" si="59"/>
        <v>0</v>
      </c>
      <c r="W211" s="8">
        <v>8109</v>
      </c>
      <c r="X211" s="8">
        <v>8276</v>
      </c>
      <c r="Y211" s="8">
        <v>8446</v>
      </c>
      <c r="Z211" s="17">
        <v>34.89</v>
      </c>
      <c r="AA211" s="17">
        <f t="shared" si="60"/>
        <v>1.5427009694481109</v>
      </c>
      <c r="AB211" s="12">
        <v>30.97</v>
      </c>
      <c r="AC211" s="12">
        <v>38.799999999999997</v>
      </c>
      <c r="AD211" s="12">
        <v>5.12</v>
      </c>
      <c r="AE211" s="17">
        <f t="shared" si="72"/>
        <v>0.70926996097583073</v>
      </c>
      <c r="AF211" s="8">
        <v>3.54</v>
      </c>
      <c r="AG211" s="16">
        <v>6.93</v>
      </c>
      <c r="AH211" s="8">
        <v>4</v>
      </c>
      <c r="AI211" s="8">
        <v>0</v>
      </c>
      <c r="AJ211" s="8">
        <v>0</v>
      </c>
      <c r="AK211" s="8">
        <v>0</v>
      </c>
      <c r="AL211" s="8">
        <v>5</v>
      </c>
      <c r="AM211" s="8">
        <f t="shared" si="61"/>
        <v>5</v>
      </c>
      <c r="AN211" s="8">
        <v>0</v>
      </c>
      <c r="AO211" s="8">
        <v>0</v>
      </c>
      <c r="AP211" s="8">
        <v>2</v>
      </c>
      <c r="AQ211" s="8">
        <v>1</v>
      </c>
      <c r="AR211" s="8">
        <f t="shared" si="62"/>
        <v>3</v>
      </c>
      <c r="AS211" s="8">
        <v>0</v>
      </c>
      <c r="AT211" s="8">
        <v>0</v>
      </c>
      <c r="AU211" s="8">
        <v>0</v>
      </c>
      <c r="AV211" s="8">
        <v>3</v>
      </c>
      <c r="AW211" s="8">
        <f t="shared" si="63"/>
        <v>3</v>
      </c>
      <c r="AX211" s="8">
        <f t="shared" si="73"/>
        <v>0</v>
      </c>
      <c r="AY211" s="8">
        <f t="shared" si="74"/>
        <v>0</v>
      </c>
      <c r="AZ211" s="8">
        <f t="shared" si="75"/>
        <v>2</v>
      </c>
      <c r="BA211" s="8">
        <f t="shared" si="76"/>
        <v>9</v>
      </c>
      <c r="BB211" s="8">
        <f t="shared" si="77"/>
        <v>11</v>
      </c>
    </row>
    <row r="212" spans="1:54" x14ac:dyDescent="0.3">
      <c r="A212" s="2">
        <v>211</v>
      </c>
      <c r="B212" s="2">
        <v>80</v>
      </c>
      <c r="C212" s="2">
        <v>3</v>
      </c>
      <c r="D212" s="2">
        <v>3</v>
      </c>
      <c r="E212" s="26">
        <f t="shared" si="64"/>
        <v>3</v>
      </c>
      <c r="F212" s="26">
        <f t="shared" si="65"/>
        <v>3</v>
      </c>
      <c r="G212" s="2">
        <v>2</v>
      </c>
      <c r="H212" s="2">
        <v>2</v>
      </c>
      <c r="I212" s="26">
        <f t="shared" si="66"/>
        <v>2</v>
      </c>
      <c r="J212" s="26">
        <f t="shared" si="67"/>
        <v>2</v>
      </c>
      <c r="K212" s="7">
        <v>1</v>
      </c>
      <c r="L212" s="7">
        <v>1</v>
      </c>
      <c r="M212" s="19">
        <f t="shared" si="68"/>
        <v>2</v>
      </c>
      <c r="N212" s="7">
        <v>3.26</v>
      </c>
      <c r="O212" s="10">
        <v>124</v>
      </c>
      <c r="P212" s="10">
        <v>125</v>
      </c>
      <c r="Q212" s="14">
        <v>60240</v>
      </c>
      <c r="R212" s="14">
        <f t="shared" si="69"/>
        <v>1000</v>
      </c>
      <c r="S212" s="9">
        <f t="shared" si="70"/>
        <v>1</v>
      </c>
      <c r="T212" s="14">
        <v>999.84412510453751</v>
      </c>
      <c r="U212" s="15">
        <f t="shared" si="71"/>
        <v>1</v>
      </c>
      <c r="V212" s="15">
        <f t="shared" si="59"/>
        <v>0</v>
      </c>
      <c r="W212" s="8">
        <v>8109</v>
      </c>
      <c r="X212" s="8">
        <v>8276</v>
      </c>
      <c r="Y212" s="8">
        <v>8446</v>
      </c>
      <c r="Z212" s="17">
        <v>23.5</v>
      </c>
      <c r="AA212" s="17">
        <f t="shared" si="60"/>
        <v>1.3710678622717363</v>
      </c>
      <c r="AB212" s="12">
        <v>20.65</v>
      </c>
      <c r="AC212" s="12">
        <v>26.34</v>
      </c>
      <c r="AD212" s="12">
        <v>4.2</v>
      </c>
      <c r="AE212" s="17">
        <f t="shared" si="72"/>
        <v>0.62324929039790045</v>
      </c>
      <c r="AF212" s="8">
        <v>2.86</v>
      </c>
      <c r="AG212" s="16">
        <v>6.28</v>
      </c>
      <c r="AH212" s="8">
        <v>0</v>
      </c>
      <c r="AI212" s="8">
        <v>0</v>
      </c>
      <c r="AJ212" s="8">
        <v>0</v>
      </c>
      <c r="AK212" s="8">
        <v>1</v>
      </c>
      <c r="AL212" s="8">
        <v>1</v>
      </c>
      <c r="AM212" s="8">
        <f t="shared" si="61"/>
        <v>2</v>
      </c>
      <c r="AN212" s="8">
        <v>0</v>
      </c>
      <c r="AO212" s="8">
        <v>0</v>
      </c>
      <c r="AP212" s="8">
        <v>0</v>
      </c>
      <c r="AQ212" s="8">
        <v>1</v>
      </c>
      <c r="AR212" s="8">
        <f t="shared" si="62"/>
        <v>1</v>
      </c>
      <c r="AS212" s="8">
        <v>0</v>
      </c>
      <c r="AT212" s="8">
        <v>1</v>
      </c>
      <c r="AU212" s="8">
        <v>0</v>
      </c>
      <c r="AV212" s="8">
        <v>3</v>
      </c>
      <c r="AW212" s="8">
        <f t="shared" si="63"/>
        <v>4</v>
      </c>
      <c r="AX212" s="8">
        <f t="shared" si="73"/>
        <v>0</v>
      </c>
      <c r="AY212" s="8">
        <f t="shared" si="74"/>
        <v>1</v>
      </c>
      <c r="AZ212" s="8">
        <f t="shared" si="75"/>
        <v>1</v>
      </c>
      <c r="BA212" s="8">
        <f t="shared" si="76"/>
        <v>5</v>
      </c>
      <c r="BB212" s="8">
        <f t="shared" si="77"/>
        <v>7</v>
      </c>
    </row>
    <row r="213" spans="1:54" x14ac:dyDescent="0.3">
      <c r="A213" s="2">
        <v>212</v>
      </c>
      <c r="B213" s="2">
        <v>80</v>
      </c>
      <c r="C213" s="2">
        <v>3</v>
      </c>
      <c r="D213" s="2">
        <v>2</v>
      </c>
      <c r="E213" s="26">
        <f t="shared" si="64"/>
        <v>2</v>
      </c>
      <c r="F213" s="26">
        <f t="shared" si="65"/>
        <v>3</v>
      </c>
      <c r="G213" s="2">
        <v>2</v>
      </c>
      <c r="H213" s="2">
        <v>1</v>
      </c>
      <c r="I213" s="26">
        <f t="shared" si="66"/>
        <v>1</v>
      </c>
      <c r="J213" s="26">
        <f t="shared" si="67"/>
        <v>2</v>
      </c>
      <c r="K213" s="7">
        <v>1</v>
      </c>
      <c r="L213" s="7">
        <v>1</v>
      </c>
      <c r="M213" s="19">
        <f t="shared" si="68"/>
        <v>2</v>
      </c>
      <c r="N213" s="7">
        <v>3.45</v>
      </c>
      <c r="O213" s="10">
        <v>125</v>
      </c>
      <c r="P213" s="10">
        <v>126</v>
      </c>
      <c r="Q213" s="14">
        <v>60240</v>
      </c>
      <c r="R213" s="14">
        <f t="shared" si="69"/>
        <v>1000</v>
      </c>
      <c r="S213" s="9">
        <f t="shared" si="70"/>
        <v>1</v>
      </c>
      <c r="T213" s="14">
        <v>999.70209447550587</v>
      </c>
      <c r="U213" s="15">
        <f t="shared" si="71"/>
        <v>1</v>
      </c>
      <c r="V213" s="15">
        <f t="shared" si="59"/>
        <v>0</v>
      </c>
      <c r="W213" s="8">
        <v>8109</v>
      </c>
      <c r="X213" s="8">
        <v>8276</v>
      </c>
      <c r="Y213" s="8">
        <v>8446</v>
      </c>
      <c r="Z213" s="17">
        <v>18.86</v>
      </c>
      <c r="AA213" s="17">
        <f t="shared" si="60"/>
        <v>1.2755416884013095</v>
      </c>
      <c r="AB213" s="12">
        <v>17.02</v>
      </c>
      <c r="AC213" s="12">
        <v>20.69</v>
      </c>
      <c r="AD213" s="12">
        <v>4.72</v>
      </c>
      <c r="AE213" s="17">
        <f t="shared" si="72"/>
        <v>0.67394199863408777</v>
      </c>
      <c r="AF213" s="8">
        <v>2.8</v>
      </c>
      <c r="AG213" s="16">
        <v>6.11</v>
      </c>
      <c r="AH213" s="8">
        <v>1</v>
      </c>
      <c r="AI213" s="8">
        <v>0</v>
      </c>
      <c r="AJ213" s="8">
        <v>0</v>
      </c>
      <c r="AK213" s="8">
        <v>1</v>
      </c>
      <c r="AL213" s="8">
        <v>3</v>
      </c>
      <c r="AM213" s="8">
        <f t="shared" si="61"/>
        <v>4</v>
      </c>
      <c r="AN213" s="8">
        <v>0</v>
      </c>
      <c r="AO213" s="8">
        <v>0</v>
      </c>
      <c r="AP213" s="8">
        <v>0</v>
      </c>
      <c r="AQ213" s="8">
        <v>11</v>
      </c>
      <c r="AR213" s="8">
        <f t="shared" si="62"/>
        <v>11</v>
      </c>
      <c r="AS213" s="8">
        <v>0</v>
      </c>
      <c r="AT213" s="8">
        <v>0</v>
      </c>
      <c r="AU213" s="8">
        <v>0</v>
      </c>
      <c r="AV213" s="8">
        <v>8</v>
      </c>
      <c r="AW213" s="8">
        <f t="shared" si="63"/>
        <v>8</v>
      </c>
      <c r="AX213" s="8">
        <f t="shared" si="73"/>
        <v>0</v>
      </c>
      <c r="AY213" s="8">
        <f t="shared" si="74"/>
        <v>0</v>
      </c>
      <c r="AZ213" s="8">
        <f t="shared" si="75"/>
        <v>1</v>
      </c>
      <c r="BA213" s="8">
        <f t="shared" si="76"/>
        <v>22</v>
      </c>
      <c r="BB213" s="8">
        <f t="shared" si="77"/>
        <v>23</v>
      </c>
    </row>
    <row r="214" spans="1:54" x14ac:dyDescent="0.3">
      <c r="A214" s="2">
        <v>213</v>
      </c>
      <c r="B214" s="2">
        <v>60</v>
      </c>
      <c r="C214" s="2">
        <v>3</v>
      </c>
      <c r="D214" s="2">
        <v>3</v>
      </c>
      <c r="E214" s="26">
        <f t="shared" si="64"/>
        <v>3</v>
      </c>
      <c r="F214" s="26">
        <f t="shared" si="65"/>
        <v>3</v>
      </c>
      <c r="G214" s="2">
        <v>2</v>
      </c>
      <c r="H214" s="2">
        <v>2</v>
      </c>
      <c r="I214" s="26">
        <f t="shared" si="66"/>
        <v>2</v>
      </c>
      <c r="J214" s="26">
        <f t="shared" si="67"/>
        <v>2</v>
      </c>
      <c r="K214" s="7">
        <v>1</v>
      </c>
      <c r="L214" s="7">
        <v>1</v>
      </c>
      <c r="M214" s="19">
        <f t="shared" si="68"/>
        <v>2</v>
      </c>
      <c r="N214" s="7">
        <v>3.41</v>
      </c>
      <c r="O214" s="10">
        <v>126</v>
      </c>
      <c r="P214" s="10">
        <v>126.792</v>
      </c>
      <c r="Q214" s="14">
        <v>60240</v>
      </c>
      <c r="R214" s="14">
        <f t="shared" si="69"/>
        <v>792.00000000000159</v>
      </c>
      <c r="S214" s="9">
        <f t="shared" si="70"/>
        <v>0.79200000000000159</v>
      </c>
      <c r="T214" s="14">
        <v>791.91600829847198</v>
      </c>
      <c r="U214" s="15">
        <f t="shared" si="71"/>
        <v>1</v>
      </c>
      <c r="V214" s="15">
        <f t="shared" si="59"/>
        <v>0</v>
      </c>
      <c r="W214" s="8">
        <v>8109</v>
      </c>
      <c r="X214" s="8">
        <v>8276</v>
      </c>
      <c r="Y214" s="8">
        <v>8446</v>
      </c>
      <c r="Z214" s="17">
        <v>47.87</v>
      </c>
      <c r="AA214" s="17">
        <f t="shared" si="60"/>
        <v>1.6800634274819486</v>
      </c>
      <c r="AB214" s="12">
        <v>38.64</v>
      </c>
      <c r="AC214" s="12">
        <v>53.24</v>
      </c>
      <c r="AD214" s="12">
        <v>3.95</v>
      </c>
      <c r="AE214" s="17">
        <f t="shared" si="72"/>
        <v>0.59659709562646024</v>
      </c>
      <c r="AF214" s="8">
        <v>2.62</v>
      </c>
      <c r="AG214" s="16">
        <v>6.21</v>
      </c>
      <c r="AH214" s="8">
        <v>1</v>
      </c>
      <c r="AI214" s="8">
        <v>1</v>
      </c>
      <c r="AJ214" s="8">
        <v>0</v>
      </c>
      <c r="AK214" s="8">
        <v>2</v>
      </c>
      <c r="AL214" s="8">
        <v>4</v>
      </c>
      <c r="AM214" s="8">
        <f t="shared" si="61"/>
        <v>7</v>
      </c>
      <c r="AN214" s="8">
        <v>0</v>
      </c>
      <c r="AO214" s="8">
        <v>1</v>
      </c>
      <c r="AP214" s="8">
        <v>0</v>
      </c>
      <c r="AQ214" s="8">
        <v>4</v>
      </c>
      <c r="AR214" s="8">
        <f t="shared" si="62"/>
        <v>5</v>
      </c>
      <c r="AS214" s="8">
        <v>0</v>
      </c>
      <c r="AT214" s="8">
        <v>0</v>
      </c>
      <c r="AU214" s="8">
        <v>0</v>
      </c>
      <c r="AV214" s="8">
        <v>3</v>
      </c>
      <c r="AW214" s="8">
        <f t="shared" si="63"/>
        <v>3</v>
      </c>
      <c r="AX214" s="8">
        <f t="shared" si="73"/>
        <v>1</v>
      </c>
      <c r="AY214" s="8">
        <f t="shared" si="74"/>
        <v>1</v>
      </c>
      <c r="AZ214" s="8">
        <f t="shared" si="75"/>
        <v>2</v>
      </c>
      <c r="BA214" s="8">
        <f t="shared" si="76"/>
        <v>11</v>
      </c>
      <c r="BB214" s="8">
        <f t="shared" si="77"/>
        <v>15</v>
      </c>
    </row>
    <row r="215" spans="1:54" x14ac:dyDescent="0.3">
      <c r="A215" s="2">
        <v>214</v>
      </c>
      <c r="B215" s="2">
        <v>80</v>
      </c>
      <c r="C215" s="2">
        <v>3</v>
      </c>
      <c r="D215" s="2">
        <v>3</v>
      </c>
      <c r="E215" s="26">
        <f t="shared" si="64"/>
        <v>3</v>
      </c>
      <c r="F215" s="26">
        <f t="shared" si="65"/>
        <v>3</v>
      </c>
      <c r="G215" s="2">
        <v>2</v>
      </c>
      <c r="H215" s="2">
        <v>2</v>
      </c>
      <c r="I215" s="26">
        <f t="shared" si="66"/>
        <v>2</v>
      </c>
      <c r="J215" s="26">
        <f t="shared" si="67"/>
        <v>2</v>
      </c>
      <c r="K215" s="7">
        <v>1</v>
      </c>
      <c r="L215" s="7">
        <v>1</v>
      </c>
      <c r="M215" s="19">
        <f t="shared" si="68"/>
        <v>2</v>
      </c>
      <c r="N215" s="7">
        <v>3.22</v>
      </c>
      <c r="O215" s="10">
        <v>126.792</v>
      </c>
      <c r="P215" s="10">
        <v>127.5</v>
      </c>
      <c r="Q215" s="14">
        <v>50000</v>
      </c>
      <c r="R215" s="14">
        <f t="shared" si="69"/>
        <v>707.99999999999841</v>
      </c>
      <c r="S215" s="9">
        <f t="shared" si="70"/>
        <v>0.70799999999999841</v>
      </c>
      <c r="T215" s="14">
        <v>697.41811512947777</v>
      </c>
      <c r="U215" s="15">
        <f t="shared" si="71"/>
        <v>0.99</v>
      </c>
      <c r="V215" s="15">
        <f t="shared" si="59"/>
        <v>1.0000000000000009E-2</v>
      </c>
      <c r="W215" s="8">
        <v>8109</v>
      </c>
      <c r="X215" s="8">
        <v>8276</v>
      </c>
      <c r="Y215" s="8">
        <v>8446</v>
      </c>
      <c r="Z215" s="17">
        <v>20.53</v>
      </c>
      <c r="AA215" s="17">
        <f t="shared" si="60"/>
        <v>1.3123889493705918</v>
      </c>
      <c r="AB215" s="12">
        <v>20.53</v>
      </c>
      <c r="AC215" s="12">
        <v>20.53</v>
      </c>
      <c r="AD215" s="12">
        <v>3.94</v>
      </c>
      <c r="AE215" s="17">
        <f t="shared" si="72"/>
        <v>0.59549622182557416</v>
      </c>
      <c r="AF215" s="8">
        <v>2.84</v>
      </c>
      <c r="AG215" s="16">
        <v>4.68</v>
      </c>
      <c r="AH215" s="8">
        <v>2</v>
      </c>
      <c r="AI215" s="8">
        <v>0</v>
      </c>
      <c r="AJ215" s="8">
        <v>1</v>
      </c>
      <c r="AK215" s="8">
        <v>0</v>
      </c>
      <c r="AL215" s="8">
        <v>0</v>
      </c>
      <c r="AM215" s="8">
        <f t="shared" si="61"/>
        <v>1</v>
      </c>
      <c r="AN215" s="8">
        <v>0</v>
      </c>
      <c r="AO215" s="8">
        <v>0</v>
      </c>
      <c r="AP215" s="8">
        <v>0</v>
      </c>
      <c r="AQ215" s="8">
        <v>0</v>
      </c>
      <c r="AR215" s="8">
        <f t="shared" si="62"/>
        <v>0</v>
      </c>
      <c r="AS215" s="8">
        <v>0</v>
      </c>
      <c r="AT215" s="8">
        <v>0</v>
      </c>
      <c r="AU215" s="8">
        <v>0</v>
      </c>
      <c r="AV215" s="8">
        <v>2</v>
      </c>
      <c r="AW215" s="8">
        <f t="shared" si="63"/>
        <v>2</v>
      </c>
      <c r="AX215" s="8">
        <f t="shared" si="73"/>
        <v>0</v>
      </c>
      <c r="AY215" s="8">
        <f t="shared" si="74"/>
        <v>1</v>
      </c>
      <c r="AZ215" s="8">
        <f t="shared" si="75"/>
        <v>0</v>
      </c>
      <c r="BA215" s="8">
        <f t="shared" si="76"/>
        <v>2</v>
      </c>
      <c r="BB215" s="8">
        <f t="shared" si="77"/>
        <v>3</v>
      </c>
    </row>
    <row r="216" spans="1:54" x14ac:dyDescent="0.3">
      <c r="A216" s="2">
        <v>215</v>
      </c>
      <c r="B216" s="2">
        <v>60</v>
      </c>
      <c r="C216" s="2">
        <v>3</v>
      </c>
      <c r="D216" s="2">
        <v>3</v>
      </c>
      <c r="E216" s="26">
        <f t="shared" si="64"/>
        <v>3</v>
      </c>
      <c r="F216" s="26">
        <f t="shared" si="65"/>
        <v>3</v>
      </c>
      <c r="G216" s="2">
        <v>2</v>
      </c>
      <c r="H216" s="2">
        <v>2</v>
      </c>
      <c r="I216" s="26">
        <f t="shared" si="66"/>
        <v>2</v>
      </c>
      <c r="J216" s="26">
        <f t="shared" si="67"/>
        <v>2</v>
      </c>
      <c r="K216" s="7">
        <v>1</v>
      </c>
      <c r="L216" s="7">
        <v>1</v>
      </c>
      <c r="M216" s="19">
        <f t="shared" si="68"/>
        <v>2</v>
      </c>
      <c r="N216" s="7">
        <v>3.09</v>
      </c>
      <c r="O216" s="10">
        <v>127.5</v>
      </c>
      <c r="P216" s="10">
        <v>128.5</v>
      </c>
      <c r="Q216" s="14">
        <v>50000</v>
      </c>
      <c r="R216" s="14">
        <f t="shared" si="69"/>
        <v>1000</v>
      </c>
      <c r="S216" s="9">
        <f t="shared" si="70"/>
        <v>1</v>
      </c>
      <c r="T216" s="14">
        <v>999.89028100271207</v>
      </c>
      <c r="U216" s="15">
        <f t="shared" si="71"/>
        <v>1</v>
      </c>
      <c r="V216" s="15">
        <f t="shared" si="59"/>
        <v>0</v>
      </c>
      <c r="W216" s="8">
        <v>8109</v>
      </c>
      <c r="X216" s="8">
        <v>8276</v>
      </c>
      <c r="Y216" s="8">
        <v>8446</v>
      </c>
      <c r="Z216" s="17">
        <v>39.020000000000003</v>
      </c>
      <c r="AA216" s="17">
        <f t="shared" si="60"/>
        <v>1.5912872650584993</v>
      </c>
      <c r="AB216" s="12">
        <v>26.71</v>
      </c>
      <c r="AC216" s="12">
        <v>51.32</v>
      </c>
      <c r="AD216" s="12">
        <v>3.79</v>
      </c>
      <c r="AE216" s="17">
        <f t="shared" si="72"/>
        <v>0.57863920996807239</v>
      </c>
      <c r="AF216" s="8">
        <v>2.11</v>
      </c>
      <c r="AG216" s="16">
        <v>5.4</v>
      </c>
      <c r="AH216" s="8">
        <v>1</v>
      </c>
      <c r="AI216" s="8">
        <v>0</v>
      </c>
      <c r="AJ216" s="8">
        <v>0</v>
      </c>
      <c r="AK216" s="8">
        <v>0</v>
      </c>
      <c r="AL216" s="8">
        <v>2</v>
      </c>
      <c r="AM216" s="8">
        <f t="shared" si="61"/>
        <v>2</v>
      </c>
      <c r="AN216" s="8">
        <v>0</v>
      </c>
      <c r="AO216" s="8">
        <v>0</v>
      </c>
      <c r="AP216" s="8">
        <v>0</v>
      </c>
      <c r="AQ216" s="8">
        <v>3</v>
      </c>
      <c r="AR216" s="8">
        <f t="shared" si="62"/>
        <v>3</v>
      </c>
      <c r="AS216" s="8">
        <v>0</v>
      </c>
      <c r="AT216" s="8">
        <v>0</v>
      </c>
      <c r="AU216" s="8">
        <v>0</v>
      </c>
      <c r="AV216" s="8">
        <v>3</v>
      </c>
      <c r="AW216" s="8">
        <f t="shared" si="63"/>
        <v>3</v>
      </c>
      <c r="AX216" s="8">
        <f t="shared" si="73"/>
        <v>0</v>
      </c>
      <c r="AY216" s="8">
        <f t="shared" si="74"/>
        <v>0</v>
      </c>
      <c r="AZ216" s="8">
        <f t="shared" si="75"/>
        <v>0</v>
      </c>
      <c r="BA216" s="8">
        <f t="shared" si="76"/>
        <v>8</v>
      </c>
      <c r="BB216" s="8">
        <f t="shared" si="77"/>
        <v>8</v>
      </c>
    </row>
    <row r="217" spans="1:54" x14ac:dyDescent="0.3">
      <c r="A217" s="2">
        <v>216</v>
      </c>
      <c r="B217" s="2">
        <v>60</v>
      </c>
      <c r="C217" s="2">
        <v>3</v>
      </c>
      <c r="D217" s="2">
        <v>2</v>
      </c>
      <c r="E217" s="26">
        <f t="shared" si="64"/>
        <v>2</v>
      </c>
      <c r="F217" s="26">
        <f t="shared" si="65"/>
        <v>3</v>
      </c>
      <c r="G217" s="2">
        <v>2</v>
      </c>
      <c r="H217" s="2">
        <v>2</v>
      </c>
      <c r="I217" s="26">
        <f t="shared" si="66"/>
        <v>2</v>
      </c>
      <c r="J217" s="26">
        <f t="shared" si="67"/>
        <v>2</v>
      </c>
      <c r="K217" s="7">
        <v>1</v>
      </c>
      <c r="L217" s="7">
        <v>1</v>
      </c>
      <c r="M217" s="19">
        <f t="shared" si="68"/>
        <v>2</v>
      </c>
      <c r="N217" s="7">
        <v>3.25</v>
      </c>
      <c r="O217" s="10">
        <v>128.5</v>
      </c>
      <c r="P217" s="10">
        <v>129.5</v>
      </c>
      <c r="Q217" s="14">
        <v>50000</v>
      </c>
      <c r="R217" s="14">
        <f t="shared" si="69"/>
        <v>1000</v>
      </c>
      <c r="S217" s="9">
        <f t="shared" si="70"/>
        <v>1</v>
      </c>
      <c r="T217" s="14">
        <v>999.86515430743191</v>
      </c>
      <c r="U217" s="15">
        <f t="shared" si="71"/>
        <v>1</v>
      </c>
      <c r="V217" s="15">
        <f t="shared" si="59"/>
        <v>0</v>
      </c>
      <c r="W217" s="8">
        <v>8109</v>
      </c>
      <c r="X217" s="8">
        <v>8276</v>
      </c>
      <c r="Y217" s="8">
        <v>8446</v>
      </c>
      <c r="Z217" s="17">
        <v>25.79</v>
      </c>
      <c r="AA217" s="17">
        <f t="shared" si="60"/>
        <v>1.4114513421379375</v>
      </c>
      <c r="AB217" s="12">
        <v>19.98</v>
      </c>
      <c r="AC217" s="12">
        <v>31.59</v>
      </c>
      <c r="AD217" s="12">
        <v>3.98</v>
      </c>
      <c r="AE217" s="17">
        <f t="shared" si="72"/>
        <v>0.59988307207368785</v>
      </c>
      <c r="AF217" s="8">
        <v>2.19</v>
      </c>
      <c r="AG217" s="16">
        <v>6.83</v>
      </c>
      <c r="AH217" s="8">
        <v>2</v>
      </c>
      <c r="AI217" s="8">
        <v>0</v>
      </c>
      <c r="AJ217" s="8">
        <v>0</v>
      </c>
      <c r="AK217" s="8">
        <v>0</v>
      </c>
      <c r="AL217" s="8">
        <v>4</v>
      </c>
      <c r="AM217" s="8">
        <f t="shared" si="61"/>
        <v>4</v>
      </c>
      <c r="AN217" s="8">
        <v>0</v>
      </c>
      <c r="AO217" s="8">
        <v>0</v>
      </c>
      <c r="AP217" s="8">
        <v>0</v>
      </c>
      <c r="AQ217" s="8">
        <v>6</v>
      </c>
      <c r="AR217" s="8">
        <f t="shared" si="62"/>
        <v>6</v>
      </c>
      <c r="AS217" s="8">
        <v>0</v>
      </c>
      <c r="AT217" s="8">
        <v>0</v>
      </c>
      <c r="AU217" s="8">
        <v>0</v>
      </c>
      <c r="AV217" s="8">
        <v>4</v>
      </c>
      <c r="AW217" s="8">
        <f t="shared" si="63"/>
        <v>4</v>
      </c>
      <c r="AX217" s="8">
        <f t="shared" si="73"/>
        <v>0</v>
      </c>
      <c r="AY217" s="8">
        <f t="shared" si="74"/>
        <v>0</v>
      </c>
      <c r="AZ217" s="8">
        <f t="shared" si="75"/>
        <v>0</v>
      </c>
      <c r="BA217" s="8">
        <f t="shared" si="76"/>
        <v>14</v>
      </c>
      <c r="BB217" s="8">
        <f t="shared" si="77"/>
        <v>14</v>
      </c>
    </row>
    <row r="218" spans="1:54" x14ac:dyDescent="0.3">
      <c r="A218" s="2">
        <v>217</v>
      </c>
      <c r="B218" s="2">
        <v>80</v>
      </c>
      <c r="C218" s="2">
        <v>3</v>
      </c>
      <c r="D218" s="2">
        <v>3</v>
      </c>
      <c r="E218" s="26">
        <f t="shared" si="64"/>
        <v>3</v>
      </c>
      <c r="F218" s="26">
        <f t="shared" si="65"/>
        <v>3</v>
      </c>
      <c r="G218" s="2">
        <v>2</v>
      </c>
      <c r="H218" s="2">
        <v>2</v>
      </c>
      <c r="I218" s="26">
        <f t="shared" si="66"/>
        <v>2</v>
      </c>
      <c r="J218" s="26">
        <f t="shared" si="67"/>
        <v>2</v>
      </c>
      <c r="K218" s="7">
        <v>1</v>
      </c>
      <c r="L218" s="7">
        <v>1</v>
      </c>
      <c r="M218" s="19">
        <f t="shared" si="68"/>
        <v>2</v>
      </c>
      <c r="N218" s="7">
        <v>3.28</v>
      </c>
      <c r="O218" s="10">
        <v>129.5</v>
      </c>
      <c r="P218" s="10">
        <v>131</v>
      </c>
      <c r="Q218" s="14">
        <v>50000</v>
      </c>
      <c r="R218" s="14">
        <f t="shared" si="69"/>
        <v>1500</v>
      </c>
      <c r="S218" s="9">
        <f t="shared" si="70"/>
        <v>1.5</v>
      </c>
      <c r="T218" s="14">
        <v>1223.4421608299522</v>
      </c>
      <c r="U218" s="15">
        <f t="shared" si="71"/>
        <v>0.82</v>
      </c>
      <c r="V218" s="15">
        <f t="shared" si="59"/>
        <v>0.18000000000000005</v>
      </c>
      <c r="W218" s="8">
        <v>8109</v>
      </c>
      <c r="X218" s="8">
        <v>8276</v>
      </c>
      <c r="Y218" s="8">
        <v>8446</v>
      </c>
      <c r="Z218" s="17">
        <v>37.1</v>
      </c>
      <c r="AA218" s="17">
        <f t="shared" si="60"/>
        <v>1.5693739096150459</v>
      </c>
      <c r="AB218" s="12">
        <v>33.46</v>
      </c>
      <c r="AC218" s="12">
        <v>40.729999999999997</v>
      </c>
      <c r="AD218" s="12">
        <v>4.7300000000000004</v>
      </c>
      <c r="AE218" s="17">
        <f t="shared" si="72"/>
        <v>0.67486114073781156</v>
      </c>
      <c r="AF218" s="8">
        <v>2.04</v>
      </c>
      <c r="AG218" s="16">
        <v>6.57</v>
      </c>
      <c r="AH218" s="8">
        <v>1</v>
      </c>
      <c r="AI218" s="8">
        <v>0</v>
      </c>
      <c r="AJ218" s="8">
        <v>0</v>
      </c>
      <c r="AK218" s="8">
        <v>0</v>
      </c>
      <c r="AL218" s="8">
        <v>7</v>
      </c>
      <c r="AM218" s="8">
        <f t="shared" si="61"/>
        <v>7</v>
      </c>
      <c r="AN218" s="8">
        <v>0</v>
      </c>
      <c r="AO218" s="8">
        <v>0</v>
      </c>
      <c r="AP218" s="8">
        <v>0</v>
      </c>
      <c r="AQ218" s="8">
        <v>3</v>
      </c>
      <c r="AR218" s="8">
        <f t="shared" si="62"/>
        <v>3</v>
      </c>
      <c r="AS218" s="8">
        <v>0</v>
      </c>
      <c r="AT218" s="8">
        <v>0</v>
      </c>
      <c r="AU218" s="8">
        <v>0</v>
      </c>
      <c r="AV218" s="8">
        <v>6</v>
      </c>
      <c r="AW218" s="8">
        <f t="shared" si="63"/>
        <v>6</v>
      </c>
      <c r="AX218" s="8">
        <f t="shared" si="73"/>
        <v>0</v>
      </c>
      <c r="AY218" s="8">
        <f t="shared" si="74"/>
        <v>0</v>
      </c>
      <c r="AZ218" s="8">
        <f t="shared" si="75"/>
        <v>0</v>
      </c>
      <c r="BA218" s="8">
        <f t="shared" si="76"/>
        <v>16</v>
      </c>
      <c r="BB218" s="8">
        <f t="shared" si="77"/>
        <v>16</v>
      </c>
    </row>
    <row r="219" spans="1:54" x14ac:dyDescent="0.3">
      <c r="A219" s="2">
        <v>218</v>
      </c>
      <c r="B219" s="2">
        <v>60</v>
      </c>
      <c r="C219" s="2">
        <v>3</v>
      </c>
      <c r="D219" s="2">
        <v>3</v>
      </c>
      <c r="E219" s="26">
        <f t="shared" si="64"/>
        <v>3</v>
      </c>
      <c r="F219" s="26">
        <f t="shared" si="65"/>
        <v>3</v>
      </c>
      <c r="G219" s="2">
        <v>3</v>
      </c>
      <c r="H219" s="2">
        <v>2</v>
      </c>
      <c r="I219" s="26">
        <f t="shared" si="66"/>
        <v>2</v>
      </c>
      <c r="J219" s="26">
        <f t="shared" si="67"/>
        <v>3</v>
      </c>
      <c r="K219" s="7">
        <v>1</v>
      </c>
      <c r="L219" s="7">
        <v>1</v>
      </c>
      <c r="M219" s="19">
        <f t="shared" si="68"/>
        <v>2</v>
      </c>
      <c r="N219" s="7">
        <v>3.35</v>
      </c>
      <c r="O219" s="10">
        <v>131</v>
      </c>
      <c r="P219" s="10">
        <v>132</v>
      </c>
      <c r="Q219" s="14">
        <v>50000</v>
      </c>
      <c r="R219" s="14">
        <f t="shared" si="69"/>
        <v>1000</v>
      </c>
      <c r="S219" s="9">
        <f t="shared" si="70"/>
        <v>1</v>
      </c>
      <c r="T219" s="14">
        <v>986.68474845114019</v>
      </c>
      <c r="U219" s="15">
        <f t="shared" si="71"/>
        <v>0.99</v>
      </c>
      <c r="V219" s="15">
        <f t="shared" si="59"/>
        <v>1.0000000000000009E-2</v>
      </c>
      <c r="W219" s="8">
        <v>8109</v>
      </c>
      <c r="X219" s="8">
        <v>8276</v>
      </c>
      <c r="Y219" s="8">
        <v>8446</v>
      </c>
      <c r="Z219" s="17">
        <v>54.38</v>
      </c>
      <c r="AA219" s="17">
        <f t="shared" si="60"/>
        <v>1.7354392032514814</v>
      </c>
      <c r="AB219" s="12">
        <v>43.37</v>
      </c>
      <c r="AC219" s="12">
        <v>65.38</v>
      </c>
      <c r="AD219" s="12">
        <v>4.08</v>
      </c>
      <c r="AE219" s="17">
        <f t="shared" si="72"/>
        <v>0.61066016308987991</v>
      </c>
      <c r="AF219" s="8">
        <v>3.04</v>
      </c>
      <c r="AG219" s="16">
        <v>5.52</v>
      </c>
      <c r="AH219" s="8">
        <v>1</v>
      </c>
      <c r="AI219" s="8">
        <v>0</v>
      </c>
      <c r="AJ219" s="8">
        <v>0</v>
      </c>
      <c r="AK219" s="8">
        <v>1</v>
      </c>
      <c r="AL219" s="8">
        <v>0</v>
      </c>
      <c r="AM219" s="8">
        <f t="shared" si="61"/>
        <v>1</v>
      </c>
      <c r="AN219" s="8">
        <v>0</v>
      </c>
      <c r="AO219" s="8">
        <v>0</v>
      </c>
      <c r="AP219" s="8">
        <v>0</v>
      </c>
      <c r="AQ219" s="8">
        <v>5</v>
      </c>
      <c r="AR219" s="8">
        <f t="shared" si="62"/>
        <v>5</v>
      </c>
      <c r="AS219" s="8">
        <v>0</v>
      </c>
      <c r="AT219" s="8">
        <v>0</v>
      </c>
      <c r="AU219" s="8">
        <v>0</v>
      </c>
      <c r="AV219" s="8">
        <v>3</v>
      </c>
      <c r="AW219" s="8">
        <f t="shared" si="63"/>
        <v>3</v>
      </c>
      <c r="AX219" s="8">
        <f t="shared" si="73"/>
        <v>0</v>
      </c>
      <c r="AY219" s="8">
        <f t="shared" si="74"/>
        <v>0</v>
      </c>
      <c r="AZ219" s="8">
        <f t="shared" si="75"/>
        <v>1</v>
      </c>
      <c r="BA219" s="8">
        <f t="shared" si="76"/>
        <v>8</v>
      </c>
      <c r="BB219" s="8">
        <f t="shared" si="77"/>
        <v>9</v>
      </c>
    </row>
    <row r="220" spans="1:54" x14ac:dyDescent="0.3">
      <c r="A220" s="2">
        <v>219</v>
      </c>
      <c r="B220" s="2">
        <v>80</v>
      </c>
      <c r="C220" s="2">
        <v>3</v>
      </c>
      <c r="D220" s="2">
        <v>3</v>
      </c>
      <c r="E220" s="26">
        <f t="shared" si="64"/>
        <v>3</v>
      </c>
      <c r="F220" s="26">
        <f t="shared" si="65"/>
        <v>3</v>
      </c>
      <c r="G220" s="2">
        <v>3</v>
      </c>
      <c r="H220" s="2">
        <v>2</v>
      </c>
      <c r="I220" s="26">
        <f t="shared" si="66"/>
        <v>2</v>
      </c>
      <c r="J220" s="26">
        <f t="shared" si="67"/>
        <v>3</v>
      </c>
      <c r="K220" s="7">
        <v>1</v>
      </c>
      <c r="L220" s="7">
        <v>1</v>
      </c>
      <c r="M220" s="19">
        <f t="shared" si="68"/>
        <v>2</v>
      </c>
      <c r="N220" s="7">
        <v>3.32</v>
      </c>
      <c r="O220" s="10">
        <v>132</v>
      </c>
      <c r="P220" s="10">
        <v>133</v>
      </c>
      <c r="Q220" s="14">
        <v>50000</v>
      </c>
      <c r="R220" s="14">
        <f t="shared" si="69"/>
        <v>1000</v>
      </c>
      <c r="S220" s="9">
        <f t="shared" si="70"/>
        <v>1</v>
      </c>
      <c r="T220" s="14">
        <v>983.25783971036196</v>
      </c>
      <c r="U220" s="15">
        <f t="shared" si="71"/>
        <v>0.98</v>
      </c>
      <c r="V220" s="15">
        <f t="shared" si="59"/>
        <v>2.0000000000000018E-2</v>
      </c>
      <c r="W220" s="8">
        <v>8109</v>
      </c>
      <c r="X220" s="8">
        <v>8276</v>
      </c>
      <c r="Y220" s="8">
        <v>8446</v>
      </c>
      <c r="Z220" s="17">
        <v>61.79</v>
      </c>
      <c r="AA220" s="17">
        <f t="shared" si="60"/>
        <v>1.7909181952145783</v>
      </c>
      <c r="AB220" s="12">
        <v>29.44</v>
      </c>
      <c r="AC220" s="12">
        <v>94.13</v>
      </c>
      <c r="AD220" s="12">
        <v>4.1900000000000004</v>
      </c>
      <c r="AE220" s="17">
        <f t="shared" si="72"/>
        <v>0.62221402296629535</v>
      </c>
      <c r="AF220" s="8">
        <v>3.02</v>
      </c>
      <c r="AG220" s="16">
        <v>5.86</v>
      </c>
      <c r="AH220" s="8">
        <v>0</v>
      </c>
      <c r="AI220" s="8">
        <v>0</v>
      </c>
      <c r="AJ220" s="8">
        <v>0</v>
      </c>
      <c r="AK220" s="8">
        <v>0</v>
      </c>
      <c r="AL220" s="8">
        <v>0</v>
      </c>
      <c r="AM220" s="8">
        <f t="shared" si="61"/>
        <v>0</v>
      </c>
      <c r="AN220" s="8">
        <v>0</v>
      </c>
      <c r="AO220" s="8">
        <v>0</v>
      </c>
      <c r="AP220" s="8">
        <v>0</v>
      </c>
      <c r="AQ220" s="8">
        <v>1</v>
      </c>
      <c r="AR220" s="8">
        <f t="shared" si="62"/>
        <v>1</v>
      </c>
      <c r="AS220" s="8">
        <v>0</v>
      </c>
      <c r="AT220" s="8">
        <v>0</v>
      </c>
      <c r="AU220" s="8">
        <v>0</v>
      </c>
      <c r="AV220" s="8">
        <v>3</v>
      </c>
      <c r="AW220" s="8">
        <f t="shared" si="63"/>
        <v>3</v>
      </c>
      <c r="AX220" s="8">
        <f t="shared" si="73"/>
        <v>0</v>
      </c>
      <c r="AY220" s="8">
        <f t="shared" si="74"/>
        <v>0</v>
      </c>
      <c r="AZ220" s="8">
        <f t="shared" si="75"/>
        <v>0</v>
      </c>
      <c r="BA220" s="8">
        <f t="shared" si="76"/>
        <v>4</v>
      </c>
      <c r="BB220" s="8">
        <f t="shared" si="77"/>
        <v>4</v>
      </c>
    </row>
    <row r="221" spans="1:54" x14ac:dyDescent="0.3">
      <c r="A221" s="2">
        <v>220</v>
      </c>
      <c r="B221" s="2">
        <v>80</v>
      </c>
      <c r="C221" s="2">
        <v>3</v>
      </c>
      <c r="D221" s="2">
        <v>2</v>
      </c>
      <c r="E221" s="26">
        <f t="shared" si="64"/>
        <v>2</v>
      </c>
      <c r="F221" s="26">
        <f t="shared" si="65"/>
        <v>3</v>
      </c>
      <c r="G221" s="2">
        <v>1</v>
      </c>
      <c r="H221" s="2">
        <v>1</v>
      </c>
      <c r="I221" s="26">
        <f t="shared" si="66"/>
        <v>1</v>
      </c>
      <c r="J221" s="26">
        <f t="shared" si="67"/>
        <v>1</v>
      </c>
      <c r="K221" s="7">
        <v>1</v>
      </c>
      <c r="L221" s="7">
        <v>1</v>
      </c>
      <c r="M221" s="19">
        <f t="shared" si="68"/>
        <v>2</v>
      </c>
      <c r="N221" s="7">
        <v>3.4</v>
      </c>
      <c r="O221" s="10">
        <v>133</v>
      </c>
      <c r="P221" s="10">
        <v>134</v>
      </c>
      <c r="Q221" s="14">
        <v>50000</v>
      </c>
      <c r="R221" s="14">
        <f t="shared" si="69"/>
        <v>1000</v>
      </c>
      <c r="S221" s="9">
        <f t="shared" si="70"/>
        <v>1</v>
      </c>
      <c r="T221" s="14">
        <v>998.7727220059985</v>
      </c>
      <c r="U221" s="15">
        <f t="shared" si="71"/>
        <v>1</v>
      </c>
      <c r="V221" s="15">
        <f t="shared" si="59"/>
        <v>0</v>
      </c>
      <c r="W221" s="8">
        <v>8109</v>
      </c>
      <c r="X221" s="8">
        <v>8276</v>
      </c>
      <c r="Y221" s="8">
        <v>8446</v>
      </c>
      <c r="Z221" s="17">
        <v>36.5</v>
      </c>
      <c r="AA221" s="17">
        <f t="shared" si="60"/>
        <v>1.5622928644564746</v>
      </c>
      <c r="AB221" s="12">
        <v>36.44</v>
      </c>
      <c r="AC221" s="12">
        <v>36.549999999999997</v>
      </c>
      <c r="AD221" s="12">
        <v>4.2699999999999996</v>
      </c>
      <c r="AE221" s="17">
        <f t="shared" si="72"/>
        <v>0.63042787502502384</v>
      </c>
      <c r="AF221" s="8">
        <v>2.46</v>
      </c>
      <c r="AG221" s="16">
        <v>5.14</v>
      </c>
      <c r="AH221" s="8">
        <v>1</v>
      </c>
      <c r="AI221" s="8">
        <v>1</v>
      </c>
      <c r="AJ221" s="8">
        <v>0</v>
      </c>
      <c r="AK221" s="8">
        <v>0</v>
      </c>
      <c r="AL221" s="8">
        <v>1</v>
      </c>
      <c r="AM221" s="8">
        <f t="shared" si="61"/>
        <v>2</v>
      </c>
      <c r="AN221" s="8">
        <v>0</v>
      </c>
      <c r="AO221" s="8">
        <v>0</v>
      </c>
      <c r="AP221" s="8">
        <v>1</v>
      </c>
      <c r="AQ221" s="8">
        <v>2</v>
      </c>
      <c r="AR221" s="8">
        <f t="shared" si="62"/>
        <v>3</v>
      </c>
      <c r="AS221" s="8">
        <v>0</v>
      </c>
      <c r="AT221" s="8">
        <v>0</v>
      </c>
      <c r="AU221" s="8">
        <v>0</v>
      </c>
      <c r="AV221" s="8">
        <v>6</v>
      </c>
      <c r="AW221" s="8">
        <f t="shared" si="63"/>
        <v>6</v>
      </c>
      <c r="AX221" s="8">
        <f t="shared" si="73"/>
        <v>1</v>
      </c>
      <c r="AY221" s="8">
        <f t="shared" si="74"/>
        <v>0</v>
      </c>
      <c r="AZ221" s="8">
        <f t="shared" si="75"/>
        <v>1</v>
      </c>
      <c r="BA221" s="8">
        <f t="shared" si="76"/>
        <v>9</v>
      </c>
      <c r="BB221" s="8">
        <f t="shared" si="77"/>
        <v>11</v>
      </c>
    </row>
    <row r="222" spans="1:54" x14ac:dyDescent="0.3">
      <c r="A222" s="2">
        <v>221</v>
      </c>
      <c r="B222" s="2">
        <v>80</v>
      </c>
      <c r="C222" s="2">
        <v>4</v>
      </c>
      <c r="D222" s="2">
        <v>3</v>
      </c>
      <c r="E222" s="26">
        <f t="shared" si="64"/>
        <v>3</v>
      </c>
      <c r="F222" s="26">
        <f t="shared" si="65"/>
        <v>4</v>
      </c>
      <c r="G222" s="2">
        <v>3</v>
      </c>
      <c r="H222" s="2">
        <v>2</v>
      </c>
      <c r="I222" s="26">
        <f t="shared" si="66"/>
        <v>2</v>
      </c>
      <c r="J222" s="26">
        <f t="shared" si="67"/>
        <v>3</v>
      </c>
      <c r="K222" s="7">
        <v>1</v>
      </c>
      <c r="L222" s="7">
        <v>1</v>
      </c>
      <c r="M222" s="19">
        <f t="shared" si="68"/>
        <v>2</v>
      </c>
      <c r="N222" s="7">
        <v>3.27</v>
      </c>
      <c r="O222" s="10">
        <v>134</v>
      </c>
      <c r="P222" s="10">
        <v>135</v>
      </c>
      <c r="Q222" s="14">
        <v>50000</v>
      </c>
      <c r="R222" s="14">
        <f t="shared" si="69"/>
        <v>1000</v>
      </c>
      <c r="S222" s="9">
        <f t="shared" si="70"/>
        <v>1</v>
      </c>
      <c r="T222" s="14">
        <v>997.08926581696937</v>
      </c>
      <c r="U222" s="15">
        <f t="shared" si="71"/>
        <v>1</v>
      </c>
      <c r="V222" s="15">
        <f t="shared" si="59"/>
        <v>0</v>
      </c>
      <c r="W222" s="8">
        <v>8109</v>
      </c>
      <c r="X222" s="8">
        <v>8276</v>
      </c>
      <c r="Y222" s="8">
        <v>8446</v>
      </c>
      <c r="Z222" s="17">
        <v>49.06</v>
      </c>
      <c r="AA222" s="17">
        <f t="shared" si="60"/>
        <v>1.6907275438703668</v>
      </c>
      <c r="AB222" s="12">
        <v>46.7</v>
      </c>
      <c r="AC222" s="12">
        <v>51.42</v>
      </c>
      <c r="AD222" s="12">
        <v>4</v>
      </c>
      <c r="AE222" s="17">
        <f t="shared" si="72"/>
        <v>0.6020599913279624</v>
      </c>
      <c r="AF222" s="8">
        <v>1.76</v>
      </c>
      <c r="AG222" s="16">
        <v>5.75</v>
      </c>
      <c r="AH222" s="8">
        <v>1</v>
      </c>
      <c r="AI222" s="8">
        <v>0</v>
      </c>
      <c r="AJ222" s="8">
        <v>0</v>
      </c>
      <c r="AK222" s="8">
        <v>0</v>
      </c>
      <c r="AL222" s="8">
        <v>1</v>
      </c>
      <c r="AM222" s="8">
        <f t="shared" si="61"/>
        <v>1</v>
      </c>
      <c r="AN222" s="8">
        <v>0</v>
      </c>
      <c r="AO222" s="8">
        <v>0</v>
      </c>
      <c r="AP222" s="8">
        <v>1</v>
      </c>
      <c r="AQ222" s="8">
        <v>1</v>
      </c>
      <c r="AR222" s="8">
        <f t="shared" si="62"/>
        <v>2</v>
      </c>
      <c r="AS222" s="8">
        <v>0</v>
      </c>
      <c r="AT222" s="8">
        <v>0</v>
      </c>
      <c r="AU222" s="8">
        <v>0</v>
      </c>
      <c r="AV222" s="8">
        <v>3</v>
      </c>
      <c r="AW222" s="8">
        <f t="shared" si="63"/>
        <v>3</v>
      </c>
      <c r="AX222" s="8">
        <f t="shared" si="73"/>
        <v>0</v>
      </c>
      <c r="AY222" s="8">
        <f t="shared" si="74"/>
        <v>0</v>
      </c>
      <c r="AZ222" s="8">
        <f t="shared" si="75"/>
        <v>1</v>
      </c>
      <c r="BA222" s="8">
        <f t="shared" si="76"/>
        <v>5</v>
      </c>
      <c r="BB222" s="8">
        <f t="shared" si="77"/>
        <v>6</v>
      </c>
    </row>
    <row r="223" spans="1:54" x14ac:dyDescent="0.3">
      <c r="A223" s="2">
        <v>222</v>
      </c>
      <c r="B223" s="2">
        <v>80</v>
      </c>
      <c r="C223" s="2">
        <v>3</v>
      </c>
      <c r="D223" s="2">
        <v>2</v>
      </c>
      <c r="E223" s="26">
        <f t="shared" si="64"/>
        <v>2</v>
      </c>
      <c r="F223" s="26">
        <f t="shared" si="65"/>
        <v>3</v>
      </c>
      <c r="G223" s="2">
        <v>2</v>
      </c>
      <c r="H223" s="2">
        <v>2</v>
      </c>
      <c r="I223" s="26">
        <f t="shared" si="66"/>
        <v>2</v>
      </c>
      <c r="J223" s="26">
        <f t="shared" si="67"/>
        <v>2</v>
      </c>
      <c r="K223" s="7">
        <v>1</v>
      </c>
      <c r="L223" s="7">
        <v>1</v>
      </c>
      <c r="M223" s="19">
        <f t="shared" si="68"/>
        <v>2</v>
      </c>
      <c r="N223" s="7">
        <v>3.47</v>
      </c>
      <c r="O223" s="10">
        <v>135</v>
      </c>
      <c r="P223" s="10">
        <v>136</v>
      </c>
      <c r="Q223" s="14">
        <v>50000</v>
      </c>
      <c r="R223" s="14">
        <f t="shared" si="69"/>
        <v>1000</v>
      </c>
      <c r="S223" s="9">
        <f t="shared" si="70"/>
        <v>1</v>
      </c>
      <c r="T223" s="14">
        <v>988.07099643948834</v>
      </c>
      <c r="U223" s="15">
        <f t="shared" si="71"/>
        <v>0.99</v>
      </c>
      <c r="V223" s="15">
        <f t="shared" si="59"/>
        <v>1.0000000000000009E-2</v>
      </c>
      <c r="W223" s="8">
        <v>8109</v>
      </c>
      <c r="X223" s="8">
        <v>8276</v>
      </c>
      <c r="Y223" s="8">
        <v>8446</v>
      </c>
      <c r="Z223" s="17">
        <v>56.19</v>
      </c>
      <c r="AA223" s="17">
        <f t="shared" si="60"/>
        <v>1.7496590320948997</v>
      </c>
      <c r="AB223" s="12">
        <v>41.36</v>
      </c>
      <c r="AC223" s="12">
        <v>71.02</v>
      </c>
      <c r="AD223" s="12">
        <v>4.32</v>
      </c>
      <c r="AE223" s="17">
        <f t="shared" si="72"/>
        <v>0.63548374681491215</v>
      </c>
      <c r="AF223" s="8">
        <v>2.85</v>
      </c>
      <c r="AG223" s="16">
        <v>5.34</v>
      </c>
      <c r="AH223" s="8">
        <v>1</v>
      </c>
      <c r="AI223" s="8">
        <v>0</v>
      </c>
      <c r="AJ223" s="8">
        <v>1</v>
      </c>
      <c r="AK223" s="8">
        <v>0</v>
      </c>
      <c r="AL223" s="8">
        <v>2</v>
      </c>
      <c r="AM223" s="8">
        <f t="shared" si="61"/>
        <v>3</v>
      </c>
      <c r="AN223" s="8">
        <v>0</v>
      </c>
      <c r="AO223" s="8">
        <v>0</v>
      </c>
      <c r="AP223" s="8">
        <v>0</v>
      </c>
      <c r="AQ223" s="8">
        <v>1</v>
      </c>
      <c r="AR223" s="8">
        <f t="shared" si="62"/>
        <v>1</v>
      </c>
      <c r="AS223" s="8">
        <v>0</v>
      </c>
      <c r="AT223" s="8">
        <v>0</v>
      </c>
      <c r="AU223" s="8">
        <v>1</v>
      </c>
      <c r="AV223" s="8">
        <v>7</v>
      </c>
      <c r="AW223" s="8">
        <f t="shared" si="63"/>
        <v>8</v>
      </c>
      <c r="AX223" s="8">
        <f t="shared" si="73"/>
        <v>0</v>
      </c>
      <c r="AY223" s="8">
        <f t="shared" si="74"/>
        <v>1</v>
      </c>
      <c r="AZ223" s="8">
        <f t="shared" si="75"/>
        <v>1</v>
      </c>
      <c r="BA223" s="8">
        <f t="shared" si="76"/>
        <v>10</v>
      </c>
      <c r="BB223" s="8">
        <f t="shared" si="77"/>
        <v>12</v>
      </c>
    </row>
    <row r="224" spans="1:54" x14ac:dyDescent="0.3">
      <c r="A224" s="2">
        <v>223</v>
      </c>
      <c r="B224" s="2">
        <v>80</v>
      </c>
      <c r="C224" s="2">
        <v>3</v>
      </c>
      <c r="D224" s="2">
        <v>3</v>
      </c>
      <c r="E224" s="26">
        <f t="shared" si="64"/>
        <v>3</v>
      </c>
      <c r="F224" s="26">
        <f t="shared" si="65"/>
        <v>3</v>
      </c>
      <c r="G224" s="2">
        <v>3</v>
      </c>
      <c r="H224" s="2">
        <v>2</v>
      </c>
      <c r="I224" s="26">
        <f t="shared" si="66"/>
        <v>2</v>
      </c>
      <c r="J224" s="26">
        <f t="shared" si="67"/>
        <v>3</v>
      </c>
      <c r="K224" s="7">
        <v>1</v>
      </c>
      <c r="L224" s="7">
        <v>1</v>
      </c>
      <c r="M224" s="19">
        <f t="shared" si="68"/>
        <v>2</v>
      </c>
      <c r="N224" s="7">
        <v>3.48</v>
      </c>
      <c r="O224" s="10">
        <v>136</v>
      </c>
      <c r="P224" s="10">
        <v>137</v>
      </c>
      <c r="Q224" s="14">
        <v>50000</v>
      </c>
      <c r="R224" s="14">
        <f t="shared" si="69"/>
        <v>1000</v>
      </c>
      <c r="S224" s="9">
        <f t="shared" si="70"/>
        <v>1</v>
      </c>
      <c r="T224" s="14">
        <v>999.9319277274202</v>
      </c>
      <c r="U224" s="15">
        <f t="shared" si="71"/>
        <v>1</v>
      </c>
      <c r="V224" s="15">
        <f t="shared" si="59"/>
        <v>0</v>
      </c>
      <c r="W224" s="8">
        <v>8109</v>
      </c>
      <c r="X224" s="8">
        <v>8276</v>
      </c>
      <c r="Y224" s="8">
        <v>8446</v>
      </c>
      <c r="Z224" s="17">
        <v>52.25</v>
      </c>
      <c r="AA224" s="17">
        <f t="shared" si="60"/>
        <v>1.7180862947830917</v>
      </c>
      <c r="AB224" s="12">
        <v>41.72</v>
      </c>
      <c r="AC224" s="12">
        <v>62.77</v>
      </c>
      <c r="AD224" s="12">
        <v>3.99</v>
      </c>
      <c r="AE224" s="17">
        <f t="shared" si="72"/>
        <v>0.60097289568674828</v>
      </c>
      <c r="AF224" s="8">
        <v>2.79</v>
      </c>
      <c r="AG224" s="16">
        <v>5.21</v>
      </c>
      <c r="AH224" s="8">
        <v>0</v>
      </c>
      <c r="AI224" s="8">
        <v>0</v>
      </c>
      <c r="AJ224" s="8">
        <v>0</v>
      </c>
      <c r="AK224" s="8">
        <v>0</v>
      </c>
      <c r="AL224" s="8">
        <v>1</v>
      </c>
      <c r="AM224" s="8">
        <f t="shared" si="61"/>
        <v>1</v>
      </c>
      <c r="AN224" s="8">
        <v>0</v>
      </c>
      <c r="AO224" s="8">
        <v>0</v>
      </c>
      <c r="AP224" s="8">
        <v>0</v>
      </c>
      <c r="AQ224" s="8">
        <v>2</v>
      </c>
      <c r="AR224" s="8">
        <f t="shared" si="62"/>
        <v>2</v>
      </c>
      <c r="AS224" s="8">
        <v>0</v>
      </c>
      <c r="AT224" s="8">
        <v>0</v>
      </c>
      <c r="AU224" s="8">
        <v>0</v>
      </c>
      <c r="AV224" s="8">
        <v>0</v>
      </c>
      <c r="AW224" s="8">
        <f t="shared" si="63"/>
        <v>0</v>
      </c>
      <c r="AX224" s="8">
        <f t="shared" si="73"/>
        <v>0</v>
      </c>
      <c r="AY224" s="8">
        <f t="shared" si="74"/>
        <v>0</v>
      </c>
      <c r="AZ224" s="8">
        <f t="shared" si="75"/>
        <v>0</v>
      </c>
      <c r="BA224" s="8">
        <f t="shared" si="76"/>
        <v>3</v>
      </c>
      <c r="BB224" s="8">
        <f t="shared" si="77"/>
        <v>3</v>
      </c>
    </row>
    <row r="225" spans="1:54" x14ac:dyDescent="0.3">
      <c r="A225" s="2">
        <v>224</v>
      </c>
      <c r="B225" s="2">
        <v>80</v>
      </c>
      <c r="C225" s="2">
        <v>3</v>
      </c>
      <c r="D225" s="2">
        <v>3</v>
      </c>
      <c r="E225" s="26">
        <f t="shared" si="64"/>
        <v>3</v>
      </c>
      <c r="F225" s="26">
        <f t="shared" si="65"/>
        <v>3</v>
      </c>
      <c r="G225" s="2">
        <v>3</v>
      </c>
      <c r="H225" s="2">
        <v>3</v>
      </c>
      <c r="I225" s="26">
        <f t="shared" si="66"/>
        <v>3</v>
      </c>
      <c r="J225" s="26">
        <f t="shared" si="67"/>
        <v>3</v>
      </c>
      <c r="K225" s="7">
        <v>1</v>
      </c>
      <c r="L225" s="7">
        <v>1</v>
      </c>
      <c r="M225" s="19">
        <f t="shared" si="68"/>
        <v>2</v>
      </c>
      <c r="N225" s="7">
        <v>3.34</v>
      </c>
      <c r="O225" s="10">
        <v>137</v>
      </c>
      <c r="P225" s="10">
        <v>138</v>
      </c>
      <c r="Q225" s="14">
        <v>50000</v>
      </c>
      <c r="R225" s="14">
        <f t="shared" si="69"/>
        <v>1000</v>
      </c>
      <c r="S225" s="9">
        <f t="shared" si="70"/>
        <v>1</v>
      </c>
      <c r="T225" s="14">
        <v>974.752178483541</v>
      </c>
      <c r="U225" s="15">
        <f t="shared" si="71"/>
        <v>0.97</v>
      </c>
      <c r="V225" s="15">
        <f t="shared" si="59"/>
        <v>3.0000000000000027E-2</v>
      </c>
      <c r="W225" s="8">
        <v>8109</v>
      </c>
      <c r="X225" s="8">
        <v>8276</v>
      </c>
      <c r="Y225" s="8">
        <v>8446</v>
      </c>
      <c r="Z225" s="17">
        <v>69.48</v>
      </c>
      <c r="AA225" s="17">
        <f t="shared" si="60"/>
        <v>1.8418598097750611</v>
      </c>
      <c r="AB225" s="12">
        <v>60.03</v>
      </c>
      <c r="AC225" s="12">
        <v>78.930000000000007</v>
      </c>
      <c r="AD225" s="12">
        <v>3.69</v>
      </c>
      <c r="AE225" s="17">
        <f t="shared" si="72"/>
        <v>0.56702636615906032</v>
      </c>
      <c r="AF225" s="8">
        <v>2.4700000000000002</v>
      </c>
      <c r="AG225" s="16">
        <v>4.9800000000000004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f t="shared" si="61"/>
        <v>0</v>
      </c>
      <c r="AN225" s="8">
        <v>0</v>
      </c>
      <c r="AO225" s="8">
        <v>0</v>
      </c>
      <c r="AP225" s="8">
        <v>0</v>
      </c>
      <c r="AQ225" s="8">
        <v>1</v>
      </c>
      <c r="AR225" s="8">
        <f t="shared" si="62"/>
        <v>1</v>
      </c>
      <c r="AS225" s="8">
        <v>0</v>
      </c>
      <c r="AT225" s="8">
        <v>0</v>
      </c>
      <c r="AU225" s="8">
        <v>0</v>
      </c>
      <c r="AV225" s="8">
        <v>1</v>
      </c>
      <c r="AW225" s="8">
        <f t="shared" si="63"/>
        <v>1</v>
      </c>
      <c r="AX225" s="8">
        <f t="shared" si="73"/>
        <v>0</v>
      </c>
      <c r="AY225" s="8">
        <f t="shared" si="74"/>
        <v>0</v>
      </c>
      <c r="AZ225" s="8">
        <f t="shared" si="75"/>
        <v>0</v>
      </c>
      <c r="BA225" s="8">
        <f t="shared" si="76"/>
        <v>2</v>
      </c>
      <c r="BB225" s="8">
        <f t="shared" si="77"/>
        <v>2</v>
      </c>
    </row>
    <row r="226" spans="1:54" x14ac:dyDescent="0.3">
      <c r="A226" s="2">
        <v>225</v>
      </c>
      <c r="B226" s="2">
        <v>80</v>
      </c>
      <c r="C226" s="2">
        <v>3</v>
      </c>
      <c r="D226" s="2">
        <v>3</v>
      </c>
      <c r="E226" s="26">
        <f t="shared" si="64"/>
        <v>3</v>
      </c>
      <c r="F226" s="26">
        <f t="shared" si="65"/>
        <v>3</v>
      </c>
      <c r="G226" s="2">
        <v>1</v>
      </c>
      <c r="H226" s="2">
        <v>1</v>
      </c>
      <c r="I226" s="26">
        <f t="shared" si="66"/>
        <v>1</v>
      </c>
      <c r="J226" s="26">
        <f t="shared" si="67"/>
        <v>1</v>
      </c>
      <c r="K226" s="7">
        <v>1</v>
      </c>
      <c r="L226" s="7">
        <v>1</v>
      </c>
      <c r="M226" s="19">
        <f t="shared" si="68"/>
        <v>2</v>
      </c>
      <c r="N226" s="7">
        <v>3.28</v>
      </c>
      <c r="O226" s="10">
        <v>138</v>
      </c>
      <c r="P226" s="10">
        <v>139</v>
      </c>
      <c r="Q226" s="14">
        <v>50000</v>
      </c>
      <c r="R226" s="14">
        <f t="shared" si="69"/>
        <v>1000</v>
      </c>
      <c r="S226" s="9">
        <f t="shared" si="70"/>
        <v>1</v>
      </c>
      <c r="T226" s="14">
        <v>993.43812091702398</v>
      </c>
      <c r="U226" s="15">
        <f t="shared" si="71"/>
        <v>0.99</v>
      </c>
      <c r="V226" s="15">
        <f t="shared" si="59"/>
        <v>1.0000000000000009E-2</v>
      </c>
      <c r="W226" s="8">
        <v>8795</v>
      </c>
      <c r="X226" s="8">
        <v>8798</v>
      </c>
      <c r="Y226" s="8">
        <v>8800</v>
      </c>
      <c r="Z226" s="17">
        <v>30.81</v>
      </c>
      <c r="AA226" s="17">
        <f t="shared" si="60"/>
        <v>1.4886916983169407</v>
      </c>
      <c r="AB226" s="12">
        <v>17.12</v>
      </c>
      <c r="AC226" s="12">
        <v>56</v>
      </c>
      <c r="AD226" s="12">
        <v>3.6</v>
      </c>
      <c r="AE226" s="17">
        <f t="shared" si="72"/>
        <v>0.55630250076728727</v>
      </c>
      <c r="AF226" s="8">
        <v>2.48</v>
      </c>
      <c r="AG226" s="16">
        <v>4.54</v>
      </c>
      <c r="AH226" s="8">
        <v>1</v>
      </c>
      <c r="AI226" s="8">
        <v>0</v>
      </c>
      <c r="AJ226" s="8">
        <v>0</v>
      </c>
      <c r="AK226" s="8">
        <v>2</v>
      </c>
      <c r="AL226" s="8">
        <v>8</v>
      </c>
      <c r="AM226" s="8">
        <f t="shared" si="61"/>
        <v>10</v>
      </c>
      <c r="AN226" s="8">
        <v>0</v>
      </c>
      <c r="AO226" s="8">
        <v>0</v>
      </c>
      <c r="AP226" s="8">
        <v>0</v>
      </c>
      <c r="AQ226" s="8">
        <v>8</v>
      </c>
      <c r="AR226" s="8">
        <f t="shared" si="62"/>
        <v>8</v>
      </c>
      <c r="AS226" s="8">
        <v>0</v>
      </c>
      <c r="AT226" s="8">
        <v>0</v>
      </c>
      <c r="AU226" s="8">
        <v>2</v>
      </c>
      <c r="AV226" s="8">
        <v>5</v>
      </c>
      <c r="AW226" s="8">
        <f t="shared" si="63"/>
        <v>7</v>
      </c>
      <c r="AX226" s="8">
        <f t="shared" si="73"/>
        <v>0</v>
      </c>
      <c r="AY226" s="8">
        <f t="shared" si="74"/>
        <v>0</v>
      </c>
      <c r="AZ226" s="8">
        <f t="shared" si="75"/>
        <v>4</v>
      </c>
      <c r="BA226" s="8">
        <f t="shared" si="76"/>
        <v>21</v>
      </c>
      <c r="BB226" s="8">
        <f t="shared" si="77"/>
        <v>25</v>
      </c>
    </row>
    <row r="227" spans="1:54" x14ac:dyDescent="0.3">
      <c r="A227" s="2">
        <v>226</v>
      </c>
      <c r="B227" s="2">
        <v>60</v>
      </c>
      <c r="C227" s="2">
        <v>3</v>
      </c>
      <c r="D227" s="2">
        <v>3</v>
      </c>
      <c r="E227" s="26">
        <f t="shared" si="64"/>
        <v>3</v>
      </c>
      <c r="F227" s="26">
        <f t="shared" si="65"/>
        <v>3</v>
      </c>
      <c r="G227" s="2">
        <v>3</v>
      </c>
      <c r="H227" s="2">
        <v>2</v>
      </c>
      <c r="I227" s="26">
        <f t="shared" si="66"/>
        <v>2</v>
      </c>
      <c r="J227" s="26">
        <f t="shared" si="67"/>
        <v>3</v>
      </c>
      <c r="K227" s="7">
        <v>1</v>
      </c>
      <c r="L227" s="7">
        <v>1</v>
      </c>
      <c r="M227" s="19">
        <f t="shared" si="68"/>
        <v>2</v>
      </c>
      <c r="N227" s="7">
        <v>3.57</v>
      </c>
      <c r="O227" s="10">
        <v>139</v>
      </c>
      <c r="P227" s="10">
        <v>140.30000000000001</v>
      </c>
      <c r="Q227" s="14">
        <v>50010</v>
      </c>
      <c r="R227" s="14">
        <f t="shared" si="69"/>
        <v>1300.0000000000114</v>
      </c>
      <c r="S227" s="9">
        <f t="shared" si="70"/>
        <v>1.3000000000000114</v>
      </c>
      <c r="T227" s="14">
        <v>1269.4302459058774</v>
      </c>
      <c r="U227" s="15">
        <f t="shared" si="71"/>
        <v>0.98</v>
      </c>
      <c r="V227" s="15">
        <f t="shared" si="59"/>
        <v>2.0000000000000018E-2</v>
      </c>
      <c r="W227" s="8">
        <v>8795</v>
      </c>
      <c r="X227" s="8">
        <v>8798</v>
      </c>
      <c r="Y227" s="8">
        <v>8800</v>
      </c>
      <c r="Z227" s="17">
        <v>41.92</v>
      </c>
      <c r="AA227" s="17">
        <f t="shared" si="60"/>
        <v>1.6224212739756703</v>
      </c>
      <c r="AB227" s="12">
        <v>29.23</v>
      </c>
      <c r="AC227" s="12">
        <v>61.18</v>
      </c>
      <c r="AD227" s="12">
        <v>2.68</v>
      </c>
      <c r="AE227" s="17">
        <f t="shared" si="72"/>
        <v>0.42813479402878885</v>
      </c>
      <c r="AF227" s="8">
        <v>2.13</v>
      </c>
      <c r="AG227" s="16">
        <v>3.3</v>
      </c>
      <c r="AH227" s="8">
        <v>1</v>
      </c>
      <c r="AI227" s="8">
        <v>0</v>
      </c>
      <c r="AJ227" s="8">
        <v>0</v>
      </c>
      <c r="AK227" s="8">
        <v>0</v>
      </c>
      <c r="AL227" s="8">
        <v>4</v>
      </c>
      <c r="AM227" s="8">
        <f t="shared" si="61"/>
        <v>4</v>
      </c>
      <c r="AN227" s="8">
        <v>0</v>
      </c>
      <c r="AO227" s="8">
        <v>0</v>
      </c>
      <c r="AP227" s="8">
        <v>1</v>
      </c>
      <c r="AQ227" s="8">
        <v>3</v>
      </c>
      <c r="AR227" s="8">
        <f t="shared" si="62"/>
        <v>4</v>
      </c>
      <c r="AS227" s="8">
        <v>0</v>
      </c>
      <c r="AT227" s="8">
        <v>0</v>
      </c>
      <c r="AU227" s="8">
        <v>0</v>
      </c>
      <c r="AV227" s="8">
        <v>4</v>
      </c>
      <c r="AW227" s="8">
        <f t="shared" si="63"/>
        <v>4</v>
      </c>
      <c r="AX227" s="8">
        <f t="shared" si="73"/>
        <v>0</v>
      </c>
      <c r="AY227" s="8">
        <f t="shared" si="74"/>
        <v>0</v>
      </c>
      <c r="AZ227" s="8">
        <f t="shared" si="75"/>
        <v>1</v>
      </c>
      <c r="BA227" s="8">
        <f t="shared" si="76"/>
        <v>11</v>
      </c>
      <c r="BB227" s="8">
        <f t="shared" si="77"/>
        <v>12</v>
      </c>
    </row>
    <row r="228" spans="1:54" x14ac:dyDescent="0.3">
      <c r="A228" s="2">
        <v>227</v>
      </c>
      <c r="B228" s="2">
        <v>60</v>
      </c>
      <c r="C228" s="2">
        <v>4</v>
      </c>
      <c r="D228" s="2">
        <v>3</v>
      </c>
      <c r="E228" s="26">
        <f t="shared" si="64"/>
        <v>3</v>
      </c>
      <c r="F228" s="26">
        <f t="shared" si="65"/>
        <v>4</v>
      </c>
      <c r="G228" s="2">
        <v>2</v>
      </c>
      <c r="H228" s="2">
        <v>3</v>
      </c>
      <c r="I228" s="26">
        <f t="shared" si="66"/>
        <v>2</v>
      </c>
      <c r="J228" s="26">
        <f t="shared" si="67"/>
        <v>3</v>
      </c>
      <c r="K228" s="7">
        <v>1</v>
      </c>
      <c r="L228" s="7">
        <v>1</v>
      </c>
      <c r="M228" s="19">
        <f t="shared" si="68"/>
        <v>2</v>
      </c>
      <c r="N228" s="7">
        <v>3.47</v>
      </c>
      <c r="O228" s="10">
        <v>140.30000000000001</v>
      </c>
      <c r="P228" s="10">
        <v>141.30000000000001</v>
      </c>
      <c r="Q228" s="14">
        <v>50010</v>
      </c>
      <c r="R228" s="14">
        <f t="shared" si="69"/>
        <v>1000</v>
      </c>
      <c r="S228" s="9">
        <f t="shared" si="70"/>
        <v>1</v>
      </c>
      <c r="T228" s="14">
        <v>894.43068280731995</v>
      </c>
      <c r="U228" s="15">
        <f t="shared" si="71"/>
        <v>0.89</v>
      </c>
      <c r="V228" s="15">
        <f t="shared" si="59"/>
        <v>0.10999999999999999</v>
      </c>
      <c r="W228" s="8">
        <v>8795</v>
      </c>
      <c r="X228" s="8">
        <v>8798</v>
      </c>
      <c r="Y228" s="8">
        <v>8800</v>
      </c>
      <c r="Z228" s="17">
        <v>35.4</v>
      </c>
      <c r="AA228" s="17">
        <f t="shared" si="60"/>
        <v>1.5490032620257879</v>
      </c>
      <c r="AB228" s="12">
        <v>27.36</v>
      </c>
      <c r="AC228" s="12">
        <v>43.44</v>
      </c>
      <c r="AD228" s="12">
        <v>2.87</v>
      </c>
      <c r="AE228" s="17">
        <f t="shared" si="72"/>
        <v>0.45788189673399232</v>
      </c>
      <c r="AF228" s="8">
        <v>1.75</v>
      </c>
      <c r="AG228" s="16">
        <v>3.89</v>
      </c>
      <c r="AH228" s="8">
        <v>5</v>
      </c>
      <c r="AI228" s="8">
        <v>0</v>
      </c>
      <c r="AJ228" s="8">
        <v>1</v>
      </c>
      <c r="AK228" s="8">
        <v>1</v>
      </c>
      <c r="AL228" s="8">
        <v>4</v>
      </c>
      <c r="AM228" s="8">
        <f t="shared" si="61"/>
        <v>6</v>
      </c>
      <c r="AN228" s="8">
        <v>0</v>
      </c>
      <c r="AO228" s="8">
        <v>0</v>
      </c>
      <c r="AP228" s="8">
        <v>0</v>
      </c>
      <c r="AQ228" s="8">
        <v>9</v>
      </c>
      <c r="AR228" s="8">
        <f t="shared" si="62"/>
        <v>9</v>
      </c>
      <c r="AS228" s="8">
        <v>0</v>
      </c>
      <c r="AT228" s="8">
        <v>1</v>
      </c>
      <c r="AU228" s="8">
        <v>1</v>
      </c>
      <c r="AV228" s="8">
        <v>8</v>
      </c>
      <c r="AW228" s="8">
        <f t="shared" si="63"/>
        <v>10</v>
      </c>
      <c r="AX228" s="8">
        <f t="shared" si="73"/>
        <v>0</v>
      </c>
      <c r="AY228" s="8">
        <f t="shared" si="74"/>
        <v>2</v>
      </c>
      <c r="AZ228" s="8">
        <f t="shared" si="75"/>
        <v>2</v>
      </c>
      <c r="BA228" s="8">
        <f t="shared" si="76"/>
        <v>21</v>
      </c>
      <c r="BB228" s="8">
        <f t="shared" si="77"/>
        <v>25</v>
      </c>
    </row>
    <row r="229" spans="1:54" x14ac:dyDescent="0.3">
      <c r="A229" s="2">
        <v>228</v>
      </c>
      <c r="B229" s="2">
        <v>60</v>
      </c>
      <c r="C229" s="2">
        <v>2</v>
      </c>
      <c r="D229" s="2">
        <v>2</v>
      </c>
      <c r="E229" s="26">
        <f t="shared" si="64"/>
        <v>2</v>
      </c>
      <c r="F229" s="26">
        <f t="shared" si="65"/>
        <v>2</v>
      </c>
      <c r="G229" s="2">
        <v>1</v>
      </c>
      <c r="H229" s="2">
        <v>1</v>
      </c>
      <c r="I229" s="26">
        <f t="shared" si="66"/>
        <v>1</v>
      </c>
      <c r="J229" s="26">
        <f t="shared" si="67"/>
        <v>1</v>
      </c>
      <c r="K229" s="7">
        <v>1</v>
      </c>
      <c r="L229" s="7">
        <v>1</v>
      </c>
      <c r="M229" s="19">
        <f t="shared" si="68"/>
        <v>2</v>
      </c>
      <c r="N229" s="7">
        <v>3.44</v>
      </c>
      <c r="O229" s="10">
        <v>141.30000000000001</v>
      </c>
      <c r="P229" s="10">
        <v>141.6</v>
      </c>
      <c r="Q229" s="14">
        <v>50010</v>
      </c>
      <c r="R229" s="14">
        <f t="shared" si="69"/>
        <v>299.99999999998295</v>
      </c>
      <c r="S229" s="9">
        <f t="shared" si="70"/>
        <v>0.29999999999998295</v>
      </c>
      <c r="T229" s="14">
        <v>299.96494346044955</v>
      </c>
      <c r="U229" s="15">
        <f t="shared" si="71"/>
        <v>1</v>
      </c>
      <c r="V229" s="15">
        <f t="shared" si="59"/>
        <v>0</v>
      </c>
      <c r="W229" s="8">
        <v>8795</v>
      </c>
      <c r="X229" s="8">
        <v>8798</v>
      </c>
      <c r="Y229" s="8">
        <v>8800</v>
      </c>
      <c r="Z229" s="23">
        <v>33.21</v>
      </c>
      <c r="AA229" s="17">
        <f t="shared" si="60"/>
        <v>1.5212688755983852</v>
      </c>
      <c r="AB229" s="13">
        <f>AVERAGE(AB228,AB230)</f>
        <v>25.73</v>
      </c>
      <c r="AC229" s="13">
        <f>AVERAGE(AC228,AC230)</f>
        <v>40.69</v>
      </c>
      <c r="AD229" s="12">
        <v>3.73</v>
      </c>
      <c r="AE229" s="17">
        <f t="shared" si="72"/>
        <v>0.57170883180868759</v>
      </c>
      <c r="AF229" s="8">
        <v>3.22</v>
      </c>
      <c r="AG229" s="16">
        <v>4.6100000000000003</v>
      </c>
      <c r="AH229" s="8">
        <v>0</v>
      </c>
      <c r="AI229" s="8">
        <v>0</v>
      </c>
      <c r="AJ229" s="8">
        <v>0</v>
      </c>
      <c r="AK229" s="8">
        <v>0</v>
      </c>
      <c r="AL229" s="8">
        <v>4</v>
      </c>
      <c r="AM229" s="8">
        <f t="shared" si="61"/>
        <v>4</v>
      </c>
      <c r="AN229" s="8">
        <v>0</v>
      </c>
      <c r="AO229" s="8">
        <v>0</v>
      </c>
      <c r="AP229" s="8">
        <v>0</v>
      </c>
      <c r="AQ229" s="8">
        <v>6</v>
      </c>
      <c r="AR229" s="8">
        <f t="shared" si="62"/>
        <v>6</v>
      </c>
      <c r="AS229" s="8">
        <v>0</v>
      </c>
      <c r="AT229" s="8">
        <v>0</v>
      </c>
      <c r="AU229" s="8">
        <v>0</v>
      </c>
      <c r="AV229" s="8">
        <v>2</v>
      </c>
      <c r="AW229" s="8">
        <f t="shared" si="63"/>
        <v>2</v>
      </c>
      <c r="AX229" s="8">
        <f t="shared" si="73"/>
        <v>0</v>
      </c>
      <c r="AY229" s="8">
        <f t="shared" si="74"/>
        <v>0</v>
      </c>
      <c r="AZ229" s="8">
        <f t="shared" si="75"/>
        <v>0</v>
      </c>
      <c r="BA229" s="8">
        <f t="shared" si="76"/>
        <v>12</v>
      </c>
      <c r="BB229" s="8">
        <f t="shared" si="77"/>
        <v>12</v>
      </c>
    </row>
    <row r="230" spans="1:54" x14ac:dyDescent="0.3">
      <c r="A230" s="2">
        <v>229</v>
      </c>
      <c r="B230" s="2">
        <v>60</v>
      </c>
      <c r="C230" s="2">
        <v>4</v>
      </c>
      <c r="D230" s="2">
        <v>4</v>
      </c>
      <c r="E230" s="26">
        <f t="shared" si="64"/>
        <v>4</v>
      </c>
      <c r="F230" s="26">
        <f t="shared" si="65"/>
        <v>4</v>
      </c>
      <c r="G230" s="2">
        <v>3</v>
      </c>
      <c r="H230" s="2">
        <v>3</v>
      </c>
      <c r="I230" s="26">
        <f t="shared" si="66"/>
        <v>3</v>
      </c>
      <c r="J230" s="26">
        <f t="shared" si="67"/>
        <v>3</v>
      </c>
      <c r="K230" s="7">
        <v>1</v>
      </c>
      <c r="L230" s="7">
        <v>1</v>
      </c>
      <c r="M230" s="19">
        <f t="shared" si="68"/>
        <v>2</v>
      </c>
      <c r="N230" s="7">
        <v>3.53</v>
      </c>
      <c r="O230" s="10">
        <v>141.6</v>
      </c>
      <c r="P230" s="10">
        <v>142.5</v>
      </c>
      <c r="Q230" s="14">
        <v>50010</v>
      </c>
      <c r="R230" s="14">
        <f t="shared" si="69"/>
        <v>900.00000000000568</v>
      </c>
      <c r="S230" s="9">
        <f t="shared" si="70"/>
        <v>0.90000000000000568</v>
      </c>
      <c r="T230" s="14">
        <v>876.85849824562956</v>
      </c>
      <c r="U230" s="15">
        <f t="shared" si="71"/>
        <v>0.97</v>
      </c>
      <c r="V230" s="15">
        <f t="shared" si="59"/>
        <v>3.0000000000000027E-2</v>
      </c>
      <c r="W230" s="8">
        <v>8795</v>
      </c>
      <c r="X230" s="8">
        <v>9599</v>
      </c>
      <c r="Y230" s="8">
        <v>10476</v>
      </c>
      <c r="Z230" s="17">
        <v>31.02</v>
      </c>
      <c r="AA230" s="17">
        <f t="shared" si="60"/>
        <v>1.4916417934775861</v>
      </c>
      <c r="AB230" s="12">
        <v>24.1</v>
      </c>
      <c r="AC230" s="12">
        <v>37.94</v>
      </c>
      <c r="AD230" s="12">
        <v>3.16</v>
      </c>
      <c r="AE230" s="17">
        <f t="shared" si="72"/>
        <v>0.49968708261840383</v>
      </c>
      <c r="AF230" s="8">
        <v>1.96</v>
      </c>
      <c r="AG230" s="16">
        <v>5.12</v>
      </c>
      <c r="AH230" s="8">
        <v>7</v>
      </c>
      <c r="AI230" s="8">
        <v>0</v>
      </c>
      <c r="AJ230" s="8">
        <v>0</v>
      </c>
      <c r="AK230" s="8">
        <v>1</v>
      </c>
      <c r="AL230" s="8">
        <v>6</v>
      </c>
      <c r="AM230" s="8">
        <f t="shared" si="61"/>
        <v>7</v>
      </c>
      <c r="AN230" s="8">
        <v>0</v>
      </c>
      <c r="AO230" s="8">
        <v>1</v>
      </c>
      <c r="AP230" s="8">
        <v>1</v>
      </c>
      <c r="AQ230" s="8">
        <v>6</v>
      </c>
      <c r="AR230" s="8">
        <f t="shared" si="62"/>
        <v>8</v>
      </c>
      <c r="AS230" s="8">
        <v>0</v>
      </c>
      <c r="AT230" s="8">
        <v>0</v>
      </c>
      <c r="AU230" s="8">
        <v>0</v>
      </c>
      <c r="AV230" s="8">
        <v>8</v>
      </c>
      <c r="AW230" s="8">
        <f t="shared" si="63"/>
        <v>8</v>
      </c>
      <c r="AX230" s="8">
        <f t="shared" si="73"/>
        <v>0</v>
      </c>
      <c r="AY230" s="8">
        <f t="shared" si="74"/>
        <v>1</v>
      </c>
      <c r="AZ230" s="8">
        <f t="shared" si="75"/>
        <v>2</v>
      </c>
      <c r="BA230" s="8">
        <f t="shared" si="76"/>
        <v>20</v>
      </c>
      <c r="BB230" s="8">
        <f t="shared" si="77"/>
        <v>23</v>
      </c>
    </row>
    <row r="231" spans="1:54" x14ac:dyDescent="0.3">
      <c r="A231" s="2">
        <v>230</v>
      </c>
      <c r="B231" s="2">
        <v>60</v>
      </c>
      <c r="C231" s="2">
        <v>3</v>
      </c>
      <c r="D231" s="2">
        <v>3</v>
      </c>
      <c r="E231" s="26">
        <f t="shared" si="64"/>
        <v>3</v>
      </c>
      <c r="F231" s="26">
        <f t="shared" si="65"/>
        <v>3</v>
      </c>
      <c r="G231" s="2">
        <v>2</v>
      </c>
      <c r="H231" s="2">
        <v>2</v>
      </c>
      <c r="I231" s="26">
        <f t="shared" si="66"/>
        <v>2</v>
      </c>
      <c r="J231" s="26">
        <f t="shared" si="67"/>
        <v>2</v>
      </c>
      <c r="K231" s="7">
        <v>1</v>
      </c>
      <c r="L231" s="7">
        <v>1</v>
      </c>
      <c r="M231" s="19">
        <f t="shared" si="68"/>
        <v>2</v>
      </c>
      <c r="N231" s="7">
        <v>3.52</v>
      </c>
      <c r="O231" s="10">
        <v>142.5</v>
      </c>
      <c r="P231" s="10">
        <v>144</v>
      </c>
      <c r="Q231" s="14">
        <v>50010</v>
      </c>
      <c r="R231" s="14">
        <f t="shared" si="69"/>
        <v>1500</v>
      </c>
      <c r="S231" s="9">
        <f t="shared" si="70"/>
        <v>1.5</v>
      </c>
      <c r="T231" s="14">
        <v>1499.4485340133133</v>
      </c>
      <c r="U231" s="15">
        <f t="shared" si="71"/>
        <v>1</v>
      </c>
      <c r="V231" s="15">
        <f t="shared" si="59"/>
        <v>0</v>
      </c>
      <c r="W231" s="8">
        <v>8795</v>
      </c>
      <c r="X231" s="8">
        <v>9599</v>
      </c>
      <c r="Y231" s="8">
        <v>10476</v>
      </c>
      <c r="Z231" s="17">
        <v>43.92</v>
      </c>
      <c r="AA231" s="17">
        <f t="shared" si="60"/>
        <v>1.6426623314420354</v>
      </c>
      <c r="AB231" s="12">
        <v>32.97</v>
      </c>
      <c r="AC231" s="12">
        <v>51.75</v>
      </c>
      <c r="AD231" s="12">
        <v>1.92</v>
      </c>
      <c r="AE231" s="17">
        <f t="shared" si="72"/>
        <v>0.28330122870354957</v>
      </c>
      <c r="AF231" s="8">
        <v>1.52</v>
      </c>
      <c r="AG231" s="16">
        <v>2.4</v>
      </c>
      <c r="AH231" s="8">
        <v>4</v>
      </c>
      <c r="AI231" s="8">
        <v>0</v>
      </c>
      <c r="AJ231" s="8">
        <v>1</v>
      </c>
      <c r="AK231" s="8">
        <v>2</v>
      </c>
      <c r="AL231" s="8">
        <v>13</v>
      </c>
      <c r="AM231" s="8">
        <f t="shared" si="61"/>
        <v>16</v>
      </c>
      <c r="AN231" s="8">
        <v>0</v>
      </c>
      <c r="AO231" s="8">
        <v>2</v>
      </c>
      <c r="AP231" s="8">
        <v>0</v>
      </c>
      <c r="AQ231" s="8">
        <v>24</v>
      </c>
      <c r="AR231" s="8">
        <f t="shared" si="62"/>
        <v>26</v>
      </c>
      <c r="AS231" s="8">
        <v>0</v>
      </c>
      <c r="AT231" s="8">
        <v>0</v>
      </c>
      <c r="AU231" s="8">
        <v>5</v>
      </c>
      <c r="AV231" s="8">
        <v>10</v>
      </c>
      <c r="AW231" s="8">
        <f t="shared" si="63"/>
        <v>15</v>
      </c>
      <c r="AX231" s="8">
        <f t="shared" si="73"/>
        <v>0</v>
      </c>
      <c r="AY231" s="8">
        <f t="shared" si="74"/>
        <v>3</v>
      </c>
      <c r="AZ231" s="8">
        <f t="shared" si="75"/>
        <v>7</v>
      </c>
      <c r="BA231" s="8">
        <f t="shared" si="76"/>
        <v>47</v>
      </c>
      <c r="BB231" s="8">
        <f t="shared" si="77"/>
        <v>57</v>
      </c>
    </row>
    <row r="232" spans="1:54" x14ac:dyDescent="0.3">
      <c r="A232" s="2">
        <v>231</v>
      </c>
      <c r="B232" s="2">
        <v>60</v>
      </c>
      <c r="C232" s="2">
        <v>3</v>
      </c>
      <c r="D232" s="2">
        <v>3</v>
      </c>
      <c r="E232" s="26">
        <f t="shared" si="64"/>
        <v>3</v>
      </c>
      <c r="F232" s="26">
        <f t="shared" si="65"/>
        <v>3</v>
      </c>
      <c r="G232" s="2">
        <v>3</v>
      </c>
      <c r="H232" s="2">
        <v>2</v>
      </c>
      <c r="I232" s="26">
        <f t="shared" si="66"/>
        <v>2</v>
      </c>
      <c r="J232" s="26">
        <f t="shared" si="67"/>
        <v>3</v>
      </c>
      <c r="K232" s="7">
        <v>1</v>
      </c>
      <c r="L232" s="7">
        <v>1</v>
      </c>
      <c r="M232" s="19">
        <f t="shared" si="68"/>
        <v>2</v>
      </c>
      <c r="N232" s="7">
        <v>3.75</v>
      </c>
      <c r="O232" s="10">
        <v>144</v>
      </c>
      <c r="P232" s="10">
        <v>145</v>
      </c>
      <c r="Q232" s="14">
        <v>50010</v>
      </c>
      <c r="R232" s="14">
        <f t="shared" si="69"/>
        <v>1000</v>
      </c>
      <c r="S232" s="9">
        <f t="shared" si="70"/>
        <v>1</v>
      </c>
      <c r="T232" s="14">
        <v>999.28599758972837</v>
      </c>
      <c r="U232" s="15">
        <f t="shared" si="71"/>
        <v>1</v>
      </c>
      <c r="V232" s="15">
        <f t="shared" si="59"/>
        <v>0</v>
      </c>
      <c r="W232" s="8">
        <v>8795</v>
      </c>
      <c r="X232" s="8">
        <v>9599</v>
      </c>
      <c r="Y232" s="8">
        <v>10476</v>
      </c>
      <c r="Z232" s="17">
        <v>56.78</v>
      </c>
      <c r="AA232" s="17">
        <f t="shared" si="60"/>
        <v>1.7541953881898384</v>
      </c>
      <c r="AB232" s="12">
        <v>39.51</v>
      </c>
      <c r="AC232" s="12">
        <v>74.05</v>
      </c>
      <c r="AD232" s="12">
        <v>1.92</v>
      </c>
      <c r="AE232" s="17">
        <f t="shared" si="72"/>
        <v>0.28330122870354957</v>
      </c>
      <c r="AF232" s="8">
        <v>1.44</v>
      </c>
      <c r="AG232" s="16">
        <v>2.38</v>
      </c>
      <c r="AH232" s="8">
        <v>0</v>
      </c>
      <c r="AI232" s="8">
        <v>0</v>
      </c>
      <c r="AJ232" s="8">
        <v>0</v>
      </c>
      <c r="AK232" s="8">
        <v>0</v>
      </c>
      <c r="AL232" s="8">
        <v>2</v>
      </c>
      <c r="AM232" s="8">
        <f t="shared" si="61"/>
        <v>2</v>
      </c>
      <c r="AN232" s="8">
        <v>0</v>
      </c>
      <c r="AO232" s="8">
        <v>0</v>
      </c>
      <c r="AP232" s="8">
        <v>0</v>
      </c>
      <c r="AQ232" s="8">
        <v>1</v>
      </c>
      <c r="AR232" s="8">
        <f t="shared" si="62"/>
        <v>1</v>
      </c>
      <c r="AS232" s="8">
        <v>0</v>
      </c>
      <c r="AT232" s="8">
        <v>0</v>
      </c>
      <c r="AU232" s="8">
        <v>0</v>
      </c>
      <c r="AV232" s="8">
        <v>0</v>
      </c>
      <c r="AW232" s="8">
        <f t="shared" si="63"/>
        <v>0</v>
      </c>
      <c r="AX232" s="8">
        <f t="shared" si="73"/>
        <v>0</v>
      </c>
      <c r="AY232" s="8">
        <f t="shared" si="74"/>
        <v>0</v>
      </c>
      <c r="AZ232" s="8">
        <f t="shared" si="75"/>
        <v>0</v>
      </c>
      <c r="BA232" s="8">
        <f t="shared" si="76"/>
        <v>3</v>
      </c>
      <c r="BB232" s="8">
        <f t="shared" si="77"/>
        <v>3</v>
      </c>
    </row>
    <row r="233" spans="1:54" x14ac:dyDescent="0.3">
      <c r="A233" s="2">
        <v>232</v>
      </c>
      <c r="B233" s="2">
        <v>60</v>
      </c>
      <c r="C233" s="2">
        <v>3</v>
      </c>
      <c r="D233" s="2">
        <v>2</v>
      </c>
      <c r="E233" s="26">
        <f t="shared" si="64"/>
        <v>2</v>
      </c>
      <c r="F233" s="26">
        <f t="shared" si="65"/>
        <v>3</v>
      </c>
      <c r="G233" s="2">
        <v>2</v>
      </c>
      <c r="H233" s="2">
        <v>2</v>
      </c>
      <c r="I233" s="26">
        <f t="shared" si="66"/>
        <v>2</v>
      </c>
      <c r="J233" s="26">
        <f t="shared" si="67"/>
        <v>2</v>
      </c>
      <c r="K233" s="7">
        <v>1</v>
      </c>
      <c r="L233" s="7">
        <v>1</v>
      </c>
      <c r="M233" s="19">
        <f t="shared" si="68"/>
        <v>2</v>
      </c>
      <c r="N233" s="7">
        <v>3.54</v>
      </c>
      <c r="O233" s="10">
        <v>145</v>
      </c>
      <c r="P233" s="10">
        <v>146</v>
      </c>
      <c r="Q233" s="14">
        <v>50010</v>
      </c>
      <c r="R233" s="14">
        <f t="shared" si="69"/>
        <v>1000</v>
      </c>
      <c r="S233" s="9">
        <f t="shared" si="70"/>
        <v>1</v>
      </c>
      <c r="T233" s="14">
        <v>972.83445687424967</v>
      </c>
      <c r="U233" s="15">
        <f t="shared" si="71"/>
        <v>0.97</v>
      </c>
      <c r="V233" s="15">
        <f t="shared" si="59"/>
        <v>3.0000000000000027E-2</v>
      </c>
      <c r="W233" s="8">
        <v>8795</v>
      </c>
      <c r="X233" s="8">
        <v>9599</v>
      </c>
      <c r="Y233" s="8">
        <v>10476</v>
      </c>
      <c r="Z233" s="17">
        <v>57.83</v>
      </c>
      <c r="AA233" s="17">
        <f t="shared" si="60"/>
        <v>1.7621531923035947</v>
      </c>
      <c r="AB233" s="12">
        <v>55.34</v>
      </c>
      <c r="AC233" s="12">
        <v>60.31</v>
      </c>
      <c r="AD233" s="12">
        <v>2.44</v>
      </c>
      <c r="AE233" s="17">
        <f t="shared" si="72"/>
        <v>0.38738982633872943</v>
      </c>
      <c r="AF233" s="8">
        <v>1.48</v>
      </c>
      <c r="AG233" s="16">
        <v>4.33</v>
      </c>
      <c r="AH233" s="8">
        <v>0</v>
      </c>
      <c r="AI233" s="8">
        <v>0</v>
      </c>
      <c r="AJ233" s="8">
        <v>0</v>
      </c>
      <c r="AK233" s="8">
        <v>0</v>
      </c>
      <c r="AL233" s="8">
        <v>1</v>
      </c>
      <c r="AM233" s="8">
        <f t="shared" si="61"/>
        <v>1</v>
      </c>
      <c r="AN233" s="8">
        <v>0</v>
      </c>
      <c r="AO233" s="8">
        <v>0</v>
      </c>
      <c r="AP233" s="8">
        <v>1</v>
      </c>
      <c r="AQ233" s="8">
        <v>1</v>
      </c>
      <c r="AR233" s="8">
        <f t="shared" si="62"/>
        <v>2</v>
      </c>
      <c r="AS233" s="8">
        <v>0</v>
      </c>
      <c r="AT233" s="8">
        <v>1</v>
      </c>
      <c r="AU233" s="8">
        <v>0</v>
      </c>
      <c r="AV233" s="8">
        <v>0</v>
      </c>
      <c r="AW233" s="8">
        <f t="shared" si="63"/>
        <v>1</v>
      </c>
      <c r="AX233" s="8">
        <f t="shared" si="73"/>
        <v>0</v>
      </c>
      <c r="AY233" s="8">
        <f t="shared" si="74"/>
        <v>1</v>
      </c>
      <c r="AZ233" s="8">
        <f t="shared" si="75"/>
        <v>1</v>
      </c>
      <c r="BA233" s="8">
        <f t="shared" si="76"/>
        <v>2</v>
      </c>
      <c r="BB233" s="8">
        <f t="shared" si="77"/>
        <v>4</v>
      </c>
    </row>
    <row r="234" spans="1:54" x14ac:dyDescent="0.3">
      <c r="A234" s="2">
        <v>233</v>
      </c>
      <c r="B234" s="2">
        <v>60</v>
      </c>
      <c r="C234" s="2">
        <v>3</v>
      </c>
      <c r="D234" s="2">
        <v>3</v>
      </c>
      <c r="E234" s="26">
        <f t="shared" si="64"/>
        <v>3</v>
      </c>
      <c r="F234" s="26">
        <f t="shared" si="65"/>
        <v>3</v>
      </c>
      <c r="G234" s="2">
        <v>2</v>
      </c>
      <c r="H234" s="2">
        <v>2</v>
      </c>
      <c r="I234" s="26">
        <f t="shared" si="66"/>
        <v>2</v>
      </c>
      <c r="J234" s="26">
        <f t="shared" si="67"/>
        <v>2</v>
      </c>
      <c r="K234" s="7">
        <v>1</v>
      </c>
      <c r="L234" s="7">
        <v>1</v>
      </c>
      <c r="M234" s="19">
        <f t="shared" si="68"/>
        <v>2</v>
      </c>
      <c r="N234" s="7">
        <v>3.33</v>
      </c>
      <c r="O234" s="10">
        <v>146</v>
      </c>
      <c r="P234" s="10">
        <v>147.5</v>
      </c>
      <c r="Q234" s="14">
        <v>50010</v>
      </c>
      <c r="R234" s="14">
        <f t="shared" si="69"/>
        <v>1500</v>
      </c>
      <c r="S234" s="9">
        <f t="shared" si="70"/>
        <v>1.5</v>
      </c>
      <c r="T234" s="14">
        <v>1487.5388297515453</v>
      </c>
      <c r="U234" s="15">
        <f t="shared" si="71"/>
        <v>0.99</v>
      </c>
      <c r="V234" s="15">
        <f t="shared" si="59"/>
        <v>1.0000000000000009E-2</v>
      </c>
      <c r="W234" s="8">
        <v>8795</v>
      </c>
      <c r="X234" s="8">
        <v>9599</v>
      </c>
      <c r="Y234" s="8">
        <v>10476</v>
      </c>
      <c r="Z234" s="17">
        <v>63.29</v>
      </c>
      <c r="AA234" s="17">
        <f t="shared" si="60"/>
        <v>1.8013350956745466</v>
      </c>
      <c r="AB234" s="12">
        <v>43.92</v>
      </c>
      <c r="AC234" s="12">
        <v>76.180000000000007</v>
      </c>
      <c r="AD234" s="12">
        <v>3.12</v>
      </c>
      <c r="AE234" s="17">
        <f t="shared" si="72"/>
        <v>0.49415459401844281</v>
      </c>
      <c r="AF234" s="8">
        <v>2.38</v>
      </c>
      <c r="AG234" s="16">
        <v>3.74</v>
      </c>
      <c r="AH234" s="8">
        <v>0</v>
      </c>
      <c r="AI234" s="8">
        <v>0</v>
      </c>
      <c r="AJ234" s="8">
        <v>2</v>
      </c>
      <c r="AK234" s="8">
        <v>1</v>
      </c>
      <c r="AL234" s="8">
        <v>0</v>
      </c>
      <c r="AM234" s="8">
        <f t="shared" si="61"/>
        <v>3</v>
      </c>
      <c r="AN234" s="8">
        <v>0</v>
      </c>
      <c r="AO234" s="8">
        <v>0</v>
      </c>
      <c r="AP234" s="8">
        <v>0</v>
      </c>
      <c r="AQ234" s="8">
        <v>2</v>
      </c>
      <c r="AR234" s="8">
        <f t="shared" si="62"/>
        <v>2</v>
      </c>
      <c r="AS234" s="8">
        <v>0</v>
      </c>
      <c r="AT234" s="8">
        <v>0</v>
      </c>
      <c r="AU234" s="8">
        <v>0</v>
      </c>
      <c r="AV234" s="8">
        <v>0</v>
      </c>
      <c r="AW234" s="8">
        <f t="shared" si="63"/>
        <v>0</v>
      </c>
      <c r="AX234" s="8">
        <f t="shared" si="73"/>
        <v>0</v>
      </c>
      <c r="AY234" s="8">
        <f t="shared" si="74"/>
        <v>2</v>
      </c>
      <c r="AZ234" s="8">
        <f t="shared" si="75"/>
        <v>1</v>
      </c>
      <c r="BA234" s="8">
        <f t="shared" si="76"/>
        <v>2</v>
      </c>
      <c r="BB234" s="8">
        <f t="shared" si="77"/>
        <v>5</v>
      </c>
    </row>
    <row r="235" spans="1:54" x14ac:dyDescent="0.3">
      <c r="A235" s="2">
        <v>234</v>
      </c>
      <c r="B235" s="2">
        <v>60</v>
      </c>
      <c r="C235" s="2">
        <v>3</v>
      </c>
      <c r="D235" s="2">
        <v>3</v>
      </c>
      <c r="E235" s="26">
        <f t="shared" si="64"/>
        <v>3</v>
      </c>
      <c r="F235" s="26">
        <f t="shared" si="65"/>
        <v>3</v>
      </c>
      <c r="G235" s="2">
        <v>2</v>
      </c>
      <c r="H235" s="2">
        <v>2</v>
      </c>
      <c r="I235" s="26">
        <f t="shared" si="66"/>
        <v>2</v>
      </c>
      <c r="J235" s="26">
        <f t="shared" si="67"/>
        <v>2</v>
      </c>
      <c r="K235" s="7">
        <v>1</v>
      </c>
      <c r="L235" s="7">
        <v>1</v>
      </c>
      <c r="M235" s="19">
        <f t="shared" si="68"/>
        <v>2</v>
      </c>
      <c r="N235" s="7">
        <v>3.39</v>
      </c>
      <c r="O235" s="10">
        <v>147.5</v>
      </c>
      <c r="P235" s="10">
        <v>149.4</v>
      </c>
      <c r="Q235" s="14">
        <v>50010</v>
      </c>
      <c r="R235" s="14">
        <f t="shared" si="69"/>
        <v>1900.0000000000057</v>
      </c>
      <c r="S235" s="9">
        <f t="shared" si="70"/>
        <v>1.9000000000000057</v>
      </c>
      <c r="T235" s="14">
        <v>1749.9366628317682</v>
      </c>
      <c r="U235" s="15">
        <f t="shared" si="71"/>
        <v>0.92</v>
      </c>
      <c r="V235" s="15">
        <f t="shared" si="59"/>
        <v>7.999999999999996E-2</v>
      </c>
      <c r="W235" s="8">
        <v>8795</v>
      </c>
      <c r="X235" s="8">
        <v>9599</v>
      </c>
      <c r="Y235" s="8">
        <v>10476</v>
      </c>
      <c r="Z235" s="17">
        <v>53.83</v>
      </c>
      <c r="AA235" s="17">
        <f t="shared" si="60"/>
        <v>1.7310243798156879</v>
      </c>
      <c r="AB235" s="12">
        <v>33.369999999999997</v>
      </c>
      <c r="AC235" s="12">
        <v>68.56</v>
      </c>
      <c r="AD235" s="12">
        <v>2.66</v>
      </c>
      <c r="AE235" s="17">
        <f t="shared" si="72"/>
        <v>0.42488163663106698</v>
      </c>
      <c r="AF235" s="8">
        <v>1.18</v>
      </c>
      <c r="AG235" s="16">
        <v>3.71</v>
      </c>
      <c r="AH235" s="8">
        <v>2</v>
      </c>
      <c r="AI235" s="8">
        <v>0</v>
      </c>
      <c r="AJ235" s="8">
        <v>0</v>
      </c>
      <c r="AK235" s="8">
        <v>0</v>
      </c>
      <c r="AL235" s="8">
        <v>3</v>
      </c>
      <c r="AM235" s="8">
        <f t="shared" si="61"/>
        <v>3</v>
      </c>
      <c r="AN235" s="8">
        <v>0</v>
      </c>
      <c r="AO235" s="8">
        <v>0</v>
      </c>
      <c r="AP235" s="8">
        <v>1</v>
      </c>
      <c r="AQ235" s="8">
        <v>2</v>
      </c>
      <c r="AR235" s="8">
        <f t="shared" si="62"/>
        <v>3</v>
      </c>
      <c r="AS235" s="8">
        <v>0</v>
      </c>
      <c r="AT235" s="8">
        <v>1</v>
      </c>
      <c r="AU235" s="8">
        <v>0</v>
      </c>
      <c r="AV235" s="8">
        <v>3</v>
      </c>
      <c r="AW235" s="8">
        <f t="shared" si="63"/>
        <v>4</v>
      </c>
      <c r="AX235" s="8">
        <f t="shared" si="73"/>
        <v>0</v>
      </c>
      <c r="AY235" s="8">
        <f t="shared" si="74"/>
        <v>1</v>
      </c>
      <c r="AZ235" s="8">
        <f t="shared" si="75"/>
        <v>1</v>
      </c>
      <c r="BA235" s="8">
        <f t="shared" si="76"/>
        <v>8</v>
      </c>
      <c r="BB235" s="8">
        <f t="shared" si="77"/>
        <v>10</v>
      </c>
    </row>
    <row r="236" spans="1:54" x14ac:dyDescent="0.3">
      <c r="A236" s="2">
        <v>235</v>
      </c>
      <c r="B236" s="2">
        <v>60</v>
      </c>
      <c r="C236" s="2">
        <v>3</v>
      </c>
      <c r="D236" s="2">
        <v>3</v>
      </c>
      <c r="E236" s="26">
        <f t="shared" si="64"/>
        <v>3</v>
      </c>
      <c r="F236" s="26">
        <f t="shared" si="65"/>
        <v>3</v>
      </c>
      <c r="G236" s="2">
        <v>3</v>
      </c>
      <c r="H236" s="2">
        <v>3</v>
      </c>
      <c r="I236" s="26">
        <f t="shared" si="66"/>
        <v>3</v>
      </c>
      <c r="J236" s="26">
        <f t="shared" si="67"/>
        <v>3</v>
      </c>
      <c r="K236" s="7">
        <v>1</v>
      </c>
      <c r="L236" s="7">
        <v>1</v>
      </c>
      <c r="M236" s="19">
        <f t="shared" si="68"/>
        <v>2</v>
      </c>
      <c r="N236" s="7">
        <v>3.41</v>
      </c>
      <c r="O236" s="10">
        <v>149.4</v>
      </c>
      <c r="P236" s="10">
        <v>150.33000000000001</v>
      </c>
      <c r="Q236" s="14">
        <v>50010</v>
      </c>
      <c r="R236" s="14">
        <f t="shared" si="69"/>
        <v>930.00000000000682</v>
      </c>
      <c r="S236" s="9">
        <f t="shared" si="70"/>
        <v>0.93000000000000682</v>
      </c>
      <c r="T236" s="14">
        <v>929.19716995693511</v>
      </c>
      <c r="U236" s="15">
        <f t="shared" si="71"/>
        <v>1</v>
      </c>
      <c r="V236" s="15">
        <f t="shared" si="59"/>
        <v>0</v>
      </c>
      <c r="W236" s="8">
        <v>8795</v>
      </c>
      <c r="X236" s="8">
        <v>9599</v>
      </c>
      <c r="Y236" s="8">
        <v>10476</v>
      </c>
      <c r="Z236" s="17">
        <v>83.44</v>
      </c>
      <c r="AA236" s="17">
        <f t="shared" si="60"/>
        <v>1.9213742954184745</v>
      </c>
      <c r="AB236" s="12">
        <v>83.44</v>
      </c>
      <c r="AC236" s="12">
        <v>83.44</v>
      </c>
      <c r="AD236" s="12">
        <v>3.54</v>
      </c>
      <c r="AE236" s="17">
        <f t="shared" si="72"/>
        <v>0.54900326202578786</v>
      </c>
      <c r="AF236" s="8">
        <v>2.84</v>
      </c>
      <c r="AG236" s="16">
        <v>4.67</v>
      </c>
      <c r="AH236" s="8">
        <v>2</v>
      </c>
      <c r="AI236" s="8">
        <v>1</v>
      </c>
      <c r="AJ236" s="8">
        <v>0</v>
      </c>
      <c r="AK236" s="8">
        <v>0</v>
      </c>
      <c r="AL236" s="8">
        <v>0</v>
      </c>
      <c r="AM236" s="8">
        <f t="shared" si="61"/>
        <v>1</v>
      </c>
      <c r="AN236" s="8">
        <v>0</v>
      </c>
      <c r="AO236" s="8">
        <v>1</v>
      </c>
      <c r="AP236" s="8">
        <v>1</v>
      </c>
      <c r="AQ236" s="8">
        <v>2</v>
      </c>
      <c r="AR236" s="8">
        <f t="shared" si="62"/>
        <v>4</v>
      </c>
      <c r="AS236" s="8">
        <v>1</v>
      </c>
      <c r="AT236" s="8">
        <v>0</v>
      </c>
      <c r="AU236" s="8">
        <v>2</v>
      </c>
      <c r="AV236" s="8">
        <v>0</v>
      </c>
      <c r="AW236" s="8">
        <f t="shared" si="63"/>
        <v>3</v>
      </c>
      <c r="AX236" s="8">
        <f t="shared" si="73"/>
        <v>2</v>
      </c>
      <c r="AY236" s="8">
        <f t="shared" si="74"/>
        <v>1</v>
      </c>
      <c r="AZ236" s="8">
        <f t="shared" si="75"/>
        <v>3</v>
      </c>
      <c r="BA236" s="8">
        <f t="shared" si="76"/>
        <v>2</v>
      </c>
      <c r="BB236" s="8">
        <f t="shared" si="77"/>
        <v>8</v>
      </c>
    </row>
    <row r="237" spans="1:54" x14ac:dyDescent="0.3">
      <c r="A237" s="2">
        <v>236</v>
      </c>
      <c r="B237" s="2">
        <v>80</v>
      </c>
      <c r="C237" s="2">
        <v>3</v>
      </c>
      <c r="D237" s="2">
        <v>3</v>
      </c>
      <c r="E237" s="26">
        <f t="shared" si="64"/>
        <v>3</v>
      </c>
      <c r="F237" s="26">
        <f t="shared" si="65"/>
        <v>3</v>
      </c>
      <c r="G237" s="2">
        <v>2</v>
      </c>
      <c r="H237" s="2">
        <v>2</v>
      </c>
      <c r="I237" s="26">
        <f t="shared" si="66"/>
        <v>2</v>
      </c>
      <c r="J237" s="26">
        <f t="shared" si="67"/>
        <v>2</v>
      </c>
      <c r="K237" s="7">
        <v>1</v>
      </c>
      <c r="L237" s="7">
        <v>1</v>
      </c>
      <c r="M237" s="19">
        <f t="shared" si="68"/>
        <v>2</v>
      </c>
      <c r="N237" s="7">
        <v>3.51</v>
      </c>
      <c r="O237" s="10">
        <v>150.33000000000001</v>
      </c>
      <c r="P237" s="10">
        <v>151.53399999999999</v>
      </c>
      <c r="Q237" s="14">
        <v>50110</v>
      </c>
      <c r="R237" s="14">
        <f t="shared" si="69"/>
        <v>1203.9999999999793</v>
      </c>
      <c r="S237" s="9">
        <f t="shared" si="70"/>
        <v>1.2039999999999793</v>
      </c>
      <c r="T237" s="14">
        <v>1131.5150342010054</v>
      </c>
      <c r="U237" s="15">
        <f t="shared" si="71"/>
        <v>0.94</v>
      </c>
      <c r="V237" s="15">
        <f t="shared" si="59"/>
        <v>6.0000000000000053E-2</v>
      </c>
      <c r="W237" s="8">
        <v>8795</v>
      </c>
      <c r="X237" s="8">
        <v>9599</v>
      </c>
      <c r="Y237" s="8">
        <v>10476</v>
      </c>
      <c r="Z237" s="17">
        <v>50.53</v>
      </c>
      <c r="AA237" s="17">
        <f t="shared" si="60"/>
        <v>1.7035492982382305</v>
      </c>
      <c r="AB237" s="12">
        <v>35.549999999999997</v>
      </c>
      <c r="AC237" s="12">
        <v>70.239999999999995</v>
      </c>
      <c r="AD237" s="12">
        <v>3.81</v>
      </c>
      <c r="AE237" s="17">
        <f t="shared" si="72"/>
        <v>0.58092497567561929</v>
      </c>
      <c r="AF237" s="8">
        <v>2.44</v>
      </c>
      <c r="AG237" s="16">
        <v>5.74</v>
      </c>
      <c r="AH237" s="8">
        <v>0</v>
      </c>
      <c r="AI237" s="8">
        <v>0</v>
      </c>
      <c r="AJ237" s="8">
        <v>1</v>
      </c>
      <c r="AK237" s="8">
        <v>0</v>
      </c>
      <c r="AL237" s="8">
        <v>0</v>
      </c>
      <c r="AM237" s="8">
        <f t="shared" si="61"/>
        <v>1</v>
      </c>
      <c r="AN237" s="8">
        <v>0</v>
      </c>
      <c r="AO237" s="8">
        <v>1</v>
      </c>
      <c r="AP237" s="8">
        <v>1</v>
      </c>
      <c r="AQ237" s="8">
        <v>1</v>
      </c>
      <c r="AR237" s="8">
        <f t="shared" si="62"/>
        <v>3</v>
      </c>
      <c r="AS237" s="8">
        <v>0</v>
      </c>
      <c r="AT237" s="8">
        <v>0</v>
      </c>
      <c r="AU237" s="8">
        <v>0</v>
      </c>
      <c r="AV237" s="8">
        <v>1</v>
      </c>
      <c r="AW237" s="8">
        <f t="shared" si="63"/>
        <v>1</v>
      </c>
      <c r="AX237" s="8">
        <f t="shared" si="73"/>
        <v>0</v>
      </c>
      <c r="AY237" s="8">
        <f t="shared" si="74"/>
        <v>2</v>
      </c>
      <c r="AZ237" s="8">
        <f t="shared" si="75"/>
        <v>1</v>
      </c>
      <c r="BA237" s="8">
        <f t="shared" si="76"/>
        <v>2</v>
      </c>
      <c r="BB237" s="8">
        <f t="shared" si="77"/>
        <v>5</v>
      </c>
    </row>
    <row r="238" spans="1:54" x14ac:dyDescent="0.3">
      <c r="A238" s="2">
        <v>237</v>
      </c>
      <c r="B238" s="2">
        <v>60</v>
      </c>
      <c r="C238" s="2">
        <v>4</v>
      </c>
      <c r="D238" s="2">
        <v>3</v>
      </c>
      <c r="E238" s="26">
        <f t="shared" si="64"/>
        <v>3</v>
      </c>
      <c r="F238" s="26">
        <f t="shared" si="65"/>
        <v>4</v>
      </c>
      <c r="G238" s="2">
        <v>3</v>
      </c>
      <c r="H238" s="2">
        <v>2</v>
      </c>
      <c r="I238" s="26">
        <f t="shared" si="66"/>
        <v>2</v>
      </c>
      <c r="J238" s="26">
        <f t="shared" si="67"/>
        <v>3</v>
      </c>
      <c r="K238" s="7">
        <v>1</v>
      </c>
      <c r="L238" s="7">
        <v>1</v>
      </c>
      <c r="M238" s="19">
        <f t="shared" si="68"/>
        <v>2</v>
      </c>
      <c r="N238" s="7">
        <v>3.41</v>
      </c>
      <c r="O238" s="10">
        <v>151.53399999999999</v>
      </c>
      <c r="P238" s="10">
        <v>152.84</v>
      </c>
      <c r="Q238" s="14">
        <v>50110</v>
      </c>
      <c r="R238" s="14">
        <f t="shared" si="69"/>
        <v>1306.0000000000116</v>
      </c>
      <c r="S238" s="9">
        <f t="shared" si="70"/>
        <v>1.3060000000000116</v>
      </c>
      <c r="T238" s="14">
        <v>1302.6972323442769</v>
      </c>
      <c r="U238" s="15">
        <f t="shared" si="71"/>
        <v>1</v>
      </c>
      <c r="V238" s="15">
        <f t="shared" si="59"/>
        <v>0</v>
      </c>
      <c r="W238" s="8">
        <v>8795</v>
      </c>
      <c r="X238" s="8">
        <v>9599</v>
      </c>
      <c r="Y238" s="8">
        <v>10476</v>
      </c>
      <c r="Z238" s="17">
        <v>68.73</v>
      </c>
      <c r="AA238" s="17">
        <f t="shared" si="60"/>
        <v>1.8371463439090601</v>
      </c>
      <c r="AB238" s="12">
        <v>64.23</v>
      </c>
      <c r="AC238" s="12">
        <v>73.23</v>
      </c>
      <c r="AD238" s="12">
        <v>3.08</v>
      </c>
      <c r="AE238" s="17">
        <f t="shared" si="72"/>
        <v>0.48855071650044429</v>
      </c>
      <c r="AF238" s="8">
        <v>1.79</v>
      </c>
      <c r="AG238" s="16">
        <v>4.0199999999999996</v>
      </c>
      <c r="AH238" s="8">
        <v>0</v>
      </c>
      <c r="AI238" s="8">
        <v>0</v>
      </c>
      <c r="AJ238" s="8">
        <v>1</v>
      </c>
      <c r="AK238" s="8">
        <v>0</v>
      </c>
      <c r="AL238" s="8">
        <v>1</v>
      </c>
      <c r="AM238" s="8">
        <f t="shared" si="61"/>
        <v>2</v>
      </c>
      <c r="AN238" s="8">
        <v>0</v>
      </c>
      <c r="AO238" s="8">
        <v>0</v>
      </c>
      <c r="AP238" s="8">
        <v>1</v>
      </c>
      <c r="AQ238" s="8">
        <v>2</v>
      </c>
      <c r="AR238" s="8">
        <f t="shared" si="62"/>
        <v>3</v>
      </c>
      <c r="AS238" s="8">
        <v>1</v>
      </c>
      <c r="AT238" s="8">
        <v>0</v>
      </c>
      <c r="AU238" s="8">
        <v>1</v>
      </c>
      <c r="AV238" s="8">
        <v>2</v>
      </c>
      <c r="AW238" s="8">
        <f t="shared" si="63"/>
        <v>4</v>
      </c>
      <c r="AX238" s="8">
        <f t="shared" si="73"/>
        <v>1</v>
      </c>
      <c r="AY238" s="8">
        <f t="shared" si="74"/>
        <v>1</v>
      </c>
      <c r="AZ238" s="8">
        <f t="shared" si="75"/>
        <v>2</v>
      </c>
      <c r="BA238" s="8">
        <f t="shared" si="76"/>
        <v>5</v>
      </c>
      <c r="BB238" s="8">
        <f t="shared" si="77"/>
        <v>9</v>
      </c>
    </row>
    <row r="239" spans="1:54" x14ac:dyDescent="0.3">
      <c r="A239" s="2">
        <v>238</v>
      </c>
      <c r="B239" s="5">
        <v>60</v>
      </c>
      <c r="C239" s="5">
        <v>4</v>
      </c>
      <c r="D239" s="5">
        <v>3</v>
      </c>
      <c r="E239" s="26">
        <f t="shared" si="64"/>
        <v>3</v>
      </c>
      <c r="F239" s="26">
        <f t="shared" si="65"/>
        <v>4</v>
      </c>
      <c r="G239" s="5">
        <v>3</v>
      </c>
      <c r="H239" s="5">
        <v>2</v>
      </c>
      <c r="I239" s="26">
        <f t="shared" si="66"/>
        <v>2</v>
      </c>
      <c r="J239" s="26">
        <f t="shared" si="67"/>
        <v>3</v>
      </c>
      <c r="K239" s="7">
        <v>1</v>
      </c>
      <c r="L239" s="7">
        <v>1</v>
      </c>
      <c r="M239" s="19">
        <f t="shared" si="68"/>
        <v>2</v>
      </c>
      <c r="N239" s="7">
        <v>3.59</v>
      </c>
      <c r="O239" s="10">
        <v>152.84</v>
      </c>
      <c r="P239" s="10">
        <v>154</v>
      </c>
      <c r="Q239" s="14">
        <v>50110</v>
      </c>
      <c r="R239" s="14">
        <f t="shared" si="69"/>
        <v>1159.9999999999966</v>
      </c>
      <c r="S239" s="9">
        <f t="shared" si="70"/>
        <v>1.1599999999999966</v>
      </c>
      <c r="T239" s="14">
        <v>1098.3836204192535</v>
      </c>
      <c r="U239" s="15">
        <f t="shared" si="71"/>
        <v>0.95</v>
      </c>
      <c r="V239" s="15">
        <f t="shared" si="59"/>
        <v>5.0000000000000044E-2</v>
      </c>
      <c r="W239" s="8">
        <v>8795</v>
      </c>
      <c r="X239" s="8">
        <v>9599</v>
      </c>
      <c r="Y239" s="8">
        <v>10476</v>
      </c>
      <c r="Z239" s="17">
        <v>74.58</v>
      </c>
      <c r="AA239" s="17">
        <f t="shared" si="60"/>
        <v>1.8726223790252885</v>
      </c>
      <c r="AB239" s="12">
        <v>53.7</v>
      </c>
      <c r="AC239" s="12">
        <v>108.12</v>
      </c>
      <c r="AD239" s="12">
        <v>3.37</v>
      </c>
      <c r="AE239" s="17">
        <f t="shared" si="72"/>
        <v>0.52762990087133865</v>
      </c>
      <c r="AF239" s="8">
        <v>2.46</v>
      </c>
      <c r="AG239" s="16">
        <v>4.2300000000000004</v>
      </c>
      <c r="AH239" s="8">
        <v>2</v>
      </c>
      <c r="AI239" s="8">
        <v>0</v>
      </c>
      <c r="AJ239" s="8">
        <v>0</v>
      </c>
      <c r="AK239" s="8">
        <v>0</v>
      </c>
      <c r="AL239" s="8">
        <v>2</v>
      </c>
      <c r="AM239" s="8">
        <f t="shared" si="61"/>
        <v>2</v>
      </c>
      <c r="AN239" s="8">
        <v>0</v>
      </c>
      <c r="AO239" s="8">
        <v>0</v>
      </c>
      <c r="AP239" s="8">
        <v>0</v>
      </c>
      <c r="AQ239" s="8">
        <v>2</v>
      </c>
      <c r="AR239" s="8">
        <f t="shared" si="62"/>
        <v>2</v>
      </c>
      <c r="AS239" s="8">
        <v>0</v>
      </c>
      <c r="AT239" s="8">
        <v>0</v>
      </c>
      <c r="AU239" s="8">
        <v>1</v>
      </c>
      <c r="AV239" s="8">
        <v>3</v>
      </c>
      <c r="AW239" s="8">
        <f t="shared" si="63"/>
        <v>4</v>
      </c>
      <c r="AX239" s="8">
        <f t="shared" si="73"/>
        <v>0</v>
      </c>
      <c r="AY239" s="8">
        <f t="shared" si="74"/>
        <v>0</v>
      </c>
      <c r="AZ239" s="8">
        <f t="shared" si="75"/>
        <v>1</v>
      </c>
      <c r="BA239" s="8">
        <f t="shared" si="76"/>
        <v>7</v>
      </c>
      <c r="BB239" s="8">
        <f t="shared" si="77"/>
        <v>8</v>
      </c>
    </row>
    <row r="240" spans="1:54" x14ac:dyDescent="0.3">
      <c r="A240" s="2">
        <v>239</v>
      </c>
      <c r="B240" s="2">
        <v>60</v>
      </c>
      <c r="C240" s="2">
        <v>4</v>
      </c>
      <c r="D240" s="2">
        <v>4</v>
      </c>
      <c r="E240" s="26">
        <f t="shared" si="64"/>
        <v>4</v>
      </c>
      <c r="F240" s="26">
        <f t="shared" si="65"/>
        <v>4</v>
      </c>
      <c r="G240" s="2">
        <v>3</v>
      </c>
      <c r="H240" s="2">
        <v>3</v>
      </c>
      <c r="I240" s="26">
        <f t="shared" si="66"/>
        <v>3</v>
      </c>
      <c r="J240" s="26">
        <f t="shared" si="67"/>
        <v>3</v>
      </c>
      <c r="K240" s="7">
        <v>1</v>
      </c>
      <c r="L240" s="7">
        <v>1</v>
      </c>
      <c r="M240" s="19">
        <f t="shared" si="68"/>
        <v>2</v>
      </c>
      <c r="N240" s="7">
        <v>3.54</v>
      </c>
      <c r="O240" s="10">
        <v>154</v>
      </c>
      <c r="P240" s="10">
        <v>155.4</v>
      </c>
      <c r="Q240" s="14">
        <v>50110</v>
      </c>
      <c r="R240" s="14">
        <f t="shared" si="69"/>
        <v>1400.0000000000057</v>
      </c>
      <c r="S240" s="9">
        <f t="shared" si="70"/>
        <v>1.4000000000000057</v>
      </c>
      <c r="T240" s="14">
        <v>1399.7920466236392</v>
      </c>
      <c r="U240" s="15">
        <f t="shared" si="71"/>
        <v>1</v>
      </c>
      <c r="V240" s="15">
        <f t="shared" si="59"/>
        <v>0</v>
      </c>
      <c r="W240" s="8">
        <v>8795</v>
      </c>
      <c r="X240" s="8">
        <v>9599</v>
      </c>
      <c r="Y240" s="8">
        <v>10476</v>
      </c>
      <c r="Z240" s="17">
        <v>81.510000000000005</v>
      </c>
      <c r="AA240" s="17">
        <f t="shared" si="60"/>
        <v>1.9112108931375533</v>
      </c>
      <c r="AB240" s="12">
        <v>79.66</v>
      </c>
      <c r="AC240" s="12">
        <v>83.35</v>
      </c>
      <c r="AD240" s="12">
        <v>3.35</v>
      </c>
      <c r="AE240" s="17">
        <f t="shared" si="72"/>
        <v>0.5250448070368452</v>
      </c>
      <c r="AF240" s="8">
        <v>2.41</v>
      </c>
      <c r="AG240" s="16">
        <v>4.37</v>
      </c>
      <c r="AH240" s="8">
        <v>2</v>
      </c>
      <c r="AI240" s="8">
        <v>0</v>
      </c>
      <c r="AJ240" s="8">
        <v>1</v>
      </c>
      <c r="AK240" s="8">
        <v>2</v>
      </c>
      <c r="AL240" s="8">
        <v>0</v>
      </c>
      <c r="AM240" s="8">
        <f t="shared" si="61"/>
        <v>3</v>
      </c>
      <c r="AN240" s="8">
        <v>0</v>
      </c>
      <c r="AO240" s="8">
        <v>0</v>
      </c>
      <c r="AP240" s="8">
        <v>2</v>
      </c>
      <c r="AQ240" s="8">
        <v>3</v>
      </c>
      <c r="AR240" s="8">
        <f t="shared" si="62"/>
        <v>5</v>
      </c>
      <c r="AS240" s="8">
        <v>0</v>
      </c>
      <c r="AT240" s="8">
        <v>1</v>
      </c>
      <c r="AU240" s="8">
        <v>0</v>
      </c>
      <c r="AV240" s="8">
        <v>3</v>
      </c>
      <c r="AW240" s="8">
        <f t="shared" si="63"/>
        <v>4</v>
      </c>
      <c r="AX240" s="8">
        <f t="shared" si="73"/>
        <v>0</v>
      </c>
      <c r="AY240" s="8">
        <f t="shared" si="74"/>
        <v>2</v>
      </c>
      <c r="AZ240" s="8">
        <f t="shared" si="75"/>
        <v>4</v>
      </c>
      <c r="BA240" s="8">
        <f t="shared" si="76"/>
        <v>6</v>
      </c>
      <c r="BB240" s="8">
        <f t="shared" si="77"/>
        <v>12</v>
      </c>
    </row>
    <row r="241" spans="1:54" x14ac:dyDescent="0.3">
      <c r="A241" s="2">
        <v>240</v>
      </c>
      <c r="B241" s="2">
        <v>60</v>
      </c>
      <c r="C241" s="2">
        <v>3</v>
      </c>
      <c r="D241" s="2">
        <v>3</v>
      </c>
      <c r="E241" s="26">
        <f t="shared" si="64"/>
        <v>3</v>
      </c>
      <c r="F241" s="26">
        <f t="shared" si="65"/>
        <v>3</v>
      </c>
      <c r="G241" s="2">
        <v>2</v>
      </c>
      <c r="H241" s="2">
        <v>2</v>
      </c>
      <c r="I241" s="26">
        <f t="shared" si="66"/>
        <v>2</v>
      </c>
      <c r="J241" s="26">
        <f t="shared" si="67"/>
        <v>2</v>
      </c>
      <c r="K241" s="7">
        <v>1</v>
      </c>
      <c r="L241" s="7">
        <v>1</v>
      </c>
      <c r="M241" s="19">
        <f t="shared" si="68"/>
        <v>2</v>
      </c>
      <c r="N241" s="7">
        <v>3.46</v>
      </c>
      <c r="O241" s="10">
        <v>155.4</v>
      </c>
      <c r="P241" s="10">
        <v>156</v>
      </c>
      <c r="Q241" s="14">
        <v>50110</v>
      </c>
      <c r="R241" s="14">
        <f t="shared" si="69"/>
        <v>599.99999999999432</v>
      </c>
      <c r="S241" s="9">
        <f t="shared" si="70"/>
        <v>0.59999999999999432</v>
      </c>
      <c r="T241" s="14">
        <v>598.98473468662428</v>
      </c>
      <c r="U241" s="15">
        <f t="shared" si="71"/>
        <v>1</v>
      </c>
      <c r="V241" s="15">
        <f t="shared" si="59"/>
        <v>0</v>
      </c>
      <c r="W241" s="8">
        <v>6367</v>
      </c>
      <c r="X241" s="8">
        <v>6693</v>
      </c>
      <c r="Y241" s="8">
        <v>7035</v>
      </c>
      <c r="Z241" s="17">
        <v>86.46</v>
      </c>
      <c r="AA241" s="17">
        <f t="shared" si="60"/>
        <v>1.936815231197633</v>
      </c>
      <c r="AB241" s="12">
        <v>81.650000000000006</v>
      </c>
      <c r="AC241" s="12">
        <v>91.26</v>
      </c>
      <c r="AD241" s="12">
        <v>3.98</v>
      </c>
      <c r="AE241" s="17">
        <f t="shared" si="72"/>
        <v>0.59988307207368785</v>
      </c>
      <c r="AF241" s="8">
        <v>3.31</v>
      </c>
      <c r="AG241" s="16">
        <v>4.72</v>
      </c>
      <c r="AH241" s="8">
        <v>2</v>
      </c>
      <c r="AI241" s="8">
        <v>0</v>
      </c>
      <c r="AJ241" s="8">
        <v>0</v>
      </c>
      <c r="AK241" s="8">
        <v>0</v>
      </c>
      <c r="AL241" s="8">
        <v>0</v>
      </c>
      <c r="AM241" s="8">
        <f t="shared" si="61"/>
        <v>0</v>
      </c>
      <c r="AN241" s="8">
        <v>1</v>
      </c>
      <c r="AO241" s="8">
        <v>0</v>
      </c>
      <c r="AP241" s="8">
        <v>1</v>
      </c>
      <c r="AQ241" s="8">
        <v>1</v>
      </c>
      <c r="AR241" s="8">
        <f t="shared" si="62"/>
        <v>3</v>
      </c>
      <c r="AS241" s="8">
        <v>0</v>
      </c>
      <c r="AT241" s="8">
        <v>2</v>
      </c>
      <c r="AU241" s="8">
        <v>2</v>
      </c>
      <c r="AV241" s="8">
        <v>1</v>
      </c>
      <c r="AW241" s="8">
        <f t="shared" si="63"/>
        <v>5</v>
      </c>
      <c r="AX241" s="8">
        <f t="shared" si="73"/>
        <v>1</v>
      </c>
      <c r="AY241" s="8">
        <f t="shared" si="74"/>
        <v>2</v>
      </c>
      <c r="AZ241" s="8">
        <f t="shared" si="75"/>
        <v>3</v>
      </c>
      <c r="BA241" s="8">
        <f t="shared" si="76"/>
        <v>2</v>
      </c>
      <c r="BB241" s="8">
        <f t="shared" si="77"/>
        <v>8</v>
      </c>
    </row>
    <row r="242" spans="1:54" x14ac:dyDescent="0.3">
      <c r="A242" s="2">
        <v>241</v>
      </c>
      <c r="B242" s="2">
        <v>60</v>
      </c>
      <c r="C242" s="2">
        <v>4</v>
      </c>
      <c r="D242" s="2">
        <v>3</v>
      </c>
      <c r="E242" s="26">
        <f t="shared" si="64"/>
        <v>3</v>
      </c>
      <c r="F242" s="26">
        <f t="shared" si="65"/>
        <v>4</v>
      </c>
      <c r="G242" s="2">
        <v>3</v>
      </c>
      <c r="H242" s="2">
        <v>2</v>
      </c>
      <c r="I242" s="26">
        <f t="shared" si="66"/>
        <v>2</v>
      </c>
      <c r="J242" s="26">
        <f t="shared" si="67"/>
        <v>3</v>
      </c>
      <c r="K242" s="7">
        <v>1</v>
      </c>
      <c r="L242" s="7">
        <v>1</v>
      </c>
      <c r="M242" s="19">
        <f t="shared" si="68"/>
        <v>2</v>
      </c>
      <c r="N242" s="7">
        <v>3.35</v>
      </c>
      <c r="O242" s="10">
        <v>156</v>
      </c>
      <c r="P242" s="10">
        <v>157</v>
      </c>
      <c r="Q242" s="14">
        <v>50110</v>
      </c>
      <c r="R242" s="14">
        <f t="shared" si="69"/>
        <v>1000</v>
      </c>
      <c r="S242" s="9">
        <f t="shared" si="70"/>
        <v>1</v>
      </c>
      <c r="T242" s="14">
        <v>999.79451966056047</v>
      </c>
      <c r="U242" s="15">
        <f t="shared" si="71"/>
        <v>1</v>
      </c>
      <c r="V242" s="15">
        <f t="shared" si="59"/>
        <v>0</v>
      </c>
      <c r="W242" s="8">
        <v>6367</v>
      </c>
      <c r="X242" s="8">
        <v>6693</v>
      </c>
      <c r="Y242" s="8">
        <v>7035</v>
      </c>
      <c r="Z242" s="17">
        <v>48.63</v>
      </c>
      <c r="AA242" s="17">
        <f t="shared" si="60"/>
        <v>1.6869042695681773</v>
      </c>
      <c r="AB242" s="12">
        <v>41.49</v>
      </c>
      <c r="AC242" s="12">
        <v>55.77</v>
      </c>
      <c r="AD242" s="12">
        <v>2.79</v>
      </c>
      <c r="AE242" s="17">
        <f t="shared" si="72"/>
        <v>0.44560420327359757</v>
      </c>
      <c r="AF242" s="8">
        <v>2.19</v>
      </c>
      <c r="AG242" s="16">
        <v>4.29</v>
      </c>
      <c r="AH242" s="8">
        <v>0</v>
      </c>
      <c r="AI242" s="8">
        <v>0</v>
      </c>
      <c r="AJ242" s="8">
        <v>0</v>
      </c>
      <c r="AK242" s="8">
        <v>0</v>
      </c>
      <c r="AL242" s="8">
        <v>0</v>
      </c>
      <c r="AM242" s="8">
        <f t="shared" si="61"/>
        <v>0</v>
      </c>
      <c r="AN242" s="8">
        <v>0</v>
      </c>
      <c r="AO242" s="8">
        <v>0</v>
      </c>
      <c r="AP242" s="8">
        <v>2</v>
      </c>
      <c r="AQ242" s="8">
        <v>0</v>
      </c>
      <c r="AR242" s="8">
        <f t="shared" si="62"/>
        <v>2</v>
      </c>
      <c r="AS242" s="8">
        <v>0</v>
      </c>
      <c r="AT242" s="8">
        <v>1</v>
      </c>
      <c r="AU242" s="8">
        <v>0</v>
      </c>
      <c r="AV242" s="8">
        <v>0</v>
      </c>
      <c r="AW242" s="8">
        <f t="shared" si="63"/>
        <v>1</v>
      </c>
      <c r="AX242" s="8">
        <f t="shared" si="73"/>
        <v>0</v>
      </c>
      <c r="AY242" s="8">
        <f t="shared" si="74"/>
        <v>1</v>
      </c>
      <c r="AZ242" s="8">
        <f t="shared" si="75"/>
        <v>2</v>
      </c>
      <c r="BA242" s="8">
        <f t="shared" si="76"/>
        <v>0</v>
      </c>
      <c r="BB242" s="8">
        <f t="shared" si="77"/>
        <v>3</v>
      </c>
    </row>
    <row r="243" spans="1:54" x14ac:dyDescent="0.3">
      <c r="A243" s="2">
        <v>242</v>
      </c>
      <c r="B243" s="5">
        <v>60</v>
      </c>
      <c r="C243" s="5">
        <v>4</v>
      </c>
      <c r="D243" s="5">
        <v>3</v>
      </c>
      <c r="E243" s="26">
        <f t="shared" si="64"/>
        <v>3</v>
      </c>
      <c r="F243" s="26">
        <f t="shared" si="65"/>
        <v>4</v>
      </c>
      <c r="G243" s="5">
        <v>3</v>
      </c>
      <c r="H243" s="5">
        <v>3</v>
      </c>
      <c r="I243" s="26">
        <f t="shared" si="66"/>
        <v>3</v>
      </c>
      <c r="J243" s="26">
        <f t="shared" si="67"/>
        <v>3</v>
      </c>
      <c r="K243" s="7">
        <v>1</v>
      </c>
      <c r="L243" s="7">
        <v>1</v>
      </c>
      <c r="M243" s="19">
        <f t="shared" si="68"/>
        <v>2</v>
      </c>
      <c r="N243" s="7">
        <v>3.41</v>
      </c>
      <c r="O243" s="10">
        <v>157</v>
      </c>
      <c r="P243" s="10">
        <v>158</v>
      </c>
      <c r="Q243" s="14">
        <v>50110</v>
      </c>
      <c r="R243" s="14">
        <f t="shared" si="69"/>
        <v>1000</v>
      </c>
      <c r="S243" s="9">
        <f t="shared" si="70"/>
        <v>1</v>
      </c>
      <c r="T243" s="14">
        <v>987.89287565868926</v>
      </c>
      <c r="U243" s="15">
        <f t="shared" si="71"/>
        <v>0.99</v>
      </c>
      <c r="V243" s="15">
        <f t="shared" si="59"/>
        <v>1.0000000000000009E-2</v>
      </c>
      <c r="W243" s="8">
        <v>6367</v>
      </c>
      <c r="X243" s="8">
        <v>6693</v>
      </c>
      <c r="Y243" s="8">
        <v>7035</v>
      </c>
      <c r="Z243" s="17">
        <v>52.12</v>
      </c>
      <c r="AA243" s="17">
        <f t="shared" si="60"/>
        <v>1.717004407040547</v>
      </c>
      <c r="AB243" s="12">
        <v>50.31</v>
      </c>
      <c r="AC243" s="12">
        <v>53.92</v>
      </c>
      <c r="AD243" s="12">
        <v>3.21</v>
      </c>
      <c r="AE243" s="17">
        <f t="shared" si="72"/>
        <v>0.5065050324048721</v>
      </c>
      <c r="AF243" s="8">
        <v>2.17</v>
      </c>
      <c r="AG243" s="16">
        <v>5.08</v>
      </c>
      <c r="AH243" s="8">
        <v>2</v>
      </c>
      <c r="AI243" s="8">
        <v>0</v>
      </c>
      <c r="AJ243" s="8">
        <v>0</v>
      </c>
      <c r="AK243" s="8">
        <v>1</v>
      </c>
      <c r="AL243" s="8">
        <v>0</v>
      </c>
      <c r="AM243" s="8">
        <f t="shared" si="61"/>
        <v>1</v>
      </c>
      <c r="AN243" s="8">
        <v>0</v>
      </c>
      <c r="AO243" s="8">
        <v>1</v>
      </c>
      <c r="AP243" s="8">
        <v>0</v>
      </c>
      <c r="AQ243" s="8">
        <v>1</v>
      </c>
      <c r="AR243" s="8">
        <f t="shared" si="62"/>
        <v>2</v>
      </c>
      <c r="AS243" s="8">
        <v>0</v>
      </c>
      <c r="AT243" s="8">
        <v>0</v>
      </c>
      <c r="AU243" s="8">
        <v>1</v>
      </c>
      <c r="AV243" s="8">
        <v>0</v>
      </c>
      <c r="AW243" s="8">
        <f t="shared" si="63"/>
        <v>1</v>
      </c>
      <c r="AX243" s="8">
        <f t="shared" si="73"/>
        <v>0</v>
      </c>
      <c r="AY243" s="8">
        <f t="shared" si="74"/>
        <v>1</v>
      </c>
      <c r="AZ243" s="8">
        <f t="shared" si="75"/>
        <v>2</v>
      </c>
      <c r="BA243" s="8">
        <f t="shared" si="76"/>
        <v>1</v>
      </c>
      <c r="BB243" s="8">
        <f t="shared" si="77"/>
        <v>4</v>
      </c>
    </row>
    <row r="244" spans="1:54" x14ac:dyDescent="0.3">
      <c r="A244" s="2">
        <v>243</v>
      </c>
      <c r="B244" s="2">
        <v>60</v>
      </c>
      <c r="C244" s="2">
        <v>4</v>
      </c>
      <c r="D244" s="2">
        <v>4</v>
      </c>
      <c r="E244" s="26">
        <f t="shared" si="64"/>
        <v>4</v>
      </c>
      <c r="F244" s="26">
        <f t="shared" si="65"/>
        <v>4</v>
      </c>
      <c r="G244" s="2">
        <v>3</v>
      </c>
      <c r="H244" s="2">
        <v>3</v>
      </c>
      <c r="I244" s="26">
        <f t="shared" si="66"/>
        <v>3</v>
      </c>
      <c r="J244" s="26">
        <f t="shared" si="67"/>
        <v>3</v>
      </c>
      <c r="K244" s="7">
        <v>1</v>
      </c>
      <c r="L244" s="7">
        <v>1</v>
      </c>
      <c r="M244" s="19">
        <f t="shared" si="68"/>
        <v>2</v>
      </c>
      <c r="N244" s="7">
        <v>3.4</v>
      </c>
      <c r="O244" s="10">
        <v>158</v>
      </c>
      <c r="P244" s="10">
        <v>158.768</v>
      </c>
      <c r="Q244" s="14">
        <v>50110</v>
      </c>
      <c r="R244" s="14">
        <f t="shared" si="69"/>
        <v>768.00000000000068</v>
      </c>
      <c r="S244" s="9">
        <f t="shared" si="70"/>
        <v>0.76800000000000068</v>
      </c>
      <c r="T244" s="14">
        <v>756.83095311723605</v>
      </c>
      <c r="U244" s="15">
        <f t="shared" si="71"/>
        <v>0.99</v>
      </c>
      <c r="V244" s="15">
        <f t="shared" si="59"/>
        <v>1.0000000000000009E-2</v>
      </c>
      <c r="W244" s="8">
        <v>6367</v>
      </c>
      <c r="X244" s="8">
        <v>6693</v>
      </c>
      <c r="Y244" s="8">
        <v>7035</v>
      </c>
      <c r="Z244" s="17">
        <v>83.22</v>
      </c>
      <c r="AA244" s="17">
        <f t="shared" si="60"/>
        <v>1.9202277114569284</v>
      </c>
      <c r="AB244" s="12">
        <v>83.22</v>
      </c>
      <c r="AC244" s="12">
        <v>83.22</v>
      </c>
      <c r="AD244" s="12">
        <v>3.2</v>
      </c>
      <c r="AE244" s="17">
        <f t="shared" si="72"/>
        <v>0.50514997831990605</v>
      </c>
      <c r="AF244" s="8">
        <v>2.82</v>
      </c>
      <c r="AG244" s="16">
        <v>3.82</v>
      </c>
      <c r="AH244" s="8">
        <v>0</v>
      </c>
      <c r="AI244" s="8">
        <v>0</v>
      </c>
      <c r="AJ244" s="8">
        <v>0</v>
      </c>
      <c r="AK244" s="8">
        <v>0</v>
      </c>
      <c r="AL244" s="8">
        <v>0</v>
      </c>
      <c r="AM244" s="8">
        <f t="shared" si="61"/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f t="shared" si="62"/>
        <v>0</v>
      </c>
      <c r="AS244" s="8">
        <v>0</v>
      </c>
      <c r="AT244" s="8">
        <v>0</v>
      </c>
      <c r="AU244" s="8">
        <v>0</v>
      </c>
      <c r="AV244" s="8">
        <v>2</v>
      </c>
      <c r="AW244" s="8">
        <f t="shared" si="63"/>
        <v>2</v>
      </c>
      <c r="AX244" s="8">
        <f t="shared" si="73"/>
        <v>0</v>
      </c>
      <c r="AY244" s="8">
        <f t="shared" si="74"/>
        <v>0</v>
      </c>
      <c r="AZ244" s="8">
        <f t="shared" si="75"/>
        <v>0</v>
      </c>
      <c r="BA244" s="8">
        <f t="shared" si="76"/>
        <v>2</v>
      </c>
      <c r="BB244" s="8">
        <f t="shared" si="77"/>
        <v>2</v>
      </c>
    </row>
    <row r="245" spans="1:54" x14ac:dyDescent="0.3">
      <c r="A245" s="2">
        <v>244</v>
      </c>
      <c r="B245" s="2">
        <v>60</v>
      </c>
      <c r="C245" s="2">
        <v>4</v>
      </c>
      <c r="D245" s="2">
        <v>4</v>
      </c>
      <c r="E245" s="26">
        <f t="shared" si="64"/>
        <v>4</v>
      </c>
      <c r="F245" s="26">
        <f t="shared" si="65"/>
        <v>4</v>
      </c>
      <c r="G245" s="2">
        <v>2</v>
      </c>
      <c r="H245" s="2">
        <v>2</v>
      </c>
      <c r="I245" s="26">
        <f t="shared" si="66"/>
        <v>2</v>
      </c>
      <c r="J245" s="26">
        <f t="shared" si="67"/>
        <v>2</v>
      </c>
      <c r="K245" s="7">
        <v>1</v>
      </c>
      <c r="L245" s="7">
        <v>1</v>
      </c>
      <c r="M245" s="19">
        <f t="shared" si="68"/>
        <v>2</v>
      </c>
      <c r="N245" s="7">
        <v>3.39</v>
      </c>
      <c r="O245" s="10">
        <v>158.768</v>
      </c>
      <c r="P245" s="10">
        <v>160</v>
      </c>
      <c r="Q245" s="14">
        <v>50110</v>
      </c>
      <c r="R245" s="14">
        <f t="shared" si="69"/>
        <v>1231.9999999999993</v>
      </c>
      <c r="S245" s="9">
        <f t="shared" si="70"/>
        <v>1.2319999999999993</v>
      </c>
      <c r="T245" s="14">
        <v>1231.8411013494842</v>
      </c>
      <c r="U245" s="15">
        <f t="shared" si="71"/>
        <v>1</v>
      </c>
      <c r="V245" s="15">
        <f t="shared" si="59"/>
        <v>0</v>
      </c>
      <c r="W245" s="8">
        <v>6367</v>
      </c>
      <c r="X245" s="8">
        <v>6693</v>
      </c>
      <c r="Y245" s="8">
        <v>7035</v>
      </c>
      <c r="Z245" s="17">
        <v>78.680000000000007</v>
      </c>
      <c r="AA245" s="17">
        <f t="shared" si="60"/>
        <v>1.8958643512472992</v>
      </c>
      <c r="AB245" s="12">
        <v>56.16</v>
      </c>
      <c r="AC245" s="12">
        <v>105.43</v>
      </c>
      <c r="AD245" s="12">
        <v>3.34</v>
      </c>
      <c r="AE245" s="17">
        <f t="shared" si="72"/>
        <v>0.52374646681156445</v>
      </c>
      <c r="AF245" s="8">
        <v>2.74</v>
      </c>
      <c r="AG245" s="16">
        <v>3.85</v>
      </c>
      <c r="AH245" s="8">
        <v>1</v>
      </c>
      <c r="AI245" s="8">
        <v>0</v>
      </c>
      <c r="AJ245" s="8">
        <v>0</v>
      </c>
      <c r="AK245" s="8">
        <v>0</v>
      </c>
      <c r="AL245" s="8">
        <v>1</v>
      </c>
      <c r="AM245" s="8">
        <f t="shared" si="61"/>
        <v>1</v>
      </c>
      <c r="AN245" s="8">
        <v>0</v>
      </c>
      <c r="AO245" s="8">
        <v>1</v>
      </c>
      <c r="AP245" s="8">
        <v>0</v>
      </c>
      <c r="AQ245" s="8">
        <v>2</v>
      </c>
      <c r="AR245" s="8">
        <f t="shared" si="62"/>
        <v>3</v>
      </c>
      <c r="AS245" s="8">
        <v>0</v>
      </c>
      <c r="AT245" s="8">
        <v>3</v>
      </c>
      <c r="AU245" s="8">
        <v>1</v>
      </c>
      <c r="AV245" s="8">
        <v>1</v>
      </c>
      <c r="AW245" s="8">
        <f t="shared" si="63"/>
        <v>5</v>
      </c>
      <c r="AX245" s="8">
        <f t="shared" si="73"/>
        <v>0</v>
      </c>
      <c r="AY245" s="8">
        <f t="shared" si="74"/>
        <v>4</v>
      </c>
      <c r="AZ245" s="8">
        <f t="shared" si="75"/>
        <v>1</v>
      </c>
      <c r="BA245" s="8">
        <f t="shared" si="76"/>
        <v>4</v>
      </c>
      <c r="BB245" s="8">
        <f t="shared" si="77"/>
        <v>9</v>
      </c>
    </row>
    <row r="246" spans="1:54" x14ac:dyDescent="0.3">
      <c r="A246" s="2">
        <v>245</v>
      </c>
      <c r="B246" s="2">
        <v>60</v>
      </c>
      <c r="C246" s="2">
        <v>4</v>
      </c>
      <c r="D246" s="2">
        <v>3</v>
      </c>
      <c r="E246" s="26">
        <f t="shared" si="64"/>
        <v>3</v>
      </c>
      <c r="F246" s="26">
        <f t="shared" si="65"/>
        <v>4</v>
      </c>
      <c r="G246" s="2">
        <v>3</v>
      </c>
      <c r="H246" s="2">
        <v>2</v>
      </c>
      <c r="I246" s="26">
        <f t="shared" si="66"/>
        <v>2</v>
      </c>
      <c r="J246" s="26">
        <f t="shared" si="67"/>
        <v>3</v>
      </c>
      <c r="K246" s="7">
        <v>1</v>
      </c>
      <c r="L246" s="7">
        <v>1</v>
      </c>
      <c r="M246" s="19">
        <f t="shared" si="68"/>
        <v>2</v>
      </c>
      <c r="N246" s="7">
        <v>3.53</v>
      </c>
      <c r="O246" s="10">
        <v>160</v>
      </c>
      <c r="P246" s="10">
        <v>161</v>
      </c>
      <c r="Q246" s="14">
        <v>50110</v>
      </c>
      <c r="R246" s="14">
        <f t="shared" si="69"/>
        <v>1000</v>
      </c>
      <c r="S246" s="9">
        <f t="shared" si="70"/>
        <v>1</v>
      </c>
      <c r="T246" s="14">
        <v>985.74694056329406</v>
      </c>
      <c r="U246" s="15">
        <f t="shared" si="71"/>
        <v>0.99</v>
      </c>
      <c r="V246" s="15">
        <f t="shared" si="59"/>
        <v>1.0000000000000009E-2</v>
      </c>
      <c r="W246" s="8">
        <v>6367</v>
      </c>
      <c r="X246" s="8">
        <v>6693</v>
      </c>
      <c r="Y246" s="8">
        <v>7035</v>
      </c>
      <c r="Z246" s="17">
        <v>99.78</v>
      </c>
      <c r="AA246" s="17">
        <f t="shared" si="60"/>
        <v>1.999043499603163</v>
      </c>
      <c r="AB246" s="12">
        <v>99.78</v>
      </c>
      <c r="AC246" s="12">
        <v>99.78</v>
      </c>
      <c r="AD246" s="12">
        <v>3.43</v>
      </c>
      <c r="AE246" s="17">
        <f t="shared" si="72"/>
        <v>0.53529412004277055</v>
      </c>
      <c r="AF246" s="8">
        <v>2.74</v>
      </c>
      <c r="AG246" s="16">
        <v>4.0599999999999996</v>
      </c>
      <c r="AH246" s="8">
        <v>5</v>
      </c>
      <c r="AI246" s="8">
        <v>0</v>
      </c>
      <c r="AJ246" s="8">
        <v>0</v>
      </c>
      <c r="AK246" s="8">
        <v>2</v>
      </c>
      <c r="AL246" s="8">
        <v>3</v>
      </c>
      <c r="AM246" s="8">
        <f t="shared" si="61"/>
        <v>5</v>
      </c>
      <c r="AN246" s="8">
        <v>0</v>
      </c>
      <c r="AO246" s="8">
        <v>0</v>
      </c>
      <c r="AP246" s="8">
        <v>1</v>
      </c>
      <c r="AQ246" s="8">
        <v>7</v>
      </c>
      <c r="AR246" s="8">
        <f t="shared" si="62"/>
        <v>8</v>
      </c>
      <c r="AS246" s="8">
        <v>0</v>
      </c>
      <c r="AT246" s="8">
        <v>1</v>
      </c>
      <c r="AU246" s="8">
        <v>1</v>
      </c>
      <c r="AV246" s="8">
        <v>5</v>
      </c>
      <c r="AW246" s="8">
        <f t="shared" si="63"/>
        <v>7</v>
      </c>
      <c r="AX246" s="8">
        <f t="shared" si="73"/>
        <v>0</v>
      </c>
      <c r="AY246" s="8">
        <f t="shared" si="74"/>
        <v>1</v>
      </c>
      <c r="AZ246" s="8">
        <f t="shared" si="75"/>
        <v>4</v>
      </c>
      <c r="BA246" s="8">
        <f t="shared" si="76"/>
        <v>15</v>
      </c>
      <c r="BB246" s="8">
        <f t="shared" si="77"/>
        <v>20</v>
      </c>
    </row>
    <row r="247" spans="1:54" x14ac:dyDescent="0.3">
      <c r="A247" s="2">
        <v>246</v>
      </c>
      <c r="B247" s="2">
        <v>80</v>
      </c>
      <c r="C247" s="2">
        <v>4</v>
      </c>
      <c r="D247" s="2">
        <v>3</v>
      </c>
      <c r="E247" s="26">
        <f t="shared" si="64"/>
        <v>3</v>
      </c>
      <c r="F247" s="26">
        <f t="shared" si="65"/>
        <v>4</v>
      </c>
      <c r="G247" s="2">
        <v>3</v>
      </c>
      <c r="H247" s="2">
        <v>3</v>
      </c>
      <c r="I247" s="26">
        <f t="shared" si="66"/>
        <v>3</v>
      </c>
      <c r="J247" s="26">
        <f t="shared" si="67"/>
        <v>3</v>
      </c>
      <c r="K247" s="7">
        <v>1</v>
      </c>
      <c r="L247" s="7">
        <v>1</v>
      </c>
      <c r="M247" s="19">
        <f t="shared" si="68"/>
        <v>2</v>
      </c>
      <c r="N247" s="7">
        <v>3.43</v>
      </c>
      <c r="O247" s="10">
        <v>161</v>
      </c>
      <c r="P247" s="10">
        <v>161.75</v>
      </c>
      <c r="Q247" s="14">
        <v>50110</v>
      </c>
      <c r="R247" s="14">
        <f t="shared" si="69"/>
        <v>750</v>
      </c>
      <c r="S247" s="9">
        <f t="shared" si="70"/>
        <v>0.75</v>
      </c>
      <c r="T247" s="14">
        <v>719.72770364883411</v>
      </c>
      <c r="U247" s="15">
        <f t="shared" si="71"/>
        <v>0.96</v>
      </c>
      <c r="V247" s="15">
        <f t="shared" si="59"/>
        <v>4.0000000000000036E-2</v>
      </c>
      <c r="W247" s="8">
        <v>6367</v>
      </c>
      <c r="X247" s="8">
        <v>6693</v>
      </c>
      <c r="Y247" s="8">
        <v>7035</v>
      </c>
      <c r="Z247" s="17">
        <v>127.45</v>
      </c>
      <c r="AA247" s="17">
        <f t="shared" si="60"/>
        <v>2.1053398398052865</v>
      </c>
      <c r="AB247" s="12">
        <v>124.54</v>
      </c>
      <c r="AC247" s="12">
        <v>130.35</v>
      </c>
      <c r="AD247" s="12">
        <v>3.03</v>
      </c>
      <c r="AE247" s="17">
        <f t="shared" si="72"/>
        <v>0.48144262850230496</v>
      </c>
      <c r="AF247" s="8">
        <v>2.77</v>
      </c>
      <c r="AG247" s="16">
        <v>3.31</v>
      </c>
      <c r="AH247" s="8">
        <v>4</v>
      </c>
      <c r="AI247" s="8">
        <v>0</v>
      </c>
      <c r="AJ247" s="8">
        <v>0</v>
      </c>
      <c r="AK247" s="8">
        <v>0</v>
      </c>
      <c r="AL247" s="8">
        <v>3</v>
      </c>
      <c r="AM247" s="8">
        <f t="shared" si="61"/>
        <v>3</v>
      </c>
      <c r="AN247" s="8">
        <v>0</v>
      </c>
      <c r="AO247" s="8">
        <v>0</v>
      </c>
      <c r="AP247" s="8">
        <v>0</v>
      </c>
      <c r="AQ247" s="8">
        <v>3</v>
      </c>
      <c r="AR247" s="8">
        <f t="shared" si="62"/>
        <v>3</v>
      </c>
      <c r="AS247" s="8">
        <v>0</v>
      </c>
      <c r="AT247" s="8">
        <v>0</v>
      </c>
      <c r="AU247" s="8">
        <v>0</v>
      </c>
      <c r="AV247" s="8">
        <v>1</v>
      </c>
      <c r="AW247" s="8">
        <f t="shared" si="63"/>
        <v>1</v>
      </c>
      <c r="AX247" s="8">
        <f t="shared" si="73"/>
        <v>0</v>
      </c>
      <c r="AY247" s="8">
        <f t="shared" si="74"/>
        <v>0</v>
      </c>
      <c r="AZ247" s="8">
        <f t="shared" si="75"/>
        <v>0</v>
      </c>
      <c r="BA247" s="8">
        <f t="shared" si="76"/>
        <v>7</v>
      </c>
      <c r="BB247" s="8">
        <f t="shared" si="77"/>
        <v>7</v>
      </c>
    </row>
    <row r="248" spans="1:54" x14ac:dyDescent="0.3">
      <c r="A248" s="2">
        <v>247</v>
      </c>
      <c r="B248" s="2">
        <v>60</v>
      </c>
      <c r="C248" s="2">
        <v>4</v>
      </c>
      <c r="D248" s="2">
        <v>4</v>
      </c>
      <c r="E248" s="26">
        <f t="shared" si="64"/>
        <v>4</v>
      </c>
      <c r="F248" s="26">
        <f t="shared" si="65"/>
        <v>4</v>
      </c>
      <c r="G248" s="2">
        <v>3</v>
      </c>
      <c r="H248" s="2">
        <v>2</v>
      </c>
      <c r="I248" s="26">
        <f t="shared" si="66"/>
        <v>2</v>
      </c>
      <c r="J248" s="26">
        <f t="shared" si="67"/>
        <v>3</v>
      </c>
      <c r="K248" s="7">
        <v>1</v>
      </c>
      <c r="L248" s="7">
        <v>1</v>
      </c>
      <c r="M248" s="19">
        <f t="shared" si="68"/>
        <v>2</v>
      </c>
      <c r="N248" s="7">
        <v>3.3</v>
      </c>
      <c r="O248" s="10">
        <v>161.75</v>
      </c>
      <c r="P248" s="10">
        <v>163</v>
      </c>
      <c r="Q248" s="14">
        <v>50110</v>
      </c>
      <c r="R248" s="14">
        <f t="shared" si="69"/>
        <v>1250</v>
      </c>
      <c r="S248" s="9">
        <f t="shared" si="70"/>
        <v>1.25</v>
      </c>
      <c r="T248" s="14">
        <v>1101.2169998484289</v>
      </c>
      <c r="U248" s="15">
        <f t="shared" si="71"/>
        <v>0.88</v>
      </c>
      <c r="V248" s="15">
        <f t="shared" si="59"/>
        <v>0.12</v>
      </c>
      <c r="W248" s="8">
        <v>6367</v>
      </c>
      <c r="X248" s="8">
        <v>6693</v>
      </c>
      <c r="Y248" s="8">
        <v>7035</v>
      </c>
      <c r="Z248" s="17">
        <v>96.82</v>
      </c>
      <c r="AA248" s="17">
        <f t="shared" si="60"/>
        <v>1.9859650783048708</v>
      </c>
      <c r="AB248" s="12">
        <v>76.91</v>
      </c>
      <c r="AC248" s="12">
        <v>116.73</v>
      </c>
      <c r="AD248" s="12">
        <v>3.45</v>
      </c>
      <c r="AE248" s="17">
        <f t="shared" si="72"/>
        <v>0.53781909507327419</v>
      </c>
      <c r="AF248" s="8">
        <v>2.7</v>
      </c>
      <c r="AG248" s="16">
        <v>4.74</v>
      </c>
      <c r="AH248" s="8">
        <v>1</v>
      </c>
      <c r="AI248" s="8">
        <v>1</v>
      </c>
      <c r="AJ248" s="8">
        <v>0</v>
      </c>
      <c r="AK248" s="8">
        <v>0</v>
      </c>
      <c r="AL248" s="8">
        <v>4</v>
      </c>
      <c r="AM248" s="8">
        <f t="shared" si="61"/>
        <v>5</v>
      </c>
      <c r="AN248" s="8">
        <v>0</v>
      </c>
      <c r="AO248" s="8">
        <v>1</v>
      </c>
      <c r="AP248" s="8">
        <v>1</v>
      </c>
      <c r="AQ248" s="8">
        <v>1</v>
      </c>
      <c r="AR248" s="8">
        <f t="shared" si="62"/>
        <v>3</v>
      </c>
      <c r="AS248" s="8">
        <v>0</v>
      </c>
      <c r="AT248" s="8">
        <v>0</v>
      </c>
      <c r="AU248" s="8">
        <v>2</v>
      </c>
      <c r="AV248" s="8">
        <v>5</v>
      </c>
      <c r="AW248" s="8">
        <f t="shared" si="63"/>
        <v>7</v>
      </c>
      <c r="AX248" s="8">
        <f t="shared" si="73"/>
        <v>1</v>
      </c>
      <c r="AY248" s="8">
        <f t="shared" si="74"/>
        <v>1</v>
      </c>
      <c r="AZ248" s="8">
        <f t="shared" si="75"/>
        <v>3</v>
      </c>
      <c r="BA248" s="8">
        <f t="shared" si="76"/>
        <v>10</v>
      </c>
      <c r="BB248" s="8">
        <f t="shared" si="77"/>
        <v>15</v>
      </c>
    </row>
    <row r="249" spans="1:54" x14ac:dyDescent="0.3">
      <c r="A249" s="2">
        <v>248</v>
      </c>
      <c r="B249" s="2">
        <v>60</v>
      </c>
      <c r="C249" s="2">
        <v>4</v>
      </c>
      <c r="D249" s="2">
        <v>3</v>
      </c>
      <c r="E249" s="26">
        <f t="shared" si="64"/>
        <v>3</v>
      </c>
      <c r="F249" s="26">
        <f t="shared" si="65"/>
        <v>4</v>
      </c>
      <c r="G249" s="2">
        <v>3</v>
      </c>
      <c r="H249" s="2">
        <v>2</v>
      </c>
      <c r="I249" s="26">
        <f t="shared" si="66"/>
        <v>2</v>
      </c>
      <c r="J249" s="26">
        <f t="shared" si="67"/>
        <v>3</v>
      </c>
      <c r="K249" s="7">
        <v>1</v>
      </c>
      <c r="L249" s="7">
        <v>1</v>
      </c>
      <c r="M249" s="19">
        <f t="shared" si="68"/>
        <v>2</v>
      </c>
      <c r="N249" s="7">
        <v>3.42</v>
      </c>
      <c r="O249" s="10">
        <v>163</v>
      </c>
      <c r="P249" s="10">
        <v>163.5</v>
      </c>
      <c r="Q249" s="14">
        <v>50110</v>
      </c>
      <c r="R249" s="14">
        <f t="shared" si="69"/>
        <v>500</v>
      </c>
      <c r="S249" s="9">
        <f t="shared" si="70"/>
        <v>0.5</v>
      </c>
      <c r="T249" s="14">
        <v>487.48148934947312</v>
      </c>
      <c r="U249" s="15">
        <f t="shared" si="71"/>
        <v>0.97</v>
      </c>
      <c r="V249" s="15">
        <f t="shared" si="59"/>
        <v>3.0000000000000027E-2</v>
      </c>
      <c r="W249" s="8">
        <v>6367</v>
      </c>
      <c r="X249" s="8">
        <v>6693</v>
      </c>
      <c r="Y249" s="8">
        <v>7035</v>
      </c>
      <c r="Z249" s="17">
        <v>56.28</v>
      </c>
      <c r="AA249" s="17">
        <f t="shared" si="60"/>
        <v>1.750354088762708</v>
      </c>
      <c r="AB249" s="12">
        <v>56.28</v>
      </c>
      <c r="AC249" s="12">
        <v>56.28</v>
      </c>
      <c r="AD249" s="12">
        <v>3.87</v>
      </c>
      <c r="AE249" s="17">
        <f t="shared" si="72"/>
        <v>0.5877109650189114</v>
      </c>
      <c r="AF249" s="8">
        <v>2.5099999999999998</v>
      </c>
      <c r="AG249" s="16">
        <v>5.86</v>
      </c>
      <c r="AH249" s="8">
        <v>4</v>
      </c>
      <c r="AI249" s="8">
        <v>0</v>
      </c>
      <c r="AJ249" s="8">
        <v>0</v>
      </c>
      <c r="AK249" s="8">
        <v>0</v>
      </c>
      <c r="AL249" s="8">
        <v>3</v>
      </c>
      <c r="AM249" s="8">
        <f t="shared" si="61"/>
        <v>3</v>
      </c>
      <c r="AN249" s="8">
        <v>0</v>
      </c>
      <c r="AO249" s="8">
        <v>0</v>
      </c>
      <c r="AP249" s="8">
        <v>0</v>
      </c>
      <c r="AQ249" s="8">
        <v>5</v>
      </c>
      <c r="AR249" s="8">
        <f t="shared" si="62"/>
        <v>5</v>
      </c>
      <c r="AS249" s="8">
        <v>0</v>
      </c>
      <c r="AT249" s="8">
        <v>0</v>
      </c>
      <c r="AU249" s="8">
        <v>0</v>
      </c>
      <c r="AV249" s="8">
        <v>1</v>
      </c>
      <c r="AW249" s="8">
        <f t="shared" si="63"/>
        <v>1</v>
      </c>
      <c r="AX249" s="8">
        <f t="shared" si="73"/>
        <v>0</v>
      </c>
      <c r="AY249" s="8">
        <f t="shared" si="74"/>
        <v>0</v>
      </c>
      <c r="AZ249" s="8">
        <f t="shared" si="75"/>
        <v>0</v>
      </c>
      <c r="BA249" s="8">
        <f t="shared" si="76"/>
        <v>9</v>
      </c>
      <c r="BB249" s="8">
        <f t="shared" si="77"/>
        <v>9</v>
      </c>
    </row>
    <row r="250" spans="1:54" x14ac:dyDescent="0.3">
      <c r="A250" s="2">
        <v>249</v>
      </c>
      <c r="B250" s="2">
        <v>60</v>
      </c>
      <c r="C250" s="2">
        <v>3</v>
      </c>
      <c r="D250" s="2">
        <v>3</v>
      </c>
      <c r="E250" s="26">
        <f t="shared" si="64"/>
        <v>3</v>
      </c>
      <c r="F250" s="26">
        <f t="shared" si="65"/>
        <v>3</v>
      </c>
      <c r="G250" s="2">
        <v>2</v>
      </c>
      <c r="H250" s="2">
        <v>2</v>
      </c>
      <c r="I250" s="26">
        <f t="shared" si="66"/>
        <v>2</v>
      </c>
      <c r="J250" s="26">
        <f t="shared" si="67"/>
        <v>2</v>
      </c>
      <c r="K250" s="7">
        <v>1</v>
      </c>
      <c r="L250" s="7">
        <v>1</v>
      </c>
      <c r="M250" s="19">
        <f t="shared" si="68"/>
        <v>2</v>
      </c>
      <c r="N250" s="7">
        <v>3.32</v>
      </c>
      <c r="O250" s="10">
        <v>163.5</v>
      </c>
      <c r="P250" s="10">
        <v>164</v>
      </c>
      <c r="Q250" s="14">
        <v>50110</v>
      </c>
      <c r="R250" s="14">
        <f t="shared" si="69"/>
        <v>500</v>
      </c>
      <c r="S250" s="9">
        <f t="shared" si="70"/>
        <v>0.5</v>
      </c>
      <c r="T250" s="14">
        <v>489.23820350035658</v>
      </c>
      <c r="U250" s="15">
        <f t="shared" si="71"/>
        <v>0.98</v>
      </c>
      <c r="V250" s="15">
        <f t="shared" si="59"/>
        <v>2.0000000000000018E-2</v>
      </c>
      <c r="W250" s="8">
        <v>6367</v>
      </c>
      <c r="X250" s="8">
        <v>6693</v>
      </c>
      <c r="Y250" s="8">
        <v>7035</v>
      </c>
      <c r="Z250" s="17">
        <v>75.209999999999994</v>
      </c>
      <c r="AA250" s="17">
        <f t="shared" si="60"/>
        <v>1.876275588677879</v>
      </c>
      <c r="AB250" s="12">
        <v>75.209999999999994</v>
      </c>
      <c r="AC250" s="12">
        <v>75.209999999999994</v>
      </c>
      <c r="AD250" s="12">
        <v>2.89</v>
      </c>
      <c r="AE250" s="17">
        <f t="shared" si="72"/>
        <v>0.46089784275654788</v>
      </c>
      <c r="AF250" s="8">
        <v>2.56</v>
      </c>
      <c r="AG250" s="16">
        <v>3.57</v>
      </c>
      <c r="AH250" s="8">
        <v>2</v>
      </c>
      <c r="AI250" s="8">
        <v>0</v>
      </c>
      <c r="AJ250" s="8">
        <v>0</v>
      </c>
      <c r="AK250" s="8">
        <v>1</v>
      </c>
      <c r="AL250" s="8">
        <v>7</v>
      </c>
      <c r="AM250" s="8">
        <f t="shared" si="61"/>
        <v>8</v>
      </c>
      <c r="AN250" s="8">
        <v>0</v>
      </c>
      <c r="AO250" s="8">
        <v>1</v>
      </c>
      <c r="AP250" s="8">
        <v>1</v>
      </c>
      <c r="AQ250" s="8">
        <v>2</v>
      </c>
      <c r="AR250" s="8">
        <f t="shared" si="62"/>
        <v>4</v>
      </c>
      <c r="AS250" s="8">
        <v>0</v>
      </c>
      <c r="AT250" s="8">
        <v>0</v>
      </c>
      <c r="AU250" s="8">
        <v>1</v>
      </c>
      <c r="AV250" s="8">
        <v>2</v>
      </c>
      <c r="AW250" s="8">
        <f t="shared" si="63"/>
        <v>3</v>
      </c>
      <c r="AX250" s="8">
        <f t="shared" si="73"/>
        <v>0</v>
      </c>
      <c r="AY250" s="8">
        <f t="shared" si="74"/>
        <v>1</v>
      </c>
      <c r="AZ250" s="8">
        <f t="shared" si="75"/>
        <v>3</v>
      </c>
      <c r="BA250" s="8">
        <f t="shared" si="76"/>
        <v>11</v>
      </c>
      <c r="BB250" s="8">
        <f t="shared" si="77"/>
        <v>15</v>
      </c>
    </row>
    <row r="251" spans="1:54" x14ac:dyDescent="0.3">
      <c r="A251" s="2">
        <v>250</v>
      </c>
      <c r="B251" s="2">
        <v>40</v>
      </c>
      <c r="C251" s="2">
        <v>4</v>
      </c>
      <c r="D251" s="2">
        <v>4</v>
      </c>
      <c r="E251" s="26">
        <f t="shared" si="64"/>
        <v>4</v>
      </c>
      <c r="F251" s="26">
        <f t="shared" si="65"/>
        <v>4</v>
      </c>
      <c r="G251" s="2">
        <v>3</v>
      </c>
      <c r="H251" s="2">
        <v>3</v>
      </c>
      <c r="I251" s="26">
        <f t="shared" si="66"/>
        <v>3</v>
      </c>
      <c r="J251" s="26">
        <f t="shared" si="67"/>
        <v>3</v>
      </c>
      <c r="K251" s="7">
        <v>1</v>
      </c>
      <c r="L251" s="7">
        <v>1</v>
      </c>
      <c r="M251" s="19">
        <f t="shared" si="68"/>
        <v>2</v>
      </c>
      <c r="N251" s="7">
        <v>3</v>
      </c>
      <c r="O251" s="10">
        <v>164</v>
      </c>
      <c r="P251" s="10">
        <v>165</v>
      </c>
      <c r="Q251" s="14">
        <v>50110</v>
      </c>
      <c r="R251" s="14">
        <f t="shared" si="69"/>
        <v>1000</v>
      </c>
      <c r="S251" s="9">
        <f t="shared" si="70"/>
        <v>1</v>
      </c>
      <c r="T251" s="14">
        <v>984.10949843838614</v>
      </c>
      <c r="U251" s="15">
        <f t="shared" si="71"/>
        <v>0.98</v>
      </c>
      <c r="V251" s="15">
        <f t="shared" si="59"/>
        <v>2.0000000000000018E-2</v>
      </c>
      <c r="W251" s="8">
        <v>6367</v>
      </c>
      <c r="X251" s="8">
        <v>6693</v>
      </c>
      <c r="Y251" s="8">
        <v>7035</v>
      </c>
      <c r="Z251" s="17">
        <v>58.3</v>
      </c>
      <c r="AA251" s="17">
        <f t="shared" si="60"/>
        <v>1.7656685547590141</v>
      </c>
      <c r="AB251" s="12">
        <v>17.510000000000002</v>
      </c>
      <c r="AC251" s="12">
        <v>85.68</v>
      </c>
      <c r="AD251" s="12">
        <v>3.74</v>
      </c>
      <c r="AE251" s="17">
        <f t="shared" si="72"/>
        <v>0.57287160220048017</v>
      </c>
      <c r="AF251" s="8">
        <v>2.5099999999999998</v>
      </c>
      <c r="AG251" s="16">
        <v>5.09</v>
      </c>
      <c r="AH251" s="8">
        <v>12</v>
      </c>
      <c r="AI251" s="8">
        <v>0</v>
      </c>
      <c r="AJ251" s="8">
        <v>6</v>
      </c>
      <c r="AK251" s="8">
        <v>8</v>
      </c>
      <c r="AL251" s="8">
        <v>23</v>
      </c>
      <c r="AM251" s="8">
        <f t="shared" si="61"/>
        <v>37</v>
      </c>
      <c r="AN251" s="8">
        <v>0</v>
      </c>
      <c r="AO251" s="8">
        <v>1</v>
      </c>
      <c r="AP251" s="8">
        <v>9</v>
      </c>
      <c r="AQ251" s="8">
        <v>15</v>
      </c>
      <c r="AR251" s="8">
        <f t="shared" si="62"/>
        <v>25</v>
      </c>
      <c r="AS251" s="8">
        <v>1</v>
      </c>
      <c r="AT251" s="8">
        <v>0</v>
      </c>
      <c r="AU251" s="8">
        <v>4</v>
      </c>
      <c r="AV251" s="8">
        <v>23</v>
      </c>
      <c r="AW251" s="8">
        <f t="shared" si="63"/>
        <v>28</v>
      </c>
      <c r="AX251" s="8">
        <f t="shared" si="73"/>
        <v>1</v>
      </c>
      <c r="AY251" s="8">
        <f t="shared" si="74"/>
        <v>7</v>
      </c>
      <c r="AZ251" s="8">
        <f t="shared" si="75"/>
        <v>21</v>
      </c>
      <c r="BA251" s="8">
        <f t="shared" si="76"/>
        <v>61</v>
      </c>
      <c r="BB251" s="8">
        <f t="shared" si="77"/>
        <v>90</v>
      </c>
    </row>
    <row r="252" spans="1:54" x14ac:dyDescent="0.3">
      <c r="A252" s="2">
        <v>251</v>
      </c>
      <c r="B252" s="2">
        <v>40</v>
      </c>
      <c r="C252" s="2">
        <v>4</v>
      </c>
      <c r="D252" s="2">
        <v>4</v>
      </c>
      <c r="E252" s="26">
        <f t="shared" si="64"/>
        <v>4</v>
      </c>
      <c r="F252" s="26">
        <f t="shared" si="65"/>
        <v>4</v>
      </c>
      <c r="G252" s="2">
        <v>2</v>
      </c>
      <c r="H252" s="2">
        <v>2</v>
      </c>
      <c r="I252" s="26">
        <f t="shared" si="66"/>
        <v>2</v>
      </c>
      <c r="J252" s="26">
        <f t="shared" si="67"/>
        <v>2</v>
      </c>
      <c r="K252" s="7">
        <v>1</v>
      </c>
      <c r="L252" s="7">
        <v>1</v>
      </c>
      <c r="M252" s="19">
        <f t="shared" si="68"/>
        <v>2</v>
      </c>
      <c r="N252" s="7">
        <v>3.18</v>
      </c>
      <c r="O252" s="10">
        <v>165</v>
      </c>
      <c r="P252" s="10">
        <v>166</v>
      </c>
      <c r="Q252" s="14">
        <v>50020</v>
      </c>
      <c r="R252" s="14">
        <f t="shared" si="69"/>
        <v>1000</v>
      </c>
      <c r="S252" s="9">
        <f t="shared" si="70"/>
        <v>1</v>
      </c>
      <c r="T252" s="14">
        <v>908.04518609656429</v>
      </c>
      <c r="U252" s="15">
        <f t="shared" si="71"/>
        <v>0.91</v>
      </c>
      <c r="V252" s="15">
        <f t="shared" si="59"/>
        <v>8.9999999999999969E-2</v>
      </c>
      <c r="W252" s="8">
        <v>6367</v>
      </c>
      <c r="X252" s="8">
        <v>6693</v>
      </c>
      <c r="Y252" s="8">
        <v>7035</v>
      </c>
      <c r="Z252" s="17">
        <v>52.34</v>
      </c>
      <c r="AA252" s="17">
        <f t="shared" si="60"/>
        <v>1.7188337183038622</v>
      </c>
      <c r="AB252" s="12">
        <v>49.63</v>
      </c>
      <c r="AC252" s="12">
        <v>55.05</v>
      </c>
      <c r="AD252" s="12">
        <v>4.0599999999999996</v>
      </c>
      <c r="AE252" s="17">
        <f t="shared" si="72"/>
        <v>0.60852603357719404</v>
      </c>
      <c r="AF252" s="8">
        <v>3.11</v>
      </c>
      <c r="AG252" s="16">
        <v>5.14</v>
      </c>
      <c r="AH252" s="8">
        <v>12</v>
      </c>
      <c r="AI252" s="8">
        <v>0</v>
      </c>
      <c r="AJ252" s="8">
        <v>1</v>
      </c>
      <c r="AK252" s="8">
        <v>1</v>
      </c>
      <c r="AL252" s="8">
        <v>12</v>
      </c>
      <c r="AM252" s="8">
        <f t="shared" si="61"/>
        <v>14</v>
      </c>
      <c r="AN252" s="8">
        <v>0</v>
      </c>
      <c r="AO252" s="8">
        <v>4</v>
      </c>
      <c r="AP252" s="8">
        <v>6</v>
      </c>
      <c r="AQ252" s="8">
        <v>14</v>
      </c>
      <c r="AR252" s="8">
        <f t="shared" si="62"/>
        <v>24</v>
      </c>
      <c r="AS252" s="8">
        <v>0</v>
      </c>
      <c r="AT252" s="8">
        <v>1</v>
      </c>
      <c r="AU252" s="8">
        <v>4</v>
      </c>
      <c r="AV252" s="8">
        <v>14</v>
      </c>
      <c r="AW252" s="8">
        <f t="shared" si="63"/>
        <v>19</v>
      </c>
      <c r="AX252" s="8">
        <f t="shared" si="73"/>
        <v>0</v>
      </c>
      <c r="AY252" s="8">
        <f t="shared" si="74"/>
        <v>6</v>
      </c>
      <c r="AZ252" s="8">
        <f t="shared" si="75"/>
        <v>11</v>
      </c>
      <c r="BA252" s="8">
        <f t="shared" si="76"/>
        <v>40</v>
      </c>
      <c r="BB252" s="8">
        <f t="shared" si="77"/>
        <v>57</v>
      </c>
    </row>
    <row r="253" spans="1:54" x14ac:dyDescent="0.3">
      <c r="A253" s="2">
        <v>252</v>
      </c>
      <c r="B253" s="2">
        <v>40</v>
      </c>
      <c r="C253" s="2">
        <v>4</v>
      </c>
      <c r="D253" s="2">
        <v>4</v>
      </c>
      <c r="E253" s="26">
        <f t="shared" si="64"/>
        <v>4</v>
      </c>
      <c r="F253" s="26">
        <f t="shared" si="65"/>
        <v>4</v>
      </c>
      <c r="G253" s="2">
        <v>2</v>
      </c>
      <c r="H253" s="2">
        <v>2</v>
      </c>
      <c r="I253" s="26">
        <f t="shared" si="66"/>
        <v>2</v>
      </c>
      <c r="J253" s="26">
        <f t="shared" si="67"/>
        <v>2</v>
      </c>
      <c r="K253" s="7">
        <v>1</v>
      </c>
      <c r="L253" s="7">
        <v>1</v>
      </c>
      <c r="M253" s="19">
        <f t="shared" si="68"/>
        <v>2</v>
      </c>
      <c r="N253" s="7">
        <v>3.31</v>
      </c>
      <c r="O253" s="10">
        <v>166</v>
      </c>
      <c r="P253" s="10">
        <v>166.55199999999999</v>
      </c>
      <c r="Q253" s="14">
        <v>50020</v>
      </c>
      <c r="R253" s="14">
        <f t="shared" si="69"/>
        <v>551.9999999999925</v>
      </c>
      <c r="S253" s="9">
        <f t="shared" si="70"/>
        <v>0.5519999999999925</v>
      </c>
      <c r="T253" s="14">
        <v>530.57717052789815</v>
      </c>
      <c r="U253" s="15">
        <f t="shared" si="71"/>
        <v>0.96</v>
      </c>
      <c r="V253" s="15">
        <f t="shared" si="59"/>
        <v>4.0000000000000036E-2</v>
      </c>
      <c r="W253" s="8">
        <v>6367</v>
      </c>
      <c r="X253" s="8">
        <v>6693</v>
      </c>
      <c r="Y253" s="8">
        <v>7035</v>
      </c>
      <c r="Z253" s="17">
        <v>27.61</v>
      </c>
      <c r="AA253" s="17">
        <f t="shared" si="60"/>
        <v>1.4410664066392631</v>
      </c>
      <c r="AB253" s="12">
        <v>27.61</v>
      </c>
      <c r="AC253" s="12">
        <v>27.61</v>
      </c>
      <c r="AD253" s="12">
        <v>4.13</v>
      </c>
      <c r="AE253" s="17">
        <f t="shared" si="72"/>
        <v>0.61595005165640104</v>
      </c>
      <c r="AF253" s="8">
        <v>2.81</v>
      </c>
      <c r="AG253" s="16">
        <v>4.79</v>
      </c>
      <c r="AH253" s="8">
        <v>1</v>
      </c>
      <c r="AI253" s="8">
        <v>0</v>
      </c>
      <c r="AJ253" s="8">
        <v>1</v>
      </c>
      <c r="AK253" s="8">
        <v>2</v>
      </c>
      <c r="AL253" s="8">
        <v>0</v>
      </c>
      <c r="AM253" s="8">
        <f t="shared" si="61"/>
        <v>3</v>
      </c>
      <c r="AN253" s="8">
        <v>0</v>
      </c>
      <c r="AO253" s="8">
        <v>0</v>
      </c>
      <c r="AP253" s="8">
        <v>2</v>
      </c>
      <c r="AQ253" s="8">
        <v>2</v>
      </c>
      <c r="AR253" s="8">
        <f t="shared" si="62"/>
        <v>4</v>
      </c>
      <c r="AS253" s="8">
        <v>0</v>
      </c>
      <c r="AT253" s="8">
        <v>0</v>
      </c>
      <c r="AU253" s="8">
        <v>0</v>
      </c>
      <c r="AV253" s="8">
        <v>0</v>
      </c>
      <c r="AW253" s="8">
        <f t="shared" si="63"/>
        <v>0</v>
      </c>
      <c r="AX253" s="8">
        <f t="shared" si="73"/>
        <v>0</v>
      </c>
      <c r="AY253" s="8">
        <f t="shared" si="74"/>
        <v>1</v>
      </c>
      <c r="AZ253" s="8">
        <f t="shared" si="75"/>
        <v>4</v>
      </c>
      <c r="BA253" s="8">
        <f t="shared" si="76"/>
        <v>2</v>
      </c>
      <c r="BB253" s="8">
        <f t="shared" si="77"/>
        <v>7</v>
      </c>
    </row>
    <row r="254" spans="1:54" x14ac:dyDescent="0.3">
      <c r="A254" s="2">
        <v>253</v>
      </c>
      <c r="B254" s="2">
        <v>60</v>
      </c>
      <c r="C254" s="2">
        <v>4</v>
      </c>
      <c r="D254" s="2">
        <v>4</v>
      </c>
      <c r="E254" s="26">
        <f t="shared" si="64"/>
        <v>4</v>
      </c>
      <c r="F254" s="26">
        <f t="shared" si="65"/>
        <v>4</v>
      </c>
      <c r="G254" s="2">
        <v>4</v>
      </c>
      <c r="H254" s="2">
        <v>2</v>
      </c>
      <c r="I254" s="26">
        <f t="shared" si="66"/>
        <v>2</v>
      </c>
      <c r="J254" s="26">
        <f t="shared" si="67"/>
        <v>4</v>
      </c>
      <c r="K254" s="7">
        <v>1</v>
      </c>
      <c r="L254" s="7">
        <v>1</v>
      </c>
      <c r="M254" s="19">
        <f t="shared" si="68"/>
        <v>2</v>
      </c>
      <c r="N254" s="7">
        <v>3.3</v>
      </c>
      <c r="O254" s="10">
        <v>166.55199999999999</v>
      </c>
      <c r="P254" s="10">
        <v>167.51499999999999</v>
      </c>
      <c r="Q254" s="14">
        <v>50020</v>
      </c>
      <c r="R254" s="14">
        <f t="shared" si="69"/>
        <v>962.99999999999386</v>
      </c>
      <c r="S254" s="9">
        <f t="shared" si="70"/>
        <v>0.96299999999999386</v>
      </c>
      <c r="T254" s="14">
        <v>957.93428129031076</v>
      </c>
      <c r="U254" s="15">
        <f t="shared" si="71"/>
        <v>0.99</v>
      </c>
      <c r="V254" s="15">
        <f t="shared" si="59"/>
        <v>1.0000000000000009E-2</v>
      </c>
      <c r="W254" s="8">
        <v>6367</v>
      </c>
      <c r="X254" s="8">
        <v>6693</v>
      </c>
      <c r="Y254" s="8">
        <v>7035</v>
      </c>
      <c r="Z254" s="17">
        <v>78.930000000000007</v>
      </c>
      <c r="AA254" s="17">
        <f t="shared" si="60"/>
        <v>1.8972421028053654</v>
      </c>
      <c r="AB254" s="12">
        <v>76.75</v>
      </c>
      <c r="AC254" s="12">
        <v>81.099999999999994</v>
      </c>
      <c r="AD254" s="12">
        <v>4.22</v>
      </c>
      <c r="AE254" s="17">
        <f t="shared" si="72"/>
        <v>0.62531245096167387</v>
      </c>
      <c r="AF254" s="8">
        <v>3.45</v>
      </c>
      <c r="AG254" s="16">
        <v>5.13</v>
      </c>
      <c r="AH254" s="8">
        <v>0</v>
      </c>
      <c r="AI254" s="8">
        <v>0</v>
      </c>
      <c r="AJ254" s="8">
        <v>0</v>
      </c>
      <c r="AK254" s="8">
        <v>2</v>
      </c>
      <c r="AL254" s="8">
        <v>2</v>
      </c>
      <c r="AM254" s="8">
        <f t="shared" si="61"/>
        <v>4</v>
      </c>
      <c r="AN254" s="8">
        <v>0</v>
      </c>
      <c r="AO254" s="8">
        <v>0</v>
      </c>
      <c r="AP254" s="8">
        <v>0</v>
      </c>
      <c r="AQ254" s="8">
        <v>4</v>
      </c>
      <c r="AR254" s="8">
        <f t="shared" si="62"/>
        <v>4</v>
      </c>
      <c r="AS254" s="8">
        <v>0</v>
      </c>
      <c r="AT254" s="8">
        <v>0</v>
      </c>
      <c r="AU254" s="8">
        <v>0</v>
      </c>
      <c r="AV254" s="8">
        <v>3</v>
      </c>
      <c r="AW254" s="8">
        <f t="shared" si="63"/>
        <v>3</v>
      </c>
      <c r="AX254" s="8">
        <f t="shared" si="73"/>
        <v>0</v>
      </c>
      <c r="AY254" s="8">
        <f t="shared" si="74"/>
        <v>0</v>
      </c>
      <c r="AZ254" s="8">
        <f t="shared" si="75"/>
        <v>2</v>
      </c>
      <c r="BA254" s="8">
        <f t="shared" si="76"/>
        <v>9</v>
      </c>
      <c r="BB254" s="8">
        <f t="shared" si="77"/>
        <v>11</v>
      </c>
    </row>
    <row r="255" spans="1:54" x14ac:dyDescent="0.3">
      <c r="A255" s="2">
        <v>254</v>
      </c>
      <c r="B255" s="2">
        <v>60</v>
      </c>
      <c r="C255" s="2">
        <v>4</v>
      </c>
      <c r="D255" s="2">
        <v>4</v>
      </c>
      <c r="E255" s="26">
        <f t="shared" si="64"/>
        <v>4</v>
      </c>
      <c r="F255" s="26">
        <f t="shared" si="65"/>
        <v>4</v>
      </c>
      <c r="G255" s="2">
        <v>1</v>
      </c>
      <c r="H255" s="2">
        <v>1</v>
      </c>
      <c r="I255" s="26">
        <f t="shared" si="66"/>
        <v>1</v>
      </c>
      <c r="J255" s="26">
        <f t="shared" si="67"/>
        <v>1</v>
      </c>
      <c r="K255" s="7">
        <v>1</v>
      </c>
      <c r="L255" s="7">
        <v>1</v>
      </c>
      <c r="M255" s="19">
        <f t="shared" si="68"/>
        <v>2</v>
      </c>
      <c r="N255" s="7">
        <v>3.31</v>
      </c>
      <c r="O255" s="10">
        <v>167.51499999999999</v>
      </c>
      <c r="P255" s="10">
        <v>168.43299999999999</v>
      </c>
      <c r="Q255" s="14">
        <v>50020</v>
      </c>
      <c r="R255" s="14">
        <f t="shared" si="69"/>
        <v>918.00000000000637</v>
      </c>
      <c r="S255" s="9">
        <f t="shared" si="70"/>
        <v>0.91800000000000637</v>
      </c>
      <c r="T255" s="14">
        <v>879.67865905651149</v>
      </c>
      <c r="U255" s="15">
        <f t="shared" si="71"/>
        <v>0.96</v>
      </c>
      <c r="V255" s="15">
        <f t="shared" si="59"/>
        <v>4.0000000000000036E-2</v>
      </c>
      <c r="W255" s="8">
        <v>6367</v>
      </c>
      <c r="X255" s="8">
        <v>6693</v>
      </c>
      <c r="Y255" s="8">
        <v>7035</v>
      </c>
      <c r="Z255" s="17">
        <v>88.8</v>
      </c>
      <c r="AA255" s="17">
        <f t="shared" si="60"/>
        <v>1.9484129657786009</v>
      </c>
      <c r="AB255" s="12">
        <v>72.790000000000006</v>
      </c>
      <c r="AC255" s="12">
        <v>104.81</v>
      </c>
      <c r="AD255" s="12">
        <v>4.5999999999999996</v>
      </c>
      <c r="AE255" s="17">
        <f t="shared" si="72"/>
        <v>0.66275783168157409</v>
      </c>
      <c r="AF255" s="8">
        <v>3.13</v>
      </c>
      <c r="AG255" s="16">
        <v>5.65</v>
      </c>
      <c r="AH255" s="8">
        <v>1</v>
      </c>
      <c r="AI255" s="8">
        <v>0</v>
      </c>
      <c r="AJ255" s="8">
        <v>0</v>
      </c>
      <c r="AK255" s="8">
        <v>2</v>
      </c>
      <c r="AL255" s="8">
        <v>1</v>
      </c>
      <c r="AM255" s="8">
        <f t="shared" si="61"/>
        <v>3</v>
      </c>
      <c r="AN255" s="8">
        <v>0</v>
      </c>
      <c r="AO255" s="8">
        <v>0</v>
      </c>
      <c r="AP255" s="8">
        <v>0</v>
      </c>
      <c r="AQ255" s="8">
        <v>3</v>
      </c>
      <c r="AR255" s="8">
        <f t="shared" si="62"/>
        <v>3</v>
      </c>
      <c r="AS255" s="8">
        <v>0</v>
      </c>
      <c r="AT255" s="8">
        <v>0</v>
      </c>
      <c r="AU255" s="8">
        <v>1</v>
      </c>
      <c r="AV255" s="8">
        <v>3</v>
      </c>
      <c r="AW255" s="8">
        <f t="shared" si="63"/>
        <v>4</v>
      </c>
      <c r="AX255" s="8">
        <f t="shared" si="73"/>
        <v>0</v>
      </c>
      <c r="AY255" s="8">
        <f t="shared" si="74"/>
        <v>0</v>
      </c>
      <c r="AZ255" s="8">
        <f t="shared" si="75"/>
        <v>3</v>
      </c>
      <c r="BA255" s="8">
        <f t="shared" si="76"/>
        <v>7</v>
      </c>
      <c r="BB255" s="8">
        <f t="shared" si="77"/>
        <v>10</v>
      </c>
    </row>
    <row r="256" spans="1:54" x14ac:dyDescent="0.3">
      <c r="A256" s="2">
        <v>255</v>
      </c>
      <c r="B256" s="2">
        <v>60</v>
      </c>
      <c r="C256" s="2">
        <v>4</v>
      </c>
      <c r="D256" s="2">
        <v>4</v>
      </c>
      <c r="E256" s="26">
        <f t="shared" si="64"/>
        <v>4</v>
      </c>
      <c r="F256" s="26">
        <f t="shared" si="65"/>
        <v>4</v>
      </c>
      <c r="G256" s="2">
        <v>1</v>
      </c>
      <c r="H256" s="2">
        <v>1</v>
      </c>
      <c r="I256" s="26">
        <f t="shared" si="66"/>
        <v>1</v>
      </c>
      <c r="J256" s="26">
        <f t="shared" si="67"/>
        <v>1</v>
      </c>
      <c r="K256" s="7">
        <v>1</v>
      </c>
      <c r="L256" s="7">
        <v>1</v>
      </c>
      <c r="M256" s="19">
        <f t="shared" si="68"/>
        <v>2</v>
      </c>
      <c r="N256" s="7">
        <v>3.33</v>
      </c>
      <c r="O256" s="10">
        <v>168.43299999999999</v>
      </c>
      <c r="P256" s="10">
        <v>169.23599999999999</v>
      </c>
      <c r="Q256" s="14">
        <v>50020</v>
      </c>
      <c r="R256" s="14">
        <f t="shared" si="69"/>
        <v>802.99999999999727</v>
      </c>
      <c r="S256" s="9">
        <f t="shared" si="70"/>
        <v>0.80299999999999727</v>
      </c>
      <c r="T256" s="14">
        <v>802.09481269111973</v>
      </c>
      <c r="U256" s="15">
        <f t="shared" si="71"/>
        <v>1</v>
      </c>
      <c r="V256" s="15">
        <f t="shared" si="59"/>
        <v>0</v>
      </c>
      <c r="W256" s="8">
        <v>6367</v>
      </c>
      <c r="X256" s="8">
        <v>6693</v>
      </c>
      <c r="Y256" s="8">
        <v>7035</v>
      </c>
      <c r="Z256" s="17">
        <v>91.18</v>
      </c>
      <c r="AA256" s="17">
        <f t="shared" si="60"/>
        <v>1.9598995878659435</v>
      </c>
      <c r="AB256" s="12">
        <v>91.18</v>
      </c>
      <c r="AC256" s="12">
        <v>91.18</v>
      </c>
      <c r="AD256" s="12">
        <v>3.52</v>
      </c>
      <c r="AE256" s="17">
        <f t="shared" si="72"/>
        <v>0.54654266347813107</v>
      </c>
      <c r="AF256" s="8">
        <v>2.34</v>
      </c>
      <c r="AG256" s="16">
        <v>5.38</v>
      </c>
      <c r="AH256" s="8">
        <v>1</v>
      </c>
      <c r="AI256" s="8">
        <v>0</v>
      </c>
      <c r="AJ256" s="8">
        <v>0</v>
      </c>
      <c r="AK256" s="8">
        <v>1</v>
      </c>
      <c r="AL256" s="8">
        <v>0</v>
      </c>
      <c r="AM256" s="8">
        <f t="shared" si="61"/>
        <v>1</v>
      </c>
      <c r="AN256" s="8">
        <v>0</v>
      </c>
      <c r="AO256" s="8">
        <v>0</v>
      </c>
      <c r="AP256" s="8">
        <v>1</v>
      </c>
      <c r="AQ256" s="8">
        <v>2</v>
      </c>
      <c r="AR256" s="8">
        <f t="shared" si="62"/>
        <v>3</v>
      </c>
      <c r="AS256" s="8">
        <v>0</v>
      </c>
      <c r="AT256" s="8">
        <v>1</v>
      </c>
      <c r="AU256" s="8">
        <v>0</v>
      </c>
      <c r="AV256" s="8">
        <v>4</v>
      </c>
      <c r="AW256" s="8">
        <f t="shared" si="63"/>
        <v>5</v>
      </c>
      <c r="AX256" s="8">
        <f t="shared" si="73"/>
        <v>0</v>
      </c>
      <c r="AY256" s="8">
        <f t="shared" si="74"/>
        <v>1</v>
      </c>
      <c r="AZ256" s="8">
        <f t="shared" si="75"/>
        <v>2</v>
      </c>
      <c r="BA256" s="8">
        <f t="shared" si="76"/>
        <v>6</v>
      </c>
      <c r="BB256" s="8">
        <f t="shared" si="77"/>
        <v>9</v>
      </c>
    </row>
    <row r="257" spans="1:54" x14ac:dyDescent="0.3">
      <c r="A257" s="2">
        <v>256</v>
      </c>
      <c r="B257" s="2">
        <v>60</v>
      </c>
      <c r="C257" s="2">
        <v>4</v>
      </c>
      <c r="D257" s="2">
        <v>4</v>
      </c>
      <c r="E257" s="26">
        <f t="shared" si="64"/>
        <v>4</v>
      </c>
      <c r="F257" s="26">
        <f t="shared" si="65"/>
        <v>4</v>
      </c>
      <c r="G257" s="2">
        <v>2</v>
      </c>
      <c r="H257" s="2">
        <v>2</v>
      </c>
      <c r="I257" s="26">
        <f t="shared" si="66"/>
        <v>2</v>
      </c>
      <c r="J257" s="26">
        <f t="shared" si="67"/>
        <v>2</v>
      </c>
      <c r="K257" s="7">
        <v>1</v>
      </c>
      <c r="L257" s="7">
        <v>1</v>
      </c>
      <c r="M257" s="19">
        <f t="shared" si="68"/>
        <v>2</v>
      </c>
      <c r="N257" s="7">
        <v>3.4</v>
      </c>
      <c r="O257" s="10">
        <v>169.23599999999999</v>
      </c>
      <c r="P257" s="10">
        <v>170</v>
      </c>
      <c r="Q257" s="14">
        <v>50020</v>
      </c>
      <c r="R257" s="14">
        <f t="shared" si="69"/>
        <v>764.00000000001</v>
      </c>
      <c r="S257" s="9">
        <f t="shared" si="70"/>
        <v>0.76400000000001</v>
      </c>
      <c r="T257" s="14">
        <v>745.91394427227272</v>
      </c>
      <c r="U257" s="15">
        <f t="shared" si="71"/>
        <v>0.98</v>
      </c>
      <c r="V257" s="15">
        <f t="shared" si="59"/>
        <v>2.0000000000000018E-2</v>
      </c>
      <c r="W257" s="8">
        <v>6367</v>
      </c>
      <c r="X257" s="8">
        <v>6693</v>
      </c>
      <c r="Y257" s="8">
        <v>7035</v>
      </c>
      <c r="Z257" s="17">
        <v>50.8</v>
      </c>
      <c r="AA257" s="17">
        <f t="shared" si="60"/>
        <v>1.7058637122839193</v>
      </c>
      <c r="AB257" s="12">
        <v>43.87</v>
      </c>
      <c r="AC257" s="12">
        <v>57.72</v>
      </c>
      <c r="AD257" s="12">
        <v>5.29</v>
      </c>
      <c r="AE257" s="17">
        <f t="shared" si="72"/>
        <v>0.72345567203518579</v>
      </c>
      <c r="AF257" s="8">
        <v>3.66</v>
      </c>
      <c r="AG257" s="16">
        <v>6.28</v>
      </c>
      <c r="AH257" s="8">
        <v>5</v>
      </c>
      <c r="AI257" s="8">
        <v>0</v>
      </c>
      <c r="AJ257" s="8">
        <v>0</v>
      </c>
      <c r="AK257" s="8">
        <v>3</v>
      </c>
      <c r="AL257" s="8">
        <v>2</v>
      </c>
      <c r="AM257" s="8">
        <f t="shared" si="61"/>
        <v>5</v>
      </c>
      <c r="AN257" s="8">
        <v>1</v>
      </c>
      <c r="AO257" s="8">
        <v>0</v>
      </c>
      <c r="AP257" s="8">
        <v>0</v>
      </c>
      <c r="AQ257" s="8">
        <v>3</v>
      </c>
      <c r="AR257" s="8">
        <f t="shared" si="62"/>
        <v>4</v>
      </c>
      <c r="AS257" s="8">
        <v>0</v>
      </c>
      <c r="AT257" s="8">
        <v>0</v>
      </c>
      <c r="AU257" s="8">
        <v>0</v>
      </c>
      <c r="AV257" s="8">
        <v>6</v>
      </c>
      <c r="AW257" s="8">
        <f t="shared" si="63"/>
        <v>6</v>
      </c>
      <c r="AX257" s="8">
        <f t="shared" si="73"/>
        <v>1</v>
      </c>
      <c r="AY257" s="8">
        <f t="shared" si="74"/>
        <v>0</v>
      </c>
      <c r="AZ257" s="8">
        <f t="shared" si="75"/>
        <v>3</v>
      </c>
      <c r="BA257" s="8">
        <f t="shared" si="76"/>
        <v>11</v>
      </c>
      <c r="BB257" s="8">
        <f t="shared" si="77"/>
        <v>15</v>
      </c>
    </row>
    <row r="258" spans="1:54" x14ac:dyDescent="0.3">
      <c r="A258" s="2">
        <v>257</v>
      </c>
      <c r="B258" s="2">
        <v>60</v>
      </c>
      <c r="C258" s="2">
        <v>4</v>
      </c>
      <c r="D258" s="2">
        <v>4</v>
      </c>
      <c r="E258" s="26">
        <f t="shared" si="64"/>
        <v>4</v>
      </c>
      <c r="F258" s="26">
        <f t="shared" si="65"/>
        <v>4</v>
      </c>
      <c r="G258" s="2">
        <v>1</v>
      </c>
      <c r="H258" s="2">
        <v>1</v>
      </c>
      <c r="I258" s="26">
        <f t="shared" si="66"/>
        <v>1</v>
      </c>
      <c r="J258" s="26">
        <f t="shared" si="67"/>
        <v>1</v>
      </c>
      <c r="K258" s="7">
        <v>1</v>
      </c>
      <c r="L258" s="7">
        <v>1</v>
      </c>
      <c r="M258" s="19">
        <f t="shared" si="68"/>
        <v>2</v>
      </c>
      <c r="N258" s="7">
        <v>3.39</v>
      </c>
      <c r="O258" s="10">
        <v>170</v>
      </c>
      <c r="P258" s="10">
        <v>171</v>
      </c>
      <c r="Q258" s="14">
        <v>50020</v>
      </c>
      <c r="R258" s="14">
        <f t="shared" si="69"/>
        <v>1000</v>
      </c>
      <c r="S258" s="9">
        <f t="shared" si="70"/>
        <v>1</v>
      </c>
      <c r="T258" s="14">
        <v>990.21812769002008</v>
      </c>
      <c r="U258" s="15">
        <f t="shared" si="71"/>
        <v>0.99</v>
      </c>
      <c r="V258" s="15">
        <f t="shared" ref="V258:V321" si="78">1-U258</f>
        <v>1.0000000000000009E-2</v>
      </c>
      <c r="W258" s="8">
        <v>7674</v>
      </c>
      <c r="X258" s="8">
        <v>8073</v>
      </c>
      <c r="Y258" s="8">
        <v>8492</v>
      </c>
      <c r="Z258" s="17">
        <v>74.150000000000006</v>
      </c>
      <c r="AA258" s="17">
        <f t="shared" ref="AA258:AA321" si="79">LOG(Z258)</f>
        <v>1.8701111553644008</v>
      </c>
      <c r="AB258" s="12">
        <v>52.67</v>
      </c>
      <c r="AC258" s="12">
        <v>95.63</v>
      </c>
      <c r="AD258" s="12">
        <v>3.96</v>
      </c>
      <c r="AE258" s="17">
        <f t="shared" si="72"/>
        <v>0.5976951859255123</v>
      </c>
      <c r="AF258" s="8">
        <v>2.65</v>
      </c>
      <c r="AG258" s="16">
        <v>5.35</v>
      </c>
      <c r="AH258" s="8">
        <v>1</v>
      </c>
      <c r="AI258" s="8">
        <v>0</v>
      </c>
      <c r="AJ258" s="8">
        <v>0</v>
      </c>
      <c r="AK258" s="8">
        <v>0</v>
      </c>
      <c r="AL258" s="8">
        <v>1</v>
      </c>
      <c r="AM258" s="8">
        <f t="shared" ref="AM258:AM321" si="80">SUM(AI258:AL258)</f>
        <v>1</v>
      </c>
      <c r="AN258" s="8">
        <v>0</v>
      </c>
      <c r="AO258" s="8">
        <v>1</v>
      </c>
      <c r="AP258" s="8">
        <v>2</v>
      </c>
      <c r="AQ258" s="8">
        <v>5</v>
      </c>
      <c r="AR258" s="8">
        <f t="shared" ref="AR258:AR321" si="81">SUM(AN258:AQ258)</f>
        <v>8</v>
      </c>
      <c r="AS258" s="8">
        <v>0</v>
      </c>
      <c r="AT258" s="8">
        <v>0</v>
      </c>
      <c r="AU258" s="8">
        <v>1</v>
      </c>
      <c r="AV258" s="8">
        <v>4</v>
      </c>
      <c r="AW258" s="8">
        <f t="shared" ref="AW258:AW321" si="82">SUM(AS258:AV258)</f>
        <v>5</v>
      </c>
      <c r="AX258" s="8">
        <f t="shared" si="73"/>
        <v>0</v>
      </c>
      <c r="AY258" s="8">
        <f t="shared" si="74"/>
        <v>1</v>
      </c>
      <c r="AZ258" s="8">
        <f t="shared" si="75"/>
        <v>3</v>
      </c>
      <c r="BA258" s="8">
        <f t="shared" si="76"/>
        <v>10</v>
      </c>
      <c r="BB258" s="8">
        <f t="shared" si="77"/>
        <v>14</v>
      </c>
    </row>
    <row r="259" spans="1:54" x14ac:dyDescent="0.3">
      <c r="A259" s="2">
        <v>258</v>
      </c>
      <c r="B259" s="2">
        <v>60</v>
      </c>
      <c r="C259" s="2">
        <v>4</v>
      </c>
      <c r="D259" s="2">
        <v>4</v>
      </c>
      <c r="E259" s="26">
        <f t="shared" ref="E259:E322" si="83">MIN(C259:D259)</f>
        <v>4</v>
      </c>
      <c r="F259" s="26">
        <f t="shared" ref="F259:F322" si="84">MAX(C259:D259)</f>
        <v>4</v>
      </c>
      <c r="G259" s="2">
        <v>2</v>
      </c>
      <c r="H259" s="2">
        <v>2</v>
      </c>
      <c r="I259" s="26">
        <f t="shared" ref="I259:I322" si="85">MIN(G259:H259)</f>
        <v>2</v>
      </c>
      <c r="J259" s="26">
        <f t="shared" ref="J259:J322" si="86">MAX(G259:H259)</f>
        <v>2</v>
      </c>
      <c r="K259" s="7">
        <v>1</v>
      </c>
      <c r="L259" s="7">
        <v>1</v>
      </c>
      <c r="M259" s="19">
        <f t="shared" ref="M259:M322" si="87">SUM(K259:L259)</f>
        <v>2</v>
      </c>
      <c r="N259" s="7">
        <v>3.82</v>
      </c>
      <c r="O259" s="10">
        <v>171</v>
      </c>
      <c r="P259" s="10">
        <v>172</v>
      </c>
      <c r="Q259" s="14">
        <v>50020</v>
      </c>
      <c r="R259" s="14">
        <f t="shared" ref="R259:R322" si="88">(P259-O259)*1000</f>
        <v>1000</v>
      </c>
      <c r="S259" s="9">
        <f t="shared" ref="S259:S322" si="89">R259/1000</f>
        <v>1</v>
      </c>
      <c r="T259" s="14">
        <v>998.30623315050741</v>
      </c>
      <c r="U259" s="15">
        <f t="shared" ref="U259:U322" si="90">ROUND(T259/R259,2)</f>
        <v>1</v>
      </c>
      <c r="V259" s="15">
        <f t="shared" si="78"/>
        <v>0</v>
      </c>
      <c r="W259" s="8">
        <v>7674</v>
      </c>
      <c r="X259" s="8">
        <v>8073</v>
      </c>
      <c r="Y259" s="8">
        <v>8492</v>
      </c>
      <c r="Z259" s="17">
        <v>81.739999999999995</v>
      </c>
      <c r="AA259" s="17">
        <f t="shared" si="79"/>
        <v>1.9124346333755746</v>
      </c>
      <c r="AB259" s="12">
        <v>75.55</v>
      </c>
      <c r="AC259" s="12">
        <v>87.93</v>
      </c>
      <c r="AD259" s="12">
        <v>2.77</v>
      </c>
      <c r="AE259" s="17">
        <f t="shared" ref="AE259:AE322" si="91">LOG(AD259)</f>
        <v>0.44247976906444858</v>
      </c>
      <c r="AF259" s="8">
        <v>1.68</v>
      </c>
      <c r="AG259" s="16">
        <v>3.63</v>
      </c>
      <c r="AH259" s="8">
        <v>2</v>
      </c>
      <c r="AI259" s="8">
        <v>0</v>
      </c>
      <c r="AJ259" s="8">
        <v>0</v>
      </c>
      <c r="AK259" s="8">
        <v>0</v>
      </c>
      <c r="AL259" s="8">
        <v>1</v>
      </c>
      <c r="AM259" s="8">
        <f t="shared" si="80"/>
        <v>1</v>
      </c>
      <c r="AN259" s="8">
        <v>0</v>
      </c>
      <c r="AO259" s="8">
        <v>0</v>
      </c>
      <c r="AP259" s="8">
        <v>0</v>
      </c>
      <c r="AQ259" s="8">
        <v>9</v>
      </c>
      <c r="AR259" s="8">
        <f t="shared" si="81"/>
        <v>9</v>
      </c>
      <c r="AS259" s="8">
        <v>1</v>
      </c>
      <c r="AT259" s="8">
        <v>0</v>
      </c>
      <c r="AU259" s="8">
        <v>0</v>
      </c>
      <c r="AV259" s="8">
        <v>7</v>
      </c>
      <c r="AW259" s="8">
        <f t="shared" si="82"/>
        <v>8</v>
      </c>
      <c r="AX259" s="8">
        <f t="shared" ref="AX259:AX322" si="92">AI259+AN259+AS259</f>
        <v>1</v>
      </c>
      <c r="AY259" s="8">
        <f t="shared" ref="AY259:AY322" si="93">AJ259+AO259+AT259</f>
        <v>0</v>
      </c>
      <c r="AZ259" s="8">
        <f t="shared" ref="AZ259:AZ322" si="94">AK259+AP259+AU259</f>
        <v>0</v>
      </c>
      <c r="BA259" s="8">
        <f t="shared" ref="BA259:BA322" si="95">AL259+AQ259+AV259</f>
        <v>17</v>
      </c>
      <c r="BB259" s="8">
        <f t="shared" ref="BB259:BB322" si="96">AM259+AR259+AW259</f>
        <v>18</v>
      </c>
    </row>
    <row r="260" spans="1:54" x14ac:dyDescent="0.3">
      <c r="A260" s="2">
        <v>259</v>
      </c>
      <c r="B260" s="2">
        <v>80</v>
      </c>
      <c r="C260" s="2">
        <v>4</v>
      </c>
      <c r="D260" s="2">
        <v>4</v>
      </c>
      <c r="E260" s="26">
        <f t="shared" si="83"/>
        <v>4</v>
      </c>
      <c r="F260" s="26">
        <f t="shared" si="84"/>
        <v>4</v>
      </c>
      <c r="G260" s="2">
        <v>1</v>
      </c>
      <c r="H260" s="2">
        <v>1</v>
      </c>
      <c r="I260" s="26">
        <f t="shared" si="85"/>
        <v>1</v>
      </c>
      <c r="J260" s="26">
        <f t="shared" si="86"/>
        <v>1</v>
      </c>
      <c r="K260" s="7">
        <v>1</v>
      </c>
      <c r="L260" s="7">
        <v>1</v>
      </c>
      <c r="M260" s="19">
        <f t="shared" si="87"/>
        <v>2</v>
      </c>
      <c r="N260" s="7">
        <v>3.54</v>
      </c>
      <c r="O260" s="10">
        <v>172</v>
      </c>
      <c r="P260" s="10">
        <v>173</v>
      </c>
      <c r="Q260" s="14">
        <v>50020</v>
      </c>
      <c r="R260" s="14">
        <f t="shared" si="88"/>
        <v>1000</v>
      </c>
      <c r="S260" s="9">
        <f t="shared" si="89"/>
        <v>1</v>
      </c>
      <c r="T260" s="14">
        <v>999.99337128649461</v>
      </c>
      <c r="U260" s="15">
        <f t="shared" si="90"/>
        <v>1</v>
      </c>
      <c r="V260" s="15">
        <f t="shared" si="78"/>
        <v>0</v>
      </c>
      <c r="W260" s="8">
        <v>7674</v>
      </c>
      <c r="X260" s="8">
        <v>8073</v>
      </c>
      <c r="Y260" s="8">
        <v>8492</v>
      </c>
      <c r="Z260" s="17">
        <v>89.93</v>
      </c>
      <c r="AA260" s="17">
        <f t="shared" si="79"/>
        <v>1.9539045934134598</v>
      </c>
      <c r="AB260" s="12">
        <v>86.94</v>
      </c>
      <c r="AC260" s="12">
        <v>92.91</v>
      </c>
      <c r="AD260" s="12">
        <v>2.92</v>
      </c>
      <c r="AE260" s="17">
        <f t="shared" si="91"/>
        <v>0.46538285144841829</v>
      </c>
      <c r="AF260" s="8">
        <v>2.67</v>
      </c>
      <c r="AG260" s="16">
        <v>3.33</v>
      </c>
      <c r="AH260" s="8">
        <v>0</v>
      </c>
      <c r="AI260" s="8">
        <v>0</v>
      </c>
      <c r="AJ260" s="8">
        <v>0</v>
      </c>
      <c r="AK260" s="8">
        <v>0</v>
      </c>
      <c r="AL260" s="8">
        <v>0</v>
      </c>
      <c r="AM260" s="8">
        <f t="shared" si="80"/>
        <v>0</v>
      </c>
      <c r="AN260" s="8">
        <v>0</v>
      </c>
      <c r="AO260" s="8">
        <v>0</v>
      </c>
      <c r="AP260" s="8">
        <v>1</v>
      </c>
      <c r="AQ260" s="8">
        <v>0</v>
      </c>
      <c r="AR260" s="8">
        <f t="shared" si="81"/>
        <v>1</v>
      </c>
      <c r="AS260" s="8">
        <v>0</v>
      </c>
      <c r="AT260" s="8">
        <v>0</v>
      </c>
      <c r="AU260" s="8">
        <v>0</v>
      </c>
      <c r="AV260" s="8">
        <v>1</v>
      </c>
      <c r="AW260" s="8">
        <f t="shared" si="82"/>
        <v>1</v>
      </c>
      <c r="AX260" s="8">
        <f t="shared" si="92"/>
        <v>0</v>
      </c>
      <c r="AY260" s="8">
        <f t="shared" si="93"/>
        <v>0</v>
      </c>
      <c r="AZ260" s="8">
        <f t="shared" si="94"/>
        <v>1</v>
      </c>
      <c r="BA260" s="8">
        <f t="shared" si="95"/>
        <v>1</v>
      </c>
      <c r="BB260" s="8">
        <f t="shared" si="96"/>
        <v>2</v>
      </c>
    </row>
    <row r="261" spans="1:54" x14ac:dyDescent="0.3">
      <c r="A261" s="2">
        <v>260</v>
      </c>
      <c r="B261" s="2">
        <v>80</v>
      </c>
      <c r="C261" s="2">
        <v>4</v>
      </c>
      <c r="D261" s="2">
        <v>4</v>
      </c>
      <c r="E261" s="26">
        <f t="shared" si="83"/>
        <v>4</v>
      </c>
      <c r="F261" s="26">
        <f t="shared" si="84"/>
        <v>4</v>
      </c>
      <c r="G261" s="2">
        <v>4</v>
      </c>
      <c r="H261" s="2">
        <v>2</v>
      </c>
      <c r="I261" s="26">
        <f t="shared" si="85"/>
        <v>2</v>
      </c>
      <c r="J261" s="26">
        <f t="shared" si="86"/>
        <v>4</v>
      </c>
      <c r="K261" s="7">
        <v>1</v>
      </c>
      <c r="L261" s="7">
        <v>1</v>
      </c>
      <c r="M261" s="19">
        <f t="shared" si="87"/>
        <v>2</v>
      </c>
      <c r="N261" s="7">
        <v>3.37</v>
      </c>
      <c r="O261" s="10">
        <v>173</v>
      </c>
      <c r="P261" s="10">
        <v>174</v>
      </c>
      <c r="Q261" s="14">
        <v>50020</v>
      </c>
      <c r="R261" s="14">
        <f t="shared" si="88"/>
        <v>1000</v>
      </c>
      <c r="S261" s="9">
        <f t="shared" si="89"/>
        <v>1</v>
      </c>
      <c r="T261" s="14">
        <v>999.99812137533161</v>
      </c>
      <c r="U261" s="15">
        <f t="shared" si="90"/>
        <v>1</v>
      </c>
      <c r="V261" s="15">
        <f t="shared" si="78"/>
        <v>0</v>
      </c>
      <c r="W261" s="8">
        <v>7674</v>
      </c>
      <c r="X261" s="8">
        <v>8073</v>
      </c>
      <c r="Y261" s="8">
        <v>8492</v>
      </c>
      <c r="Z261" s="17">
        <v>54.36</v>
      </c>
      <c r="AA261" s="17">
        <f t="shared" si="79"/>
        <v>1.7352794480604568</v>
      </c>
      <c r="AB261" s="12">
        <v>20.85</v>
      </c>
      <c r="AC261" s="12">
        <v>87.87</v>
      </c>
      <c r="AD261" s="12">
        <v>3.05</v>
      </c>
      <c r="AE261" s="17">
        <f t="shared" si="91"/>
        <v>0.48429983934678583</v>
      </c>
      <c r="AF261" s="8">
        <v>2.54</v>
      </c>
      <c r="AG261" s="16">
        <v>4.7</v>
      </c>
      <c r="AH261" s="8">
        <v>0</v>
      </c>
      <c r="AI261" s="8">
        <v>0</v>
      </c>
      <c r="AJ261" s="8">
        <v>0</v>
      </c>
      <c r="AK261" s="8">
        <v>0</v>
      </c>
      <c r="AL261" s="8">
        <v>1</v>
      </c>
      <c r="AM261" s="8">
        <f t="shared" si="80"/>
        <v>1</v>
      </c>
      <c r="AN261" s="8">
        <v>0</v>
      </c>
      <c r="AO261" s="8">
        <v>0</v>
      </c>
      <c r="AP261" s="8">
        <v>3</v>
      </c>
      <c r="AQ261" s="8">
        <v>2</v>
      </c>
      <c r="AR261" s="8">
        <f t="shared" si="81"/>
        <v>5</v>
      </c>
      <c r="AS261" s="8">
        <v>0</v>
      </c>
      <c r="AT261" s="8">
        <v>0</v>
      </c>
      <c r="AU261" s="8">
        <v>1</v>
      </c>
      <c r="AV261" s="8">
        <v>2</v>
      </c>
      <c r="AW261" s="8">
        <f t="shared" si="82"/>
        <v>3</v>
      </c>
      <c r="AX261" s="8">
        <f t="shared" si="92"/>
        <v>0</v>
      </c>
      <c r="AY261" s="8">
        <f t="shared" si="93"/>
        <v>0</v>
      </c>
      <c r="AZ261" s="8">
        <f t="shared" si="94"/>
        <v>4</v>
      </c>
      <c r="BA261" s="8">
        <f t="shared" si="95"/>
        <v>5</v>
      </c>
      <c r="BB261" s="8">
        <f t="shared" si="96"/>
        <v>9</v>
      </c>
    </row>
    <row r="262" spans="1:54" x14ac:dyDescent="0.3">
      <c r="A262" s="2">
        <v>261</v>
      </c>
      <c r="B262" s="2">
        <v>80</v>
      </c>
      <c r="C262" s="2">
        <v>4</v>
      </c>
      <c r="D262" s="2">
        <v>4</v>
      </c>
      <c r="E262" s="26">
        <f t="shared" si="83"/>
        <v>4</v>
      </c>
      <c r="F262" s="26">
        <f t="shared" si="84"/>
        <v>4</v>
      </c>
      <c r="G262" s="2">
        <v>1</v>
      </c>
      <c r="H262" s="2">
        <v>1</v>
      </c>
      <c r="I262" s="26">
        <f t="shared" si="85"/>
        <v>1</v>
      </c>
      <c r="J262" s="26">
        <f t="shared" si="86"/>
        <v>1</v>
      </c>
      <c r="K262" s="7">
        <v>1</v>
      </c>
      <c r="L262" s="7">
        <v>1</v>
      </c>
      <c r="M262" s="19">
        <f t="shared" si="87"/>
        <v>2</v>
      </c>
      <c r="N262" s="7">
        <v>3.31</v>
      </c>
      <c r="O262" s="10">
        <v>174</v>
      </c>
      <c r="P262" s="10">
        <v>175</v>
      </c>
      <c r="Q262" s="14">
        <v>51120</v>
      </c>
      <c r="R262" s="14">
        <f t="shared" si="88"/>
        <v>1000</v>
      </c>
      <c r="S262" s="9">
        <f t="shared" si="89"/>
        <v>1</v>
      </c>
      <c r="T262" s="14">
        <v>999.97769256622962</v>
      </c>
      <c r="U262" s="15">
        <f t="shared" si="90"/>
        <v>1</v>
      </c>
      <c r="V262" s="15">
        <f t="shared" si="78"/>
        <v>0</v>
      </c>
      <c r="W262" s="8">
        <v>7674</v>
      </c>
      <c r="X262" s="8">
        <v>8073</v>
      </c>
      <c r="Y262" s="8">
        <v>8492</v>
      </c>
      <c r="Z262" s="17">
        <v>90.97</v>
      </c>
      <c r="AA262" s="17">
        <f t="shared" si="79"/>
        <v>1.9588981947107718</v>
      </c>
      <c r="AB262" s="12">
        <v>85.66</v>
      </c>
      <c r="AC262" s="12">
        <v>96.27</v>
      </c>
      <c r="AD262" s="12">
        <v>4.1500000000000004</v>
      </c>
      <c r="AE262" s="17">
        <f t="shared" si="91"/>
        <v>0.61804809671209271</v>
      </c>
      <c r="AF262" s="8">
        <v>2.98</v>
      </c>
      <c r="AG262" s="16">
        <v>5.34</v>
      </c>
      <c r="AH262" s="8">
        <v>3</v>
      </c>
      <c r="AI262" s="8">
        <v>0</v>
      </c>
      <c r="AJ262" s="8">
        <v>1</v>
      </c>
      <c r="AK262" s="8">
        <v>1</v>
      </c>
      <c r="AL262" s="8">
        <v>0</v>
      </c>
      <c r="AM262" s="8">
        <f t="shared" si="80"/>
        <v>2</v>
      </c>
      <c r="AN262" s="8">
        <v>0</v>
      </c>
      <c r="AO262" s="8">
        <v>0</v>
      </c>
      <c r="AP262" s="8">
        <v>2</v>
      </c>
      <c r="AQ262" s="8">
        <v>0</v>
      </c>
      <c r="AR262" s="8">
        <f t="shared" si="81"/>
        <v>2</v>
      </c>
      <c r="AS262" s="8">
        <v>0</v>
      </c>
      <c r="AT262" s="8">
        <v>0</v>
      </c>
      <c r="AU262" s="8">
        <v>3</v>
      </c>
      <c r="AV262" s="8">
        <v>2</v>
      </c>
      <c r="AW262" s="8">
        <f t="shared" si="82"/>
        <v>5</v>
      </c>
      <c r="AX262" s="8">
        <f t="shared" si="92"/>
        <v>0</v>
      </c>
      <c r="AY262" s="8">
        <f t="shared" si="93"/>
        <v>1</v>
      </c>
      <c r="AZ262" s="8">
        <f t="shared" si="94"/>
        <v>6</v>
      </c>
      <c r="BA262" s="8">
        <f t="shared" si="95"/>
        <v>2</v>
      </c>
      <c r="BB262" s="8">
        <f t="shared" si="96"/>
        <v>9</v>
      </c>
    </row>
    <row r="263" spans="1:54" x14ac:dyDescent="0.3">
      <c r="A263" s="2">
        <v>262</v>
      </c>
      <c r="B263" s="2">
        <v>80</v>
      </c>
      <c r="C263" s="2">
        <v>4</v>
      </c>
      <c r="D263" s="2">
        <v>4</v>
      </c>
      <c r="E263" s="26">
        <f t="shared" si="83"/>
        <v>4</v>
      </c>
      <c r="F263" s="26">
        <f t="shared" si="84"/>
        <v>4</v>
      </c>
      <c r="G263" s="2">
        <v>4</v>
      </c>
      <c r="H263" s="2">
        <v>4</v>
      </c>
      <c r="I263" s="26">
        <f t="shared" si="85"/>
        <v>4</v>
      </c>
      <c r="J263" s="26">
        <f t="shared" si="86"/>
        <v>4</v>
      </c>
      <c r="K263" s="7">
        <v>1</v>
      </c>
      <c r="L263" s="7">
        <v>1</v>
      </c>
      <c r="M263" s="19">
        <f t="shared" si="87"/>
        <v>2</v>
      </c>
      <c r="N263" s="7">
        <v>3.31</v>
      </c>
      <c r="O263" s="10">
        <v>175</v>
      </c>
      <c r="P263" s="10">
        <v>176</v>
      </c>
      <c r="Q263" s="14">
        <v>51120</v>
      </c>
      <c r="R263" s="14">
        <f t="shared" si="88"/>
        <v>1000</v>
      </c>
      <c r="S263" s="9">
        <f t="shared" si="89"/>
        <v>1</v>
      </c>
      <c r="T263" s="14">
        <v>999.95163231377944</v>
      </c>
      <c r="U263" s="15">
        <f t="shared" si="90"/>
        <v>1</v>
      </c>
      <c r="V263" s="15">
        <f t="shared" si="78"/>
        <v>0</v>
      </c>
      <c r="W263" s="8">
        <v>7674</v>
      </c>
      <c r="X263" s="8">
        <v>8073</v>
      </c>
      <c r="Y263" s="8">
        <v>8492</v>
      </c>
      <c r="Z263" s="17">
        <v>70.67</v>
      </c>
      <c r="AA263" s="17">
        <f t="shared" si="79"/>
        <v>1.8492350913147226</v>
      </c>
      <c r="AB263" s="12">
        <v>54.74</v>
      </c>
      <c r="AC263" s="12">
        <v>86.6</v>
      </c>
      <c r="AD263" s="12">
        <v>3.58</v>
      </c>
      <c r="AE263" s="17">
        <f t="shared" si="91"/>
        <v>0.55388302664387434</v>
      </c>
      <c r="AF263" s="8">
        <v>2.99</v>
      </c>
      <c r="AG263" s="16">
        <v>4.38</v>
      </c>
      <c r="AH263" s="8">
        <v>1</v>
      </c>
      <c r="AI263" s="8">
        <v>0</v>
      </c>
      <c r="AJ263" s="8">
        <v>0</v>
      </c>
      <c r="AK263" s="8">
        <v>1</v>
      </c>
      <c r="AL263" s="8">
        <v>1</v>
      </c>
      <c r="AM263" s="8">
        <f t="shared" si="80"/>
        <v>2</v>
      </c>
      <c r="AN263" s="8">
        <v>0</v>
      </c>
      <c r="AO263" s="8">
        <v>0</v>
      </c>
      <c r="AP263" s="8">
        <v>0</v>
      </c>
      <c r="AQ263" s="8">
        <v>2</v>
      </c>
      <c r="AR263" s="8">
        <f t="shared" si="81"/>
        <v>2</v>
      </c>
      <c r="AS263" s="8">
        <v>0</v>
      </c>
      <c r="AT263" s="8">
        <v>0</v>
      </c>
      <c r="AU263" s="8">
        <v>0</v>
      </c>
      <c r="AV263" s="8">
        <v>1</v>
      </c>
      <c r="AW263" s="8">
        <f t="shared" si="82"/>
        <v>1</v>
      </c>
      <c r="AX263" s="8">
        <f t="shared" si="92"/>
        <v>0</v>
      </c>
      <c r="AY263" s="8">
        <f t="shared" si="93"/>
        <v>0</v>
      </c>
      <c r="AZ263" s="8">
        <f t="shared" si="94"/>
        <v>1</v>
      </c>
      <c r="BA263" s="8">
        <f t="shared" si="95"/>
        <v>4</v>
      </c>
      <c r="BB263" s="8">
        <f t="shared" si="96"/>
        <v>5</v>
      </c>
    </row>
    <row r="264" spans="1:54" x14ac:dyDescent="0.3">
      <c r="A264" s="2">
        <v>263</v>
      </c>
      <c r="B264" s="2">
        <v>80</v>
      </c>
      <c r="C264" s="2">
        <v>4</v>
      </c>
      <c r="D264" s="2">
        <v>4</v>
      </c>
      <c r="E264" s="26">
        <f t="shared" si="83"/>
        <v>4</v>
      </c>
      <c r="F264" s="26">
        <f t="shared" si="84"/>
        <v>4</v>
      </c>
      <c r="G264" s="2">
        <v>1</v>
      </c>
      <c r="H264" s="2">
        <v>1</v>
      </c>
      <c r="I264" s="26">
        <f t="shared" si="85"/>
        <v>1</v>
      </c>
      <c r="J264" s="26">
        <f t="shared" si="86"/>
        <v>1</v>
      </c>
      <c r="K264" s="7">
        <v>1</v>
      </c>
      <c r="L264" s="7">
        <v>1</v>
      </c>
      <c r="M264" s="19">
        <f t="shared" si="87"/>
        <v>2</v>
      </c>
      <c r="N264" s="7">
        <v>3.41</v>
      </c>
      <c r="O264" s="10">
        <v>176</v>
      </c>
      <c r="P264" s="10">
        <v>178</v>
      </c>
      <c r="Q264" s="14">
        <v>51120</v>
      </c>
      <c r="R264" s="14">
        <f t="shared" si="88"/>
        <v>2000</v>
      </c>
      <c r="S264" s="9">
        <f t="shared" si="89"/>
        <v>2</v>
      </c>
      <c r="T264" s="14">
        <v>1999.978958520835</v>
      </c>
      <c r="U264" s="15">
        <f t="shared" si="90"/>
        <v>1</v>
      </c>
      <c r="V264" s="15">
        <f t="shared" si="78"/>
        <v>0</v>
      </c>
      <c r="W264" s="8">
        <v>7674</v>
      </c>
      <c r="X264" s="8">
        <v>8073</v>
      </c>
      <c r="Y264" s="8">
        <v>8492</v>
      </c>
      <c r="Z264" s="17">
        <v>91.49</v>
      </c>
      <c r="AA264" s="17">
        <f t="shared" si="79"/>
        <v>1.9613736275948011</v>
      </c>
      <c r="AB264" s="12">
        <v>79.41</v>
      </c>
      <c r="AC264" s="12">
        <v>101.07</v>
      </c>
      <c r="AD264" s="12">
        <v>3.52</v>
      </c>
      <c r="AE264" s="17">
        <f t="shared" si="91"/>
        <v>0.54654266347813107</v>
      </c>
      <c r="AF264" s="8">
        <v>2.75</v>
      </c>
      <c r="AG264" s="16">
        <v>4.82</v>
      </c>
      <c r="AH264" s="8">
        <v>2</v>
      </c>
      <c r="AI264" s="8">
        <v>0</v>
      </c>
      <c r="AJ264" s="8">
        <v>1</v>
      </c>
      <c r="AK264" s="8">
        <v>0</v>
      </c>
      <c r="AL264" s="8">
        <v>2</v>
      </c>
      <c r="AM264" s="8">
        <f t="shared" si="80"/>
        <v>3</v>
      </c>
      <c r="AN264" s="8">
        <v>1</v>
      </c>
      <c r="AO264" s="8">
        <v>1</v>
      </c>
      <c r="AP264" s="8">
        <v>2</v>
      </c>
      <c r="AQ264" s="8">
        <v>2</v>
      </c>
      <c r="AR264" s="8">
        <f t="shared" si="81"/>
        <v>6</v>
      </c>
      <c r="AS264" s="8">
        <v>0</v>
      </c>
      <c r="AT264" s="8">
        <v>1</v>
      </c>
      <c r="AU264" s="8">
        <v>1</v>
      </c>
      <c r="AV264" s="8">
        <v>2</v>
      </c>
      <c r="AW264" s="8">
        <f t="shared" si="82"/>
        <v>4</v>
      </c>
      <c r="AX264" s="8">
        <f t="shared" si="92"/>
        <v>1</v>
      </c>
      <c r="AY264" s="8">
        <f t="shared" si="93"/>
        <v>3</v>
      </c>
      <c r="AZ264" s="8">
        <f t="shared" si="94"/>
        <v>3</v>
      </c>
      <c r="BA264" s="8">
        <f t="shared" si="95"/>
        <v>6</v>
      </c>
      <c r="BB264" s="8">
        <f t="shared" si="96"/>
        <v>13</v>
      </c>
    </row>
    <row r="265" spans="1:54" x14ac:dyDescent="0.3">
      <c r="A265" s="2">
        <v>264</v>
      </c>
      <c r="B265" s="2">
        <v>80</v>
      </c>
      <c r="C265" s="2">
        <v>4</v>
      </c>
      <c r="D265" s="2">
        <v>4</v>
      </c>
      <c r="E265" s="26">
        <f t="shared" si="83"/>
        <v>4</v>
      </c>
      <c r="F265" s="26">
        <f t="shared" si="84"/>
        <v>4</v>
      </c>
      <c r="G265" s="2">
        <v>3</v>
      </c>
      <c r="H265" s="2">
        <v>2</v>
      </c>
      <c r="I265" s="26">
        <f t="shared" si="85"/>
        <v>2</v>
      </c>
      <c r="J265" s="26">
        <f t="shared" si="86"/>
        <v>3</v>
      </c>
      <c r="K265" s="7">
        <v>1</v>
      </c>
      <c r="L265" s="7">
        <v>1</v>
      </c>
      <c r="M265" s="19">
        <f t="shared" si="87"/>
        <v>2</v>
      </c>
      <c r="N265" s="7">
        <v>3.35</v>
      </c>
      <c r="O265" s="10">
        <v>178</v>
      </c>
      <c r="P265" s="10">
        <v>179</v>
      </c>
      <c r="Q265" s="14">
        <v>51120</v>
      </c>
      <c r="R265" s="14">
        <f t="shared" si="88"/>
        <v>1000</v>
      </c>
      <c r="S265" s="9">
        <f t="shared" si="89"/>
        <v>1</v>
      </c>
      <c r="T265" s="14">
        <v>988.55605550596033</v>
      </c>
      <c r="U265" s="15">
        <f t="shared" si="90"/>
        <v>0.99</v>
      </c>
      <c r="V265" s="15">
        <f t="shared" si="78"/>
        <v>1.0000000000000009E-2</v>
      </c>
      <c r="W265" s="8">
        <v>7674</v>
      </c>
      <c r="X265" s="8">
        <v>8073</v>
      </c>
      <c r="Y265" s="8">
        <v>8492</v>
      </c>
      <c r="Z265" s="17">
        <v>103.52</v>
      </c>
      <c r="AA265" s="17">
        <f t="shared" si="79"/>
        <v>2.0150242633246251</v>
      </c>
      <c r="AB265" s="12">
        <v>77.260000000000005</v>
      </c>
      <c r="AC265" s="12">
        <v>129.78</v>
      </c>
      <c r="AD265" s="12">
        <v>4.76</v>
      </c>
      <c r="AE265" s="17">
        <f t="shared" si="91"/>
        <v>0.67760695272049309</v>
      </c>
      <c r="AF265" s="8">
        <v>3.57</v>
      </c>
      <c r="AG265" s="16">
        <v>6.87</v>
      </c>
      <c r="AH265" s="8">
        <v>3</v>
      </c>
      <c r="AI265" s="8">
        <v>0</v>
      </c>
      <c r="AJ265" s="8">
        <v>0</v>
      </c>
      <c r="AK265" s="8">
        <v>0</v>
      </c>
      <c r="AL265" s="8">
        <v>0</v>
      </c>
      <c r="AM265" s="8">
        <f t="shared" si="80"/>
        <v>0</v>
      </c>
      <c r="AN265" s="8">
        <v>1</v>
      </c>
      <c r="AO265" s="8">
        <v>1</v>
      </c>
      <c r="AP265" s="8">
        <v>1</v>
      </c>
      <c r="AQ265" s="8">
        <v>2</v>
      </c>
      <c r="AR265" s="8">
        <f t="shared" si="81"/>
        <v>5</v>
      </c>
      <c r="AS265" s="8">
        <v>0</v>
      </c>
      <c r="AT265" s="8">
        <v>0</v>
      </c>
      <c r="AU265" s="8">
        <v>0</v>
      </c>
      <c r="AV265" s="8">
        <v>1</v>
      </c>
      <c r="AW265" s="8">
        <f t="shared" si="82"/>
        <v>1</v>
      </c>
      <c r="AX265" s="8">
        <f t="shared" si="92"/>
        <v>1</v>
      </c>
      <c r="AY265" s="8">
        <f t="shared" si="93"/>
        <v>1</v>
      </c>
      <c r="AZ265" s="8">
        <f t="shared" si="94"/>
        <v>1</v>
      </c>
      <c r="BA265" s="8">
        <f t="shared" si="95"/>
        <v>3</v>
      </c>
      <c r="BB265" s="8">
        <f t="shared" si="96"/>
        <v>6</v>
      </c>
    </row>
    <row r="266" spans="1:54" x14ac:dyDescent="0.3">
      <c r="A266" s="2">
        <v>265</v>
      </c>
      <c r="B266" s="2">
        <v>80</v>
      </c>
      <c r="C266" s="2">
        <v>4</v>
      </c>
      <c r="D266" s="2">
        <v>4</v>
      </c>
      <c r="E266" s="26">
        <f t="shared" si="83"/>
        <v>4</v>
      </c>
      <c r="F266" s="26">
        <f t="shared" si="84"/>
        <v>4</v>
      </c>
      <c r="G266" s="2">
        <v>1</v>
      </c>
      <c r="H266" s="2">
        <v>1</v>
      </c>
      <c r="I266" s="26">
        <f t="shared" si="85"/>
        <v>1</v>
      </c>
      <c r="J266" s="26">
        <f t="shared" si="86"/>
        <v>1</v>
      </c>
      <c r="K266" s="7">
        <v>1</v>
      </c>
      <c r="L266" s="7">
        <v>1</v>
      </c>
      <c r="M266" s="19">
        <f t="shared" si="87"/>
        <v>2</v>
      </c>
      <c r="N266" s="7">
        <v>3.43</v>
      </c>
      <c r="O266" s="10">
        <v>179</v>
      </c>
      <c r="P266" s="10">
        <v>180</v>
      </c>
      <c r="Q266" s="14">
        <v>51120</v>
      </c>
      <c r="R266" s="14">
        <f t="shared" si="88"/>
        <v>1000</v>
      </c>
      <c r="S266" s="9">
        <f t="shared" si="89"/>
        <v>1</v>
      </c>
      <c r="T266" s="14">
        <v>949.73258865280252</v>
      </c>
      <c r="U266" s="15">
        <f t="shared" si="90"/>
        <v>0.95</v>
      </c>
      <c r="V266" s="15">
        <f t="shared" si="78"/>
        <v>5.0000000000000044E-2</v>
      </c>
      <c r="W266" s="8">
        <v>7674</v>
      </c>
      <c r="X266" s="8">
        <v>8073</v>
      </c>
      <c r="Y266" s="8">
        <v>8492</v>
      </c>
      <c r="Z266" s="17">
        <v>134.03</v>
      </c>
      <c r="AA266" s="17">
        <f t="shared" si="79"/>
        <v>2.1272020175903532</v>
      </c>
      <c r="AB266" s="12">
        <v>114.9</v>
      </c>
      <c r="AC266" s="12">
        <v>153.16</v>
      </c>
      <c r="AD266" s="12">
        <v>5.05</v>
      </c>
      <c r="AE266" s="17">
        <f t="shared" si="91"/>
        <v>0.70329137811866138</v>
      </c>
      <c r="AF266" s="8">
        <v>3.74</v>
      </c>
      <c r="AG266" s="16">
        <v>6.07</v>
      </c>
      <c r="AH266" s="8">
        <v>6</v>
      </c>
      <c r="AI266" s="8">
        <v>0</v>
      </c>
      <c r="AJ266" s="8">
        <v>0</v>
      </c>
      <c r="AK266" s="8">
        <v>0</v>
      </c>
      <c r="AL266" s="8">
        <v>0</v>
      </c>
      <c r="AM266" s="8">
        <f t="shared" si="80"/>
        <v>0</v>
      </c>
      <c r="AN266" s="8">
        <v>2</v>
      </c>
      <c r="AO266" s="8">
        <v>1</v>
      </c>
      <c r="AP266" s="8">
        <v>4</v>
      </c>
      <c r="AQ266" s="8">
        <v>1</v>
      </c>
      <c r="AR266" s="8">
        <f t="shared" si="81"/>
        <v>8</v>
      </c>
      <c r="AS266" s="8">
        <v>1</v>
      </c>
      <c r="AT266" s="8">
        <v>0</v>
      </c>
      <c r="AU266" s="8">
        <v>3</v>
      </c>
      <c r="AV266" s="8">
        <v>4</v>
      </c>
      <c r="AW266" s="8">
        <f t="shared" si="82"/>
        <v>8</v>
      </c>
      <c r="AX266" s="8">
        <f t="shared" si="92"/>
        <v>3</v>
      </c>
      <c r="AY266" s="8">
        <f t="shared" si="93"/>
        <v>1</v>
      </c>
      <c r="AZ266" s="8">
        <f t="shared" si="94"/>
        <v>7</v>
      </c>
      <c r="BA266" s="8">
        <f t="shared" si="95"/>
        <v>5</v>
      </c>
      <c r="BB266" s="8">
        <f t="shared" si="96"/>
        <v>16</v>
      </c>
    </row>
    <row r="267" spans="1:54" x14ac:dyDescent="0.3">
      <c r="A267" s="2">
        <v>266</v>
      </c>
      <c r="B267" s="2">
        <v>80</v>
      </c>
      <c r="C267" s="2">
        <v>4</v>
      </c>
      <c r="D267" s="2">
        <v>4</v>
      </c>
      <c r="E267" s="26">
        <f t="shared" si="83"/>
        <v>4</v>
      </c>
      <c r="F267" s="26">
        <f t="shared" si="84"/>
        <v>4</v>
      </c>
      <c r="G267" s="2">
        <v>4</v>
      </c>
      <c r="H267" s="2">
        <v>4</v>
      </c>
      <c r="I267" s="26">
        <f t="shared" si="85"/>
        <v>4</v>
      </c>
      <c r="J267" s="26">
        <f t="shared" si="86"/>
        <v>4</v>
      </c>
      <c r="K267" s="7">
        <v>1</v>
      </c>
      <c r="L267" s="7">
        <v>1</v>
      </c>
      <c r="M267" s="19">
        <f t="shared" si="87"/>
        <v>2</v>
      </c>
      <c r="N267" s="7">
        <v>3.3</v>
      </c>
      <c r="O267" s="10">
        <v>180</v>
      </c>
      <c r="P267" s="10">
        <v>181</v>
      </c>
      <c r="Q267" s="14">
        <v>51120</v>
      </c>
      <c r="R267" s="14">
        <f t="shared" si="88"/>
        <v>1000</v>
      </c>
      <c r="S267" s="9">
        <f t="shared" si="89"/>
        <v>1</v>
      </c>
      <c r="T267" s="14">
        <v>997.34544625838885</v>
      </c>
      <c r="U267" s="15">
        <f t="shared" si="90"/>
        <v>1</v>
      </c>
      <c r="V267" s="15">
        <f t="shared" si="78"/>
        <v>0</v>
      </c>
      <c r="W267" s="8">
        <v>7674</v>
      </c>
      <c r="X267" s="8">
        <v>8073</v>
      </c>
      <c r="Y267" s="8">
        <v>8492</v>
      </c>
      <c r="Z267" s="17">
        <v>60.95</v>
      </c>
      <c r="AA267" s="17">
        <f t="shared" si="79"/>
        <v>1.7849737099544007</v>
      </c>
      <c r="AB267" s="12">
        <v>56.44</v>
      </c>
      <c r="AC267" s="12">
        <v>65.45</v>
      </c>
      <c r="AD267" s="12">
        <v>3.98</v>
      </c>
      <c r="AE267" s="17">
        <f t="shared" si="91"/>
        <v>0.59988307207368785</v>
      </c>
      <c r="AF267" s="8">
        <v>2.92</v>
      </c>
      <c r="AG267" s="16">
        <v>5.1100000000000003</v>
      </c>
      <c r="AH267" s="8">
        <v>2</v>
      </c>
      <c r="AI267" s="8">
        <v>0</v>
      </c>
      <c r="AJ267" s="8">
        <v>3</v>
      </c>
      <c r="AK267" s="8">
        <v>2</v>
      </c>
      <c r="AL267" s="8">
        <v>3</v>
      </c>
      <c r="AM267" s="8">
        <f t="shared" si="80"/>
        <v>8</v>
      </c>
      <c r="AN267" s="8">
        <v>0</v>
      </c>
      <c r="AO267" s="8">
        <v>0</v>
      </c>
      <c r="AP267" s="8">
        <v>1</v>
      </c>
      <c r="AQ267" s="8">
        <v>0</v>
      </c>
      <c r="AR267" s="8">
        <f t="shared" si="81"/>
        <v>1</v>
      </c>
      <c r="AS267" s="8">
        <v>0</v>
      </c>
      <c r="AT267" s="8">
        <v>0</v>
      </c>
      <c r="AU267" s="8">
        <v>2</v>
      </c>
      <c r="AV267" s="8">
        <v>4</v>
      </c>
      <c r="AW267" s="8">
        <f t="shared" si="82"/>
        <v>6</v>
      </c>
      <c r="AX267" s="8">
        <f t="shared" si="92"/>
        <v>0</v>
      </c>
      <c r="AY267" s="8">
        <f t="shared" si="93"/>
        <v>3</v>
      </c>
      <c r="AZ267" s="8">
        <f t="shared" si="94"/>
        <v>5</v>
      </c>
      <c r="BA267" s="8">
        <f t="shared" si="95"/>
        <v>7</v>
      </c>
      <c r="BB267" s="8">
        <f t="shared" si="96"/>
        <v>15</v>
      </c>
    </row>
    <row r="268" spans="1:54" x14ac:dyDescent="0.3">
      <c r="A268" s="2">
        <v>267</v>
      </c>
      <c r="B268" s="2">
        <v>80</v>
      </c>
      <c r="C268" s="2">
        <v>4</v>
      </c>
      <c r="D268" s="2">
        <v>4</v>
      </c>
      <c r="E268" s="26">
        <f t="shared" si="83"/>
        <v>4</v>
      </c>
      <c r="F268" s="26">
        <f t="shared" si="84"/>
        <v>4</v>
      </c>
      <c r="G268" s="2">
        <v>4</v>
      </c>
      <c r="H268" s="2">
        <v>4</v>
      </c>
      <c r="I268" s="26">
        <f t="shared" si="85"/>
        <v>4</v>
      </c>
      <c r="J268" s="26">
        <f t="shared" si="86"/>
        <v>4</v>
      </c>
      <c r="K268" s="7">
        <v>1</v>
      </c>
      <c r="L268" s="7">
        <v>1</v>
      </c>
      <c r="M268" s="19">
        <f t="shared" si="87"/>
        <v>2</v>
      </c>
      <c r="N268" s="7">
        <v>3.39</v>
      </c>
      <c r="O268" s="10">
        <v>181</v>
      </c>
      <c r="P268" s="10">
        <v>181.44200000000001</v>
      </c>
      <c r="Q268" s="14">
        <v>51120</v>
      </c>
      <c r="R268" s="14">
        <f t="shared" si="88"/>
        <v>442.00000000000728</v>
      </c>
      <c r="S268" s="9">
        <f t="shared" si="89"/>
        <v>0.44200000000000728</v>
      </c>
      <c r="T268" s="14">
        <v>441.30341538999511</v>
      </c>
      <c r="U268" s="15">
        <f t="shared" si="90"/>
        <v>1</v>
      </c>
      <c r="V268" s="15">
        <f t="shared" si="78"/>
        <v>0</v>
      </c>
      <c r="W268" s="8">
        <v>7674</v>
      </c>
      <c r="X268" s="8">
        <v>8073</v>
      </c>
      <c r="Y268" s="8">
        <v>8492</v>
      </c>
      <c r="Z268" s="17">
        <v>58.35</v>
      </c>
      <c r="AA268" s="17">
        <f t="shared" si="79"/>
        <v>1.7660408603813891</v>
      </c>
      <c r="AB268" s="12">
        <v>58.35</v>
      </c>
      <c r="AC268" s="12">
        <v>58.35</v>
      </c>
      <c r="AD268" s="12">
        <v>3.53</v>
      </c>
      <c r="AE268" s="17">
        <f t="shared" si="91"/>
        <v>0.54777470538782258</v>
      </c>
      <c r="AF268" s="8">
        <v>2.66</v>
      </c>
      <c r="AG268" s="16">
        <v>4.6900000000000004</v>
      </c>
      <c r="AH268" s="8">
        <v>4</v>
      </c>
      <c r="AI268" s="8">
        <v>0</v>
      </c>
      <c r="AJ268" s="8">
        <v>0</v>
      </c>
      <c r="AK268" s="8">
        <v>1</v>
      </c>
      <c r="AL268" s="8">
        <v>0</v>
      </c>
      <c r="AM268" s="8">
        <f t="shared" si="80"/>
        <v>1</v>
      </c>
      <c r="AN268" s="8">
        <v>0</v>
      </c>
      <c r="AO268" s="8">
        <v>0</v>
      </c>
      <c r="AP268" s="8">
        <v>0</v>
      </c>
      <c r="AQ268" s="8">
        <v>2</v>
      </c>
      <c r="AR268" s="8">
        <f t="shared" si="81"/>
        <v>2</v>
      </c>
      <c r="AS268" s="8">
        <v>0</v>
      </c>
      <c r="AT268" s="8">
        <v>0</v>
      </c>
      <c r="AU268" s="8">
        <v>0</v>
      </c>
      <c r="AV268" s="8">
        <v>0</v>
      </c>
      <c r="AW268" s="8">
        <f t="shared" si="82"/>
        <v>0</v>
      </c>
      <c r="AX268" s="8">
        <f t="shared" si="92"/>
        <v>0</v>
      </c>
      <c r="AY268" s="8">
        <f t="shared" si="93"/>
        <v>0</v>
      </c>
      <c r="AZ268" s="8">
        <f t="shared" si="94"/>
        <v>1</v>
      </c>
      <c r="BA268" s="8">
        <f t="shared" si="95"/>
        <v>2</v>
      </c>
      <c r="BB268" s="8">
        <f t="shared" si="96"/>
        <v>3</v>
      </c>
    </row>
    <row r="269" spans="1:54" x14ac:dyDescent="0.3">
      <c r="A269" s="2">
        <v>268</v>
      </c>
      <c r="B269" s="2">
        <v>80</v>
      </c>
      <c r="C269" s="2">
        <v>4</v>
      </c>
      <c r="D269" s="2">
        <v>4</v>
      </c>
      <c r="E269" s="26">
        <f t="shared" si="83"/>
        <v>4</v>
      </c>
      <c r="F269" s="26">
        <f t="shared" si="84"/>
        <v>4</v>
      </c>
      <c r="G269" s="2">
        <v>1</v>
      </c>
      <c r="H269" s="2">
        <v>1</v>
      </c>
      <c r="I269" s="26">
        <f t="shared" si="85"/>
        <v>1</v>
      </c>
      <c r="J269" s="26">
        <f t="shared" si="86"/>
        <v>1</v>
      </c>
      <c r="K269" s="7">
        <v>1</v>
      </c>
      <c r="L269" s="7">
        <v>1</v>
      </c>
      <c r="M269" s="19">
        <f t="shared" si="87"/>
        <v>2</v>
      </c>
      <c r="N269" s="7">
        <v>3.32</v>
      </c>
      <c r="O269" s="10">
        <v>181.44200000000001</v>
      </c>
      <c r="P269" s="10">
        <v>183</v>
      </c>
      <c r="Q269" s="14">
        <v>51120</v>
      </c>
      <c r="R269" s="14">
        <f t="shared" si="88"/>
        <v>1557.9999999999927</v>
      </c>
      <c r="S269" s="9">
        <f t="shared" si="89"/>
        <v>1.5579999999999927</v>
      </c>
      <c r="T269" s="14">
        <v>1557.9965773927306</v>
      </c>
      <c r="U269" s="15">
        <f t="shared" si="90"/>
        <v>1</v>
      </c>
      <c r="V269" s="15">
        <f t="shared" si="78"/>
        <v>0</v>
      </c>
      <c r="W269" s="8">
        <v>7995</v>
      </c>
      <c r="X269" s="8">
        <v>7958</v>
      </c>
      <c r="Y269" s="8">
        <v>7920</v>
      </c>
      <c r="Z269" s="17">
        <v>106.83</v>
      </c>
      <c r="AA269" s="17">
        <f t="shared" si="79"/>
        <v>2.0286932283939163</v>
      </c>
      <c r="AB269" s="12">
        <v>87.69</v>
      </c>
      <c r="AC269" s="12">
        <v>127.3</v>
      </c>
      <c r="AD269" s="12">
        <v>3.22</v>
      </c>
      <c r="AE269" s="17">
        <f t="shared" si="91"/>
        <v>0.50785587169583091</v>
      </c>
      <c r="AF269" s="8">
        <v>1.82</v>
      </c>
      <c r="AG269" s="16">
        <v>4.9000000000000004</v>
      </c>
      <c r="AH269" s="8">
        <v>3</v>
      </c>
      <c r="AI269" s="8">
        <v>0</v>
      </c>
      <c r="AJ269" s="8">
        <v>1</v>
      </c>
      <c r="AK269" s="8">
        <v>1</v>
      </c>
      <c r="AL269" s="8">
        <v>2</v>
      </c>
      <c r="AM269" s="8">
        <f t="shared" si="80"/>
        <v>4</v>
      </c>
      <c r="AN269" s="8">
        <v>0</v>
      </c>
      <c r="AO269" s="8">
        <v>0</v>
      </c>
      <c r="AP269" s="8">
        <v>1</v>
      </c>
      <c r="AQ269" s="8">
        <v>3</v>
      </c>
      <c r="AR269" s="8">
        <f t="shared" si="81"/>
        <v>4</v>
      </c>
      <c r="AS269" s="8">
        <v>0</v>
      </c>
      <c r="AT269" s="8">
        <v>0</v>
      </c>
      <c r="AU269" s="8">
        <v>2</v>
      </c>
      <c r="AV269" s="8">
        <v>7</v>
      </c>
      <c r="AW269" s="8">
        <f t="shared" si="82"/>
        <v>9</v>
      </c>
      <c r="AX269" s="8">
        <f t="shared" si="92"/>
        <v>0</v>
      </c>
      <c r="AY269" s="8">
        <f t="shared" si="93"/>
        <v>1</v>
      </c>
      <c r="AZ269" s="8">
        <f t="shared" si="94"/>
        <v>4</v>
      </c>
      <c r="BA269" s="8">
        <f t="shared" si="95"/>
        <v>12</v>
      </c>
      <c r="BB269" s="8">
        <f t="shared" si="96"/>
        <v>17</v>
      </c>
    </row>
    <row r="270" spans="1:54" x14ac:dyDescent="0.3">
      <c r="A270" s="2">
        <v>269</v>
      </c>
      <c r="B270" s="2">
        <v>80</v>
      </c>
      <c r="C270" s="2">
        <v>4</v>
      </c>
      <c r="D270" s="2">
        <v>4</v>
      </c>
      <c r="E270" s="26">
        <f t="shared" si="83"/>
        <v>4</v>
      </c>
      <c r="F270" s="26">
        <f t="shared" si="84"/>
        <v>4</v>
      </c>
      <c r="G270" s="2">
        <v>2</v>
      </c>
      <c r="H270" s="2">
        <v>2</v>
      </c>
      <c r="I270" s="26">
        <f t="shared" si="85"/>
        <v>2</v>
      </c>
      <c r="J270" s="26">
        <f t="shared" si="86"/>
        <v>2</v>
      </c>
      <c r="K270" s="7">
        <v>1</v>
      </c>
      <c r="L270" s="7">
        <v>1</v>
      </c>
      <c r="M270" s="19">
        <f t="shared" si="87"/>
        <v>2</v>
      </c>
      <c r="N270" s="7">
        <v>3.43</v>
      </c>
      <c r="O270" s="10">
        <v>183</v>
      </c>
      <c r="P270" s="10">
        <v>184</v>
      </c>
      <c r="Q270" s="14">
        <v>51120</v>
      </c>
      <c r="R270" s="14">
        <f t="shared" si="88"/>
        <v>1000</v>
      </c>
      <c r="S270" s="9">
        <f t="shared" si="89"/>
        <v>1</v>
      </c>
      <c r="T270" s="14">
        <v>999.99654809980052</v>
      </c>
      <c r="U270" s="15">
        <f t="shared" si="90"/>
        <v>1</v>
      </c>
      <c r="V270" s="15">
        <f t="shared" si="78"/>
        <v>0</v>
      </c>
      <c r="W270" s="8">
        <v>7995</v>
      </c>
      <c r="X270" s="8">
        <v>7958</v>
      </c>
      <c r="Y270" s="8">
        <v>7920</v>
      </c>
      <c r="Z270" s="17">
        <v>86.41</v>
      </c>
      <c r="AA270" s="17">
        <f t="shared" si="79"/>
        <v>1.9365640051352659</v>
      </c>
      <c r="AB270" s="12">
        <v>62.68</v>
      </c>
      <c r="AC270" s="12">
        <v>110.14</v>
      </c>
      <c r="AD270" s="12">
        <v>4</v>
      </c>
      <c r="AE270" s="17">
        <f t="shared" si="91"/>
        <v>0.6020599913279624</v>
      </c>
      <c r="AF270" s="8">
        <v>2.97</v>
      </c>
      <c r="AG270" s="16">
        <v>5.21</v>
      </c>
      <c r="AH270" s="8">
        <v>1</v>
      </c>
      <c r="AI270" s="8">
        <v>1</v>
      </c>
      <c r="AJ270" s="8">
        <v>0</v>
      </c>
      <c r="AK270" s="8">
        <v>0</v>
      </c>
      <c r="AL270" s="8">
        <v>0</v>
      </c>
      <c r="AM270" s="8">
        <f t="shared" si="80"/>
        <v>1</v>
      </c>
      <c r="AN270" s="8">
        <v>0</v>
      </c>
      <c r="AO270" s="8">
        <v>1</v>
      </c>
      <c r="AP270" s="8">
        <v>2</v>
      </c>
      <c r="AQ270" s="8">
        <v>1</v>
      </c>
      <c r="AR270" s="8">
        <f t="shared" si="81"/>
        <v>4</v>
      </c>
      <c r="AS270" s="8">
        <v>0</v>
      </c>
      <c r="AT270" s="8">
        <v>0</v>
      </c>
      <c r="AU270" s="8">
        <v>0</v>
      </c>
      <c r="AV270" s="8">
        <v>3</v>
      </c>
      <c r="AW270" s="8">
        <f t="shared" si="82"/>
        <v>3</v>
      </c>
      <c r="AX270" s="8">
        <f t="shared" si="92"/>
        <v>1</v>
      </c>
      <c r="AY270" s="8">
        <f t="shared" si="93"/>
        <v>1</v>
      </c>
      <c r="AZ270" s="8">
        <f t="shared" si="94"/>
        <v>2</v>
      </c>
      <c r="BA270" s="8">
        <f t="shared" si="95"/>
        <v>4</v>
      </c>
      <c r="BB270" s="8">
        <f t="shared" si="96"/>
        <v>8</v>
      </c>
    </row>
    <row r="271" spans="1:54" x14ac:dyDescent="0.3">
      <c r="A271" s="2">
        <v>270</v>
      </c>
      <c r="B271" s="2">
        <v>80</v>
      </c>
      <c r="C271" s="2">
        <v>4</v>
      </c>
      <c r="D271" s="2">
        <v>4</v>
      </c>
      <c r="E271" s="26">
        <f t="shared" si="83"/>
        <v>4</v>
      </c>
      <c r="F271" s="26">
        <f t="shared" si="84"/>
        <v>4</v>
      </c>
      <c r="G271" s="2">
        <v>4</v>
      </c>
      <c r="H271" s="2">
        <v>4</v>
      </c>
      <c r="I271" s="26">
        <f t="shared" si="85"/>
        <v>4</v>
      </c>
      <c r="J271" s="26">
        <f t="shared" si="86"/>
        <v>4</v>
      </c>
      <c r="K271" s="7">
        <v>1</v>
      </c>
      <c r="L271" s="7">
        <v>1</v>
      </c>
      <c r="M271" s="19">
        <f t="shared" si="87"/>
        <v>2</v>
      </c>
      <c r="N271" s="7">
        <v>3.28</v>
      </c>
      <c r="O271" s="10">
        <v>184</v>
      </c>
      <c r="P271" s="10">
        <v>185.65</v>
      </c>
      <c r="Q271" s="14">
        <v>51120</v>
      </c>
      <c r="R271" s="14">
        <f t="shared" si="88"/>
        <v>1650.0000000000057</v>
      </c>
      <c r="S271" s="9">
        <f t="shared" si="89"/>
        <v>1.6500000000000057</v>
      </c>
      <c r="T271" s="14">
        <v>1576.4138807590055</v>
      </c>
      <c r="U271" s="15">
        <f t="shared" si="90"/>
        <v>0.96</v>
      </c>
      <c r="V271" s="15">
        <f t="shared" si="78"/>
        <v>4.0000000000000036E-2</v>
      </c>
      <c r="W271" s="8">
        <v>7995</v>
      </c>
      <c r="X271" s="8">
        <v>7958</v>
      </c>
      <c r="Y271" s="8">
        <v>7920</v>
      </c>
      <c r="Z271" s="17">
        <v>91.1</v>
      </c>
      <c r="AA271" s="17">
        <f t="shared" si="79"/>
        <v>1.9595183769729982</v>
      </c>
      <c r="AB271" s="12">
        <v>79.23</v>
      </c>
      <c r="AC271" s="12">
        <v>105.61</v>
      </c>
      <c r="AD271" s="12">
        <v>3.52</v>
      </c>
      <c r="AE271" s="17">
        <f t="shared" si="91"/>
        <v>0.54654266347813107</v>
      </c>
      <c r="AF271" s="8">
        <v>2.89</v>
      </c>
      <c r="AG271" s="16">
        <v>4.09</v>
      </c>
      <c r="AH271" s="8">
        <v>1</v>
      </c>
      <c r="AI271" s="8">
        <v>0</v>
      </c>
      <c r="AJ271" s="8">
        <v>0</v>
      </c>
      <c r="AK271" s="8">
        <v>2</v>
      </c>
      <c r="AL271" s="8">
        <v>5</v>
      </c>
      <c r="AM271" s="8">
        <f t="shared" si="80"/>
        <v>7</v>
      </c>
      <c r="AN271" s="8">
        <v>0</v>
      </c>
      <c r="AO271" s="8">
        <v>0</v>
      </c>
      <c r="AP271" s="8">
        <v>2</v>
      </c>
      <c r="AQ271" s="8">
        <v>4</v>
      </c>
      <c r="AR271" s="8">
        <f t="shared" si="81"/>
        <v>6</v>
      </c>
      <c r="AS271" s="8">
        <v>0</v>
      </c>
      <c r="AT271" s="8">
        <v>0</v>
      </c>
      <c r="AU271" s="8">
        <v>1</v>
      </c>
      <c r="AV271" s="8">
        <v>3</v>
      </c>
      <c r="AW271" s="8">
        <f t="shared" si="82"/>
        <v>4</v>
      </c>
      <c r="AX271" s="8">
        <f t="shared" si="92"/>
        <v>0</v>
      </c>
      <c r="AY271" s="8">
        <f t="shared" si="93"/>
        <v>0</v>
      </c>
      <c r="AZ271" s="8">
        <f t="shared" si="94"/>
        <v>5</v>
      </c>
      <c r="BA271" s="8">
        <f t="shared" si="95"/>
        <v>12</v>
      </c>
      <c r="BB271" s="8">
        <f t="shared" si="96"/>
        <v>17</v>
      </c>
    </row>
    <row r="272" spans="1:54" x14ac:dyDescent="0.3">
      <c r="A272" s="2">
        <v>271</v>
      </c>
      <c r="B272" s="2">
        <v>80</v>
      </c>
      <c r="C272" s="2">
        <v>4</v>
      </c>
      <c r="D272" s="2">
        <v>4</v>
      </c>
      <c r="E272" s="26">
        <f t="shared" si="83"/>
        <v>4</v>
      </c>
      <c r="F272" s="26">
        <f t="shared" si="84"/>
        <v>4</v>
      </c>
      <c r="G272" s="2">
        <v>1</v>
      </c>
      <c r="H272" s="2">
        <v>1</v>
      </c>
      <c r="I272" s="26">
        <f t="shared" si="85"/>
        <v>1</v>
      </c>
      <c r="J272" s="26">
        <f t="shared" si="86"/>
        <v>1</v>
      </c>
      <c r="K272" s="7">
        <v>1</v>
      </c>
      <c r="L272" s="7">
        <v>1</v>
      </c>
      <c r="M272" s="19">
        <f t="shared" si="87"/>
        <v>2</v>
      </c>
      <c r="N272" s="7">
        <v>3.29</v>
      </c>
      <c r="O272" s="10">
        <v>185.65</v>
      </c>
      <c r="P272" s="10">
        <v>186.78</v>
      </c>
      <c r="Q272" s="14">
        <v>51120</v>
      </c>
      <c r="R272" s="14">
        <f t="shared" si="88"/>
        <v>1129.9999999999955</v>
      </c>
      <c r="S272" s="9">
        <f t="shared" si="89"/>
        <v>1.1299999999999955</v>
      </c>
      <c r="T272" s="14">
        <v>1129.69909393992</v>
      </c>
      <c r="U272" s="15">
        <f t="shared" si="90"/>
        <v>1</v>
      </c>
      <c r="V272" s="15">
        <f t="shared" si="78"/>
        <v>0</v>
      </c>
      <c r="W272" s="8">
        <v>7995</v>
      </c>
      <c r="X272" s="8">
        <v>7958</v>
      </c>
      <c r="Y272" s="8">
        <v>7920</v>
      </c>
      <c r="Z272" s="17">
        <v>27.53</v>
      </c>
      <c r="AA272" s="17">
        <f t="shared" si="79"/>
        <v>1.4398062113933303</v>
      </c>
      <c r="AB272" s="12">
        <v>14.07</v>
      </c>
      <c r="AC272" s="12">
        <v>40.98</v>
      </c>
      <c r="AD272" s="12">
        <v>2.84</v>
      </c>
      <c r="AE272" s="17">
        <f t="shared" si="91"/>
        <v>0.45331834004703764</v>
      </c>
      <c r="AF272" s="8">
        <v>1.9</v>
      </c>
      <c r="AG272" s="16">
        <v>4.03</v>
      </c>
      <c r="AH272" s="8">
        <v>7</v>
      </c>
      <c r="AI272" s="8">
        <v>0</v>
      </c>
      <c r="AJ272" s="8">
        <v>1</v>
      </c>
      <c r="AK272" s="8">
        <v>3</v>
      </c>
      <c r="AL272" s="8">
        <v>8</v>
      </c>
      <c r="AM272" s="8">
        <f t="shared" si="80"/>
        <v>12</v>
      </c>
      <c r="AN272" s="8">
        <v>0</v>
      </c>
      <c r="AO272" s="8">
        <v>0</v>
      </c>
      <c r="AP272" s="8">
        <v>2</v>
      </c>
      <c r="AQ272" s="8">
        <v>5</v>
      </c>
      <c r="AR272" s="8">
        <f t="shared" si="81"/>
        <v>7</v>
      </c>
      <c r="AS272" s="8">
        <v>0</v>
      </c>
      <c r="AT272" s="8">
        <v>1</v>
      </c>
      <c r="AU272" s="8">
        <v>1</v>
      </c>
      <c r="AV272" s="8">
        <v>12</v>
      </c>
      <c r="AW272" s="8">
        <f t="shared" si="82"/>
        <v>14</v>
      </c>
      <c r="AX272" s="8">
        <f t="shared" si="92"/>
        <v>0</v>
      </c>
      <c r="AY272" s="8">
        <f t="shared" si="93"/>
        <v>2</v>
      </c>
      <c r="AZ272" s="8">
        <f t="shared" si="94"/>
        <v>6</v>
      </c>
      <c r="BA272" s="8">
        <f t="shared" si="95"/>
        <v>25</v>
      </c>
      <c r="BB272" s="8">
        <f t="shared" si="96"/>
        <v>33</v>
      </c>
    </row>
    <row r="273" spans="1:54" x14ac:dyDescent="0.3">
      <c r="A273" s="2">
        <v>272</v>
      </c>
      <c r="B273" s="2">
        <v>60</v>
      </c>
      <c r="C273" s="2">
        <v>4</v>
      </c>
      <c r="D273" s="2">
        <v>4</v>
      </c>
      <c r="E273" s="26">
        <f t="shared" si="83"/>
        <v>4</v>
      </c>
      <c r="F273" s="26">
        <f t="shared" si="84"/>
        <v>4</v>
      </c>
      <c r="G273" s="2">
        <v>1</v>
      </c>
      <c r="H273" s="2">
        <v>1</v>
      </c>
      <c r="I273" s="26">
        <f t="shared" si="85"/>
        <v>1</v>
      </c>
      <c r="J273" s="26">
        <f t="shared" si="86"/>
        <v>1</v>
      </c>
      <c r="K273" s="7">
        <v>1</v>
      </c>
      <c r="L273" s="7">
        <v>1</v>
      </c>
      <c r="M273" s="19">
        <f t="shared" si="87"/>
        <v>2</v>
      </c>
      <c r="N273" s="7">
        <v>3.66</v>
      </c>
      <c r="O273" s="10">
        <v>186.78</v>
      </c>
      <c r="P273" s="10">
        <v>187.7</v>
      </c>
      <c r="Q273" s="14">
        <v>51130</v>
      </c>
      <c r="R273" s="14">
        <f t="shared" si="88"/>
        <v>919.99999999998749</v>
      </c>
      <c r="S273" s="9">
        <f t="shared" si="89"/>
        <v>0.91999999999998749</v>
      </c>
      <c r="T273" s="14">
        <v>865.39948428884338</v>
      </c>
      <c r="U273" s="15">
        <f t="shared" si="90"/>
        <v>0.94</v>
      </c>
      <c r="V273" s="15">
        <f t="shared" si="78"/>
        <v>6.0000000000000053E-2</v>
      </c>
      <c r="W273" s="8">
        <v>7995</v>
      </c>
      <c r="X273" s="8">
        <v>7958</v>
      </c>
      <c r="Y273" s="8">
        <v>7920</v>
      </c>
      <c r="Z273" s="17">
        <v>82.07</v>
      </c>
      <c r="AA273" s="17">
        <f t="shared" si="79"/>
        <v>1.9141844334232463</v>
      </c>
      <c r="AB273" s="12">
        <v>48.4</v>
      </c>
      <c r="AC273" s="12">
        <v>115.74</v>
      </c>
      <c r="AD273" s="12">
        <v>3.01</v>
      </c>
      <c r="AE273" s="17">
        <f t="shared" si="91"/>
        <v>0.47856649559384334</v>
      </c>
      <c r="AF273" s="8">
        <v>2.2200000000000002</v>
      </c>
      <c r="AG273" s="16">
        <v>5</v>
      </c>
      <c r="AH273" s="8">
        <v>0</v>
      </c>
      <c r="AI273" s="8">
        <v>0</v>
      </c>
      <c r="AJ273" s="8">
        <v>0</v>
      </c>
      <c r="AK273" s="8">
        <v>1</v>
      </c>
      <c r="AL273" s="8">
        <v>1</v>
      </c>
      <c r="AM273" s="8">
        <f t="shared" si="80"/>
        <v>2</v>
      </c>
      <c r="AN273" s="8">
        <v>0</v>
      </c>
      <c r="AO273" s="8">
        <v>0</v>
      </c>
      <c r="AP273" s="8">
        <v>0</v>
      </c>
      <c r="AQ273" s="8">
        <v>2</v>
      </c>
      <c r="AR273" s="8">
        <f t="shared" si="81"/>
        <v>2</v>
      </c>
      <c r="AS273" s="8">
        <v>0</v>
      </c>
      <c r="AT273" s="8">
        <v>0</v>
      </c>
      <c r="AU273" s="8">
        <v>0</v>
      </c>
      <c r="AV273" s="8">
        <v>1</v>
      </c>
      <c r="AW273" s="8">
        <f t="shared" si="82"/>
        <v>1</v>
      </c>
      <c r="AX273" s="8">
        <f t="shared" si="92"/>
        <v>0</v>
      </c>
      <c r="AY273" s="8">
        <f t="shared" si="93"/>
        <v>0</v>
      </c>
      <c r="AZ273" s="8">
        <f t="shared" si="94"/>
        <v>1</v>
      </c>
      <c r="BA273" s="8">
        <f t="shared" si="95"/>
        <v>4</v>
      </c>
      <c r="BB273" s="8">
        <f t="shared" si="96"/>
        <v>5</v>
      </c>
    </row>
    <row r="274" spans="1:54" x14ac:dyDescent="0.3">
      <c r="A274" s="2">
        <v>273</v>
      </c>
      <c r="B274" s="2">
        <v>60</v>
      </c>
      <c r="C274" s="2">
        <v>4</v>
      </c>
      <c r="D274" s="2">
        <v>4</v>
      </c>
      <c r="E274" s="26">
        <f t="shared" si="83"/>
        <v>4</v>
      </c>
      <c r="F274" s="26">
        <f t="shared" si="84"/>
        <v>4</v>
      </c>
      <c r="G274" s="2">
        <v>2</v>
      </c>
      <c r="H274" s="2">
        <v>2</v>
      </c>
      <c r="I274" s="26">
        <f t="shared" si="85"/>
        <v>2</v>
      </c>
      <c r="J274" s="26">
        <f t="shared" si="86"/>
        <v>2</v>
      </c>
      <c r="K274" s="7">
        <v>1</v>
      </c>
      <c r="L274" s="7">
        <v>1</v>
      </c>
      <c r="M274" s="19">
        <f t="shared" si="87"/>
        <v>2</v>
      </c>
      <c r="N274" s="7">
        <v>3.33</v>
      </c>
      <c r="O274" s="10">
        <v>187.7</v>
      </c>
      <c r="P274" s="10">
        <v>188.7</v>
      </c>
      <c r="Q274" s="14">
        <v>51130</v>
      </c>
      <c r="R274" s="14">
        <f t="shared" si="88"/>
        <v>1000</v>
      </c>
      <c r="S274" s="9">
        <f t="shared" si="89"/>
        <v>1</v>
      </c>
      <c r="T274" s="14">
        <v>937.86014551902565</v>
      </c>
      <c r="U274" s="15">
        <f t="shared" si="90"/>
        <v>0.94</v>
      </c>
      <c r="V274" s="15">
        <f t="shared" si="78"/>
        <v>6.0000000000000053E-2</v>
      </c>
      <c r="W274" s="8">
        <v>7995</v>
      </c>
      <c r="X274" s="8">
        <v>7958</v>
      </c>
      <c r="Y274" s="8">
        <v>7920</v>
      </c>
      <c r="Z274" s="17">
        <v>87.35</v>
      </c>
      <c r="AA274" s="17">
        <f t="shared" si="79"/>
        <v>1.9412629093189497</v>
      </c>
      <c r="AB274" s="12">
        <v>87.35</v>
      </c>
      <c r="AC274" s="12">
        <v>87.35</v>
      </c>
      <c r="AD274" s="12">
        <v>3.16</v>
      </c>
      <c r="AE274" s="17">
        <f t="shared" si="91"/>
        <v>0.49968708261840383</v>
      </c>
      <c r="AF274" s="8">
        <v>1.66</v>
      </c>
      <c r="AG274" s="16">
        <v>4.95</v>
      </c>
      <c r="AH274" s="8">
        <v>2</v>
      </c>
      <c r="AI274" s="8">
        <v>0</v>
      </c>
      <c r="AJ274" s="8">
        <v>0</v>
      </c>
      <c r="AK274" s="8">
        <v>1</v>
      </c>
      <c r="AL274" s="8">
        <v>1</v>
      </c>
      <c r="AM274" s="8">
        <f t="shared" si="80"/>
        <v>2</v>
      </c>
      <c r="AN274" s="8">
        <v>0</v>
      </c>
      <c r="AO274" s="8">
        <v>0</v>
      </c>
      <c r="AP274" s="8">
        <v>0</v>
      </c>
      <c r="AQ274" s="8">
        <v>0</v>
      </c>
      <c r="AR274" s="8">
        <f t="shared" si="81"/>
        <v>0</v>
      </c>
      <c r="AS274" s="8">
        <v>0</v>
      </c>
      <c r="AT274" s="8">
        <v>0</v>
      </c>
      <c r="AU274" s="8">
        <v>0</v>
      </c>
      <c r="AV274" s="8">
        <v>2</v>
      </c>
      <c r="AW274" s="8">
        <f t="shared" si="82"/>
        <v>2</v>
      </c>
      <c r="AX274" s="8">
        <f t="shared" si="92"/>
        <v>0</v>
      </c>
      <c r="AY274" s="8">
        <f t="shared" si="93"/>
        <v>0</v>
      </c>
      <c r="AZ274" s="8">
        <f t="shared" si="94"/>
        <v>1</v>
      </c>
      <c r="BA274" s="8">
        <f t="shared" si="95"/>
        <v>3</v>
      </c>
      <c r="BB274" s="8">
        <f t="shared" si="96"/>
        <v>4</v>
      </c>
    </row>
    <row r="275" spans="1:54" x14ac:dyDescent="0.3">
      <c r="A275" s="2">
        <v>274</v>
      </c>
      <c r="B275" s="2">
        <v>60</v>
      </c>
      <c r="C275" s="2">
        <v>4</v>
      </c>
      <c r="D275" s="2">
        <v>4</v>
      </c>
      <c r="E275" s="26">
        <f t="shared" si="83"/>
        <v>4</v>
      </c>
      <c r="F275" s="26">
        <f t="shared" si="84"/>
        <v>4</v>
      </c>
      <c r="G275" s="2">
        <v>2</v>
      </c>
      <c r="H275" s="2">
        <v>2</v>
      </c>
      <c r="I275" s="26">
        <f t="shared" si="85"/>
        <v>2</v>
      </c>
      <c r="J275" s="26">
        <f t="shared" si="86"/>
        <v>2</v>
      </c>
      <c r="K275" s="7">
        <v>1</v>
      </c>
      <c r="L275" s="7">
        <v>1</v>
      </c>
      <c r="M275" s="19">
        <f t="shared" si="87"/>
        <v>2</v>
      </c>
      <c r="N275" s="7">
        <v>3.38</v>
      </c>
      <c r="O275" s="10">
        <v>188.7</v>
      </c>
      <c r="P275" s="10">
        <v>189.87700000000001</v>
      </c>
      <c r="Q275" s="14">
        <v>51130</v>
      </c>
      <c r="R275" s="14">
        <f t="shared" si="88"/>
        <v>1177.0000000000209</v>
      </c>
      <c r="S275" s="9">
        <f t="shared" si="89"/>
        <v>1.1770000000000209</v>
      </c>
      <c r="T275" s="14">
        <v>1165.680518441138</v>
      </c>
      <c r="U275" s="15">
        <f t="shared" si="90"/>
        <v>0.99</v>
      </c>
      <c r="V275" s="15">
        <f t="shared" si="78"/>
        <v>1.0000000000000009E-2</v>
      </c>
      <c r="W275" s="8">
        <v>7995</v>
      </c>
      <c r="X275" s="8">
        <v>7958</v>
      </c>
      <c r="Y275" s="8">
        <v>7920</v>
      </c>
      <c r="Z275" s="17">
        <v>74.78</v>
      </c>
      <c r="AA275" s="17">
        <f t="shared" si="79"/>
        <v>1.8737854608182007</v>
      </c>
      <c r="AB275" s="12">
        <v>50.48</v>
      </c>
      <c r="AC275" s="12">
        <v>114.1</v>
      </c>
      <c r="AD275" s="12">
        <v>3.68</v>
      </c>
      <c r="AE275" s="17">
        <f t="shared" si="91"/>
        <v>0.56584781867351763</v>
      </c>
      <c r="AF275" s="8">
        <v>2.68</v>
      </c>
      <c r="AG275" s="16">
        <v>6.68</v>
      </c>
      <c r="AH275" s="8">
        <v>2</v>
      </c>
      <c r="AI275" s="8">
        <v>0</v>
      </c>
      <c r="AJ275" s="8">
        <v>1</v>
      </c>
      <c r="AK275" s="8">
        <v>0</v>
      </c>
      <c r="AL275" s="8">
        <v>1</v>
      </c>
      <c r="AM275" s="8">
        <f t="shared" si="80"/>
        <v>2</v>
      </c>
      <c r="AN275" s="8">
        <v>0</v>
      </c>
      <c r="AO275" s="8">
        <v>0</v>
      </c>
      <c r="AP275" s="8">
        <v>0</v>
      </c>
      <c r="AQ275" s="8">
        <v>2</v>
      </c>
      <c r="AR275" s="8">
        <f t="shared" si="81"/>
        <v>2</v>
      </c>
      <c r="AS275" s="8">
        <v>0</v>
      </c>
      <c r="AT275" s="8">
        <v>0</v>
      </c>
      <c r="AU275" s="8">
        <v>0</v>
      </c>
      <c r="AV275" s="8">
        <v>3</v>
      </c>
      <c r="AW275" s="8">
        <f t="shared" si="82"/>
        <v>3</v>
      </c>
      <c r="AX275" s="8">
        <f t="shared" si="92"/>
        <v>0</v>
      </c>
      <c r="AY275" s="8">
        <f t="shared" si="93"/>
        <v>1</v>
      </c>
      <c r="AZ275" s="8">
        <f t="shared" si="94"/>
        <v>0</v>
      </c>
      <c r="BA275" s="8">
        <f t="shared" si="95"/>
        <v>6</v>
      </c>
      <c r="BB275" s="8">
        <f t="shared" si="96"/>
        <v>7</v>
      </c>
    </row>
    <row r="276" spans="1:54" x14ac:dyDescent="0.3">
      <c r="A276" s="2">
        <v>275</v>
      </c>
      <c r="B276" s="2">
        <v>60</v>
      </c>
      <c r="C276" s="2">
        <v>4</v>
      </c>
      <c r="D276" s="2">
        <v>3</v>
      </c>
      <c r="E276" s="26">
        <f t="shared" si="83"/>
        <v>3</v>
      </c>
      <c r="F276" s="26">
        <f t="shared" si="84"/>
        <v>4</v>
      </c>
      <c r="G276" s="2">
        <v>1</v>
      </c>
      <c r="H276" s="2">
        <v>1</v>
      </c>
      <c r="I276" s="26">
        <f t="shared" si="85"/>
        <v>1</v>
      </c>
      <c r="J276" s="26">
        <f t="shared" si="86"/>
        <v>1</v>
      </c>
      <c r="K276" s="7">
        <v>1</v>
      </c>
      <c r="L276" s="7">
        <v>1</v>
      </c>
      <c r="M276" s="19">
        <f t="shared" si="87"/>
        <v>2</v>
      </c>
      <c r="N276" s="7">
        <v>3.38</v>
      </c>
      <c r="O276" s="10">
        <v>189.87700000000001</v>
      </c>
      <c r="P276" s="10">
        <v>190.7</v>
      </c>
      <c r="Q276" s="14">
        <v>51130</v>
      </c>
      <c r="R276" s="14">
        <f t="shared" si="88"/>
        <v>822.99999999997908</v>
      </c>
      <c r="S276" s="9">
        <f t="shared" si="89"/>
        <v>0.82299999999997908</v>
      </c>
      <c r="T276" s="14">
        <v>735.95201199036694</v>
      </c>
      <c r="U276" s="15">
        <f t="shared" si="90"/>
        <v>0.89</v>
      </c>
      <c r="V276" s="15">
        <f t="shared" si="78"/>
        <v>0.10999999999999999</v>
      </c>
      <c r="W276" s="8">
        <v>7995</v>
      </c>
      <c r="X276" s="8">
        <v>7958</v>
      </c>
      <c r="Y276" s="8">
        <v>7920</v>
      </c>
      <c r="Z276" s="17">
        <v>118.6</v>
      </c>
      <c r="AA276" s="17">
        <f t="shared" si="79"/>
        <v>2.0740846890282438</v>
      </c>
      <c r="AB276" s="12">
        <v>94.48</v>
      </c>
      <c r="AC276" s="12">
        <v>142.72</v>
      </c>
      <c r="AD276" s="12">
        <v>4.51</v>
      </c>
      <c r="AE276" s="17">
        <f t="shared" si="91"/>
        <v>0.65417654187796048</v>
      </c>
      <c r="AF276" s="8">
        <v>2.9</v>
      </c>
      <c r="AG276" s="16">
        <v>5.76</v>
      </c>
      <c r="AH276" s="8">
        <v>1</v>
      </c>
      <c r="AI276" s="8">
        <v>0</v>
      </c>
      <c r="AJ276" s="8">
        <v>0</v>
      </c>
      <c r="AK276" s="8">
        <v>0</v>
      </c>
      <c r="AL276" s="8">
        <v>0</v>
      </c>
      <c r="AM276" s="8">
        <f t="shared" si="80"/>
        <v>0</v>
      </c>
      <c r="AN276" s="8">
        <v>0</v>
      </c>
      <c r="AO276" s="8">
        <v>0</v>
      </c>
      <c r="AP276" s="8">
        <v>0</v>
      </c>
      <c r="AQ276" s="8">
        <v>4</v>
      </c>
      <c r="AR276" s="8">
        <f t="shared" si="81"/>
        <v>4</v>
      </c>
      <c r="AS276" s="8">
        <v>0</v>
      </c>
      <c r="AT276" s="8">
        <v>1</v>
      </c>
      <c r="AU276" s="8">
        <v>1</v>
      </c>
      <c r="AV276" s="8">
        <v>0</v>
      </c>
      <c r="AW276" s="8">
        <f t="shared" si="82"/>
        <v>2</v>
      </c>
      <c r="AX276" s="8">
        <f t="shared" si="92"/>
        <v>0</v>
      </c>
      <c r="AY276" s="8">
        <f t="shared" si="93"/>
        <v>1</v>
      </c>
      <c r="AZ276" s="8">
        <f t="shared" si="94"/>
        <v>1</v>
      </c>
      <c r="BA276" s="8">
        <f t="shared" si="95"/>
        <v>4</v>
      </c>
      <c r="BB276" s="8">
        <f t="shared" si="96"/>
        <v>6</v>
      </c>
    </row>
    <row r="277" spans="1:54" x14ac:dyDescent="0.3">
      <c r="A277" s="2">
        <v>276</v>
      </c>
      <c r="B277" s="2">
        <v>60</v>
      </c>
      <c r="C277" s="2">
        <v>4</v>
      </c>
      <c r="D277" s="2">
        <v>4</v>
      </c>
      <c r="E277" s="26">
        <f t="shared" si="83"/>
        <v>4</v>
      </c>
      <c r="F277" s="26">
        <f t="shared" si="84"/>
        <v>4</v>
      </c>
      <c r="G277" s="2">
        <v>4</v>
      </c>
      <c r="H277" s="2">
        <v>4</v>
      </c>
      <c r="I277" s="26">
        <f t="shared" si="85"/>
        <v>4</v>
      </c>
      <c r="J277" s="26">
        <f t="shared" si="86"/>
        <v>4</v>
      </c>
      <c r="K277" s="7">
        <v>1</v>
      </c>
      <c r="L277" s="7">
        <v>1</v>
      </c>
      <c r="M277" s="19">
        <f t="shared" si="87"/>
        <v>2</v>
      </c>
      <c r="N277" s="7">
        <v>3.29</v>
      </c>
      <c r="O277" s="10">
        <v>190.7</v>
      </c>
      <c r="P277" s="10">
        <v>192</v>
      </c>
      <c r="Q277" s="14">
        <v>51130</v>
      </c>
      <c r="R277" s="14">
        <f t="shared" si="88"/>
        <v>1300.0000000000114</v>
      </c>
      <c r="S277" s="9">
        <f t="shared" si="89"/>
        <v>1.3000000000000114</v>
      </c>
      <c r="T277" s="14">
        <v>1176.0872533388235</v>
      </c>
      <c r="U277" s="15">
        <f t="shared" si="90"/>
        <v>0.9</v>
      </c>
      <c r="V277" s="15">
        <f t="shared" si="78"/>
        <v>9.9999999999999978E-2</v>
      </c>
      <c r="W277" s="8">
        <v>7995</v>
      </c>
      <c r="X277" s="8">
        <v>7958</v>
      </c>
      <c r="Y277" s="8">
        <v>7920</v>
      </c>
      <c r="Z277" s="17">
        <v>88.47</v>
      </c>
      <c r="AA277" s="17">
        <f t="shared" si="79"/>
        <v>1.9467960272714604</v>
      </c>
      <c r="AB277" s="12">
        <v>77.989999999999995</v>
      </c>
      <c r="AC277" s="12">
        <v>98.95</v>
      </c>
      <c r="AD277" s="12">
        <v>4.6100000000000003</v>
      </c>
      <c r="AE277" s="17">
        <f t="shared" si="91"/>
        <v>0.6637009253896482</v>
      </c>
      <c r="AF277" s="8">
        <v>2.97</v>
      </c>
      <c r="AG277" s="16">
        <v>7.04</v>
      </c>
      <c r="AH277" s="8">
        <v>1</v>
      </c>
      <c r="AI277" s="8">
        <v>0</v>
      </c>
      <c r="AJ277" s="8">
        <v>2</v>
      </c>
      <c r="AK277" s="8">
        <v>2</v>
      </c>
      <c r="AL277" s="8">
        <v>1</v>
      </c>
      <c r="AM277" s="8">
        <f t="shared" si="80"/>
        <v>5</v>
      </c>
      <c r="AN277" s="8">
        <v>0</v>
      </c>
      <c r="AO277" s="8">
        <v>1</v>
      </c>
      <c r="AP277" s="8">
        <v>1</v>
      </c>
      <c r="AQ277" s="8">
        <v>2</v>
      </c>
      <c r="AR277" s="8">
        <f t="shared" si="81"/>
        <v>4</v>
      </c>
      <c r="AS277" s="8">
        <v>0</v>
      </c>
      <c r="AT277" s="8">
        <v>0</v>
      </c>
      <c r="AU277" s="8">
        <v>0</v>
      </c>
      <c r="AV277" s="8">
        <v>1</v>
      </c>
      <c r="AW277" s="8">
        <f t="shared" si="82"/>
        <v>1</v>
      </c>
      <c r="AX277" s="8">
        <f t="shared" si="92"/>
        <v>0</v>
      </c>
      <c r="AY277" s="8">
        <f t="shared" si="93"/>
        <v>3</v>
      </c>
      <c r="AZ277" s="8">
        <f t="shared" si="94"/>
        <v>3</v>
      </c>
      <c r="BA277" s="8">
        <f t="shared" si="95"/>
        <v>4</v>
      </c>
      <c r="BB277" s="8">
        <f t="shared" si="96"/>
        <v>10</v>
      </c>
    </row>
    <row r="278" spans="1:54" x14ac:dyDescent="0.3">
      <c r="A278" s="2">
        <v>277</v>
      </c>
      <c r="B278" s="2">
        <v>60</v>
      </c>
      <c r="C278" s="2">
        <v>4</v>
      </c>
      <c r="D278" s="2">
        <v>4</v>
      </c>
      <c r="E278" s="26">
        <f t="shared" si="83"/>
        <v>4</v>
      </c>
      <c r="F278" s="26">
        <f t="shared" si="84"/>
        <v>4</v>
      </c>
      <c r="G278" s="2">
        <v>2</v>
      </c>
      <c r="H278" s="2">
        <v>2</v>
      </c>
      <c r="I278" s="26">
        <f t="shared" si="85"/>
        <v>2</v>
      </c>
      <c r="J278" s="26">
        <f t="shared" si="86"/>
        <v>2</v>
      </c>
      <c r="K278" s="7">
        <v>1</v>
      </c>
      <c r="L278" s="7">
        <v>1</v>
      </c>
      <c r="M278" s="19">
        <f t="shared" si="87"/>
        <v>2</v>
      </c>
      <c r="N278" s="7">
        <v>3.58</v>
      </c>
      <c r="O278" s="10">
        <v>192</v>
      </c>
      <c r="P278" s="10">
        <v>193</v>
      </c>
      <c r="Q278" s="14">
        <v>51130</v>
      </c>
      <c r="R278" s="14">
        <f t="shared" si="88"/>
        <v>1000</v>
      </c>
      <c r="S278" s="9">
        <f t="shared" si="89"/>
        <v>1</v>
      </c>
      <c r="T278" s="14">
        <v>999.99574341787979</v>
      </c>
      <c r="U278" s="15">
        <f t="shared" si="90"/>
        <v>1</v>
      </c>
      <c r="V278" s="15">
        <f t="shared" si="78"/>
        <v>0</v>
      </c>
      <c r="W278" s="8">
        <v>7995</v>
      </c>
      <c r="X278" s="8">
        <v>7958</v>
      </c>
      <c r="Y278" s="8">
        <v>7920</v>
      </c>
      <c r="Z278" s="17">
        <v>89.79</v>
      </c>
      <c r="AA278" s="17">
        <f t="shared" si="79"/>
        <v>1.9532279715598539</v>
      </c>
      <c r="AB278" s="12">
        <v>76.53</v>
      </c>
      <c r="AC278" s="12">
        <v>103.04</v>
      </c>
      <c r="AD278" s="12">
        <v>3.32</v>
      </c>
      <c r="AE278" s="17">
        <f t="shared" si="91"/>
        <v>0.52113808370403625</v>
      </c>
      <c r="AF278" s="8">
        <v>2.14</v>
      </c>
      <c r="AG278" s="16">
        <v>4.3</v>
      </c>
      <c r="AH278" s="8">
        <v>1</v>
      </c>
      <c r="AI278" s="8">
        <v>0</v>
      </c>
      <c r="AJ278" s="8">
        <v>0</v>
      </c>
      <c r="AK278" s="8">
        <v>0</v>
      </c>
      <c r="AL278" s="8">
        <v>0</v>
      </c>
      <c r="AM278" s="8">
        <f t="shared" si="80"/>
        <v>0</v>
      </c>
      <c r="AN278" s="8">
        <v>0</v>
      </c>
      <c r="AO278" s="8">
        <v>0</v>
      </c>
      <c r="AP278" s="8">
        <v>1</v>
      </c>
      <c r="AQ278" s="8">
        <v>1</v>
      </c>
      <c r="AR278" s="8">
        <f t="shared" si="81"/>
        <v>2</v>
      </c>
      <c r="AS278" s="8">
        <v>0</v>
      </c>
      <c r="AT278" s="8">
        <v>0</v>
      </c>
      <c r="AU278" s="8">
        <v>0</v>
      </c>
      <c r="AV278" s="8">
        <v>2</v>
      </c>
      <c r="AW278" s="8">
        <f t="shared" si="82"/>
        <v>2</v>
      </c>
      <c r="AX278" s="8">
        <f t="shared" si="92"/>
        <v>0</v>
      </c>
      <c r="AY278" s="8">
        <f t="shared" si="93"/>
        <v>0</v>
      </c>
      <c r="AZ278" s="8">
        <f t="shared" si="94"/>
        <v>1</v>
      </c>
      <c r="BA278" s="8">
        <f t="shared" si="95"/>
        <v>3</v>
      </c>
      <c r="BB278" s="8">
        <f t="shared" si="96"/>
        <v>4</v>
      </c>
    </row>
    <row r="279" spans="1:54" x14ac:dyDescent="0.3">
      <c r="A279" s="2">
        <v>278</v>
      </c>
      <c r="B279" s="2">
        <v>60</v>
      </c>
      <c r="C279" s="2">
        <v>4</v>
      </c>
      <c r="D279" s="2">
        <v>4</v>
      </c>
      <c r="E279" s="26">
        <f t="shared" si="83"/>
        <v>4</v>
      </c>
      <c r="F279" s="26">
        <f t="shared" si="84"/>
        <v>4</v>
      </c>
      <c r="G279" s="2">
        <v>1</v>
      </c>
      <c r="H279" s="2">
        <v>1</v>
      </c>
      <c r="I279" s="26">
        <f t="shared" si="85"/>
        <v>1</v>
      </c>
      <c r="J279" s="26">
        <f t="shared" si="86"/>
        <v>1</v>
      </c>
      <c r="K279" s="7">
        <v>1</v>
      </c>
      <c r="L279" s="7">
        <v>1</v>
      </c>
      <c r="M279" s="19">
        <f t="shared" si="87"/>
        <v>2</v>
      </c>
      <c r="N279" s="7">
        <v>3.37</v>
      </c>
      <c r="O279" s="10">
        <v>193</v>
      </c>
      <c r="P279" s="10">
        <v>194</v>
      </c>
      <c r="Q279" s="14">
        <v>51130</v>
      </c>
      <c r="R279" s="14">
        <f t="shared" si="88"/>
        <v>1000</v>
      </c>
      <c r="S279" s="9">
        <f t="shared" si="89"/>
        <v>1</v>
      </c>
      <c r="T279" s="14">
        <v>996.30445130333158</v>
      </c>
      <c r="U279" s="15">
        <f t="shared" si="90"/>
        <v>1</v>
      </c>
      <c r="V279" s="15">
        <f t="shared" si="78"/>
        <v>0</v>
      </c>
      <c r="W279" s="8">
        <v>7995</v>
      </c>
      <c r="X279" s="8">
        <v>7958</v>
      </c>
      <c r="Y279" s="8">
        <v>7920</v>
      </c>
      <c r="Z279" s="17">
        <v>44.39</v>
      </c>
      <c r="AA279" s="17">
        <f t="shared" si="79"/>
        <v>1.6472851450253667</v>
      </c>
      <c r="AB279" s="12">
        <v>38.799999999999997</v>
      </c>
      <c r="AC279" s="12">
        <v>49.97</v>
      </c>
      <c r="AD279" s="12">
        <v>3.99</v>
      </c>
      <c r="AE279" s="17">
        <f t="shared" si="91"/>
        <v>0.60097289568674828</v>
      </c>
      <c r="AF279" s="8">
        <v>2.4300000000000002</v>
      </c>
      <c r="AG279" s="16">
        <v>5.63</v>
      </c>
      <c r="AH279" s="8">
        <v>0</v>
      </c>
      <c r="AI279" s="8">
        <v>0</v>
      </c>
      <c r="AJ279" s="8">
        <v>0</v>
      </c>
      <c r="AK279" s="8">
        <v>0</v>
      </c>
      <c r="AL279" s="8">
        <v>1</v>
      </c>
      <c r="AM279" s="8">
        <f t="shared" si="80"/>
        <v>1</v>
      </c>
      <c r="AN279" s="8">
        <v>0</v>
      </c>
      <c r="AO279" s="8">
        <v>0</v>
      </c>
      <c r="AP279" s="8">
        <v>0</v>
      </c>
      <c r="AQ279" s="8">
        <v>3</v>
      </c>
      <c r="AR279" s="8">
        <f t="shared" si="81"/>
        <v>3</v>
      </c>
      <c r="AS279" s="8">
        <v>0</v>
      </c>
      <c r="AT279" s="8">
        <v>0</v>
      </c>
      <c r="AU279" s="8">
        <v>0</v>
      </c>
      <c r="AV279" s="8">
        <v>3</v>
      </c>
      <c r="AW279" s="8">
        <f t="shared" si="82"/>
        <v>3</v>
      </c>
      <c r="AX279" s="8">
        <f t="shared" si="92"/>
        <v>0</v>
      </c>
      <c r="AY279" s="8">
        <f t="shared" si="93"/>
        <v>0</v>
      </c>
      <c r="AZ279" s="8">
        <f t="shared" si="94"/>
        <v>0</v>
      </c>
      <c r="BA279" s="8">
        <f t="shared" si="95"/>
        <v>7</v>
      </c>
      <c r="BB279" s="8">
        <f t="shared" si="96"/>
        <v>7</v>
      </c>
    </row>
    <row r="280" spans="1:54" x14ac:dyDescent="0.3">
      <c r="A280" s="2">
        <v>279</v>
      </c>
      <c r="B280" s="2">
        <v>80</v>
      </c>
      <c r="C280" s="2">
        <v>4</v>
      </c>
      <c r="D280" s="2">
        <v>4</v>
      </c>
      <c r="E280" s="26">
        <f t="shared" si="83"/>
        <v>4</v>
      </c>
      <c r="F280" s="26">
        <f t="shared" si="84"/>
        <v>4</v>
      </c>
      <c r="G280" s="2">
        <v>4</v>
      </c>
      <c r="H280" s="2">
        <v>2</v>
      </c>
      <c r="I280" s="26">
        <f t="shared" si="85"/>
        <v>2</v>
      </c>
      <c r="J280" s="26">
        <f t="shared" si="86"/>
        <v>4</v>
      </c>
      <c r="K280" s="7">
        <v>1</v>
      </c>
      <c r="L280" s="7">
        <v>1</v>
      </c>
      <c r="M280" s="19">
        <f t="shared" si="87"/>
        <v>2</v>
      </c>
      <c r="N280" s="7">
        <v>3.37</v>
      </c>
      <c r="O280" s="10">
        <v>194</v>
      </c>
      <c r="P280" s="10">
        <v>195.5</v>
      </c>
      <c r="Q280" s="14">
        <v>51130</v>
      </c>
      <c r="R280" s="14">
        <f t="shared" si="88"/>
        <v>1500</v>
      </c>
      <c r="S280" s="9">
        <f t="shared" si="89"/>
        <v>1.5</v>
      </c>
      <c r="T280" s="14">
        <v>1484.7557045189737</v>
      </c>
      <c r="U280" s="15">
        <f t="shared" si="90"/>
        <v>0.99</v>
      </c>
      <c r="V280" s="15">
        <f t="shared" si="78"/>
        <v>1.0000000000000009E-2</v>
      </c>
      <c r="W280" s="8">
        <v>7674</v>
      </c>
      <c r="X280" s="8">
        <v>7648</v>
      </c>
      <c r="Y280" s="8">
        <v>7623</v>
      </c>
      <c r="Z280" s="17">
        <v>102.87</v>
      </c>
      <c r="AA280" s="17">
        <f t="shared" si="79"/>
        <v>2.0122887398346068</v>
      </c>
      <c r="AB280" s="12">
        <v>67.569999999999993</v>
      </c>
      <c r="AC280" s="12">
        <v>156.55000000000001</v>
      </c>
      <c r="AD280" s="12">
        <v>3.71</v>
      </c>
      <c r="AE280" s="17">
        <f t="shared" si="91"/>
        <v>0.56937390961504586</v>
      </c>
      <c r="AF280" s="8">
        <v>2.4300000000000002</v>
      </c>
      <c r="AG280" s="16">
        <v>5</v>
      </c>
      <c r="AH280" s="8">
        <v>1</v>
      </c>
      <c r="AI280" s="8">
        <v>0</v>
      </c>
      <c r="AJ280" s="8">
        <v>0</v>
      </c>
      <c r="AK280" s="8">
        <v>0</v>
      </c>
      <c r="AL280" s="8">
        <v>3</v>
      </c>
      <c r="AM280" s="8">
        <f t="shared" si="80"/>
        <v>3</v>
      </c>
      <c r="AN280" s="8">
        <v>0</v>
      </c>
      <c r="AO280" s="8">
        <v>0</v>
      </c>
      <c r="AP280" s="8">
        <v>1</v>
      </c>
      <c r="AQ280" s="8">
        <v>5</v>
      </c>
      <c r="AR280" s="8">
        <f t="shared" si="81"/>
        <v>6</v>
      </c>
      <c r="AS280" s="8">
        <v>0</v>
      </c>
      <c r="AT280" s="8">
        <v>1</v>
      </c>
      <c r="AU280" s="8">
        <v>0</v>
      </c>
      <c r="AV280" s="8">
        <v>6</v>
      </c>
      <c r="AW280" s="8">
        <f t="shared" si="82"/>
        <v>7</v>
      </c>
      <c r="AX280" s="8">
        <f t="shared" si="92"/>
        <v>0</v>
      </c>
      <c r="AY280" s="8">
        <f t="shared" si="93"/>
        <v>1</v>
      </c>
      <c r="AZ280" s="8">
        <f t="shared" si="94"/>
        <v>1</v>
      </c>
      <c r="BA280" s="8">
        <f t="shared" si="95"/>
        <v>14</v>
      </c>
      <c r="BB280" s="8">
        <f t="shared" si="96"/>
        <v>16</v>
      </c>
    </row>
    <row r="281" spans="1:54" x14ac:dyDescent="0.3">
      <c r="A281" s="2">
        <v>280</v>
      </c>
      <c r="B281" s="2">
        <v>80</v>
      </c>
      <c r="C281" s="2">
        <v>4</v>
      </c>
      <c r="D281" s="2">
        <v>4</v>
      </c>
      <c r="E281" s="26">
        <f t="shared" si="83"/>
        <v>4</v>
      </c>
      <c r="F281" s="26">
        <f t="shared" si="84"/>
        <v>4</v>
      </c>
      <c r="G281" s="2">
        <v>1</v>
      </c>
      <c r="H281" s="2">
        <v>1</v>
      </c>
      <c r="I281" s="26">
        <f t="shared" si="85"/>
        <v>1</v>
      </c>
      <c r="J281" s="26">
        <f t="shared" si="86"/>
        <v>1</v>
      </c>
      <c r="K281" s="7">
        <v>1</v>
      </c>
      <c r="L281" s="7">
        <v>1</v>
      </c>
      <c r="M281" s="19">
        <f t="shared" si="87"/>
        <v>2</v>
      </c>
      <c r="N281" s="7">
        <v>3.3</v>
      </c>
      <c r="O281" s="10">
        <v>195.5</v>
      </c>
      <c r="P281" s="10">
        <v>196.5</v>
      </c>
      <c r="Q281" s="14">
        <v>51130</v>
      </c>
      <c r="R281" s="14">
        <f t="shared" si="88"/>
        <v>1000</v>
      </c>
      <c r="S281" s="9">
        <f t="shared" si="89"/>
        <v>1</v>
      </c>
      <c r="T281" s="14">
        <v>970.58185006392262</v>
      </c>
      <c r="U281" s="15">
        <f t="shared" si="90"/>
        <v>0.97</v>
      </c>
      <c r="V281" s="15">
        <f t="shared" si="78"/>
        <v>3.0000000000000027E-2</v>
      </c>
      <c r="W281" s="8">
        <v>7674</v>
      </c>
      <c r="X281" s="8">
        <v>7648</v>
      </c>
      <c r="Y281" s="8">
        <v>7623</v>
      </c>
      <c r="Z281" s="17">
        <v>121.26</v>
      </c>
      <c r="AA281" s="17">
        <f t="shared" si="79"/>
        <v>2.0837175638989476</v>
      </c>
      <c r="AB281" s="12">
        <v>101.61</v>
      </c>
      <c r="AC281" s="12">
        <v>140.9</v>
      </c>
      <c r="AD281" s="12">
        <v>3.79</v>
      </c>
      <c r="AE281" s="17">
        <f t="shared" si="91"/>
        <v>0.57863920996807239</v>
      </c>
      <c r="AF281" s="8">
        <v>2.61</v>
      </c>
      <c r="AG281" s="16">
        <v>6.51</v>
      </c>
      <c r="AH281" s="8">
        <v>0</v>
      </c>
      <c r="AI281" s="8">
        <v>0</v>
      </c>
      <c r="AJ281" s="8">
        <v>0</v>
      </c>
      <c r="AK281" s="8">
        <v>0</v>
      </c>
      <c r="AL281" s="8">
        <v>0</v>
      </c>
      <c r="AM281" s="8">
        <f t="shared" si="80"/>
        <v>0</v>
      </c>
      <c r="AN281" s="8">
        <v>0</v>
      </c>
      <c r="AO281" s="8">
        <v>0</v>
      </c>
      <c r="AP281" s="8">
        <v>0</v>
      </c>
      <c r="AQ281" s="8">
        <v>5</v>
      </c>
      <c r="AR281" s="8">
        <f t="shared" si="81"/>
        <v>5</v>
      </c>
      <c r="AS281" s="8">
        <v>1</v>
      </c>
      <c r="AT281" s="8">
        <v>0</v>
      </c>
      <c r="AU281" s="8">
        <v>1</v>
      </c>
      <c r="AV281" s="8">
        <v>2</v>
      </c>
      <c r="AW281" s="8">
        <f t="shared" si="82"/>
        <v>4</v>
      </c>
      <c r="AX281" s="8">
        <f t="shared" si="92"/>
        <v>1</v>
      </c>
      <c r="AY281" s="8">
        <f t="shared" si="93"/>
        <v>0</v>
      </c>
      <c r="AZ281" s="8">
        <f t="shared" si="94"/>
        <v>1</v>
      </c>
      <c r="BA281" s="8">
        <f t="shared" si="95"/>
        <v>7</v>
      </c>
      <c r="BB281" s="8">
        <f t="shared" si="96"/>
        <v>9</v>
      </c>
    </row>
    <row r="282" spans="1:54" x14ac:dyDescent="0.3">
      <c r="A282" s="2">
        <v>281</v>
      </c>
      <c r="B282" s="2">
        <v>80</v>
      </c>
      <c r="C282" s="2">
        <v>4</v>
      </c>
      <c r="D282" s="2">
        <v>4</v>
      </c>
      <c r="E282" s="26">
        <f t="shared" si="83"/>
        <v>4</v>
      </c>
      <c r="F282" s="26">
        <f t="shared" si="84"/>
        <v>4</v>
      </c>
      <c r="G282" s="2">
        <v>1</v>
      </c>
      <c r="H282" s="2">
        <v>1</v>
      </c>
      <c r="I282" s="26">
        <f t="shared" si="85"/>
        <v>1</v>
      </c>
      <c r="J282" s="26">
        <f t="shared" si="86"/>
        <v>1</v>
      </c>
      <c r="K282" s="7">
        <v>1</v>
      </c>
      <c r="L282" s="7">
        <v>1</v>
      </c>
      <c r="M282" s="19">
        <f t="shared" si="87"/>
        <v>2</v>
      </c>
      <c r="N282" s="7">
        <v>3.53</v>
      </c>
      <c r="O282" s="10">
        <v>196.5</v>
      </c>
      <c r="P282" s="10">
        <v>197.18</v>
      </c>
      <c r="Q282" s="14">
        <v>50030</v>
      </c>
      <c r="R282" s="14">
        <f t="shared" si="88"/>
        <v>680.00000000000682</v>
      </c>
      <c r="S282" s="9">
        <f t="shared" si="89"/>
        <v>0.68000000000000682</v>
      </c>
      <c r="T282" s="14">
        <v>679.99895851334043</v>
      </c>
      <c r="U282" s="15">
        <f t="shared" si="90"/>
        <v>1</v>
      </c>
      <c r="V282" s="15">
        <f t="shared" si="78"/>
        <v>0</v>
      </c>
      <c r="W282" s="8">
        <v>7674</v>
      </c>
      <c r="X282" s="8">
        <v>7648</v>
      </c>
      <c r="Y282" s="8">
        <v>7623</v>
      </c>
      <c r="Z282" s="17">
        <v>71.91</v>
      </c>
      <c r="AA282" s="17">
        <f t="shared" si="79"/>
        <v>1.8567892887533162</v>
      </c>
      <c r="AB282" s="12">
        <v>71.91</v>
      </c>
      <c r="AC282" s="12">
        <v>71.91</v>
      </c>
      <c r="AD282" s="12">
        <v>4.76</v>
      </c>
      <c r="AE282" s="17">
        <f t="shared" si="91"/>
        <v>0.67760695272049309</v>
      </c>
      <c r="AF282" s="8">
        <v>4.05</v>
      </c>
      <c r="AG282" s="16">
        <v>5.39</v>
      </c>
      <c r="AH282" s="8">
        <v>0</v>
      </c>
      <c r="AI282" s="8">
        <v>0</v>
      </c>
      <c r="AJ282" s="8">
        <v>0</v>
      </c>
      <c r="AK282" s="8">
        <v>0</v>
      </c>
      <c r="AL282" s="8">
        <v>1</v>
      </c>
      <c r="AM282" s="8">
        <f t="shared" si="80"/>
        <v>1</v>
      </c>
      <c r="AN282" s="8">
        <v>0</v>
      </c>
      <c r="AO282" s="8">
        <v>0</v>
      </c>
      <c r="AP282" s="8">
        <v>0</v>
      </c>
      <c r="AQ282" s="8">
        <v>3</v>
      </c>
      <c r="AR282" s="8">
        <f t="shared" si="81"/>
        <v>3</v>
      </c>
      <c r="AS282" s="8">
        <v>0</v>
      </c>
      <c r="AT282" s="8">
        <v>0</v>
      </c>
      <c r="AU282" s="8">
        <v>0</v>
      </c>
      <c r="AV282" s="8">
        <v>2</v>
      </c>
      <c r="AW282" s="8">
        <f t="shared" si="82"/>
        <v>2</v>
      </c>
      <c r="AX282" s="8">
        <f t="shared" si="92"/>
        <v>0</v>
      </c>
      <c r="AY282" s="8">
        <f t="shared" si="93"/>
        <v>0</v>
      </c>
      <c r="AZ282" s="8">
        <f t="shared" si="94"/>
        <v>0</v>
      </c>
      <c r="BA282" s="8">
        <f t="shared" si="95"/>
        <v>6</v>
      </c>
      <c r="BB282" s="8">
        <f t="shared" si="96"/>
        <v>6</v>
      </c>
    </row>
    <row r="283" spans="1:54" x14ac:dyDescent="0.3">
      <c r="A283" s="2">
        <v>282</v>
      </c>
      <c r="B283" s="2">
        <v>80</v>
      </c>
      <c r="C283" s="2">
        <v>4</v>
      </c>
      <c r="D283" s="2">
        <v>4</v>
      </c>
      <c r="E283" s="26">
        <f t="shared" si="83"/>
        <v>4</v>
      </c>
      <c r="F283" s="26">
        <f t="shared" si="84"/>
        <v>4</v>
      </c>
      <c r="G283" s="2">
        <v>2</v>
      </c>
      <c r="H283" s="2">
        <v>2</v>
      </c>
      <c r="I283" s="26">
        <f t="shared" si="85"/>
        <v>2</v>
      </c>
      <c r="J283" s="26">
        <f t="shared" si="86"/>
        <v>2</v>
      </c>
      <c r="K283" s="7">
        <v>1</v>
      </c>
      <c r="L283" s="7">
        <v>1</v>
      </c>
      <c r="M283" s="19">
        <f t="shared" si="87"/>
        <v>2</v>
      </c>
      <c r="N283" s="7">
        <v>3.37</v>
      </c>
      <c r="O283" s="10">
        <v>197.18</v>
      </c>
      <c r="P283" s="10">
        <v>198</v>
      </c>
      <c r="Q283" s="14">
        <v>50030</v>
      </c>
      <c r="R283" s="14">
        <f t="shared" si="88"/>
        <v>819.99999999999318</v>
      </c>
      <c r="S283" s="9">
        <f t="shared" si="89"/>
        <v>0.81999999999999318</v>
      </c>
      <c r="T283" s="14">
        <v>819.76613579543323</v>
      </c>
      <c r="U283" s="15">
        <f t="shared" si="90"/>
        <v>1</v>
      </c>
      <c r="V283" s="15">
        <f t="shared" si="78"/>
        <v>0</v>
      </c>
      <c r="W283" s="8">
        <v>7674</v>
      </c>
      <c r="X283" s="8">
        <v>7648</v>
      </c>
      <c r="Y283" s="8">
        <v>7623</v>
      </c>
      <c r="Z283" s="17">
        <v>112.57</v>
      </c>
      <c r="AA283" s="17">
        <f t="shared" si="79"/>
        <v>2.0514226660890347</v>
      </c>
      <c r="AB283" s="12">
        <v>90.47</v>
      </c>
      <c r="AC283" s="12">
        <v>134.66999999999999</v>
      </c>
      <c r="AD283" s="12">
        <v>3.44</v>
      </c>
      <c r="AE283" s="17">
        <f t="shared" si="91"/>
        <v>0.53655844257153007</v>
      </c>
      <c r="AF283" s="8">
        <v>2.67</v>
      </c>
      <c r="AG283" s="16">
        <v>4.6900000000000004</v>
      </c>
      <c r="AH283" s="8">
        <v>6</v>
      </c>
      <c r="AI283" s="8">
        <v>0</v>
      </c>
      <c r="AJ283" s="8">
        <v>0</v>
      </c>
      <c r="AK283" s="8">
        <v>1</v>
      </c>
      <c r="AL283" s="8">
        <v>0</v>
      </c>
      <c r="AM283" s="8">
        <f t="shared" si="80"/>
        <v>1</v>
      </c>
      <c r="AN283" s="8">
        <v>1</v>
      </c>
      <c r="AO283" s="8">
        <v>0</v>
      </c>
      <c r="AP283" s="8">
        <v>0</v>
      </c>
      <c r="AQ283" s="8">
        <v>0</v>
      </c>
      <c r="AR283" s="8">
        <f t="shared" si="81"/>
        <v>1</v>
      </c>
      <c r="AS283" s="8">
        <v>0</v>
      </c>
      <c r="AT283" s="8">
        <v>1</v>
      </c>
      <c r="AU283" s="8">
        <v>0</v>
      </c>
      <c r="AV283" s="8">
        <v>2</v>
      </c>
      <c r="AW283" s="8">
        <f t="shared" si="82"/>
        <v>3</v>
      </c>
      <c r="AX283" s="8">
        <f t="shared" si="92"/>
        <v>1</v>
      </c>
      <c r="AY283" s="8">
        <f t="shared" si="93"/>
        <v>1</v>
      </c>
      <c r="AZ283" s="8">
        <f t="shared" si="94"/>
        <v>1</v>
      </c>
      <c r="BA283" s="8">
        <f t="shared" si="95"/>
        <v>2</v>
      </c>
      <c r="BB283" s="8">
        <f t="shared" si="96"/>
        <v>5</v>
      </c>
    </row>
    <row r="284" spans="1:54" x14ac:dyDescent="0.3">
      <c r="A284" s="2">
        <v>283</v>
      </c>
      <c r="B284" s="2">
        <v>80</v>
      </c>
      <c r="C284" s="2">
        <v>4</v>
      </c>
      <c r="D284" s="2">
        <v>4</v>
      </c>
      <c r="E284" s="26">
        <f t="shared" si="83"/>
        <v>4</v>
      </c>
      <c r="F284" s="26">
        <f t="shared" si="84"/>
        <v>4</v>
      </c>
      <c r="G284" s="2">
        <v>2</v>
      </c>
      <c r="H284" s="2">
        <v>2</v>
      </c>
      <c r="I284" s="26">
        <f t="shared" si="85"/>
        <v>2</v>
      </c>
      <c r="J284" s="26">
        <f t="shared" si="86"/>
        <v>2</v>
      </c>
      <c r="K284" s="7">
        <v>1</v>
      </c>
      <c r="L284" s="7">
        <v>1</v>
      </c>
      <c r="M284" s="19">
        <f t="shared" si="87"/>
        <v>2</v>
      </c>
      <c r="N284" s="7">
        <v>3.43</v>
      </c>
      <c r="O284" s="10">
        <v>198</v>
      </c>
      <c r="P284" s="10">
        <v>199</v>
      </c>
      <c r="Q284" s="14">
        <v>50030</v>
      </c>
      <c r="R284" s="14">
        <f t="shared" si="88"/>
        <v>1000</v>
      </c>
      <c r="S284" s="9">
        <f t="shared" si="89"/>
        <v>1</v>
      </c>
      <c r="T284" s="14">
        <v>996.00051611366257</v>
      </c>
      <c r="U284" s="15">
        <f t="shared" si="90"/>
        <v>1</v>
      </c>
      <c r="V284" s="15">
        <f t="shared" si="78"/>
        <v>0</v>
      </c>
      <c r="W284" s="8">
        <v>7674</v>
      </c>
      <c r="X284" s="8">
        <v>7648</v>
      </c>
      <c r="Y284" s="8">
        <v>7623</v>
      </c>
      <c r="Z284" s="17">
        <v>82.34</v>
      </c>
      <c r="AA284" s="17">
        <f t="shared" si="79"/>
        <v>1.9156108626614672</v>
      </c>
      <c r="AB284" s="12">
        <v>74.349999999999994</v>
      </c>
      <c r="AC284" s="12">
        <v>90.32</v>
      </c>
      <c r="AD284" s="12">
        <v>3.25</v>
      </c>
      <c r="AE284" s="17">
        <f t="shared" si="91"/>
        <v>0.51188336097887432</v>
      </c>
      <c r="AF284" s="8">
        <v>2.21</v>
      </c>
      <c r="AG284" s="16">
        <v>4.72</v>
      </c>
      <c r="AH284" s="8">
        <v>5</v>
      </c>
      <c r="AI284" s="8">
        <v>1</v>
      </c>
      <c r="AJ284" s="8">
        <v>0</v>
      </c>
      <c r="AK284" s="8">
        <v>1</v>
      </c>
      <c r="AL284" s="8">
        <v>0</v>
      </c>
      <c r="AM284" s="8">
        <f t="shared" si="80"/>
        <v>2</v>
      </c>
      <c r="AN284" s="8">
        <v>0</v>
      </c>
      <c r="AO284" s="8">
        <v>1</v>
      </c>
      <c r="AP284" s="8">
        <v>1</v>
      </c>
      <c r="AQ284" s="8">
        <v>6</v>
      </c>
      <c r="AR284" s="8">
        <f t="shared" si="81"/>
        <v>8</v>
      </c>
      <c r="AS284" s="8">
        <v>0</v>
      </c>
      <c r="AT284" s="8">
        <v>0</v>
      </c>
      <c r="AU284" s="8">
        <v>2</v>
      </c>
      <c r="AV284" s="8">
        <v>6</v>
      </c>
      <c r="AW284" s="8">
        <f t="shared" si="82"/>
        <v>8</v>
      </c>
      <c r="AX284" s="8">
        <f t="shared" si="92"/>
        <v>1</v>
      </c>
      <c r="AY284" s="8">
        <f t="shared" si="93"/>
        <v>1</v>
      </c>
      <c r="AZ284" s="8">
        <f t="shared" si="94"/>
        <v>4</v>
      </c>
      <c r="BA284" s="8">
        <f t="shared" si="95"/>
        <v>12</v>
      </c>
      <c r="BB284" s="8">
        <f t="shared" si="96"/>
        <v>18</v>
      </c>
    </row>
    <row r="285" spans="1:54" x14ac:dyDescent="0.3">
      <c r="A285" s="2">
        <v>284</v>
      </c>
      <c r="B285" s="2">
        <v>80</v>
      </c>
      <c r="C285" s="2">
        <v>4</v>
      </c>
      <c r="D285" s="2">
        <v>4</v>
      </c>
      <c r="E285" s="26">
        <f t="shared" si="83"/>
        <v>4</v>
      </c>
      <c r="F285" s="26">
        <f t="shared" si="84"/>
        <v>4</v>
      </c>
      <c r="G285" s="2">
        <v>1</v>
      </c>
      <c r="H285" s="2">
        <v>1</v>
      </c>
      <c r="I285" s="26">
        <f t="shared" si="85"/>
        <v>1</v>
      </c>
      <c r="J285" s="26">
        <f t="shared" si="86"/>
        <v>1</v>
      </c>
      <c r="K285" s="7">
        <v>1</v>
      </c>
      <c r="L285" s="7">
        <v>1</v>
      </c>
      <c r="M285" s="19">
        <f t="shared" si="87"/>
        <v>2</v>
      </c>
      <c r="N285" s="7">
        <v>3.34</v>
      </c>
      <c r="O285" s="10">
        <v>199</v>
      </c>
      <c r="P285" s="10">
        <v>200</v>
      </c>
      <c r="Q285" s="14">
        <v>50030</v>
      </c>
      <c r="R285" s="14">
        <f t="shared" si="88"/>
        <v>1000</v>
      </c>
      <c r="S285" s="9">
        <f t="shared" si="89"/>
        <v>1</v>
      </c>
      <c r="T285" s="14">
        <v>967.60443702954558</v>
      </c>
      <c r="U285" s="15">
        <f t="shared" si="90"/>
        <v>0.97</v>
      </c>
      <c r="V285" s="15">
        <f t="shared" si="78"/>
        <v>3.0000000000000027E-2</v>
      </c>
      <c r="W285" s="8">
        <v>7674</v>
      </c>
      <c r="X285" s="8">
        <v>7648</v>
      </c>
      <c r="Y285" s="8">
        <v>7623</v>
      </c>
      <c r="Z285" s="17">
        <v>80.599999999999994</v>
      </c>
      <c r="AA285" s="17">
        <f t="shared" si="79"/>
        <v>1.9063350418050906</v>
      </c>
      <c r="AB285" s="12">
        <v>79.069999999999993</v>
      </c>
      <c r="AC285" s="12">
        <v>82.12</v>
      </c>
      <c r="AD285" s="12">
        <v>3.63</v>
      </c>
      <c r="AE285" s="17">
        <f t="shared" si="91"/>
        <v>0.55990662503611255</v>
      </c>
      <c r="AF285" s="8">
        <v>2.31</v>
      </c>
      <c r="AG285" s="16">
        <v>4.34</v>
      </c>
      <c r="AH285" s="8">
        <v>0</v>
      </c>
      <c r="AI285" s="8">
        <v>0</v>
      </c>
      <c r="AJ285" s="8">
        <v>0</v>
      </c>
      <c r="AK285" s="8">
        <v>0</v>
      </c>
      <c r="AL285" s="8">
        <v>2</v>
      </c>
      <c r="AM285" s="8">
        <f t="shared" si="80"/>
        <v>2</v>
      </c>
      <c r="AN285" s="8">
        <v>0</v>
      </c>
      <c r="AO285" s="8">
        <v>0</v>
      </c>
      <c r="AP285" s="8">
        <v>0</v>
      </c>
      <c r="AQ285" s="8">
        <v>2</v>
      </c>
      <c r="AR285" s="8">
        <f t="shared" si="81"/>
        <v>2</v>
      </c>
      <c r="AS285" s="8">
        <v>0</v>
      </c>
      <c r="AT285" s="8">
        <v>0</v>
      </c>
      <c r="AU285" s="8">
        <v>0</v>
      </c>
      <c r="AV285" s="8">
        <v>1</v>
      </c>
      <c r="AW285" s="8">
        <f t="shared" si="82"/>
        <v>1</v>
      </c>
      <c r="AX285" s="8">
        <f t="shared" si="92"/>
        <v>0</v>
      </c>
      <c r="AY285" s="8">
        <f t="shared" si="93"/>
        <v>0</v>
      </c>
      <c r="AZ285" s="8">
        <f t="shared" si="94"/>
        <v>0</v>
      </c>
      <c r="BA285" s="8">
        <f t="shared" si="95"/>
        <v>5</v>
      </c>
      <c r="BB285" s="8">
        <f t="shared" si="96"/>
        <v>5</v>
      </c>
    </row>
    <row r="286" spans="1:54" x14ac:dyDescent="0.3">
      <c r="A286" s="2">
        <v>285</v>
      </c>
      <c r="B286" s="2">
        <v>80</v>
      </c>
      <c r="C286" s="2">
        <v>4</v>
      </c>
      <c r="D286" s="2">
        <v>4</v>
      </c>
      <c r="E286" s="26">
        <f t="shared" si="83"/>
        <v>4</v>
      </c>
      <c r="F286" s="26">
        <f t="shared" si="84"/>
        <v>4</v>
      </c>
      <c r="G286" s="2">
        <v>2</v>
      </c>
      <c r="H286" s="2">
        <v>2</v>
      </c>
      <c r="I286" s="26">
        <f t="shared" si="85"/>
        <v>2</v>
      </c>
      <c r="J286" s="26">
        <f t="shared" si="86"/>
        <v>2</v>
      </c>
      <c r="K286" s="7">
        <v>1</v>
      </c>
      <c r="L286" s="7">
        <v>1</v>
      </c>
      <c r="M286" s="19">
        <f t="shared" si="87"/>
        <v>2</v>
      </c>
      <c r="N286" s="7">
        <v>3.28</v>
      </c>
      <c r="O286" s="10">
        <v>200</v>
      </c>
      <c r="P286" s="10">
        <v>201</v>
      </c>
      <c r="Q286" s="14">
        <v>50030</v>
      </c>
      <c r="R286" s="14">
        <f t="shared" si="88"/>
        <v>1000</v>
      </c>
      <c r="S286" s="9">
        <f t="shared" si="89"/>
        <v>1</v>
      </c>
      <c r="T286" s="14">
        <v>970.53990831871954</v>
      </c>
      <c r="U286" s="15">
        <f t="shared" si="90"/>
        <v>0.97</v>
      </c>
      <c r="V286" s="15">
        <f t="shared" si="78"/>
        <v>3.0000000000000027E-2</v>
      </c>
      <c r="W286" s="8">
        <v>7674</v>
      </c>
      <c r="X286" s="8">
        <v>7648</v>
      </c>
      <c r="Y286" s="8">
        <v>7623</v>
      </c>
      <c r="Z286" s="17">
        <v>79.16</v>
      </c>
      <c r="AA286" s="17">
        <f t="shared" si="79"/>
        <v>1.8985057855343586</v>
      </c>
      <c r="AB286" s="12">
        <v>73.760000000000005</v>
      </c>
      <c r="AC286" s="12">
        <v>84.55</v>
      </c>
      <c r="AD286" s="12">
        <v>3.95</v>
      </c>
      <c r="AE286" s="17">
        <f t="shared" si="91"/>
        <v>0.59659709562646024</v>
      </c>
      <c r="AF286" s="8">
        <v>2.68</v>
      </c>
      <c r="AG286" s="16">
        <v>4.88</v>
      </c>
      <c r="AH286" s="8">
        <v>2</v>
      </c>
      <c r="AI286" s="8">
        <v>0</v>
      </c>
      <c r="AJ286" s="8">
        <v>0</v>
      </c>
      <c r="AK286" s="8">
        <v>0</v>
      </c>
      <c r="AL286" s="8">
        <v>2</v>
      </c>
      <c r="AM286" s="8">
        <f t="shared" si="80"/>
        <v>2</v>
      </c>
      <c r="AN286" s="8">
        <v>0</v>
      </c>
      <c r="AO286" s="8">
        <v>0</v>
      </c>
      <c r="AP286" s="8">
        <v>1</v>
      </c>
      <c r="AQ286" s="8">
        <v>3</v>
      </c>
      <c r="AR286" s="8">
        <f t="shared" si="81"/>
        <v>4</v>
      </c>
      <c r="AS286" s="8">
        <v>0</v>
      </c>
      <c r="AT286" s="8">
        <v>0</v>
      </c>
      <c r="AU286" s="8">
        <v>0</v>
      </c>
      <c r="AV286" s="8">
        <v>1</v>
      </c>
      <c r="AW286" s="8">
        <f t="shared" si="82"/>
        <v>1</v>
      </c>
      <c r="AX286" s="8">
        <f t="shared" si="92"/>
        <v>0</v>
      </c>
      <c r="AY286" s="8">
        <f t="shared" si="93"/>
        <v>0</v>
      </c>
      <c r="AZ286" s="8">
        <f t="shared" si="94"/>
        <v>1</v>
      </c>
      <c r="BA286" s="8">
        <f t="shared" si="95"/>
        <v>6</v>
      </c>
      <c r="BB286" s="8">
        <f t="shared" si="96"/>
        <v>7</v>
      </c>
    </row>
    <row r="287" spans="1:54" x14ac:dyDescent="0.3">
      <c r="A287" s="2">
        <v>286</v>
      </c>
      <c r="B287" s="2">
        <v>80</v>
      </c>
      <c r="C287" s="2">
        <v>4</v>
      </c>
      <c r="D287" s="2">
        <v>4</v>
      </c>
      <c r="E287" s="26">
        <f t="shared" si="83"/>
        <v>4</v>
      </c>
      <c r="F287" s="26">
        <f t="shared" si="84"/>
        <v>4</v>
      </c>
      <c r="G287" s="2">
        <v>2</v>
      </c>
      <c r="H287" s="2">
        <v>2</v>
      </c>
      <c r="I287" s="26">
        <f t="shared" si="85"/>
        <v>2</v>
      </c>
      <c r="J287" s="26">
        <f t="shared" si="86"/>
        <v>2</v>
      </c>
      <c r="K287" s="7">
        <v>1</v>
      </c>
      <c r="L287" s="7">
        <v>1</v>
      </c>
      <c r="M287" s="19">
        <f t="shared" si="87"/>
        <v>2</v>
      </c>
      <c r="N287" s="7">
        <v>3.35</v>
      </c>
      <c r="O287" s="10">
        <v>201</v>
      </c>
      <c r="P287" s="10">
        <v>202</v>
      </c>
      <c r="Q287" s="14">
        <v>50030</v>
      </c>
      <c r="R287" s="14">
        <f t="shared" si="88"/>
        <v>1000</v>
      </c>
      <c r="S287" s="9">
        <f t="shared" si="89"/>
        <v>1</v>
      </c>
      <c r="T287" s="14">
        <v>999.9650572490425</v>
      </c>
      <c r="U287" s="15">
        <f t="shared" si="90"/>
        <v>1</v>
      </c>
      <c r="V287" s="15">
        <f t="shared" si="78"/>
        <v>0</v>
      </c>
      <c r="W287" s="8">
        <v>7674</v>
      </c>
      <c r="X287" s="8">
        <v>7648</v>
      </c>
      <c r="Y287" s="8">
        <v>7623</v>
      </c>
      <c r="Z287" s="17">
        <v>115.53</v>
      </c>
      <c r="AA287" s="17">
        <f t="shared" si="79"/>
        <v>2.0626947733423937</v>
      </c>
      <c r="AB287" s="12">
        <v>105.69</v>
      </c>
      <c r="AC287" s="12">
        <v>125.36</v>
      </c>
      <c r="AD287" s="12">
        <v>3.96</v>
      </c>
      <c r="AE287" s="17">
        <f t="shared" si="91"/>
        <v>0.5976951859255123</v>
      </c>
      <c r="AF287" s="8">
        <v>3.27</v>
      </c>
      <c r="AG287" s="16">
        <v>5.21</v>
      </c>
      <c r="AH287" s="8">
        <v>1</v>
      </c>
      <c r="AI287" s="8">
        <v>0</v>
      </c>
      <c r="AJ287" s="8">
        <v>0</v>
      </c>
      <c r="AK287" s="8">
        <v>0</v>
      </c>
      <c r="AL287" s="8">
        <v>0</v>
      </c>
      <c r="AM287" s="8">
        <f t="shared" si="80"/>
        <v>0</v>
      </c>
      <c r="AN287" s="8">
        <v>0</v>
      </c>
      <c r="AO287" s="8">
        <v>2</v>
      </c>
      <c r="AP287" s="8">
        <v>0</v>
      </c>
      <c r="AQ287" s="8">
        <v>2</v>
      </c>
      <c r="AR287" s="8">
        <f t="shared" si="81"/>
        <v>4</v>
      </c>
      <c r="AS287" s="8">
        <v>0</v>
      </c>
      <c r="AT287" s="8">
        <v>1</v>
      </c>
      <c r="AU287" s="8">
        <v>2</v>
      </c>
      <c r="AV287" s="8">
        <v>0</v>
      </c>
      <c r="AW287" s="8">
        <f t="shared" si="82"/>
        <v>3</v>
      </c>
      <c r="AX287" s="8">
        <f t="shared" si="92"/>
        <v>0</v>
      </c>
      <c r="AY287" s="8">
        <f t="shared" si="93"/>
        <v>3</v>
      </c>
      <c r="AZ287" s="8">
        <f t="shared" si="94"/>
        <v>2</v>
      </c>
      <c r="BA287" s="8">
        <f t="shared" si="95"/>
        <v>2</v>
      </c>
      <c r="BB287" s="8">
        <f t="shared" si="96"/>
        <v>7</v>
      </c>
    </row>
    <row r="288" spans="1:54" x14ac:dyDescent="0.3">
      <c r="A288" s="2">
        <v>287</v>
      </c>
      <c r="B288" s="2">
        <v>60</v>
      </c>
      <c r="C288" s="2">
        <v>4</v>
      </c>
      <c r="D288" s="2">
        <v>4</v>
      </c>
      <c r="E288" s="26">
        <f t="shared" si="83"/>
        <v>4</v>
      </c>
      <c r="F288" s="26">
        <f t="shared" si="84"/>
        <v>4</v>
      </c>
      <c r="G288" s="2">
        <v>3</v>
      </c>
      <c r="H288" s="2">
        <v>3</v>
      </c>
      <c r="I288" s="26">
        <f t="shared" si="85"/>
        <v>3</v>
      </c>
      <c r="J288" s="26">
        <f t="shared" si="86"/>
        <v>3</v>
      </c>
      <c r="K288" s="7">
        <v>1</v>
      </c>
      <c r="L288" s="7">
        <v>1</v>
      </c>
      <c r="M288" s="19">
        <f t="shared" si="87"/>
        <v>2</v>
      </c>
      <c r="N288" s="7">
        <v>3.29</v>
      </c>
      <c r="O288" s="10">
        <v>202</v>
      </c>
      <c r="P288" s="10">
        <v>203</v>
      </c>
      <c r="Q288" s="14">
        <v>50030</v>
      </c>
      <c r="R288" s="14">
        <f t="shared" si="88"/>
        <v>1000</v>
      </c>
      <c r="S288" s="9">
        <f t="shared" si="89"/>
        <v>1</v>
      </c>
      <c r="T288" s="14">
        <v>999.68335078511473</v>
      </c>
      <c r="U288" s="15">
        <f t="shared" si="90"/>
        <v>1</v>
      </c>
      <c r="V288" s="15">
        <f t="shared" si="78"/>
        <v>0</v>
      </c>
      <c r="W288" s="8">
        <v>7674</v>
      </c>
      <c r="X288" s="8">
        <v>7648</v>
      </c>
      <c r="Y288" s="8">
        <v>7623</v>
      </c>
      <c r="Z288" s="17">
        <v>99.93</v>
      </c>
      <c r="AA288" s="17">
        <f t="shared" si="79"/>
        <v>1.9996958874108393</v>
      </c>
      <c r="AB288" s="12">
        <v>85.33</v>
      </c>
      <c r="AC288" s="12">
        <v>114.52</v>
      </c>
      <c r="AD288" s="12">
        <v>3.1</v>
      </c>
      <c r="AE288" s="17">
        <f t="shared" si="91"/>
        <v>0.49136169383427269</v>
      </c>
      <c r="AF288" s="8">
        <v>2.62</v>
      </c>
      <c r="AG288" s="16">
        <v>3.82</v>
      </c>
      <c r="AH288" s="8">
        <v>3</v>
      </c>
      <c r="AI288" s="8">
        <v>0</v>
      </c>
      <c r="AJ288" s="8">
        <v>0</v>
      </c>
      <c r="AK288" s="8">
        <v>1</v>
      </c>
      <c r="AL288" s="8">
        <v>6</v>
      </c>
      <c r="AM288" s="8">
        <f t="shared" si="80"/>
        <v>7</v>
      </c>
      <c r="AN288" s="8">
        <v>0</v>
      </c>
      <c r="AO288" s="8">
        <v>1</v>
      </c>
      <c r="AP288" s="8">
        <v>1</v>
      </c>
      <c r="AQ288" s="8">
        <v>3</v>
      </c>
      <c r="AR288" s="8">
        <f t="shared" si="81"/>
        <v>5</v>
      </c>
      <c r="AS288" s="8">
        <v>0</v>
      </c>
      <c r="AT288" s="8">
        <v>0</v>
      </c>
      <c r="AU288" s="8">
        <v>0</v>
      </c>
      <c r="AV288" s="8">
        <v>1</v>
      </c>
      <c r="AW288" s="8">
        <f t="shared" si="82"/>
        <v>1</v>
      </c>
      <c r="AX288" s="8">
        <f t="shared" si="92"/>
        <v>0</v>
      </c>
      <c r="AY288" s="8">
        <f t="shared" si="93"/>
        <v>1</v>
      </c>
      <c r="AZ288" s="8">
        <f t="shared" si="94"/>
        <v>2</v>
      </c>
      <c r="BA288" s="8">
        <f t="shared" si="95"/>
        <v>10</v>
      </c>
      <c r="BB288" s="8">
        <f t="shared" si="96"/>
        <v>13</v>
      </c>
    </row>
    <row r="289" spans="1:54" x14ac:dyDescent="0.3">
      <c r="A289" s="2">
        <v>288</v>
      </c>
      <c r="B289" s="2">
        <v>80</v>
      </c>
      <c r="C289" s="2">
        <v>4</v>
      </c>
      <c r="D289" s="2">
        <v>4</v>
      </c>
      <c r="E289" s="26">
        <f t="shared" si="83"/>
        <v>4</v>
      </c>
      <c r="F289" s="26">
        <f t="shared" si="84"/>
        <v>4</v>
      </c>
      <c r="G289" s="2">
        <v>2</v>
      </c>
      <c r="H289" s="2">
        <v>2</v>
      </c>
      <c r="I289" s="26">
        <f t="shared" si="85"/>
        <v>2</v>
      </c>
      <c r="J289" s="26">
        <f t="shared" si="86"/>
        <v>2</v>
      </c>
      <c r="K289" s="7">
        <v>1</v>
      </c>
      <c r="L289" s="7">
        <v>1</v>
      </c>
      <c r="M289" s="19">
        <f t="shared" si="87"/>
        <v>2</v>
      </c>
      <c r="N289" s="7">
        <v>3.28</v>
      </c>
      <c r="O289" s="10">
        <v>203</v>
      </c>
      <c r="P289" s="10">
        <v>204</v>
      </c>
      <c r="Q289" s="14">
        <v>50030</v>
      </c>
      <c r="R289" s="14">
        <f t="shared" si="88"/>
        <v>1000</v>
      </c>
      <c r="S289" s="9">
        <f t="shared" si="89"/>
        <v>1</v>
      </c>
      <c r="T289" s="14">
        <v>993.28829300943403</v>
      </c>
      <c r="U289" s="15">
        <f t="shared" si="90"/>
        <v>0.99</v>
      </c>
      <c r="V289" s="15">
        <f t="shared" si="78"/>
        <v>1.0000000000000009E-2</v>
      </c>
      <c r="W289" s="8">
        <v>7674</v>
      </c>
      <c r="X289" s="8">
        <v>7648</v>
      </c>
      <c r="Y289" s="8">
        <v>7623</v>
      </c>
      <c r="Z289" s="17">
        <v>112.83</v>
      </c>
      <c r="AA289" s="17">
        <f t="shared" si="79"/>
        <v>2.0524245881420615</v>
      </c>
      <c r="AB289" s="12">
        <v>93.76</v>
      </c>
      <c r="AC289" s="12">
        <v>131.9</v>
      </c>
      <c r="AD289" s="12">
        <v>3.28</v>
      </c>
      <c r="AE289" s="17">
        <f t="shared" si="91"/>
        <v>0.5158738437116791</v>
      </c>
      <c r="AF289" s="8">
        <v>2.48</v>
      </c>
      <c r="AG289" s="16">
        <v>4.13</v>
      </c>
      <c r="AH289" s="8">
        <v>1</v>
      </c>
      <c r="AI289" s="8">
        <v>0</v>
      </c>
      <c r="AJ289" s="8">
        <v>0</v>
      </c>
      <c r="AK289" s="8">
        <v>2</v>
      </c>
      <c r="AL289" s="8">
        <v>3</v>
      </c>
      <c r="AM289" s="8">
        <f t="shared" si="80"/>
        <v>5</v>
      </c>
      <c r="AN289" s="8">
        <v>0</v>
      </c>
      <c r="AO289" s="8">
        <v>1</v>
      </c>
      <c r="AP289" s="8">
        <v>0</v>
      </c>
      <c r="AQ289" s="8">
        <v>1</v>
      </c>
      <c r="AR289" s="8">
        <f t="shared" si="81"/>
        <v>2</v>
      </c>
      <c r="AS289" s="8">
        <v>0</v>
      </c>
      <c r="AT289" s="8">
        <v>0</v>
      </c>
      <c r="AU289" s="8">
        <v>4</v>
      </c>
      <c r="AV289" s="8">
        <v>1</v>
      </c>
      <c r="AW289" s="8">
        <f t="shared" si="82"/>
        <v>5</v>
      </c>
      <c r="AX289" s="8">
        <f t="shared" si="92"/>
        <v>0</v>
      </c>
      <c r="AY289" s="8">
        <f t="shared" si="93"/>
        <v>1</v>
      </c>
      <c r="AZ289" s="8">
        <f t="shared" si="94"/>
        <v>6</v>
      </c>
      <c r="BA289" s="8">
        <f t="shared" si="95"/>
        <v>5</v>
      </c>
      <c r="BB289" s="8">
        <f t="shared" si="96"/>
        <v>12</v>
      </c>
    </row>
    <row r="290" spans="1:54" x14ac:dyDescent="0.3">
      <c r="A290" s="2">
        <v>289</v>
      </c>
      <c r="B290" s="2">
        <v>80</v>
      </c>
      <c r="C290" s="2">
        <v>4</v>
      </c>
      <c r="D290" s="2">
        <v>4</v>
      </c>
      <c r="E290" s="26">
        <f t="shared" si="83"/>
        <v>4</v>
      </c>
      <c r="F290" s="26">
        <f t="shared" si="84"/>
        <v>4</v>
      </c>
      <c r="G290" s="2">
        <v>4</v>
      </c>
      <c r="H290" s="2">
        <v>4</v>
      </c>
      <c r="I290" s="26">
        <f t="shared" si="85"/>
        <v>4</v>
      </c>
      <c r="J290" s="26">
        <f t="shared" si="86"/>
        <v>4</v>
      </c>
      <c r="K290" s="7">
        <v>1</v>
      </c>
      <c r="L290" s="7">
        <v>1</v>
      </c>
      <c r="M290" s="19">
        <f t="shared" si="87"/>
        <v>2</v>
      </c>
      <c r="N290" s="7">
        <v>3.34</v>
      </c>
      <c r="O290" s="10">
        <v>204</v>
      </c>
      <c r="P290" s="10">
        <v>205</v>
      </c>
      <c r="Q290" s="14">
        <v>50030</v>
      </c>
      <c r="R290" s="14">
        <f t="shared" si="88"/>
        <v>1000</v>
      </c>
      <c r="S290" s="9">
        <f t="shared" si="89"/>
        <v>1</v>
      </c>
      <c r="T290" s="14">
        <v>999.01303363651209</v>
      </c>
      <c r="U290" s="15">
        <f t="shared" si="90"/>
        <v>1</v>
      </c>
      <c r="V290" s="15">
        <f t="shared" si="78"/>
        <v>0</v>
      </c>
      <c r="W290" s="8">
        <v>7674</v>
      </c>
      <c r="X290" s="8">
        <v>7648</v>
      </c>
      <c r="Y290" s="8">
        <v>7623</v>
      </c>
      <c r="Z290" s="17">
        <v>97.25</v>
      </c>
      <c r="AA290" s="17">
        <f t="shared" si="79"/>
        <v>1.9878896099977454</v>
      </c>
      <c r="AB290" s="12">
        <v>97.06</v>
      </c>
      <c r="AC290" s="12">
        <v>97.43</v>
      </c>
      <c r="AD290" s="12">
        <v>3.36</v>
      </c>
      <c r="AE290" s="17">
        <f t="shared" si="91"/>
        <v>0.52633927738984398</v>
      </c>
      <c r="AF290" s="8">
        <v>2.41</v>
      </c>
      <c r="AG290" s="16">
        <v>4.6399999999999997</v>
      </c>
      <c r="AH290" s="8">
        <v>2</v>
      </c>
      <c r="AI290" s="8">
        <v>0</v>
      </c>
      <c r="AJ290" s="8">
        <v>0</v>
      </c>
      <c r="AK290" s="8">
        <v>0</v>
      </c>
      <c r="AL290" s="8">
        <v>1</v>
      </c>
      <c r="AM290" s="8">
        <f t="shared" si="80"/>
        <v>1</v>
      </c>
      <c r="AN290" s="8">
        <v>0</v>
      </c>
      <c r="AO290" s="8">
        <v>0</v>
      </c>
      <c r="AP290" s="8">
        <v>0</v>
      </c>
      <c r="AQ290" s="8">
        <v>2</v>
      </c>
      <c r="AR290" s="8">
        <f t="shared" si="81"/>
        <v>2</v>
      </c>
      <c r="AS290" s="8">
        <v>0</v>
      </c>
      <c r="AT290" s="8">
        <v>1</v>
      </c>
      <c r="AU290" s="8">
        <v>1</v>
      </c>
      <c r="AV290" s="8">
        <v>3</v>
      </c>
      <c r="AW290" s="8">
        <f t="shared" si="82"/>
        <v>5</v>
      </c>
      <c r="AX290" s="8">
        <f t="shared" si="92"/>
        <v>0</v>
      </c>
      <c r="AY290" s="8">
        <f t="shared" si="93"/>
        <v>1</v>
      </c>
      <c r="AZ290" s="8">
        <f t="shared" si="94"/>
        <v>1</v>
      </c>
      <c r="BA290" s="8">
        <f t="shared" si="95"/>
        <v>6</v>
      </c>
      <c r="BB290" s="8">
        <f t="shared" si="96"/>
        <v>8</v>
      </c>
    </row>
    <row r="291" spans="1:54" x14ac:dyDescent="0.3">
      <c r="A291" s="2">
        <v>290</v>
      </c>
      <c r="B291" s="2">
        <v>80</v>
      </c>
      <c r="C291" s="2">
        <v>4</v>
      </c>
      <c r="D291" s="2">
        <v>4</v>
      </c>
      <c r="E291" s="26">
        <f t="shared" si="83"/>
        <v>4</v>
      </c>
      <c r="F291" s="26">
        <f t="shared" si="84"/>
        <v>4</v>
      </c>
      <c r="G291" s="2">
        <v>1</v>
      </c>
      <c r="H291" s="2">
        <v>1</v>
      </c>
      <c r="I291" s="26">
        <f t="shared" si="85"/>
        <v>1</v>
      </c>
      <c r="J291" s="26">
        <f t="shared" si="86"/>
        <v>1</v>
      </c>
      <c r="K291" s="7">
        <v>1</v>
      </c>
      <c r="L291" s="7">
        <v>1</v>
      </c>
      <c r="M291" s="19">
        <f t="shared" si="87"/>
        <v>2</v>
      </c>
      <c r="N291" s="7">
        <v>3.63</v>
      </c>
      <c r="O291" s="10">
        <v>205</v>
      </c>
      <c r="P291" s="10">
        <v>206</v>
      </c>
      <c r="Q291" s="14">
        <v>50030</v>
      </c>
      <c r="R291" s="14">
        <f t="shared" si="88"/>
        <v>1000</v>
      </c>
      <c r="S291" s="9">
        <f t="shared" si="89"/>
        <v>1</v>
      </c>
      <c r="T291" s="14">
        <v>999.99529857106097</v>
      </c>
      <c r="U291" s="15">
        <f t="shared" si="90"/>
        <v>1</v>
      </c>
      <c r="V291" s="15">
        <f t="shared" si="78"/>
        <v>0</v>
      </c>
      <c r="W291" s="8">
        <v>7674</v>
      </c>
      <c r="X291" s="8">
        <v>7648</v>
      </c>
      <c r="Y291" s="8">
        <v>7623</v>
      </c>
      <c r="Z291" s="17">
        <v>89.87</v>
      </c>
      <c r="AA291" s="17">
        <f t="shared" si="79"/>
        <v>1.9536147416906406</v>
      </c>
      <c r="AB291" s="12">
        <v>86.12</v>
      </c>
      <c r="AC291" s="12">
        <v>93.61</v>
      </c>
      <c r="AD291" s="12">
        <v>3.42</v>
      </c>
      <c r="AE291" s="17">
        <f t="shared" si="91"/>
        <v>0.53402610605613499</v>
      </c>
      <c r="AF291" s="8">
        <v>2.63</v>
      </c>
      <c r="AG291" s="16">
        <v>4.74</v>
      </c>
      <c r="AH291" s="8">
        <v>3</v>
      </c>
      <c r="AI291" s="8">
        <v>0</v>
      </c>
      <c r="AJ291" s="8">
        <v>0</v>
      </c>
      <c r="AK291" s="8">
        <v>0</v>
      </c>
      <c r="AL291" s="8">
        <v>1</v>
      </c>
      <c r="AM291" s="8">
        <f t="shared" si="80"/>
        <v>1</v>
      </c>
      <c r="AN291" s="8">
        <v>1</v>
      </c>
      <c r="AO291" s="8">
        <v>1</v>
      </c>
      <c r="AP291" s="8">
        <v>1</v>
      </c>
      <c r="AQ291" s="8">
        <v>0</v>
      </c>
      <c r="AR291" s="8">
        <f t="shared" si="81"/>
        <v>3</v>
      </c>
      <c r="AS291" s="8">
        <v>1</v>
      </c>
      <c r="AT291" s="8">
        <v>0</v>
      </c>
      <c r="AU291" s="8">
        <v>0</v>
      </c>
      <c r="AV291" s="8">
        <v>2</v>
      </c>
      <c r="AW291" s="8">
        <f t="shared" si="82"/>
        <v>3</v>
      </c>
      <c r="AX291" s="8">
        <f t="shared" si="92"/>
        <v>2</v>
      </c>
      <c r="AY291" s="8">
        <f t="shared" si="93"/>
        <v>1</v>
      </c>
      <c r="AZ291" s="8">
        <f t="shared" si="94"/>
        <v>1</v>
      </c>
      <c r="BA291" s="8">
        <f t="shared" si="95"/>
        <v>3</v>
      </c>
      <c r="BB291" s="8">
        <f t="shared" si="96"/>
        <v>7</v>
      </c>
    </row>
    <row r="292" spans="1:54" x14ac:dyDescent="0.3">
      <c r="A292" s="2">
        <v>291</v>
      </c>
      <c r="B292" s="2">
        <v>80</v>
      </c>
      <c r="C292" s="2">
        <v>4</v>
      </c>
      <c r="D292" s="2">
        <v>4</v>
      </c>
      <c r="E292" s="26">
        <f t="shared" si="83"/>
        <v>4</v>
      </c>
      <c r="F292" s="26">
        <f t="shared" si="84"/>
        <v>4</v>
      </c>
      <c r="G292" s="2">
        <v>2</v>
      </c>
      <c r="H292" s="2">
        <v>2</v>
      </c>
      <c r="I292" s="26">
        <f t="shared" si="85"/>
        <v>2</v>
      </c>
      <c r="J292" s="26">
        <f t="shared" si="86"/>
        <v>2</v>
      </c>
      <c r="K292" s="7">
        <v>1</v>
      </c>
      <c r="L292" s="7">
        <v>1</v>
      </c>
      <c r="M292" s="19">
        <f t="shared" si="87"/>
        <v>2</v>
      </c>
      <c r="N292" s="7">
        <v>3.62</v>
      </c>
      <c r="O292" s="10">
        <v>206</v>
      </c>
      <c r="P292" s="10">
        <v>207</v>
      </c>
      <c r="Q292" s="14">
        <v>50030</v>
      </c>
      <c r="R292" s="14">
        <f t="shared" si="88"/>
        <v>1000</v>
      </c>
      <c r="S292" s="9">
        <f t="shared" si="89"/>
        <v>1</v>
      </c>
      <c r="T292" s="14">
        <v>999.99999927401052</v>
      </c>
      <c r="U292" s="15">
        <f t="shared" si="90"/>
        <v>1</v>
      </c>
      <c r="V292" s="15">
        <f t="shared" si="78"/>
        <v>0</v>
      </c>
      <c r="W292" s="8">
        <v>7674</v>
      </c>
      <c r="X292" s="8">
        <v>7648</v>
      </c>
      <c r="Y292" s="8">
        <v>7623</v>
      </c>
      <c r="Z292" s="17">
        <v>78.5</v>
      </c>
      <c r="AA292" s="17">
        <f t="shared" si="79"/>
        <v>1.8948696567452525</v>
      </c>
      <c r="AB292" s="12">
        <v>78.05</v>
      </c>
      <c r="AC292" s="12">
        <v>78.94</v>
      </c>
      <c r="AD292" s="12">
        <v>2.88</v>
      </c>
      <c r="AE292" s="17">
        <f t="shared" si="91"/>
        <v>0.45939248775923086</v>
      </c>
      <c r="AF292" s="8">
        <v>2.09</v>
      </c>
      <c r="AG292" s="16">
        <v>3.38</v>
      </c>
      <c r="AH292" s="8">
        <v>2</v>
      </c>
      <c r="AI292" s="8">
        <v>0</v>
      </c>
      <c r="AJ292" s="8">
        <v>0</v>
      </c>
      <c r="AK292" s="8">
        <v>0</v>
      </c>
      <c r="AL292" s="8">
        <v>0</v>
      </c>
      <c r="AM292" s="8">
        <f t="shared" si="80"/>
        <v>0</v>
      </c>
      <c r="AN292" s="8">
        <v>0</v>
      </c>
      <c r="AO292" s="8">
        <v>0</v>
      </c>
      <c r="AP292" s="8">
        <v>0</v>
      </c>
      <c r="AQ292" s="8">
        <v>0</v>
      </c>
      <c r="AR292" s="8">
        <f t="shared" si="81"/>
        <v>0</v>
      </c>
      <c r="AS292" s="8">
        <v>1</v>
      </c>
      <c r="AT292" s="8">
        <v>0</v>
      </c>
      <c r="AU292" s="8">
        <v>1</v>
      </c>
      <c r="AV292" s="8">
        <v>1</v>
      </c>
      <c r="AW292" s="8">
        <f t="shared" si="82"/>
        <v>3</v>
      </c>
      <c r="AX292" s="8">
        <f t="shared" si="92"/>
        <v>1</v>
      </c>
      <c r="AY292" s="8">
        <f t="shared" si="93"/>
        <v>0</v>
      </c>
      <c r="AZ292" s="8">
        <f t="shared" si="94"/>
        <v>1</v>
      </c>
      <c r="BA292" s="8">
        <f t="shared" si="95"/>
        <v>1</v>
      </c>
      <c r="BB292" s="8">
        <f t="shared" si="96"/>
        <v>3</v>
      </c>
    </row>
    <row r="293" spans="1:54" x14ac:dyDescent="0.3">
      <c r="A293" s="2">
        <v>292</v>
      </c>
      <c r="B293" s="2">
        <v>80</v>
      </c>
      <c r="C293" s="2">
        <v>4</v>
      </c>
      <c r="D293" s="2">
        <v>4</v>
      </c>
      <c r="E293" s="26">
        <f t="shared" si="83"/>
        <v>4</v>
      </c>
      <c r="F293" s="26">
        <f t="shared" si="84"/>
        <v>4</v>
      </c>
      <c r="G293" s="2">
        <v>4</v>
      </c>
      <c r="H293" s="2">
        <v>1</v>
      </c>
      <c r="I293" s="26">
        <f t="shared" si="85"/>
        <v>1</v>
      </c>
      <c r="J293" s="26">
        <f t="shared" si="86"/>
        <v>4</v>
      </c>
      <c r="K293" s="7">
        <v>1</v>
      </c>
      <c r="L293" s="7">
        <v>1</v>
      </c>
      <c r="M293" s="19">
        <f t="shared" si="87"/>
        <v>2</v>
      </c>
      <c r="N293" s="7">
        <v>3.47</v>
      </c>
      <c r="O293" s="10">
        <v>207</v>
      </c>
      <c r="P293" s="10">
        <v>208</v>
      </c>
      <c r="Q293" s="14">
        <v>50030</v>
      </c>
      <c r="R293" s="14">
        <f t="shared" si="88"/>
        <v>1000</v>
      </c>
      <c r="S293" s="9">
        <f t="shared" si="89"/>
        <v>1</v>
      </c>
      <c r="T293" s="14">
        <v>987.81978225889247</v>
      </c>
      <c r="U293" s="15">
        <f t="shared" si="90"/>
        <v>0.99</v>
      </c>
      <c r="V293" s="15">
        <f t="shared" si="78"/>
        <v>1.0000000000000009E-2</v>
      </c>
      <c r="W293" s="8">
        <v>7674</v>
      </c>
      <c r="X293" s="8">
        <v>7648</v>
      </c>
      <c r="Y293" s="8">
        <v>7623</v>
      </c>
      <c r="Z293" s="17">
        <v>92.05</v>
      </c>
      <c r="AA293" s="17">
        <f t="shared" si="79"/>
        <v>1.9640237928400335</v>
      </c>
      <c r="AB293" s="12">
        <v>75.569999999999993</v>
      </c>
      <c r="AC293" s="12">
        <v>108.53</v>
      </c>
      <c r="AD293" s="12">
        <v>3.61</v>
      </c>
      <c r="AE293" s="17">
        <f t="shared" si="91"/>
        <v>0.55750720190565795</v>
      </c>
      <c r="AF293" s="8">
        <v>2.4</v>
      </c>
      <c r="AG293" s="16">
        <v>4.82</v>
      </c>
      <c r="AH293" s="8">
        <v>2</v>
      </c>
      <c r="AI293" s="8">
        <v>0</v>
      </c>
      <c r="AJ293" s="8">
        <v>0</v>
      </c>
      <c r="AK293" s="8">
        <v>0</v>
      </c>
      <c r="AL293" s="8">
        <v>0</v>
      </c>
      <c r="AM293" s="8">
        <f t="shared" si="80"/>
        <v>0</v>
      </c>
      <c r="AN293" s="8">
        <v>0</v>
      </c>
      <c r="AO293" s="8">
        <v>0</v>
      </c>
      <c r="AP293" s="8">
        <v>2</v>
      </c>
      <c r="AQ293" s="8">
        <v>0</v>
      </c>
      <c r="AR293" s="8">
        <f t="shared" si="81"/>
        <v>2</v>
      </c>
      <c r="AS293" s="8">
        <v>0</v>
      </c>
      <c r="AT293" s="8">
        <v>0</v>
      </c>
      <c r="AU293" s="8">
        <v>0</v>
      </c>
      <c r="AV293" s="8">
        <v>2</v>
      </c>
      <c r="AW293" s="8">
        <f t="shared" si="82"/>
        <v>2</v>
      </c>
      <c r="AX293" s="8">
        <f t="shared" si="92"/>
        <v>0</v>
      </c>
      <c r="AY293" s="8">
        <f t="shared" si="93"/>
        <v>0</v>
      </c>
      <c r="AZ293" s="8">
        <f t="shared" si="94"/>
        <v>2</v>
      </c>
      <c r="BA293" s="8">
        <f t="shared" si="95"/>
        <v>2</v>
      </c>
      <c r="BB293" s="8">
        <f t="shared" si="96"/>
        <v>4</v>
      </c>
    </row>
    <row r="294" spans="1:54" x14ac:dyDescent="0.3">
      <c r="A294" s="2">
        <v>293</v>
      </c>
      <c r="B294" s="2">
        <v>80</v>
      </c>
      <c r="C294" s="2">
        <v>4</v>
      </c>
      <c r="D294" s="2">
        <v>4</v>
      </c>
      <c r="E294" s="26">
        <f t="shared" si="83"/>
        <v>4</v>
      </c>
      <c r="F294" s="26">
        <f t="shared" si="84"/>
        <v>4</v>
      </c>
      <c r="G294" s="2">
        <v>4</v>
      </c>
      <c r="H294" s="2">
        <v>2</v>
      </c>
      <c r="I294" s="26">
        <f t="shared" si="85"/>
        <v>2</v>
      </c>
      <c r="J294" s="26">
        <f t="shared" si="86"/>
        <v>4</v>
      </c>
      <c r="K294" s="7">
        <v>1</v>
      </c>
      <c r="L294" s="7">
        <v>1</v>
      </c>
      <c r="M294" s="19">
        <f t="shared" si="87"/>
        <v>2</v>
      </c>
      <c r="N294" s="7">
        <v>3.69</v>
      </c>
      <c r="O294" s="10">
        <v>208</v>
      </c>
      <c r="P294" s="10">
        <v>209</v>
      </c>
      <c r="Q294" s="14">
        <v>50030</v>
      </c>
      <c r="R294" s="14">
        <f t="shared" si="88"/>
        <v>1000</v>
      </c>
      <c r="S294" s="9">
        <f t="shared" si="89"/>
        <v>1</v>
      </c>
      <c r="T294" s="14">
        <v>999.99385396758146</v>
      </c>
      <c r="U294" s="15">
        <f t="shared" si="90"/>
        <v>1</v>
      </c>
      <c r="V294" s="15">
        <f t="shared" si="78"/>
        <v>0</v>
      </c>
      <c r="W294" s="8">
        <v>7674</v>
      </c>
      <c r="X294" s="8">
        <v>7648</v>
      </c>
      <c r="Y294" s="8">
        <v>7623</v>
      </c>
      <c r="Z294" s="17">
        <v>79.849999999999994</v>
      </c>
      <c r="AA294" s="17">
        <f t="shared" si="79"/>
        <v>1.9022749204745018</v>
      </c>
      <c r="AB294" s="12">
        <v>63.91</v>
      </c>
      <c r="AC294" s="12">
        <v>95.79</v>
      </c>
      <c r="AD294" s="12">
        <v>4.32</v>
      </c>
      <c r="AE294" s="17">
        <f t="shared" si="91"/>
        <v>0.63548374681491215</v>
      </c>
      <c r="AF294" s="8">
        <v>3.23</v>
      </c>
      <c r="AG294" s="16">
        <v>5.59</v>
      </c>
      <c r="AH294" s="8">
        <v>5</v>
      </c>
      <c r="AI294" s="8">
        <v>0</v>
      </c>
      <c r="AJ294" s="8">
        <v>0</v>
      </c>
      <c r="AK294" s="8">
        <v>0</v>
      </c>
      <c r="AL294" s="8">
        <v>4</v>
      </c>
      <c r="AM294" s="8">
        <f t="shared" si="80"/>
        <v>4</v>
      </c>
      <c r="AN294" s="8">
        <v>0</v>
      </c>
      <c r="AO294" s="8">
        <v>0</v>
      </c>
      <c r="AP294" s="8">
        <v>0</v>
      </c>
      <c r="AQ294" s="8">
        <v>2</v>
      </c>
      <c r="AR294" s="8">
        <f t="shared" si="81"/>
        <v>2</v>
      </c>
      <c r="AS294" s="8">
        <v>0</v>
      </c>
      <c r="AT294" s="8">
        <v>2</v>
      </c>
      <c r="AU294" s="8">
        <v>2</v>
      </c>
      <c r="AV294" s="8">
        <v>5</v>
      </c>
      <c r="AW294" s="8">
        <f t="shared" si="82"/>
        <v>9</v>
      </c>
      <c r="AX294" s="8">
        <f t="shared" si="92"/>
        <v>0</v>
      </c>
      <c r="AY294" s="8">
        <f t="shared" si="93"/>
        <v>2</v>
      </c>
      <c r="AZ294" s="8">
        <f t="shared" si="94"/>
        <v>2</v>
      </c>
      <c r="BA294" s="8">
        <f t="shared" si="95"/>
        <v>11</v>
      </c>
      <c r="BB294" s="8">
        <f t="shared" si="96"/>
        <v>15</v>
      </c>
    </row>
    <row r="295" spans="1:54" x14ac:dyDescent="0.3">
      <c r="A295" s="2">
        <v>294</v>
      </c>
      <c r="B295" s="2">
        <v>80</v>
      </c>
      <c r="C295" s="2">
        <v>4</v>
      </c>
      <c r="D295" s="2">
        <v>3</v>
      </c>
      <c r="E295" s="26">
        <f t="shared" si="83"/>
        <v>3</v>
      </c>
      <c r="F295" s="26">
        <f t="shared" si="84"/>
        <v>4</v>
      </c>
      <c r="G295" s="2">
        <v>1</v>
      </c>
      <c r="H295" s="2">
        <v>1</v>
      </c>
      <c r="I295" s="26">
        <f t="shared" si="85"/>
        <v>1</v>
      </c>
      <c r="J295" s="26">
        <f t="shared" si="86"/>
        <v>1</v>
      </c>
      <c r="K295" s="7">
        <v>1</v>
      </c>
      <c r="L295" s="7">
        <v>1</v>
      </c>
      <c r="M295" s="19">
        <f t="shared" si="87"/>
        <v>2</v>
      </c>
      <c r="N295" s="7">
        <v>3.36</v>
      </c>
      <c r="O295" s="10">
        <v>209</v>
      </c>
      <c r="P295" s="10">
        <v>210</v>
      </c>
      <c r="Q295" s="14">
        <v>50030</v>
      </c>
      <c r="R295" s="14">
        <f t="shared" si="88"/>
        <v>1000</v>
      </c>
      <c r="S295" s="9">
        <f t="shared" si="89"/>
        <v>1</v>
      </c>
      <c r="T295" s="14">
        <v>999.99990944887406</v>
      </c>
      <c r="U295" s="15">
        <f t="shared" si="90"/>
        <v>1</v>
      </c>
      <c r="V295" s="15">
        <f t="shared" si="78"/>
        <v>0</v>
      </c>
      <c r="W295" s="8">
        <v>7674</v>
      </c>
      <c r="X295" s="8">
        <v>7648</v>
      </c>
      <c r="Y295" s="8">
        <v>7623</v>
      </c>
      <c r="Z295" s="17">
        <v>96.09</v>
      </c>
      <c r="AA295" s="17">
        <f t="shared" si="79"/>
        <v>1.9826781933834843</v>
      </c>
      <c r="AB295" s="12">
        <v>73.400000000000006</v>
      </c>
      <c r="AC295" s="12">
        <v>118.77</v>
      </c>
      <c r="AD295" s="12">
        <v>3.02</v>
      </c>
      <c r="AE295" s="17">
        <f t="shared" si="91"/>
        <v>0.48000694295715063</v>
      </c>
      <c r="AF295" s="8">
        <v>1.69</v>
      </c>
      <c r="AG295" s="16">
        <v>4.5</v>
      </c>
      <c r="AH295" s="8">
        <v>3</v>
      </c>
      <c r="AI295" s="8">
        <v>0</v>
      </c>
      <c r="AJ295" s="8">
        <v>0</v>
      </c>
      <c r="AK295" s="8">
        <v>0</v>
      </c>
      <c r="AL295" s="8">
        <v>7</v>
      </c>
      <c r="AM295" s="8">
        <f t="shared" si="80"/>
        <v>7</v>
      </c>
      <c r="AN295" s="8">
        <v>0</v>
      </c>
      <c r="AO295" s="8">
        <v>0</v>
      </c>
      <c r="AP295" s="8">
        <v>0</v>
      </c>
      <c r="AQ295" s="8">
        <v>3</v>
      </c>
      <c r="AR295" s="8">
        <f t="shared" si="81"/>
        <v>3</v>
      </c>
      <c r="AS295" s="8">
        <v>0</v>
      </c>
      <c r="AT295" s="8">
        <v>1</v>
      </c>
      <c r="AU295" s="8">
        <v>1</v>
      </c>
      <c r="AV295" s="8">
        <v>6</v>
      </c>
      <c r="AW295" s="8">
        <f t="shared" si="82"/>
        <v>8</v>
      </c>
      <c r="AX295" s="8">
        <f t="shared" si="92"/>
        <v>0</v>
      </c>
      <c r="AY295" s="8">
        <f t="shared" si="93"/>
        <v>1</v>
      </c>
      <c r="AZ295" s="8">
        <f t="shared" si="94"/>
        <v>1</v>
      </c>
      <c r="BA295" s="8">
        <f t="shared" si="95"/>
        <v>16</v>
      </c>
      <c r="BB295" s="8">
        <f t="shared" si="96"/>
        <v>18</v>
      </c>
    </row>
    <row r="296" spans="1:54" x14ac:dyDescent="0.3">
      <c r="A296" s="2">
        <v>295</v>
      </c>
      <c r="B296" s="2">
        <v>40</v>
      </c>
      <c r="C296" s="2">
        <v>4</v>
      </c>
      <c r="D296" s="2">
        <v>4</v>
      </c>
      <c r="E296" s="26">
        <f t="shared" si="83"/>
        <v>4</v>
      </c>
      <c r="F296" s="26">
        <f t="shared" si="84"/>
        <v>4</v>
      </c>
      <c r="G296" s="2">
        <v>2</v>
      </c>
      <c r="H296" s="2">
        <v>2</v>
      </c>
      <c r="I296" s="26">
        <f t="shared" si="85"/>
        <v>2</v>
      </c>
      <c r="J296" s="26">
        <f t="shared" si="86"/>
        <v>2</v>
      </c>
      <c r="K296" s="7">
        <v>1</v>
      </c>
      <c r="L296" s="7">
        <v>1</v>
      </c>
      <c r="M296" s="19">
        <f t="shared" si="87"/>
        <v>2</v>
      </c>
      <c r="N296" s="7">
        <v>3.55</v>
      </c>
      <c r="O296" s="10">
        <v>210</v>
      </c>
      <c r="P296" s="10">
        <v>211</v>
      </c>
      <c r="Q296" s="14">
        <v>50030</v>
      </c>
      <c r="R296" s="14">
        <f t="shared" si="88"/>
        <v>1000</v>
      </c>
      <c r="S296" s="9">
        <f t="shared" si="89"/>
        <v>1</v>
      </c>
      <c r="T296" s="14">
        <v>999.99689084315492</v>
      </c>
      <c r="U296" s="15">
        <f t="shared" si="90"/>
        <v>1</v>
      </c>
      <c r="V296" s="15">
        <f t="shared" si="78"/>
        <v>0</v>
      </c>
      <c r="W296" s="8">
        <v>8235</v>
      </c>
      <c r="X296" s="8">
        <v>8635</v>
      </c>
      <c r="Y296" s="8">
        <v>9054</v>
      </c>
      <c r="Z296" s="17">
        <v>77.36</v>
      </c>
      <c r="AA296" s="17">
        <f t="shared" si="79"/>
        <v>1.8885164610749452</v>
      </c>
      <c r="AB296" s="12">
        <v>70.75</v>
      </c>
      <c r="AC296" s="12">
        <v>83.96</v>
      </c>
      <c r="AD296" s="12">
        <v>2.0099999999999998</v>
      </c>
      <c r="AE296" s="17">
        <f t="shared" si="91"/>
        <v>0.30319605742048883</v>
      </c>
      <c r="AF296" s="8">
        <v>1.59</v>
      </c>
      <c r="AG296" s="16">
        <v>2.38</v>
      </c>
      <c r="AH296" s="8">
        <v>4</v>
      </c>
      <c r="AI296" s="8">
        <v>1</v>
      </c>
      <c r="AJ296" s="8">
        <v>1</v>
      </c>
      <c r="AK296" s="8">
        <v>0</v>
      </c>
      <c r="AL296" s="8">
        <v>14</v>
      </c>
      <c r="AM296" s="8">
        <f t="shared" si="80"/>
        <v>16</v>
      </c>
      <c r="AN296" s="8">
        <v>1</v>
      </c>
      <c r="AO296" s="8">
        <v>2</v>
      </c>
      <c r="AP296" s="8">
        <v>2</v>
      </c>
      <c r="AQ296" s="8">
        <v>12</v>
      </c>
      <c r="AR296" s="8">
        <f t="shared" si="81"/>
        <v>17</v>
      </c>
      <c r="AS296" s="8">
        <v>0</v>
      </c>
      <c r="AT296" s="8">
        <v>0</v>
      </c>
      <c r="AU296" s="8">
        <v>2</v>
      </c>
      <c r="AV296" s="8">
        <v>20</v>
      </c>
      <c r="AW296" s="8">
        <f t="shared" si="82"/>
        <v>22</v>
      </c>
      <c r="AX296" s="8">
        <f t="shared" si="92"/>
        <v>2</v>
      </c>
      <c r="AY296" s="8">
        <f t="shared" si="93"/>
        <v>3</v>
      </c>
      <c r="AZ296" s="8">
        <f t="shared" si="94"/>
        <v>4</v>
      </c>
      <c r="BA296" s="8">
        <f t="shared" si="95"/>
        <v>46</v>
      </c>
      <c r="BB296" s="8">
        <f t="shared" si="96"/>
        <v>55</v>
      </c>
    </row>
    <row r="297" spans="1:54" x14ac:dyDescent="0.3">
      <c r="A297" s="2">
        <v>296</v>
      </c>
      <c r="B297" s="2">
        <v>40</v>
      </c>
      <c r="C297" s="2">
        <v>4</v>
      </c>
      <c r="D297" s="2">
        <v>4</v>
      </c>
      <c r="E297" s="26">
        <f t="shared" si="83"/>
        <v>4</v>
      </c>
      <c r="F297" s="26">
        <f t="shared" si="84"/>
        <v>4</v>
      </c>
      <c r="G297" s="2">
        <v>1</v>
      </c>
      <c r="H297" s="2">
        <v>1</v>
      </c>
      <c r="I297" s="26">
        <f t="shared" si="85"/>
        <v>1</v>
      </c>
      <c r="J297" s="26">
        <f t="shared" si="86"/>
        <v>1</v>
      </c>
      <c r="K297" s="7">
        <v>1</v>
      </c>
      <c r="L297" s="7">
        <v>1</v>
      </c>
      <c r="M297" s="19">
        <f t="shared" si="87"/>
        <v>2</v>
      </c>
      <c r="N297" s="7">
        <v>3.61</v>
      </c>
      <c r="O297" s="10">
        <v>211</v>
      </c>
      <c r="P297" s="10">
        <v>212</v>
      </c>
      <c r="Q297" s="14">
        <v>50030</v>
      </c>
      <c r="R297" s="14">
        <f t="shared" si="88"/>
        <v>1000</v>
      </c>
      <c r="S297" s="9">
        <f t="shared" si="89"/>
        <v>1</v>
      </c>
      <c r="T297" s="14">
        <v>999.99910909551159</v>
      </c>
      <c r="U297" s="15">
        <f t="shared" si="90"/>
        <v>1</v>
      </c>
      <c r="V297" s="15">
        <f t="shared" si="78"/>
        <v>0</v>
      </c>
      <c r="W297" s="8">
        <v>8235</v>
      </c>
      <c r="X297" s="8">
        <v>8635</v>
      </c>
      <c r="Y297" s="8">
        <v>9054</v>
      </c>
      <c r="Z297" s="17">
        <v>57.8</v>
      </c>
      <c r="AA297" s="17">
        <f t="shared" si="79"/>
        <v>1.761927838420529</v>
      </c>
      <c r="AB297" s="12">
        <v>55.47</v>
      </c>
      <c r="AC297" s="12">
        <v>60.13</v>
      </c>
      <c r="AD297" s="12">
        <v>2.74</v>
      </c>
      <c r="AE297" s="17">
        <f t="shared" si="91"/>
        <v>0.43775056282038799</v>
      </c>
      <c r="AF297" s="8">
        <v>1.73</v>
      </c>
      <c r="AG297" s="16">
        <v>5.04</v>
      </c>
      <c r="AH297" s="8">
        <v>7</v>
      </c>
      <c r="AI297" s="8">
        <v>1</v>
      </c>
      <c r="AJ297" s="8">
        <v>1</v>
      </c>
      <c r="AK297" s="8">
        <v>1</v>
      </c>
      <c r="AL297" s="8">
        <v>4</v>
      </c>
      <c r="AM297" s="8">
        <f t="shared" si="80"/>
        <v>7</v>
      </c>
      <c r="AN297" s="8">
        <v>0</v>
      </c>
      <c r="AO297" s="8">
        <v>0</v>
      </c>
      <c r="AP297" s="8">
        <v>1</v>
      </c>
      <c r="AQ297" s="8">
        <v>9</v>
      </c>
      <c r="AR297" s="8">
        <f t="shared" si="81"/>
        <v>10</v>
      </c>
      <c r="AS297" s="8">
        <v>0</v>
      </c>
      <c r="AT297" s="8">
        <v>0</v>
      </c>
      <c r="AU297" s="8">
        <v>1</v>
      </c>
      <c r="AV297" s="8">
        <v>8</v>
      </c>
      <c r="AW297" s="8">
        <f t="shared" si="82"/>
        <v>9</v>
      </c>
      <c r="AX297" s="8">
        <f t="shared" si="92"/>
        <v>1</v>
      </c>
      <c r="AY297" s="8">
        <f t="shared" si="93"/>
        <v>1</v>
      </c>
      <c r="AZ297" s="8">
        <f t="shared" si="94"/>
        <v>3</v>
      </c>
      <c r="BA297" s="8">
        <f t="shared" si="95"/>
        <v>21</v>
      </c>
      <c r="BB297" s="8">
        <f t="shared" si="96"/>
        <v>26</v>
      </c>
    </row>
    <row r="298" spans="1:54" x14ac:dyDescent="0.3">
      <c r="A298" s="2">
        <v>297</v>
      </c>
      <c r="B298" s="2">
        <v>40</v>
      </c>
      <c r="C298" s="2">
        <v>4</v>
      </c>
      <c r="D298" s="2">
        <v>4</v>
      </c>
      <c r="E298" s="26">
        <f t="shared" si="83"/>
        <v>4</v>
      </c>
      <c r="F298" s="26">
        <f t="shared" si="84"/>
        <v>4</v>
      </c>
      <c r="G298" s="2">
        <v>2</v>
      </c>
      <c r="H298" s="2">
        <v>2</v>
      </c>
      <c r="I298" s="26">
        <f t="shared" si="85"/>
        <v>2</v>
      </c>
      <c r="J298" s="26">
        <f t="shared" si="86"/>
        <v>2</v>
      </c>
      <c r="K298" s="7">
        <v>1</v>
      </c>
      <c r="L298" s="7">
        <v>1</v>
      </c>
      <c r="M298" s="19">
        <f t="shared" si="87"/>
        <v>2</v>
      </c>
      <c r="N298" s="7">
        <v>3.56</v>
      </c>
      <c r="O298" s="10">
        <v>212</v>
      </c>
      <c r="P298" s="10">
        <v>213</v>
      </c>
      <c r="Q298" s="14">
        <v>50030</v>
      </c>
      <c r="R298" s="14">
        <f t="shared" si="88"/>
        <v>1000</v>
      </c>
      <c r="S298" s="9">
        <f t="shared" si="89"/>
        <v>1</v>
      </c>
      <c r="T298" s="14">
        <v>999.86938999755705</v>
      </c>
      <c r="U298" s="15">
        <f t="shared" si="90"/>
        <v>1</v>
      </c>
      <c r="V298" s="15">
        <f t="shared" si="78"/>
        <v>0</v>
      </c>
      <c r="W298" s="8">
        <v>8235</v>
      </c>
      <c r="X298" s="8">
        <v>8635</v>
      </c>
      <c r="Y298" s="8">
        <v>9054</v>
      </c>
      <c r="Z298" s="17">
        <v>102.39</v>
      </c>
      <c r="AA298" s="17">
        <f t="shared" si="79"/>
        <v>2.0102575429983012</v>
      </c>
      <c r="AB298" s="12">
        <v>98.68</v>
      </c>
      <c r="AC298" s="12">
        <v>106.1</v>
      </c>
      <c r="AD298" s="12">
        <v>4.9000000000000004</v>
      </c>
      <c r="AE298" s="17">
        <f t="shared" si="91"/>
        <v>0.69019608002851374</v>
      </c>
      <c r="AF298" s="8">
        <v>3.92</v>
      </c>
      <c r="AG298" s="16">
        <v>5.79</v>
      </c>
      <c r="AH298" s="8">
        <v>8</v>
      </c>
      <c r="AI298" s="8">
        <v>0</v>
      </c>
      <c r="AJ298" s="8">
        <v>4</v>
      </c>
      <c r="AK298" s="8">
        <v>7</v>
      </c>
      <c r="AL298" s="8">
        <v>59</v>
      </c>
      <c r="AM298" s="8">
        <f t="shared" si="80"/>
        <v>70</v>
      </c>
      <c r="AN298" s="8">
        <v>0</v>
      </c>
      <c r="AO298" s="8">
        <v>7</v>
      </c>
      <c r="AP298" s="8">
        <v>13</v>
      </c>
      <c r="AQ298" s="8">
        <v>81</v>
      </c>
      <c r="AR298" s="8">
        <f t="shared" si="81"/>
        <v>101</v>
      </c>
      <c r="AS298" s="8">
        <v>0</v>
      </c>
      <c r="AT298" s="8">
        <v>0</v>
      </c>
      <c r="AU298" s="8">
        <v>6</v>
      </c>
      <c r="AV298" s="8">
        <v>61</v>
      </c>
      <c r="AW298" s="8">
        <f t="shared" si="82"/>
        <v>67</v>
      </c>
      <c r="AX298" s="8">
        <f t="shared" si="92"/>
        <v>0</v>
      </c>
      <c r="AY298" s="8">
        <f t="shared" si="93"/>
        <v>11</v>
      </c>
      <c r="AZ298" s="8">
        <f t="shared" si="94"/>
        <v>26</v>
      </c>
      <c r="BA298" s="8">
        <f t="shared" si="95"/>
        <v>201</v>
      </c>
      <c r="BB298" s="8">
        <f t="shared" si="96"/>
        <v>238</v>
      </c>
    </row>
    <row r="299" spans="1:54" x14ac:dyDescent="0.3">
      <c r="A299" s="2">
        <v>298</v>
      </c>
      <c r="B299" s="2">
        <v>60</v>
      </c>
      <c r="C299" s="2">
        <v>4</v>
      </c>
      <c r="D299" s="2">
        <v>4</v>
      </c>
      <c r="E299" s="26">
        <f t="shared" si="83"/>
        <v>4</v>
      </c>
      <c r="F299" s="26">
        <f t="shared" si="84"/>
        <v>4</v>
      </c>
      <c r="G299" s="2">
        <v>2</v>
      </c>
      <c r="H299" s="2">
        <v>2</v>
      </c>
      <c r="I299" s="26">
        <f t="shared" si="85"/>
        <v>2</v>
      </c>
      <c r="J299" s="26">
        <f t="shared" si="86"/>
        <v>2</v>
      </c>
      <c r="K299" s="7">
        <v>1</v>
      </c>
      <c r="L299" s="7">
        <v>1</v>
      </c>
      <c r="M299" s="19">
        <f t="shared" si="87"/>
        <v>2</v>
      </c>
      <c r="N299" s="7">
        <v>3.43</v>
      </c>
      <c r="O299" s="10">
        <v>213</v>
      </c>
      <c r="P299" s="10">
        <v>214</v>
      </c>
      <c r="Q299" s="14">
        <v>50040</v>
      </c>
      <c r="R299" s="14">
        <f t="shared" si="88"/>
        <v>1000</v>
      </c>
      <c r="S299" s="9">
        <f t="shared" si="89"/>
        <v>1</v>
      </c>
      <c r="T299" s="14">
        <v>999.98545052328564</v>
      </c>
      <c r="U299" s="15">
        <f t="shared" si="90"/>
        <v>1</v>
      </c>
      <c r="V299" s="15">
        <f t="shared" si="78"/>
        <v>0</v>
      </c>
      <c r="W299" s="8">
        <v>8235</v>
      </c>
      <c r="X299" s="8">
        <v>8635</v>
      </c>
      <c r="Y299" s="8">
        <v>9054</v>
      </c>
      <c r="Z299" s="17">
        <v>66.67</v>
      </c>
      <c r="AA299" s="17">
        <f t="shared" si="79"/>
        <v>1.823930455125564</v>
      </c>
      <c r="AB299" s="12">
        <v>50.28</v>
      </c>
      <c r="AC299" s="12">
        <v>83.05</v>
      </c>
      <c r="AD299" s="12">
        <v>4.25</v>
      </c>
      <c r="AE299" s="17">
        <f t="shared" si="91"/>
        <v>0.62838893005031149</v>
      </c>
      <c r="AF299" s="8">
        <v>3.29</v>
      </c>
      <c r="AG299" s="16">
        <v>5.28</v>
      </c>
      <c r="AH299" s="8">
        <v>8</v>
      </c>
      <c r="AI299" s="8">
        <v>0</v>
      </c>
      <c r="AJ299" s="8">
        <v>2</v>
      </c>
      <c r="AK299" s="8">
        <v>0</v>
      </c>
      <c r="AL299" s="8">
        <v>3</v>
      </c>
      <c r="AM299" s="8">
        <f t="shared" si="80"/>
        <v>5</v>
      </c>
      <c r="AN299" s="8">
        <v>0</v>
      </c>
      <c r="AO299" s="8">
        <v>2</v>
      </c>
      <c r="AP299" s="8">
        <v>4</v>
      </c>
      <c r="AQ299" s="8">
        <v>8</v>
      </c>
      <c r="AR299" s="8">
        <f t="shared" si="81"/>
        <v>14</v>
      </c>
      <c r="AS299" s="8">
        <v>1</v>
      </c>
      <c r="AT299" s="8">
        <v>1</v>
      </c>
      <c r="AU299" s="8">
        <v>3</v>
      </c>
      <c r="AV299" s="8">
        <v>11</v>
      </c>
      <c r="AW299" s="8">
        <f t="shared" si="82"/>
        <v>16</v>
      </c>
      <c r="AX299" s="8">
        <f t="shared" si="92"/>
        <v>1</v>
      </c>
      <c r="AY299" s="8">
        <f t="shared" si="93"/>
        <v>5</v>
      </c>
      <c r="AZ299" s="8">
        <f t="shared" si="94"/>
        <v>7</v>
      </c>
      <c r="BA299" s="8">
        <f t="shared" si="95"/>
        <v>22</v>
      </c>
      <c r="BB299" s="8">
        <f t="shared" si="96"/>
        <v>35</v>
      </c>
    </row>
    <row r="300" spans="1:54" x14ac:dyDescent="0.3">
      <c r="A300" s="2">
        <v>299</v>
      </c>
      <c r="B300" s="2">
        <v>60</v>
      </c>
      <c r="C300" s="2">
        <v>3</v>
      </c>
      <c r="D300" s="2">
        <v>3</v>
      </c>
      <c r="E300" s="26">
        <f t="shared" si="83"/>
        <v>3</v>
      </c>
      <c r="F300" s="26">
        <f t="shared" si="84"/>
        <v>3</v>
      </c>
      <c r="G300" s="2">
        <v>1</v>
      </c>
      <c r="H300" s="2">
        <v>1</v>
      </c>
      <c r="I300" s="26">
        <f t="shared" si="85"/>
        <v>1</v>
      </c>
      <c r="J300" s="26">
        <f t="shared" si="86"/>
        <v>1</v>
      </c>
      <c r="K300" s="7">
        <v>1</v>
      </c>
      <c r="L300" s="7">
        <v>1</v>
      </c>
      <c r="M300" s="19">
        <f t="shared" si="87"/>
        <v>2</v>
      </c>
      <c r="N300" s="7">
        <v>3.43</v>
      </c>
      <c r="O300" s="10">
        <v>214</v>
      </c>
      <c r="P300" s="10">
        <v>215</v>
      </c>
      <c r="Q300" s="14">
        <v>50040</v>
      </c>
      <c r="R300" s="14">
        <f t="shared" si="88"/>
        <v>1000</v>
      </c>
      <c r="S300" s="9">
        <f t="shared" si="89"/>
        <v>1</v>
      </c>
      <c r="T300" s="14">
        <v>987.99188156432047</v>
      </c>
      <c r="U300" s="15">
        <f t="shared" si="90"/>
        <v>0.99</v>
      </c>
      <c r="V300" s="15">
        <f t="shared" si="78"/>
        <v>1.0000000000000009E-2</v>
      </c>
      <c r="W300" s="8">
        <v>8235</v>
      </c>
      <c r="X300" s="8">
        <v>8635</v>
      </c>
      <c r="Y300" s="8">
        <v>9054</v>
      </c>
      <c r="Z300" s="17">
        <v>99.24</v>
      </c>
      <c r="AA300" s="17">
        <f t="shared" si="79"/>
        <v>1.9966867556001715</v>
      </c>
      <c r="AB300" s="12">
        <v>63.4</v>
      </c>
      <c r="AC300" s="12">
        <v>135.07</v>
      </c>
      <c r="AD300" s="12">
        <v>4.57</v>
      </c>
      <c r="AE300" s="17">
        <f t="shared" si="91"/>
        <v>0.6599162000698503</v>
      </c>
      <c r="AF300" s="8">
        <v>3.67</v>
      </c>
      <c r="AG300" s="16">
        <v>5.5</v>
      </c>
      <c r="AH300" s="8">
        <v>4</v>
      </c>
      <c r="AI300" s="8">
        <v>0</v>
      </c>
      <c r="AJ300" s="8">
        <v>0</v>
      </c>
      <c r="AK300" s="8">
        <v>1</v>
      </c>
      <c r="AL300" s="8">
        <v>2</v>
      </c>
      <c r="AM300" s="8">
        <f t="shared" si="80"/>
        <v>3</v>
      </c>
      <c r="AN300" s="8">
        <v>0</v>
      </c>
      <c r="AO300" s="8">
        <v>0</v>
      </c>
      <c r="AP300" s="8">
        <v>1</v>
      </c>
      <c r="AQ300" s="8">
        <v>2</v>
      </c>
      <c r="AR300" s="8">
        <f t="shared" si="81"/>
        <v>3</v>
      </c>
      <c r="AS300" s="8">
        <v>0</v>
      </c>
      <c r="AT300" s="8">
        <v>0</v>
      </c>
      <c r="AU300" s="8">
        <v>0</v>
      </c>
      <c r="AV300" s="8">
        <v>3</v>
      </c>
      <c r="AW300" s="8">
        <f t="shared" si="82"/>
        <v>3</v>
      </c>
      <c r="AX300" s="8">
        <f t="shared" si="92"/>
        <v>0</v>
      </c>
      <c r="AY300" s="8">
        <f t="shared" si="93"/>
        <v>0</v>
      </c>
      <c r="AZ300" s="8">
        <f t="shared" si="94"/>
        <v>2</v>
      </c>
      <c r="BA300" s="8">
        <f t="shared" si="95"/>
        <v>7</v>
      </c>
      <c r="BB300" s="8">
        <f t="shared" si="96"/>
        <v>9</v>
      </c>
    </row>
    <row r="301" spans="1:54" x14ac:dyDescent="0.3">
      <c r="A301" s="2">
        <v>300</v>
      </c>
      <c r="B301" s="2">
        <v>80</v>
      </c>
      <c r="C301" s="2">
        <v>3</v>
      </c>
      <c r="D301" s="2">
        <v>3</v>
      </c>
      <c r="E301" s="26">
        <f t="shared" si="83"/>
        <v>3</v>
      </c>
      <c r="F301" s="26">
        <f t="shared" si="84"/>
        <v>3</v>
      </c>
      <c r="G301" s="2">
        <v>1</v>
      </c>
      <c r="H301" s="2">
        <v>1</v>
      </c>
      <c r="I301" s="26">
        <f t="shared" si="85"/>
        <v>1</v>
      </c>
      <c r="J301" s="26">
        <f t="shared" si="86"/>
        <v>1</v>
      </c>
      <c r="K301" s="7">
        <v>1</v>
      </c>
      <c r="L301" s="7">
        <v>1</v>
      </c>
      <c r="M301" s="19">
        <f t="shared" si="87"/>
        <v>2</v>
      </c>
      <c r="N301" s="7">
        <v>3.42</v>
      </c>
      <c r="O301" s="10">
        <v>215</v>
      </c>
      <c r="P301" s="10">
        <v>216</v>
      </c>
      <c r="Q301" s="14">
        <v>50040</v>
      </c>
      <c r="R301" s="14">
        <f t="shared" si="88"/>
        <v>1000</v>
      </c>
      <c r="S301" s="9">
        <f t="shared" si="89"/>
        <v>1</v>
      </c>
      <c r="T301" s="14">
        <v>993.40851502309704</v>
      </c>
      <c r="U301" s="15">
        <f t="shared" si="90"/>
        <v>0.99</v>
      </c>
      <c r="V301" s="15">
        <f t="shared" si="78"/>
        <v>1.0000000000000009E-2</v>
      </c>
      <c r="W301" s="8">
        <v>8235</v>
      </c>
      <c r="X301" s="8">
        <v>8635</v>
      </c>
      <c r="Y301" s="8">
        <v>9054</v>
      </c>
      <c r="Z301" s="17">
        <v>82.12</v>
      </c>
      <c r="AA301" s="17">
        <f t="shared" si="79"/>
        <v>1.9144489406985543</v>
      </c>
      <c r="AB301" s="12">
        <v>81.52</v>
      </c>
      <c r="AC301" s="12">
        <v>82.71</v>
      </c>
      <c r="AD301" s="12">
        <v>4.5199999999999996</v>
      </c>
      <c r="AE301" s="17">
        <f t="shared" si="91"/>
        <v>0.65513843481138212</v>
      </c>
      <c r="AF301" s="8">
        <v>3.49</v>
      </c>
      <c r="AG301" s="16">
        <v>5.4</v>
      </c>
      <c r="AH301" s="8">
        <v>6</v>
      </c>
      <c r="AI301" s="8">
        <v>1</v>
      </c>
      <c r="AJ301" s="8">
        <v>0</v>
      </c>
      <c r="AK301" s="8">
        <v>1</v>
      </c>
      <c r="AL301" s="8">
        <v>7</v>
      </c>
      <c r="AM301" s="8">
        <f t="shared" si="80"/>
        <v>9</v>
      </c>
      <c r="AN301" s="8">
        <v>0</v>
      </c>
      <c r="AO301" s="8">
        <v>0</v>
      </c>
      <c r="AP301" s="8">
        <v>2</v>
      </c>
      <c r="AQ301" s="8">
        <v>5</v>
      </c>
      <c r="AR301" s="8">
        <f t="shared" si="81"/>
        <v>7</v>
      </c>
      <c r="AS301" s="8">
        <v>0</v>
      </c>
      <c r="AT301" s="8">
        <v>1</v>
      </c>
      <c r="AU301" s="8">
        <v>1</v>
      </c>
      <c r="AV301" s="8">
        <v>6</v>
      </c>
      <c r="AW301" s="8">
        <f t="shared" si="82"/>
        <v>8</v>
      </c>
      <c r="AX301" s="8">
        <f t="shared" si="92"/>
        <v>1</v>
      </c>
      <c r="AY301" s="8">
        <f t="shared" si="93"/>
        <v>1</v>
      </c>
      <c r="AZ301" s="8">
        <f t="shared" si="94"/>
        <v>4</v>
      </c>
      <c r="BA301" s="8">
        <f t="shared" si="95"/>
        <v>18</v>
      </c>
      <c r="BB301" s="8">
        <f t="shared" si="96"/>
        <v>24</v>
      </c>
    </row>
    <row r="302" spans="1:54" x14ac:dyDescent="0.3">
      <c r="A302" s="2">
        <v>301</v>
      </c>
      <c r="B302" s="2">
        <v>80</v>
      </c>
      <c r="C302" s="2">
        <v>4</v>
      </c>
      <c r="D302" s="2">
        <v>2</v>
      </c>
      <c r="E302" s="26">
        <f t="shared" si="83"/>
        <v>2</v>
      </c>
      <c r="F302" s="26">
        <f t="shared" si="84"/>
        <v>4</v>
      </c>
      <c r="G302" s="2">
        <v>3</v>
      </c>
      <c r="H302" s="2">
        <v>2</v>
      </c>
      <c r="I302" s="26">
        <f t="shared" si="85"/>
        <v>2</v>
      </c>
      <c r="J302" s="26">
        <f t="shared" si="86"/>
        <v>3</v>
      </c>
      <c r="K302" s="7">
        <v>1</v>
      </c>
      <c r="L302" s="7">
        <v>1</v>
      </c>
      <c r="M302" s="19">
        <f t="shared" si="87"/>
        <v>2</v>
      </c>
      <c r="N302" s="7">
        <v>3.42</v>
      </c>
      <c r="O302" s="10">
        <v>216</v>
      </c>
      <c r="P302" s="10">
        <v>217</v>
      </c>
      <c r="Q302" s="14">
        <v>50040</v>
      </c>
      <c r="R302" s="14">
        <f t="shared" si="88"/>
        <v>1000</v>
      </c>
      <c r="S302" s="9">
        <f t="shared" si="89"/>
        <v>1</v>
      </c>
      <c r="T302" s="14">
        <v>999.5663757418572</v>
      </c>
      <c r="U302" s="15">
        <f t="shared" si="90"/>
        <v>1</v>
      </c>
      <c r="V302" s="15">
        <f t="shared" si="78"/>
        <v>0</v>
      </c>
      <c r="W302" s="8">
        <v>8235</v>
      </c>
      <c r="X302" s="8">
        <v>8635</v>
      </c>
      <c r="Y302" s="8">
        <v>9054</v>
      </c>
      <c r="Z302" s="17">
        <v>97.96</v>
      </c>
      <c r="AA302" s="17">
        <f t="shared" si="79"/>
        <v>1.9910487764526765</v>
      </c>
      <c r="AB302" s="12">
        <v>49.67</v>
      </c>
      <c r="AC302" s="12">
        <v>146.24</v>
      </c>
      <c r="AD302" s="12">
        <v>5.61</v>
      </c>
      <c r="AE302" s="17">
        <f t="shared" si="91"/>
        <v>0.74896286125616141</v>
      </c>
      <c r="AF302" s="8">
        <v>3.86</v>
      </c>
      <c r="AG302" s="16">
        <v>6.79</v>
      </c>
      <c r="AH302" s="8">
        <v>5</v>
      </c>
      <c r="AI302" s="8">
        <v>1</v>
      </c>
      <c r="AJ302" s="8">
        <v>0</v>
      </c>
      <c r="AK302" s="8">
        <v>1</v>
      </c>
      <c r="AL302" s="8">
        <v>1</v>
      </c>
      <c r="AM302" s="8">
        <f t="shared" si="80"/>
        <v>3</v>
      </c>
      <c r="AN302" s="8">
        <v>1</v>
      </c>
      <c r="AO302" s="8">
        <v>1</v>
      </c>
      <c r="AP302" s="8">
        <v>0</v>
      </c>
      <c r="AQ302" s="8">
        <v>0</v>
      </c>
      <c r="AR302" s="8">
        <f t="shared" si="81"/>
        <v>2</v>
      </c>
      <c r="AS302" s="8">
        <v>0</v>
      </c>
      <c r="AT302" s="8">
        <v>0</v>
      </c>
      <c r="AU302" s="8">
        <v>1</v>
      </c>
      <c r="AV302" s="8">
        <v>2</v>
      </c>
      <c r="AW302" s="8">
        <f t="shared" si="82"/>
        <v>3</v>
      </c>
      <c r="AX302" s="8">
        <f t="shared" si="92"/>
        <v>2</v>
      </c>
      <c r="AY302" s="8">
        <f t="shared" si="93"/>
        <v>1</v>
      </c>
      <c r="AZ302" s="8">
        <f t="shared" si="94"/>
        <v>2</v>
      </c>
      <c r="BA302" s="8">
        <f t="shared" si="95"/>
        <v>3</v>
      </c>
      <c r="BB302" s="8">
        <f t="shared" si="96"/>
        <v>8</v>
      </c>
    </row>
    <row r="303" spans="1:54" x14ac:dyDescent="0.3">
      <c r="A303" s="2">
        <v>302</v>
      </c>
      <c r="B303" s="2">
        <v>60</v>
      </c>
      <c r="C303" s="2">
        <v>3</v>
      </c>
      <c r="D303" s="2">
        <v>3</v>
      </c>
      <c r="E303" s="26">
        <f t="shared" si="83"/>
        <v>3</v>
      </c>
      <c r="F303" s="26">
        <f t="shared" si="84"/>
        <v>3</v>
      </c>
      <c r="G303" s="2">
        <v>2</v>
      </c>
      <c r="H303" s="2">
        <v>2</v>
      </c>
      <c r="I303" s="26">
        <f t="shared" si="85"/>
        <v>2</v>
      </c>
      <c r="J303" s="26">
        <f t="shared" si="86"/>
        <v>2</v>
      </c>
      <c r="K303" s="7">
        <v>1</v>
      </c>
      <c r="L303" s="7">
        <v>1</v>
      </c>
      <c r="M303" s="19">
        <f t="shared" si="87"/>
        <v>2</v>
      </c>
      <c r="N303" s="7">
        <v>3.33</v>
      </c>
      <c r="O303" s="10">
        <v>217</v>
      </c>
      <c r="P303" s="10">
        <v>217.5</v>
      </c>
      <c r="Q303" s="14">
        <v>50040</v>
      </c>
      <c r="R303" s="14">
        <f t="shared" si="88"/>
        <v>500</v>
      </c>
      <c r="S303" s="9">
        <f t="shared" si="89"/>
        <v>0.5</v>
      </c>
      <c r="T303" s="14">
        <v>499.92940703552387</v>
      </c>
      <c r="U303" s="15">
        <f t="shared" si="90"/>
        <v>1</v>
      </c>
      <c r="V303" s="15">
        <f t="shared" si="78"/>
        <v>0</v>
      </c>
      <c r="W303" s="8">
        <v>8235</v>
      </c>
      <c r="X303" s="8">
        <v>8635</v>
      </c>
      <c r="Y303" s="8">
        <v>9054</v>
      </c>
      <c r="Z303" s="17">
        <v>45.7</v>
      </c>
      <c r="AA303" s="17">
        <f t="shared" si="79"/>
        <v>1.6599162000698502</v>
      </c>
      <c r="AB303" s="12">
        <v>45.7</v>
      </c>
      <c r="AC303" s="12">
        <v>45.7</v>
      </c>
      <c r="AD303" s="12">
        <v>4.99</v>
      </c>
      <c r="AE303" s="17">
        <f t="shared" si="91"/>
        <v>0.69810054562338997</v>
      </c>
      <c r="AF303" s="8">
        <v>4.5199999999999996</v>
      </c>
      <c r="AG303" s="16">
        <v>5.53</v>
      </c>
      <c r="AH303" s="8">
        <v>1</v>
      </c>
      <c r="AI303" s="8">
        <v>0</v>
      </c>
      <c r="AJ303" s="8">
        <v>2</v>
      </c>
      <c r="AK303" s="8">
        <v>1</v>
      </c>
      <c r="AL303" s="8">
        <v>0</v>
      </c>
      <c r="AM303" s="8">
        <f t="shared" si="80"/>
        <v>3</v>
      </c>
      <c r="AN303" s="8">
        <v>0</v>
      </c>
      <c r="AO303" s="8">
        <v>2</v>
      </c>
      <c r="AP303" s="8">
        <v>0</v>
      </c>
      <c r="AQ303" s="8">
        <v>0</v>
      </c>
      <c r="AR303" s="8">
        <f t="shared" si="81"/>
        <v>2</v>
      </c>
      <c r="AS303" s="8">
        <v>0</v>
      </c>
      <c r="AT303" s="8">
        <v>1</v>
      </c>
      <c r="AU303" s="8">
        <v>2</v>
      </c>
      <c r="AV303" s="8">
        <v>2</v>
      </c>
      <c r="AW303" s="8">
        <f t="shared" si="82"/>
        <v>5</v>
      </c>
      <c r="AX303" s="8">
        <f t="shared" si="92"/>
        <v>0</v>
      </c>
      <c r="AY303" s="8">
        <f t="shared" si="93"/>
        <v>5</v>
      </c>
      <c r="AZ303" s="8">
        <f t="shared" si="94"/>
        <v>3</v>
      </c>
      <c r="BA303" s="8">
        <f t="shared" si="95"/>
        <v>2</v>
      </c>
      <c r="BB303" s="8">
        <f t="shared" si="96"/>
        <v>10</v>
      </c>
    </row>
    <row r="304" spans="1:54" x14ac:dyDescent="0.3">
      <c r="A304" s="2">
        <v>303</v>
      </c>
      <c r="B304" s="2">
        <v>80</v>
      </c>
      <c r="C304" s="2">
        <v>3</v>
      </c>
      <c r="D304" s="2">
        <v>3</v>
      </c>
      <c r="E304" s="26">
        <f t="shared" si="83"/>
        <v>3</v>
      </c>
      <c r="F304" s="26">
        <f t="shared" si="84"/>
        <v>3</v>
      </c>
      <c r="G304" s="2">
        <v>2</v>
      </c>
      <c r="H304" s="2">
        <v>2</v>
      </c>
      <c r="I304" s="26">
        <f t="shared" si="85"/>
        <v>2</v>
      </c>
      <c r="J304" s="26">
        <f t="shared" si="86"/>
        <v>2</v>
      </c>
      <c r="K304" s="7">
        <v>1</v>
      </c>
      <c r="L304" s="7">
        <v>1</v>
      </c>
      <c r="M304" s="19">
        <f t="shared" si="87"/>
        <v>2</v>
      </c>
      <c r="N304" s="7">
        <v>3.53</v>
      </c>
      <c r="O304" s="10">
        <v>217.5</v>
      </c>
      <c r="P304" s="10">
        <v>218</v>
      </c>
      <c r="Q304" s="14">
        <v>50040</v>
      </c>
      <c r="R304" s="14">
        <f t="shared" si="88"/>
        <v>500</v>
      </c>
      <c r="S304" s="9">
        <f t="shared" si="89"/>
        <v>0.5</v>
      </c>
      <c r="T304" s="14">
        <v>493.82269883295788</v>
      </c>
      <c r="U304" s="15">
        <f t="shared" si="90"/>
        <v>0.99</v>
      </c>
      <c r="V304" s="15">
        <f t="shared" si="78"/>
        <v>1.0000000000000009E-2</v>
      </c>
      <c r="W304" s="8">
        <v>4519</v>
      </c>
      <c r="X304" s="8">
        <v>4742</v>
      </c>
      <c r="Y304" s="8">
        <v>4976</v>
      </c>
      <c r="Z304" s="17">
        <v>122.63</v>
      </c>
      <c r="AA304" s="17">
        <f t="shared" si="79"/>
        <v>2.088596728262746</v>
      </c>
      <c r="AB304" s="12">
        <v>122.63</v>
      </c>
      <c r="AC304" s="12">
        <v>122.63</v>
      </c>
      <c r="AD304" s="12">
        <v>5.04</v>
      </c>
      <c r="AE304" s="17">
        <f t="shared" si="91"/>
        <v>0.70243053644552533</v>
      </c>
      <c r="AF304" s="8">
        <v>4.01</v>
      </c>
      <c r="AG304" s="16">
        <v>6.25</v>
      </c>
      <c r="AH304" s="8">
        <v>4</v>
      </c>
      <c r="AI304" s="8">
        <v>0</v>
      </c>
      <c r="AJ304" s="8">
        <v>0</v>
      </c>
      <c r="AK304" s="8">
        <v>0</v>
      </c>
      <c r="AL304" s="8">
        <v>0</v>
      </c>
      <c r="AM304" s="8">
        <f t="shared" si="80"/>
        <v>0</v>
      </c>
      <c r="AN304" s="8">
        <v>0</v>
      </c>
      <c r="AO304" s="8">
        <v>0</v>
      </c>
      <c r="AP304" s="8">
        <v>0</v>
      </c>
      <c r="AQ304" s="8">
        <v>0</v>
      </c>
      <c r="AR304" s="8">
        <f t="shared" si="81"/>
        <v>0</v>
      </c>
      <c r="AS304" s="8">
        <v>0</v>
      </c>
      <c r="AT304" s="8">
        <v>0</v>
      </c>
      <c r="AU304" s="8">
        <v>1</v>
      </c>
      <c r="AV304" s="8">
        <v>0</v>
      </c>
      <c r="AW304" s="8">
        <f t="shared" si="82"/>
        <v>1</v>
      </c>
      <c r="AX304" s="8">
        <f t="shared" si="92"/>
        <v>0</v>
      </c>
      <c r="AY304" s="8">
        <f t="shared" si="93"/>
        <v>0</v>
      </c>
      <c r="AZ304" s="8">
        <f t="shared" si="94"/>
        <v>1</v>
      </c>
      <c r="BA304" s="8">
        <f t="shared" si="95"/>
        <v>0</v>
      </c>
      <c r="BB304" s="8">
        <f t="shared" si="96"/>
        <v>1</v>
      </c>
    </row>
    <row r="305" spans="1:54" x14ac:dyDescent="0.3">
      <c r="A305" s="2">
        <v>304</v>
      </c>
      <c r="B305" s="2">
        <v>80</v>
      </c>
      <c r="C305" s="2">
        <v>3</v>
      </c>
      <c r="D305" s="2">
        <v>3</v>
      </c>
      <c r="E305" s="26">
        <f t="shared" si="83"/>
        <v>3</v>
      </c>
      <c r="F305" s="26">
        <f t="shared" si="84"/>
        <v>3</v>
      </c>
      <c r="G305" s="2">
        <v>2</v>
      </c>
      <c r="H305" s="2">
        <v>2</v>
      </c>
      <c r="I305" s="26">
        <f t="shared" si="85"/>
        <v>2</v>
      </c>
      <c r="J305" s="26">
        <f t="shared" si="86"/>
        <v>2</v>
      </c>
      <c r="K305" s="7">
        <v>1</v>
      </c>
      <c r="L305" s="7">
        <v>1</v>
      </c>
      <c r="M305" s="19">
        <f t="shared" si="87"/>
        <v>2</v>
      </c>
      <c r="N305" s="7">
        <v>3.83</v>
      </c>
      <c r="O305" s="10">
        <v>218</v>
      </c>
      <c r="P305" s="10">
        <v>218.636</v>
      </c>
      <c r="Q305" s="14">
        <v>50040</v>
      </c>
      <c r="R305" s="14">
        <f t="shared" si="88"/>
        <v>635.99999999999568</v>
      </c>
      <c r="S305" s="9">
        <f t="shared" si="89"/>
        <v>0.63599999999999568</v>
      </c>
      <c r="T305" s="14">
        <v>634.96354587307314</v>
      </c>
      <c r="U305" s="15">
        <f t="shared" si="90"/>
        <v>1</v>
      </c>
      <c r="V305" s="15">
        <f t="shared" si="78"/>
        <v>0</v>
      </c>
      <c r="W305" s="8">
        <v>4519</v>
      </c>
      <c r="X305" s="8">
        <v>4742</v>
      </c>
      <c r="Y305" s="8">
        <v>4976</v>
      </c>
      <c r="Z305" s="17">
        <v>104.98</v>
      </c>
      <c r="AA305" s="17">
        <f t="shared" si="79"/>
        <v>2.0211065684321219</v>
      </c>
      <c r="AB305" s="12">
        <v>85.34</v>
      </c>
      <c r="AC305" s="12">
        <v>124.61</v>
      </c>
      <c r="AD305" s="12">
        <v>4.63</v>
      </c>
      <c r="AE305" s="17">
        <f t="shared" si="91"/>
        <v>0.66558099101795309</v>
      </c>
      <c r="AF305" s="8">
        <v>4</v>
      </c>
      <c r="AG305" s="16">
        <v>5.15</v>
      </c>
      <c r="AH305" s="8">
        <v>1</v>
      </c>
      <c r="AI305" s="8">
        <v>0</v>
      </c>
      <c r="AJ305" s="8">
        <v>0</v>
      </c>
      <c r="AK305" s="8">
        <v>0</v>
      </c>
      <c r="AL305" s="8">
        <v>0</v>
      </c>
      <c r="AM305" s="8">
        <f t="shared" si="80"/>
        <v>0</v>
      </c>
      <c r="AN305" s="8">
        <v>0</v>
      </c>
      <c r="AO305" s="8">
        <v>0</v>
      </c>
      <c r="AP305" s="8">
        <v>0</v>
      </c>
      <c r="AQ305" s="8">
        <v>2</v>
      </c>
      <c r="AR305" s="8">
        <f t="shared" si="81"/>
        <v>2</v>
      </c>
      <c r="AS305" s="8">
        <v>0</v>
      </c>
      <c r="AT305" s="8">
        <v>0</v>
      </c>
      <c r="AU305" s="8">
        <v>0</v>
      </c>
      <c r="AV305" s="8">
        <v>3</v>
      </c>
      <c r="AW305" s="8">
        <f t="shared" si="82"/>
        <v>3</v>
      </c>
      <c r="AX305" s="8">
        <f t="shared" si="92"/>
        <v>0</v>
      </c>
      <c r="AY305" s="8">
        <f t="shared" si="93"/>
        <v>0</v>
      </c>
      <c r="AZ305" s="8">
        <f t="shared" si="94"/>
        <v>0</v>
      </c>
      <c r="BA305" s="8">
        <f t="shared" si="95"/>
        <v>5</v>
      </c>
      <c r="BB305" s="8">
        <f t="shared" si="96"/>
        <v>5</v>
      </c>
    </row>
    <row r="306" spans="1:54" x14ac:dyDescent="0.3">
      <c r="A306" s="2">
        <v>305</v>
      </c>
      <c r="B306" s="6">
        <v>80</v>
      </c>
      <c r="C306" s="6">
        <v>3</v>
      </c>
      <c r="D306" s="6">
        <v>3</v>
      </c>
      <c r="E306" s="26">
        <f t="shared" si="83"/>
        <v>3</v>
      </c>
      <c r="F306" s="26">
        <f t="shared" si="84"/>
        <v>3</v>
      </c>
      <c r="G306" s="6">
        <v>2</v>
      </c>
      <c r="H306" s="6">
        <v>2</v>
      </c>
      <c r="I306" s="26">
        <f t="shared" si="85"/>
        <v>2</v>
      </c>
      <c r="J306" s="26">
        <f t="shared" si="86"/>
        <v>2</v>
      </c>
      <c r="K306" s="7">
        <v>1</v>
      </c>
      <c r="L306" s="7">
        <v>1</v>
      </c>
      <c r="M306" s="19">
        <f t="shared" si="87"/>
        <v>2</v>
      </c>
      <c r="N306" s="7">
        <v>3.49</v>
      </c>
      <c r="O306" s="10">
        <v>218.636</v>
      </c>
      <c r="P306" s="10">
        <v>219.6</v>
      </c>
      <c r="Q306" s="14">
        <v>50040</v>
      </c>
      <c r="R306" s="14">
        <f t="shared" si="88"/>
        <v>963.99999999999864</v>
      </c>
      <c r="S306" s="9">
        <f t="shared" si="89"/>
        <v>0.96399999999999864</v>
      </c>
      <c r="T306" s="14">
        <v>926.0121838844542</v>
      </c>
      <c r="U306" s="15">
        <f t="shared" si="90"/>
        <v>0.96</v>
      </c>
      <c r="V306" s="15">
        <f t="shared" si="78"/>
        <v>4.0000000000000036E-2</v>
      </c>
      <c r="W306" s="8">
        <v>4519</v>
      </c>
      <c r="X306" s="8">
        <v>4742</v>
      </c>
      <c r="Y306" s="8">
        <v>4976</v>
      </c>
      <c r="Z306" s="17">
        <v>119.07</v>
      </c>
      <c r="AA306" s="17">
        <f t="shared" si="79"/>
        <v>2.075802353626826</v>
      </c>
      <c r="AB306" s="12">
        <v>103.35</v>
      </c>
      <c r="AC306" s="12">
        <v>134.79</v>
      </c>
      <c r="AD306" s="12">
        <v>4.37</v>
      </c>
      <c r="AE306" s="17">
        <f t="shared" si="91"/>
        <v>0.64048143697042181</v>
      </c>
      <c r="AF306" s="8">
        <v>3.05</v>
      </c>
      <c r="AG306" s="16">
        <v>5.5</v>
      </c>
      <c r="AH306" s="8">
        <v>0</v>
      </c>
      <c r="AI306" s="8">
        <v>0</v>
      </c>
      <c r="AJ306" s="8">
        <v>0</v>
      </c>
      <c r="AK306" s="8">
        <v>0</v>
      </c>
      <c r="AL306" s="8">
        <v>0</v>
      </c>
      <c r="AM306" s="8">
        <f t="shared" si="80"/>
        <v>0</v>
      </c>
      <c r="AN306" s="8">
        <v>0</v>
      </c>
      <c r="AO306" s="8">
        <v>0</v>
      </c>
      <c r="AP306" s="8">
        <v>0</v>
      </c>
      <c r="AQ306" s="8">
        <v>0</v>
      </c>
      <c r="AR306" s="8">
        <f t="shared" si="81"/>
        <v>0</v>
      </c>
      <c r="AS306" s="8">
        <v>0</v>
      </c>
      <c r="AT306" s="8">
        <v>0</v>
      </c>
      <c r="AU306" s="8">
        <v>0</v>
      </c>
      <c r="AV306" s="8">
        <v>0</v>
      </c>
      <c r="AW306" s="8">
        <f t="shared" si="82"/>
        <v>0</v>
      </c>
      <c r="AX306" s="8">
        <f t="shared" si="92"/>
        <v>0</v>
      </c>
      <c r="AY306" s="8">
        <f t="shared" si="93"/>
        <v>0</v>
      </c>
      <c r="AZ306" s="8">
        <f t="shared" si="94"/>
        <v>0</v>
      </c>
      <c r="BA306" s="8">
        <f t="shared" si="95"/>
        <v>0</v>
      </c>
      <c r="BB306" s="8">
        <f t="shared" si="96"/>
        <v>0</v>
      </c>
    </row>
    <row r="307" spans="1:54" x14ac:dyDescent="0.3">
      <c r="A307" s="2">
        <v>306</v>
      </c>
      <c r="B307" s="2">
        <v>80</v>
      </c>
      <c r="C307" s="2">
        <v>4</v>
      </c>
      <c r="D307" s="2">
        <v>4</v>
      </c>
      <c r="E307" s="26">
        <f t="shared" si="83"/>
        <v>4</v>
      </c>
      <c r="F307" s="26">
        <f t="shared" si="84"/>
        <v>4</v>
      </c>
      <c r="G307" s="2">
        <v>3</v>
      </c>
      <c r="H307" s="2">
        <v>3</v>
      </c>
      <c r="I307" s="26">
        <f t="shared" si="85"/>
        <v>3</v>
      </c>
      <c r="J307" s="26">
        <f t="shared" si="86"/>
        <v>3</v>
      </c>
      <c r="K307" s="7">
        <v>1</v>
      </c>
      <c r="L307" s="7">
        <v>1</v>
      </c>
      <c r="M307" s="19">
        <f t="shared" si="87"/>
        <v>2</v>
      </c>
      <c r="N307" s="7">
        <v>3.66</v>
      </c>
      <c r="O307" s="10">
        <v>219.6</v>
      </c>
      <c r="P307" s="10">
        <v>221</v>
      </c>
      <c r="Q307" s="14">
        <v>50040</v>
      </c>
      <c r="R307" s="14">
        <f t="shared" si="88"/>
        <v>1400.0000000000057</v>
      </c>
      <c r="S307" s="9">
        <f t="shared" si="89"/>
        <v>1.4000000000000057</v>
      </c>
      <c r="T307" s="14">
        <v>1399.8298170120165</v>
      </c>
      <c r="U307" s="15">
        <f t="shared" si="90"/>
        <v>1</v>
      </c>
      <c r="V307" s="15">
        <f t="shared" si="78"/>
        <v>0</v>
      </c>
      <c r="W307" s="8">
        <v>4519</v>
      </c>
      <c r="X307" s="8">
        <v>4742</v>
      </c>
      <c r="Y307" s="8">
        <v>4976</v>
      </c>
      <c r="Z307" s="17">
        <v>144.11000000000001</v>
      </c>
      <c r="AA307" s="17">
        <f t="shared" si="79"/>
        <v>2.1586941181778614</v>
      </c>
      <c r="AB307" s="12">
        <v>121.95</v>
      </c>
      <c r="AC307" s="12">
        <v>166.26</v>
      </c>
      <c r="AD307" s="12">
        <v>4.72</v>
      </c>
      <c r="AE307" s="17">
        <f t="shared" si="91"/>
        <v>0.67394199863408777</v>
      </c>
      <c r="AF307" s="8">
        <v>3.59</v>
      </c>
      <c r="AG307" s="16">
        <v>5.9</v>
      </c>
      <c r="AH307" s="8">
        <v>0</v>
      </c>
      <c r="AI307" s="8">
        <v>0</v>
      </c>
      <c r="AJ307" s="8">
        <v>0</v>
      </c>
      <c r="AK307" s="8">
        <v>0</v>
      </c>
      <c r="AL307" s="8">
        <v>0</v>
      </c>
      <c r="AM307" s="8">
        <f t="shared" si="80"/>
        <v>0</v>
      </c>
      <c r="AN307" s="8">
        <v>0</v>
      </c>
      <c r="AO307" s="8">
        <v>1</v>
      </c>
      <c r="AP307" s="8">
        <v>0</v>
      </c>
      <c r="AQ307" s="8">
        <v>0</v>
      </c>
      <c r="AR307" s="8">
        <f t="shared" si="81"/>
        <v>1</v>
      </c>
      <c r="AS307" s="8">
        <v>0</v>
      </c>
      <c r="AT307" s="8">
        <v>0</v>
      </c>
      <c r="AU307" s="8">
        <v>1</v>
      </c>
      <c r="AV307" s="8">
        <v>0</v>
      </c>
      <c r="AW307" s="8">
        <f t="shared" si="82"/>
        <v>1</v>
      </c>
      <c r="AX307" s="8">
        <f t="shared" si="92"/>
        <v>0</v>
      </c>
      <c r="AY307" s="8">
        <f t="shared" si="93"/>
        <v>1</v>
      </c>
      <c r="AZ307" s="8">
        <f t="shared" si="94"/>
        <v>1</v>
      </c>
      <c r="BA307" s="8">
        <f t="shared" si="95"/>
        <v>0</v>
      </c>
      <c r="BB307" s="8">
        <f t="shared" si="96"/>
        <v>2</v>
      </c>
    </row>
    <row r="308" spans="1:54" x14ac:dyDescent="0.3">
      <c r="A308" s="2">
        <v>307</v>
      </c>
      <c r="B308" s="2">
        <v>80</v>
      </c>
      <c r="C308" s="2">
        <v>4</v>
      </c>
      <c r="D308" s="2">
        <v>4</v>
      </c>
      <c r="E308" s="26">
        <f t="shared" si="83"/>
        <v>4</v>
      </c>
      <c r="F308" s="26">
        <f t="shared" si="84"/>
        <v>4</v>
      </c>
      <c r="G308" s="2">
        <v>3</v>
      </c>
      <c r="H308" s="2">
        <v>3</v>
      </c>
      <c r="I308" s="26">
        <f t="shared" si="85"/>
        <v>3</v>
      </c>
      <c r="J308" s="26">
        <f t="shared" si="86"/>
        <v>3</v>
      </c>
      <c r="K308" s="7">
        <v>1</v>
      </c>
      <c r="L308" s="7">
        <v>1</v>
      </c>
      <c r="M308" s="19">
        <f t="shared" si="87"/>
        <v>2</v>
      </c>
      <c r="N308" s="7">
        <v>3.46</v>
      </c>
      <c r="O308" s="10">
        <v>221</v>
      </c>
      <c r="P308" s="10">
        <v>222</v>
      </c>
      <c r="Q308" s="14">
        <v>50040</v>
      </c>
      <c r="R308" s="14">
        <f t="shared" si="88"/>
        <v>1000</v>
      </c>
      <c r="S308" s="9">
        <f t="shared" si="89"/>
        <v>1</v>
      </c>
      <c r="T308" s="14">
        <v>997.33137330506338</v>
      </c>
      <c r="U308" s="15">
        <f t="shared" si="90"/>
        <v>1</v>
      </c>
      <c r="V308" s="15">
        <f t="shared" si="78"/>
        <v>0</v>
      </c>
      <c r="W308" s="8">
        <v>4519</v>
      </c>
      <c r="X308" s="8">
        <v>4742</v>
      </c>
      <c r="Y308" s="8">
        <v>4976</v>
      </c>
      <c r="Z308" s="17">
        <v>86.98</v>
      </c>
      <c r="AA308" s="17">
        <f t="shared" si="79"/>
        <v>1.9394194033293173</v>
      </c>
      <c r="AB308" s="12">
        <v>70.650000000000006</v>
      </c>
      <c r="AC308" s="12">
        <v>103.3</v>
      </c>
      <c r="AD308" s="12">
        <v>2.77</v>
      </c>
      <c r="AE308" s="17">
        <f t="shared" si="91"/>
        <v>0.44247976906444858</v>
      </c>
      <c r="AF308" s="8">
        <v>1.69</v>
      </c>
      <c r="AG308" s="16">
        <v>3.5</v>
      </c>
      <c r="AH308" s="8">
        <v>1</v>
      </c>
      <c r="AI308" s="8">
        <v>0</v>
      </c>
      <c r="AJ308" s="8">
        <v>0</v>
      </c>
      <c r="AK308" s="8">
        <v>0</v>
      </c>
      <c r="AL308" s="8">
        <v>0</v>
      </c>
      <c r="AM308" s="8">
        <f t="shared" si="80"/>
        <v>0</v>
      </c>
      <c r="AN308" s="8">
        <v>1</v>
      </c>
      <c r="AO308" s="8">
        <v>1</v>
      </c>
      <c r="AP308" s="8">
        <v>0</v>
      </c>
      <c r="AQ308" s="8">
        <v>0</v>
      </c>
      <c r="AR308" s="8">
        <f t="shared" si="81"/>
        <v>2</v>
      </c>
      <c r="AS308" s="8">
        <v>0</v>
      </c>
      <c r="AT308" s="8">
        <v>0</v>
      </c>
      <c r="AU308" s="8">
        <v>0</v>
      </c>
      <c r="AV308" s="8">
        <v>0</v>
      </c>
      <c r="AW308" s="8">
        <f t="shared" si="82"/>
        <v>0</v>
      </c>
      <c r="AX308" s="8">
        <f t="shared" si="92"/>
        <v>1</v>
      </c>
      <c r="AY308" s="8">
        <f t="shared" si="93"/>
        <v>1</v>
      </c>
      <c r="AZ308" s="8">
        <f t="shared" si="94"/>
        <v>0</v>
      </c>
      <c r="BA308" s="8">
        <f t="shared" si="95"/>
        <v>0</v>
      </c>
      <c r="BB308" s="8">
        <f t="shared" si="96"/>
        <v>2</v>
      </c>
    </row>
    <row r="309" spans="1:54" x14ac:dyDescent="0.3">
      <c r="A309" s="2">
        <v>308</v>
      </c>
      <c r="B309" s="2">
        <v>80</v>
      </c>
      <c r="C309" s="2">
        <v>4</v>
      </c>
      <c r="D309" s="2">
        <v>4</v>
      </c>
      <c r="E309" s="26">
        <f t="shared" si="83"/>
        <v>4</v>
      </c>
      <c r="F309" s="26">
        <f t="shared" si="84"/>
        <v>4</v>
      </c>
      <c r="G309" s="2">
        <v>3</v>
      </c>
      <c r="H309" s="2">
        <v>2</v>
      </c>
      <c r="I309" s="26">
        <f t="shared" si="85"/>
        <v>2</v>
      </c>
      <c r="J309" s="26">
        <f t="shared" si="86"/>
        <v>3</v>
      </c>
      <c r="K309" s="7">
        <v>1</v>
      </c>
      <c r="L309" s="7">
        <v>1</v>
      </c>
      <c r="M309" s="19">
        <f t="shared" si="87"/>
        <v>2</v>
      </c>
      <c r="N309" s="7">
        <v>3.54</v>
      </c>
      <c r="O309" s="10">
        <v>222</v>
      </c>
      <c r="P309" s="10">
        <v>223</v>
      </c>
      <c r="Q309" s="14">
        <v>50040</v>
      </c>
      <c r="R309" s="14">
        <f t="shared" si="88"/>
        <v>1000</v>
      </c>
      <c r="S309" s="9">
        <f t="shared" si="89"/>
        <v>1</v>
      </c>
      <c r="T309" s="14">
        <v>999.91557898346457</v>
      </c>
      <c r="U309" s="15">
        <f t="shared" si="90"/>
        <v>1</v>
      </c>
      <c r="V309" s="15">
        <f t="shared" si="78"/>
        <v>0</v>
      </c>
      <c r="W309" s="8">
        <v>4519</v>
      </c>
      <c r="X309" s="8">
        <v>4742</v>
      </c>
      <c r="Y309" s="8">
        <v>4976</v>
      </c>
      <c r="Z309" s="17">
        <v>66.38</v>
      </c>
      <c r="AA309" s="17">
        <f t="shared" si="79"/>
        <v>1.822037248072585</v>
      </c>
      <c r="AB309" s="12">
        <v>43.17</v>
      </c>
      <c r="AC309" s="12">
        <v>89.58</v>
      </c>
      <c r="AD309" s="12">
        <v>2.69</v>
      </c>
      <c r="AE309" s="17">
        <f t="shared" si="91"/>
        <v>0.42975228000240795</v>
      </c>
      <c r="AF309" s="8">
        <v>1.88</v>
      </c>
      <c r="AG309" s="16">
        <v>3.88</v>
      </c>
      <c r="AH309" s="8">
        <v>2</v>
      </c>
      <c r="AI309" s="8">
        <v>0</v>
      </c>
      <c r="AJ309" s="8">
        <v>0</v>
      </c>
      <c r="AK309" s="8">
        <v>1</v>
      </c>
      <c r="AL309" s="8">
        <v>2</v>
      </c>
      <c r="AM309" s="8">
        <f t="shared" si="80"/>
        <v>3</v>
      </c>
      <c r="AN309" s="8">
        <v>0</v>
      </c>
      <c r="AO309" s="8">
        <v>1</v>
      </c>
      <c r="AP309" s="8">
        <v>1</v>
      </c>
      <c r="AQ309" s="8">
        <v>0</v>
      </c>
      <c r="AR309" s="8">
        <f t="shared" si="81"/>
        <v>2</v>
      </c>
      <c r="AS309" s="8">
        <v>0</v>
      </c>
      <c r="AT309" s="8">
        <v>0</v>
      </c>
      <c r="AU309" s="8">
        <v>0</v>
      </c>
      <c r="AV309" s="8">
        <v>0</v>
      </c>
      <c r="AW309" s="8">
        <f t="shared" si="82"/>
        <v>0</v>
      </c>
      <c r="AX309" s="8">
        <f t="shared" si="92"/>
        <v>0</v>
      </c>
      <c r="AY309" s="8">
        <f t="shared" si="93"/>
        <v>1</v>
      </c>
      <c r="AZ309" s="8">
        <f t="shared" si="94"/>
        <v>2</v>
      </c>
      <c r="BA309" s="8">
        <f t="shared" si="95"/>
        <v>2</v>
      </c>
      <c r="BB309" s="8">
        <f t="shared" si="96"/>
        <v>5</v>
      </c>
    </row>
    <row r="310" spans="1:54" x14ac:dyDescent="0.3">
      <c r="A310" s="2">
        <v>309</v>
      </c>
      <c r="B310" s="2">
        <v>60</v>
      </c>
      <c r="C310" s="2">
        <v>4</v>
      </c>
      <c r="D310" s="2">
        <v>4</v>
      </c>
      <c r="E310" s="26">
        <f t="shared" si="83"/>
        <v>4</v>
      </c>
      <c r="F310" s="26">
        <f t="shared" si="84"/>
        <v>4</v>
      </c>
      <c r="G310" s="2">
        <v>2</v>
      </c>
      <c r="H310" s="2">
        <v>2</v>
      </c>
      <c r="I310" s="26">
        <f t="shared" si="85"/>
        <v>2</v>
      </c>
      <c r="J310" s="26">
        <f t="shared" si="86"/>
        <v>2</v>
      </c>
      <c r="K310" s="7">
        <v>1</v>
      </c>
      <c r="L310" s="7">
        <v>1</v>
      </c>
      <c r="M310" s="19">
        <f t="shared" si="87"/>
        <v>2</v>
      </c>
      <c r="N310" s="7">
        <v>3.66</v>
      </c>
      <c r="O310" s="10">
        <v>223</v>
      </c>
      <c r="P310" s="10">
        <v>224</v>
      </c>
      <c r="Q310" s="14">
        <v>50040</v>
      </c>
      <c r="R310" s="14">
        <f t="shared" si="88"/>
        <v>1000</v>
      </c>
      <c r="S310" s="9">
        <f t="shared" si="89"/>
        <v>1</v>
      </c>
      <c r="T310" s="14">
        <v>985.32815120404268</v>
      </c>
      <c r="U310" s="15">
        <f t="shared" si="90"/>
        <v>0.99</v>
      </c>
      <c r="V310" s="15">
        <f t="shared" si="78"/>
        <v>1.0000000000000009E-2</v>
      </c>
      <c r="W310" s="8">
        <v>4519</v>
      </c>
      <c r="X310" s="8">
        <v>4742</v>
      </c>
      <c r="Y310" s="8">
        <v>4976</v>
      </c>
      <c r="Z310" s="17">
        <v>91.15</v>
      </c>
      <c r="AA310" s="17">
        <f t="shared" si="79"/>
        <v>1.9597566729909952</v>
      </c>
      <c r="AB310" s="12">
        <v>75.59</v>
      </c>
      <c r="AC310" s="12">
        <v>106.71</v>
      </c>
      <c r="AD310" s="12">
        <v>2.86</v>
      </c>
      <c r="AE310" s="17">
        <f t="shared" si="91"/>
        <v>0.456366033129043</v>
      </c>
      <c r="AF310" s="8">
        <v>1.95</v>
      </c>
      <c r="AG310" s="16">
        <v>4.1100000000000003</v>
      </c>
      <c r="AH310" s="8">
        <v>2</v>
      </c>
      <c r="AI310" s="8">
        <v>0</v>
      </c>
      <c r="AJ310" s="8">
        <v>0</v>
      </c>
      <c r="AK310" s="8">
        <v>1</v>
      </c>
      <c r="AL310" s="8">
        <v>1</v>
      </c>
      <c r="AM310" s="8">
        <f t="shared" si="80"/>
        <v>2</v>
      </c>
      <c r="AN310" s="8">
        <v>0</v>
      </c>
      <c r="AO310" s="8">
        <v>0</v>
      </c>
      <c r="AP310" s="8">
        <v>1</v>
      </c>
      <c r="AQ310" s="8">
        <v>1</v>
      </c>
      <c r="AR310" s="8">
        <f t="shared" si="81"/>
        <v>2</v>
      </c>
      <c r="AS310" s="8">
        <v>0</v>
      </c>
      <c r="AT310" s="8">
        <v>0</v>
      </c>
      <c r="AU310" s="8">
        <v>0</v>
      </c>
      <c r="AV310" s="8">
        <v>0</v>
      </c>
      <c r="AW310" s="8">
        <f t="shared" si="82"/>
        <v>0</v>
      </c>
      <c r="AX310" s="8">
        <f t="shared" si="92"/>
        <v>0</v>
      </c>
      <c r="AY310" s="8">
        <f t="shared" si="93"/>
        <v>0</v>
      </c>
      <c r="AZ310" s="8">
        <f t="shared" si="94"/>
        <v>2</v>
      </c>
      <c r="BA310" s="8">
        <f t="shared" si="95"/>
        <v>2</v>
      </c>
      <c r="BB310" s="8">
        <f t="shared" si="96"/>
        <v>4</v>
      </c>
    </row>
    <row r="311" spans="1:54" x14ac:dyDescent="0.3">
      <c r="A311" s="2">
        <v>310</v>
      </c>
      <c r="B311" s="2">
        <v>80</v>
      </c>
      <c r="C311" s="2">
        <v>3</v>
      </c>
      <c r="D311" s="2">
        <v>3</v>
      </c>
      <c r="E311" s="26">
        <f t="shared" si="83"/>
        <v>3</v>
      </c>
      <c r="F311" s="26">
        <f t="shared" si="84"/>
        <v>3</v>
      </c>
      <c r="G311" s="2">
        <v>2</v>
      </c>
      <c r="H311" s="2">
        <v>2</v>
      </c>
      <c r="I311" s="26">
        <f t="shared" si="85"/>
        <v>2</v>
      </c>
      <c r="J311" s="26">
        <f t="shared" si="86"/>
        <v>2</v>
      </c>
      <c r="K311" s="7">
        <v>1</v>
      </c>
      <c r="L311" s="7">
        <v>1</v>
      </c>
      <c r="M311" s="19">
        <f t="shared" si="87"/>
        <v>2</v>
      </c>
      <c r="N311" s="7">
        <v>3.39</v>
      </c>
      <c r="O311" s="10">
        <v>224</v>
      </c>
      <c r="P311" s="10">
        <v>225</v>
      </c>
      <c r="Q311" s="14">
        <v>50040</v>
      </c>
      <c r="R311" s="14">
        <f t="shared" si="88"/>
        <v>1000</v>
      </c>
      <c r="S311" s="9">
        <f t="shared" si="89"/>
        <v>1</v>
      </c>
      <c r="T311" s="14">
        <v>999.16939543257627</v>
      </c>
      <c r="U311" s="15">
        <f t="shared" si="90"/>
        <v>1</v>
      </c>
      <c r="V311" s="15">
        <f t="shared" si="78"/>
        <v>0</v>
      </c>
      <c r="W311" s="8">
        <v>4519</v>
      </c>
      <c r="X311" s="8">
        <v>4742</v>
      </c>
      <c r="Y311" s="8">
        <v>4976</v>
      </c>
      <c r="Z311" s="17">
        <v>93.04</v>
      </c>
      <c r="AA311" s="17">
        <f t="shared" si="79"/>
        <v>1.968669701720392</v>
      </c>
      <c r="AB311" s="12">
        <v>87.99</v>
      </c>
      <c r="AC311" s="12">
        <v>98.08</v>
      </c>
      <c r="AD311" s="12">
        <v>3.88</v>
      </c>
      <c r="AE311" s="17">
        <f t="shared" si="91"/>
        <v>0.58883172559420727</v>
      </c>
      <c r="AF311" s="8">
        <v>2.68</v>
      </c>
      <c r="AG311" s="16">
        <v>5.27</v>
      </c>
      <c r="AH311" s="8">
        <v>2</v>
      </c>
      <c r="AI311" s="8">
        <v>0</v>
      </c>
      <c r="AJ311" s="8">
        <v>0</v>
      </c>
      <c r="AK311" s="8">
        <v>0</v>
      </c>
      <c r="AL311" s="8">
        <v>0</v>
      </c>
      <c r="AM311" s="8">
        <f t="shared" si="80"/>
        <v>0</v>
      </c>
      <c r="AN311" s="8">
        <v>0</v>
      </c>
      <c r="AO311" s="8">
        <v>0</v>
      </c>
      <c r="AP311" s="8">
        <v>0</v>
      </c>
      <c r="AQ311" s="8">
        <v>0</v>
      </c>
      <c r="AR311" s="8">
        <f t="shared" si="81"/>
        <v>0</v>
      </c>
      <c r="AS311" s="8">
        <v>0</v>
      </c>
      <c r="AT311" s="8">
        <v>0</v>
      </c>
      <c r="AU311" s="8">
        <v>1</v>
      </c>
      <c r="AV311" s="8">
        <v>0</v>
      </c>
      <c r="AW311" s="8">
        <f t="shared" si="82"/>
        <v>1</v>
      </c>
      <c r="AX311" s="8">
        <f t="shared" si="92"/>
        <v>0</v>
      </c>
      <c r="AY311" s="8">
        <f t="shared" si="93"/>
        <v>0</v>
      </c>
      <c r="AZ311" s="8">
        <f t="shared" si="94"/>
        <v>1</v>
      </c>
      <c r="BA311" s="8">
        <f t="shared" si="95"/>
        <v>0</v>
      </c>
      <c r="BB311" s="8">
        <f t="shared" si="96"/>
        <v>1</v>
      </c>
    </row>
    <row r="312" spans="1:54" x14ac:dyDescent="0.3">
      <c r="A312" s="2">
        <v>311</v>
      </c>
      <c r="B312" s="2">
        <v>60</v>
      </c>
      <c r="C312" s="2">
        <v>4</v>
      </c>
      <c r="D312" s="2">
        <v>4</v>
      </c>
      <c r="E312" s="26">
        <f t="shared" si="83"/>
        <v>4</v>
      </c>
      <c r="F312" s="26">
        <f t="shared" si="84"/>
        <v>4</v>
      </c>
      <c r="G312" s="2">
        <v>1</v>
      </c>
      <c r="H312" s="2">
        <v>1</v>
      </c>
      <c r="I312" s="26">
        <f t="shared" si="85"/>
        <v>1</v>
      </c>
      <c r="J312" s="26">
        <f t="shared" si="86"/>
        <v>1</v>
      </c>
      <c r="K312" s="7">
        <v>1</v>
      </c>
      <c r="L312" s="7">
        <v>1</v>
      </c>
      <c r="M312" s="19">
        <f t="shared" si="87"/>
        <v>2</v>
      </c>
      <c r="N312" s="7">
        <v>3.43</v>
      </c>
      <c r="O312" s="10">
        <v>225</v>
      </c>
      <c r="P312" s="10">
        <v>226</v>
      </c>
      <c r="Q312" s="14">
        <v>50040</v>
      </c>
      <c r="R312" s="14">
        <f t="shared" si="88"/>
        <v>1000</v>
      </c>
      <c r="S312" s="9">
        <f t="shared" si="89"/>
        <v>1</v>
      </c>
      <c r="T312" s="14">
        <v>988.94166551144212</v>
      </c>
      <c r="U312" s="15">
        <f t="shared" si="90"/>
        <v>0.99</v>
      </c>
      <c r="V312" s="15">
        <f t="shared" si="78"/>
        <v>1.0000000000000009E-2</v>
      </c>
      <c r="W312" s="8">
        <v>4519</v>
      </c>
      <c r="X312" s="8">
        <v>4742</v>
      </c>
      <c r="Y312" s="8">
        <v>4976</v>
      </c>
      <c r="Z312" s="17">
        <v>87.32</v>
      </c>
      <c r="AA312" s="17">
        <f t="shared" si="79"/>
        <v>1.9411137270371015</v>
      </c>
      <c r="AB312" s="12">
        <v>76.11</v>
      </c>
      <c r="AC312" s="12">
        <v>98.52</v>
      </c>
      <c r="AD312" s="12">
        <v>5.53</v>
      </c>
      <c r="AE312" s="17">
        <f t="shared" si="91"/>
        <v>0.74272513130469831</v>
      </c>
      <c r="AF312" s="8">
        <v>4.57</v>
      </c>
      <c r="AG312" s="16">
        <v>6.79</v>
      </c>
      <c r="AH312" s="8">
        <v>2</v>
      </c>
      <c r="AI312" s="8">
        <v>0</v>
      </c>
      <c r="AJ312" s="8">
        <v>0</v>
      </c>
      <c r="AK312" s="8">
        <v>0</v>
      </c>
      <c r="AL312" s="8">
        <v>1</v>
      </c>
      <c r="AM312" s="8">
        <f t="shared" si="80"/>
        <v>1</v>
      </c>
      <c r="AN312" s="8">
        <v>0</v>
      </c>
      <c r="AO312" s="8">
        <v>0</v>
      </c>
      <c r="AP312" s="8">
        <v>0</v>
      </c>
      <c r="AQ312" s="8">
        <v>0</v>
      </c>
      <c r="AR312" s="8">
        <f t="shared" si="81"/>
        <v>0</v>
      </c>
      <c r="AS312" s="8">
        <v>1</v>
      </c>
      <c r="AT312" s="8">
        <v>0</v>
      </c>
      <c r="AU312" s="8">
        <v>0</v>
      </c>
      <c r="AV312" s="8">
        <v>1</v>
      </c>
      <c r="AW312" s="8">
        <f t="shared" si="82"/>
        <v>2</v>
      </c>
      <c r="AX312" s="8">
        <f t="shared" si="92"/>
        <v>1</v>
      </c>
      <c r="AY312" s="8">
        <f t="shared" si="93"/>
        <v>0</v>
      </c>
      <c r="AZ312" s="8">
        <f t="shared" si="94"/>
        <v>0</v>
      </c>
      <c r="BA312" s="8">
        <f t="shared" si="95"/>
        <v>2</v>
      </c>
      <c r="BB312" s="8">
        <f t="shared" si="96"/>
        <v>3</v>
      </c>
    </row>
    <row r="313" spans="1:54" x14ac:dyDescent="0.3">
      <c r="A313" s="2">
        <v>312</v>
      </c>
      <c r="B313" s="2">
        <v>80</v>
      </c>
      <c r="C313" s="2">
        <v>3</v>
      </c>
      <c r="D313" s="2">
        <v>3</v>
      </c>
      <c r="E313" s="26">
        <f t="shared" si="83"/>
        <v>3</v>
      </c>
      <c r="F313" s="26">
        <f t="shared" si="84"/>
        <v>3</v>
      </c>
      <c r="G313" s="2">
        <v>2</v>
      </c>
      <c r="H313" s="2">
        <v>2</v>
      </c>
      <c r="I313" s="26">
        <f t="shared" si="85"/>
        <v>2</v>
      </c>
      <c r="J313" s="26">
        <f t="shared" si="86"/>
        <v>2</v>
      </c>
      <c r="K313" s="7">
        <v>1</v>
      </c>
      <c r="L313" s="7">
        <v>1</v>
      </c>
      <c r="M313" s="19">
        <f t="shared" si="87"/>
        <v>2</v>
      </c>
      <c r="N313" s="7">
        <v>3.43</v>
      </c>
      <c r="O313" s="10">
        <v>226</v>
      </c>
      <c r="P313" s="10">
        <v>227</v>
      </c>
      <c r="Q313" s="14">
        <v>50040</v>
      </c>
      <c r="R313" s="14">
        <f t="shared" si="88"/>
        <v>1000</v>
      </c>
      <c r="S313" s="9">
        <f t="shared" si="89"/>
        <v>1</v>
      </c>
      <c r="T313" s="14">
        <v>999.88979109419768</v>
      </c>
      <c r="U313" s="15">
        <f t="shared" si="90"/>
        <v>1</v>
      </c>
      <c r="V313" s="15">
        <f t="shared" si="78"/>
        <v>0</v>
      </c>
      <c r="W313" s="8">
        <v>4519</v>
      </c>
      <c r="X313" s="8">
        <v>4742</v>
      </c>
      <c r="Y313" s="8">
        <v>4976</v>
      </c>
      <c r="Z313" s="17">
        <v>88.99</v>
      </c>
      <c r="AA313" s="17">
        <f t="shared" si="79"/>
        <v>1.9493412067704974</v>
      </c>
      <c r="AB313" s="12">
        <v>85.5</v>
      </c>
      <c r="AC313" s="12">
        <v>92.48</v>
      </c>
      <c r="AD313" s="12">
        <v>2.75</v>
      </c>
      <c r="AE313" s="17">
        <f t="shared" si="91"/>
        <v>0.43933269383026263</v>
      </c>
      <c r="AF313" s="8">
        <v>2.34</v>
      </c>
      <c r="AG313" s="16">
        <v>3.75</v>
      </c>
      <c r="AH313" s="8">
        <v>1</v>
      </c>
      <c r="AI313" s="8">
        <v>1</v>
      </c>
      <c r="AJ313" s="8">
        <v>0</v>
      </c>
      <c r="AK313" s="8">
        <v>1</v>
      </c>
      <c r="AL313" s="8">
        <v>0</v>
      </c>
      <c r="AM313" s="8">
        <f t="shared" si="80"/>
        <v>2</v>
      </c>
      <c r="AN313" s="8">
        <v>0</v>
      </c>
      <c r="AO313" s="8">
        <v>0</v>
      </c>
      <c r="AP313" s="8">
        <v>0</v>
      </c>
      <c r="AQ313" s="8">
        <v>0</v>
      </c>
      <c r="AR313" s="8">
        <f t="shared" si="81"/>
        <v>0</v>
      </c>
      <c r="AS313" s="8">
        <v>0</v>
      </c>
      <c r="AT313" s="8">
        <v>0</v>
      </c>
      <c r="AU313" s="8">
        <v>0</v>
      </c>
      <c r="AV313" s="8">
        <v>0</v>
      </c>
      <c r="AW313" s="8">
        <f t="shared" si="82"/>
        <v>0</v>
      </c>
      <c r="AX313" s="8">
        <f t="shared" si="92"/>
        <v>1</v>
      </c>
      <c r="AY313" s="8">
        <f t="shared" si="93"/>
        <v>0</v>
      </c>
      <c r="AZ313" s="8">
        <f t="shared" si="94"/>
        <v>1</v>
      </c>
      <c r="BA313" s="8">
        <f t="shared" si="95"/>
        <v>0</v>
      </c>
      <c r="BB313" s="8">
        <f t="shared" si="96"/>
        <v>2</v>
      </c>
    </row>
    <row r="314" spans="1:54" x14ac:dyDescent="0.3">
      <c r="A314" s="2">
        <v>313</v>
      </c>
      <c r="B314" s="2">
        <v>80</v>
      </c>
      <c r="C314" s="2">
        <v>3</v>
      </c>
      <c r="D314" s="2">
        <v>4</v>
      </c>
      <c r="E314" s="26">
        <f t="shared" si="83"/>
        <v>3</v>
      </c>
      <c r="F314" s="26">
        <f t="shared" si="84"/>
        <v>4</v>
      </c>
      <c r="G314" s="2">
        <v>3</v>
      </c>
      <c r="H314" s="2">
        <v>4</v>
      </c>
      <c r="I314" s="26">
        <f t="shared" si="85"/>
        <v>3</v>
      </c>
      <c r="J314" s="26">
        <f t="shared" si="86"/>
        <v>4</v>
      </c>
      <c r="K314" s="7">
        <v>1</v>
      </c>
      <c r="L314" s="7">
        <v>1</v>
      </c>
      <c r="M314" s="19">
        <f t="shared" si="87"/>
        <v>2</v>
      </c>
      <c r="N314" s="7">
        <v>3.53</v>
      </c>
      <c r="O314" s="10">
        <v>227</v>
      </c>
      <c r="P314" s="10">
        <v>228</v>
      </c>
      <c r="Q314" s="14">
        <v>50040</v>
      </c>
      <c r="R314" s="14">
        <f t="shared" si="88"/>
        <v>1000</v>
      </c>
      <c r="S314" s="9">
        <f t="shared" si="89"/>
        <v>1</v>
      </c>
      <c r="T314" s="14">
        <v>999.89241263405131</v>
      </c>
      <c r="U314" s="15">
        <f t="shared" si="90"/>
        <v>1</v>
      </c>
      <c r="V314" s="15">
        <f t="shared" si="78"/>
        <v>0</v>
      </c>
      <c r="W314" s="8">
        <v>4519</v>
      </c>
      <c r="X314" s="8">
        <v>4742</v>
      </c>
      <c r="Y314" s="8">
        <v>4976</v>
      </c>
      <c r="Z314" s="17">
        <v>115.84</v>
      </c>
      <c r="AA314" s="17">
        <f t="shared" si="79"/>
        <v>2.0638585488530716</v>
      </c>
      <c r="AB314" s="12">
        <v>82.22</v>
      </c>
      <c r="AC314" s="12">
        <v>149.46</v>
      </c>
      <c r="AD314" s="12">
        <v>2.89</v>
      </c>
      <c r="AE314" s="17">
        <f t="shared" si="91"/>
        <v>0.46089784275654788</v>
      </c>
      <c r="AF314" s="8">
        <v>2.4700000000000002</v>
      </c>
      <c r="AG314" s="16">
        <v>4.12</v>
      </c>
      <c r="AH314" s="8">
        <v>0</v>
      </c>
      <c r="AI314" s="8">
        <v>0</v>
      </c>
      <c r="AJ314" s="8">
        <v>0</v>
      </c>
      <c r="AK314" s="8">
        <v>0</v>
      </c>
      <c r="AL314" s="8">
        <v>0</v>
      </c>
      <c r="AM314" s="8">
        <f t="shared" si="80"/>
        <v>0</v>
      </c>
      <c r="AN314" s="8">
        <v>0</v>
      </c>
      <c r="AO314" s="8">
        <v>1</v>
      </c>
      <c r="AP314" s="8">
        <v>1</v>
      </c>
      <c r="AQ314" s="8">
        <v>0</v>
      </c>
      <c r="AR314" s="8">
        <f t="shared" si="81"/>
        <v>2</v>
      </c>
      <c r="AS314" s="8">
        <v>0</v>
      </c>
      <c r="AT314" s="8">
        <v>0</v>
      </c>
      <c r="AU314" s="8">
        <v>0</v>
      </c>
      <c r="AV314" s="8">
        <v>0</v>
      </c>
      <c r="AW314" s="8">
        <f t="shared" si="82"/>
        <v>0</v>
      </c>
      <c r="AX314" s="8">
        <f t="shared" si="92"/>
        <v>0</v>
      </c>
      <c r="AY314" s="8">
        <f t="shared" si="93"/>
        <v>1</v>
      </c>
      <c r="AZ314" s="8">
        <f t="shared" si="94"/>
        <v>1</v>
      </c>
      <c r="BA314" s="8">
        <f t="shared" si="95"/>
        <v>0</v>
      </c>
      <c r="BB314" s="8">
        <f t="shared" si="96"/>
        <v>2</v>
      </c>
    </row>
    <row r="315" spans="1:54" x14ac:dyDescent="0.3">
      <c r="A315" s="2">
        <v>314</v>
      </c>
      <c r="B315" s="2">
        <v>80</v>
      </c>
      <c r="C315" s="2">
        <v>4</v>
      </c>
      <c r="D315" s="2">
        <v>4</v>
      </c>
      <c r="E315" s="26">
        <f t="shared" si="83"/>
        <v>4</v>
      </c>
      <c r="F315" s="26">
        <f t="shared" si="84"/>
        <v>4</v>
      </c>
      <c r="G315" s="2">
        <v>4</v>
      </c>
      <c r="H315" s="2">
        <v>4</v>
      </c>
      <c r="I315" s="26">
        <f t="shared" si="85"/>
        <v>4</v>
      </c>
      <c r="J315" s="26">
        <f t="shared" si="86"/>
        <v>4</v>
      </c>
      <c r="K315" s="7">
        <v>1</v>
      </c>
      <c r="L315" s="7">
        <v>1</v>
      </c>
      <c r="M315" s="19">
        <f t="shared" si="87"/>
        <v>2</v>
      </c>
      <c r="N315" s="7">
        <v>3.52</v>
      </c>
      <c r="O315" s="10">
        <v>228</v>
      </c>
      <c r="P315" s="10">
        <v>228.48</v>
      </c>
      <c r="Q315" s="14">
        <v>50040</v>
      </c>
      <c r="R315" s="14">
        <f t="shared" si="88"/>
        <v>479.99999999998977</v>
      </c>
      <c r="S315" s="9">
        <f t="shared" si="89"/>
        <v>0.47999999999998977</v>
      </c>
      <c r="T315" s="14">
        <v>479.94449118828317</v>
      </c>
      <c r="U315" s="15">
        <f t="shared" si="90"/>
        <v>1</v>
      </c>
      <c r="V315" s="15">
        <f t="shared" si="78"/>
        <v>0</v>
      </c>
      <c r="W315" s="8">
        <v>4519</v>
      </c>
      <c r="X315" s="8">
        <v>4742</v>
      </c>
      <c r="Y315" s="8">
        <v>4976</v>
      </c>
      <c r="Z315" s="17">
        <v>115.26</v>
      </c>
      <c r="AA315" s="17">
        <f t="shared" si="79"/>
        <v>2.0616786152453375</v>
      </c>
      <c r="AB315" s="12">
        <v>115.26</v>
      </c>
      <c r="AC315" s="12">
        <v>115.26</v>
      </c>
      <c r="AD315" s="12">
        <v>3.71</v>
      </c>
      <c r="AE315" s="17">
        <f t="shared" si="91"/>
        <v>0.56937390961504586</v>
      </c>
      <c r="AF315" s="8">
        <v>2.42</v>
      </c>
      <c r="AG315" s="16">
        <v>5.3</v>
      </c>
      <c r="AH315" s="8">
        <v>0</v>
      </c>
      <c r="AI315" s="8">
        <v>0</v>
      </c>
      <c r="AJ315" s="8">
        <v>0</v>
      </c>
      <c r="AK315" s="8">
        <v>0</v>
      </c>
      <c r="AL315" s="8">
        <v>0</v>
      </c>
      <c r="AM315" s="8">
        <f t="shared" si="80"/>
        <v>0</v>
      </c>
      <c r="AN315" s="8">
        <v>0</v>
      </c>
      <c r="AO315" s="8">
        <v>0</v>
      </c>
      <c r="AP315" s="8">
        <v>0</v>
      </c>
      <c r="AQ315" s="8">
        <v>0</v>
      </c>
      <c r="AR315" s="8">
        <f t="shared" si="81"/>
        <v>0</v>
      </c>
      <c r="AS315" s="8">
        <v>0</v>
      </c>
      <c r="AT315" s="8">
        <v>0</v>
      </c>
      <c r="AU315" s="8">
        <v>0</v>
      </c>
      <c r="AV315" s="8">
        <v>0</v>
      </c>
      <c r="AW315" s="8">
        <f t="shared" si="82"/>
        <v>0</v>
      </c>
      <c r="AX315" s="8">
        <f t="shared" si="92"/>
        <v>0</v>
      </c>
      <c r="AY315" s="8">
        <f t="shared" si="93"/>
        <v>0</v>
      </c>
      <c r="AZ315" s="8">
        <f t="shared" si="94"/>
        <v>0</v>
      </c>
      <c r="BA315" s="8">
        <f t="shared" si="95"/>
        <v>0</v>
      </c>
      <c r="BB315" s="8">
        <f t="shared" si="96"/>
        <v>0</v>
      </c>
    </row>
    <row r="316" spans="1:54" x14ac:dyDescent="0.3">
      <c r="A316" s="2">
        <v>315</v>
      </c>
      <c r="B316" s="2">
        <v>80</v>
      </c>
      <c r="C316" s="2">
        <v>4</v>
      </c>
      <c r="D316" s="2">
        <v>4</v>
      </c>
      <c r="E316" s="26">
        <f t="shared" si="83"/>
        <v>4</v>
      </c>
      <c r="F316" s="26">
        <f t="shared" si="84"/>
        <v>4</v>
      </c>
      <c r="G316" s="2">
        <v>2</v>
      </c>
      <c r="H316" s="2">
        <v>2</v>
      </c>
      <c r="I316" s="26">
        <f t="shared" si="85"/>
        <v>2</v>
      </c>
      <c r="J316" s="26">
        <f t="shared" si="86"/>
        <v>2</v>
      </c>
      <c r="K316" s="7">
        <v>1</v>
      </c>
      <c r="L316" s="7">
        <v>1</v>
      </c>
      <c r="M316" s="19">
        <f t="shared" si="87"/>
        <v>2</v>
      </c>
      <c r="N316" s="7">
        <v>3.42</v>
      </c>
      <c r="O316" s="10">
        <v>228.48</v>
      </c>
      <c r="P316" s="10">
        <v>229.1</v>
      </c>
      <c r="Q316" s="14">
        <v>50040</v>
      </c>
      <c r="R316" s="14">
        <f t="shared" si="88"/>
        <v>620.00000000000455</v>
      </c>
      <c r="S316" s="9">
        <f t="shared" si="89"/>
        <v>0.62000000000000455</v>
      </c>
      <c r="T316" s="14">
        <v>600.77806189411967</v>
      </c>
      <c r="U316" s="15">
        <f t="shared" si="90"/>
        <v>0.97</v>
      </c>
      <c r="V316" s="15">
        <f t="shared" si="78"/>
        <v>3.0000000000000027E-2</v>
      </c>
      <c r="W316" s="8">
        <v>4519</v>
      </c>
      <c r="X316" s="8">
        <v>4742</v>
      </c>
      <c r="Y316" s="8">
        <v>4976</v>
      </c>
      <c r="Z316" s="17">
        <v>113.25</v>
      </c>
      <c r="AA316" s="17">
        <f t="shared" si="79"/>
        <v>2.0540382106848694</v>
      </c>
      <c r="AB316" s="12">
        <v>102.97</v>
      </c>
      <c r="AC316" s="12">
        <v>123.53</v>
      </c>
      <c r="AD316" s="12">
        <v>2.87</v>
      </c>
      <c r="AE316" s="17">
        <f t="shared" si="91"/>
        <v>0.45788189673399232</v>
      </c>
      <c r="AF316" s="8">
        <v>2.21</v>
      </c>
      <c r="AG316" s="16">
        <v>3.83</v>
      </c>
      <c r="AH316" s="8">
        <v>0</v>
      </c>
      <c r="AI316" s="8">
        <v>0</v>
      </c>
      <c r="AJ316" s="8">
        <v>0</v>
      </c>
      <c r="AK316" s="8">
        <v>1</v>
      </c>
      <c r="AL316" s="8">
        <v>0</v>
      </c>
      <c r="AM316" s="8">
        <f t="shared" si="80"/>
        <v>1</v>
      </c>
      <c r="AN316" s="8">
        <v>0</v>
      </c>
      <c r="AO316" s="8">
        <v>0</v>
      </c>
      <c r="AP316" s="8">
        <v>1</v>
      </c>
      <c r="AQ316" s="8">
        <v>0</v>
      </c>
      <c r="AR316" s="8">
        <f t="shared" si="81"/>
        <v>1</v>
      </c>
      <c r="AS316" s="8">
        <v>0</v>
      </c>
      <c r="AT316" s="8">
        <v>0</v>
      </c>
      <c r="AU316" s="8">
        <v>0</v>
      </c>
      <c r="AV316" s="8">
        <v>1</v>
      </c>
      <c r="AW316" s="8">
        <f t="shared" si="82"/>
        <v>1</v>
      </c>
      <c r="AX316" s="8">
        <f t="shared" si="92"/>
        <v>0</v>
      </c>
      <c r="AY316" s="8">
        <f t="shared" si="93"/>
        <v>0</v>
      </c>
      <c r="AZ316" s="8">
        <f t="shared" si="94"/>
        <v>2</v>
      </c>
      <c r="BA316" s="8">
        <f t="shared" si="95"/>
        <v>1</v>
      </c>
      <c r="BB316" s="8">
        <f t="shared" si="96"/>
        <v>3</v>
      </c>
    </row>
    <row r="317" spans="1:54" x14ac:dyDescent="0.3">
      <c r="A317" s="2">
        <v>316</v>
      </c>
      <c r="B317" s="2">
        <v>80</v>
      </c>
      <c r="C317" s="2">
        <v>4</v>
      </c>
      <c r="D317" s="2">
        <v>4</v>
      </c>
      <c r="E317" s="26">
        <f t="shared" si="83"/>
        <v>4</v>
      </c>
      <c r="F317" s="26">
        <f t="shared" si="84"/>
        <v>4</v>
      </c>
      <c r="G317" s="2">
        <v>1</v>
      </c>
      <c r="H317" s="2">
        <v>1</v>
      </c>
      <c r="I317" s="26">
        <f t="shared" si="85"/>
        <v>1</v>
      </c>
      <c r="J317" s="26">
        <f t="shared" si="86"/>
        <v>1</v>
      </c>
      <c r="K317" s="7">
        <v>1</v>
      </c>
      <c r="L317" s="7">
        <v>1</v>
      </c>
      <c r="M317" s="19">
        <f t="shared" si="87"/>
        <v>2</v>
      </c>
      <c r="N317" s="7">
        <v>3.39</v>
      </c>
      <c r="O317" s="10">
        <v>229.1</v>
      </c>
      <c r="P317" s="10">
        <v>230</v>
      </c>
      <c r="Q317" s="14">
        <v>50040</v>
      </c>
      <c r="R317" s="14">
        <f t="shared" si="88"/>
        <v>900.00000000000568</v>
      </c>
      <c r="S317" s="9">
        <f t="shared" si="89"/>
        <v>0.90000000000000568</v>
      </c>
      <c r="T317" s="14">
        <v>897.32843320953702</v>
      </c>
      <c r="U317" s="15">
        <f t="shared" si="90"/>
        <v>1</v>
      </c>
      <c r="V317" s="15">
        <f t="shared" si="78"/>
        <v>0</v>
      </c>
      <c r="W317" s="8">
        <v>4519</v>
      </c>
      <c r="X317" s="8">
        <v>4742</v>
      </c>
      <c r="Y317" s="8">
        <v>4976</v>
      </c>
      <c r="Z317" s="17">
        <v>120.58</v>
      </c>
      <c r="AA317" s="17">
        <f t="shared" si="79"/>
        <v>2.0812752795293337</v>
      </c>
      <c r="AB317" s="12">
        <v>120.58</v>
      </c>
      <c r="AC317" s="12">
        <v>120.58</v>
      </c>
      <c r="AD317" s="12">
        <v>3.43</v>
      </c>
      <c r="AE317" s="17">
        <f t="shared" si="91"/>
        <v>0.53529412004277055</v>
      </c>
      <c r="AF317" s="8">
        <v>2.52</v>
      </c>
      <c r="AG317" s="16">
        <v>5.97</v>
      </c>
      <c r="AH317" s="8">
        <v>0</v>
      </c>
      <c r="AI317" s="8">
        <v>0</v>
      </c>
      <c r="AJ317" s="8">
        <v>0</v>
      </c>
      <c r="AK317" s="8">
        <v>0</v>
      </c>
      <c r="AL317" s="8">
        <v>1</v>
      </c>
      <c r="AM317" s="8">
        <f t="shared" si="80"/>
        <v>1</v>
      </c>
      <c r="AN317" s="8">
        <v>0</v>
      </c>
      <c r="AO317" s="8">
        <v>0</v>
      </c>
      <c r="AP317" s="8">
        <v>0</v>
      </c>
      <c r="AQ317" s="8">
        <v>0</v>
      </c>
      <c r="AR317" s="8">
        <f t="shared" si="81"/>
        <v>0</v>
      </c>
      <c r="AS317" s="8">
        <v>0</v>
      </c>
      <c r="AT317" s="8">
        <v>0</v>
      </c>
      <c r="AU317" s="8">
        <v>0</v>
      </c>
      <c r="AV317" s="8">
        <v>1</v>
      </c>
      <c r="AW317" s="8">
        <f t="shared" si="82"/>
        <v>1</v>
      </c>
      <c r="AX317" s="8">
        <f t="shared" si="92"/>
        <v>0</v>
      </c>
      <c r="AY317" s="8">
        <f t="shared" si="93"/>
        <v>0</v>
      </c>
      <c r="AZ317" s="8">
        <f t="shared" si="94"/>
        <v>0</v>
      </c>
      <c r="BA317" s="8">
        <f t="shared" si="95"/>
        <v>2</v>
      </c>
      <c r="BB317" s="8">
        <f t="shared" si="96"/>
        <v>2</v>
      </c>
    </row>
    <row r="318" spans="1:54" x14ac:dyDescent="0.3">
      <c r="A318" s="2">
        <v>317</v>
      </c>
      <c r="B318" s="2">
        <v>80</v>
      </c>
      <c r="C318" s="2">
        <v>4</v>
      </c>
      <c r="D318" s="2">
        <v>4</v>
      </c>
      <c r="E318" s="26">
        <f t="shared" si="83"/>
        <v>4</v>
      </c>
      <c r="F318" s="26">
        <f t="shared" si="84"/>
        <v>4</v>
      </c>
      <c r="G318" s="2">
        <v>2</v>
      </c>
      <c r="H318" s="2">
        <v>2</v>
      </c>
      <c r="I318" s="26">
        <f t="shared" si="85"/>
        <v>2</v>
      </c>
      <c r="J318" s="26">
        <f t="shared" si="86"/>
        <v>2</v>
      </c>
      <c r="K318" s="7">
        <v>1</v>
      </c>
      <c r="L318" s="7">
        <v>1</v>
      </c>
      <c r="M318" s="19">
        <f t="shared" si="87"/>
        <v>2</v>
      </c>
      <c r="N318" s="7">
        <v>3.43</v>
      </c>
      <c r="O318" s="10">
        <v>230</v>
      </c>
      <c r="P318" s="10">
        <v>231</v>
      </c>
      <c r="Q318" s="14">
        <v>50040</v>
      </c>
      <c r="R318" s="14">
        <f t="shared" si="88"/>
        <v>1000</v>
      </c>
      <c r="S318" s="9">
        <f t="shared" si="89"/>
        <v>1</v>
      </c>
      <c r="T318" s="14">
        <v>999.20387013525249</v>
      </c>
      <c r="U318" s="15">
        <f t="shared" si="90"/>
        <v>1</v>
      </c>
      <c r="V318" s="15">
        <f t="shared" si="78"/>
        <v>0</v>
      </c>
      <c r="W318" s="8">
        <v>4519</v>
      </c>
      <c r="X318" s="8">
        <v>4742</v>
      </c>
      <c r="Y318" s="8">
        <v>4976</v>
      </c>
      <c r="Z318" s="17">
        <v>95.69</v>
      </c>
      <c r="AA318" s="17">
        <f t="shared" si="79"/>
        <v>1.9808665545820792</v>
      </c>
      <c r="AB318" s="12">
        <v>67.39</v>
      </c>
      <c r="AC318" s="12">
        <v>123.99</v>
      </c>
      <c r="AD318" s="12">
        <v>3.96</v>
      </c>
      <c r="AE318" s="17">
        <f t="shared" si="91"/>
        <v>0.5976951859255123</v>
      </c>
      <c r="AF318" s="8">
        <v>2.98</v>
      </c>
      <c r="AG318" s="16">
        <v>4.8899999999999997</v>
      </c>
      <c r="AH318" s="8">
        <v>0</v>
      </c>
      <c r="AI318" s="8">
        <v>0</v>
      </c>
      <c r="AJ318" s="8">
        <v>0</v>
      </c>
      <c r="AK318" s="8">
        <v>0</v>
      </c>
      <c r="AL318" s="8">
        <v>1</v>
      </c>
      <c r="AM318" s="8">
        <f t="shared" si="80"/>
        <v>1</v>
      </c>
      <c r="AN318" s="8">
        <v>0</v>
      </c>
      <c r="AO318" s="8">
        <v>0</v>
      </c>
      <c r="AP318" s="8">
        <v>0</v>
      </c>
      <c r="AQ318" s="8">
        <v>0</v>
      </c>
      <c r="AR318" s="8">
        <f t="shared" si="81"/>
        <v>0</v>
      </c>
      <c r="AS318" s="8">
        <v>0</v>
      </c>
      <c r="AT318" s="8">
        <v>0</v>
      </c>
      <c r="AU318" s="8">
        <v>0</v>
      </c>
      <c r="AV318" s="8">
        <v>0</v>
      </c>
      <c r="AW318" s="8">
        <f t="shared" si="82"/>
        <v>0</v>
      </c>
      <c r="AX318" s="8">
        <f t="shared" si="92"/>
        <v>0</v>
      </c>
      <c r="AY318" s="8">
        <f t="shared" si="93"/>
        <v>0</v>
      </c>
      <c r="AZ318" s="8">
        <f t="shared" si="94"/>
        <v>0</v>
      </c>
      <c r="BA318" s="8">
        <f t="shared" si="95"/>
        <v>1</v>
      </c>
      <c r="BB318" s="8">
        <f t="shared" si="96"/>
        <v>1</v>
      </c>
    </row>
    <row r="319" spans="1:54" x14ac:dyDescent="0.3">
      <c r="A319" s="2">
        <v>318</v>
      </c>
      <c r="B319" s="2">
        <v>80</v>
      </c>
      <c r="C319" s="2">
        <v>4</v>
      </c>
      <c r="D319" s="2">
        <v>4</v>
      </c>
      <c r="E319" s="26">
        <f t="shared" si="83"/>
        <v>4</v>
      </c>
      <c r="F319" s="26">
        <f t="shared" si="84"/>
        <v>4</v>
      </c>
      <c r="G319" s="2">
        <v>3</v>
      </c>
      <c r="H319" s="2">
        <v>3</v>
      </c>
      <c r="I319" s="26">
        <f t="shared" si="85"/>
        <v>3</v>
      </c>
      <c r="J319" s="26">
        <f t="shared" si="86"/>
        <v>3</v>
      </c>
      <c r="K319" s="7">
        <v>1</v>
      </c>
      <c r="L319" s="7">
        <v>1</v>
      </c>
      <c r="M319" s="19">
        <f t="shared" si="87"/>
        <v>2</v>
      </c>
      <c r="N319" s="7">
        <v>3.61</v>
      </c>
      <c r="O319" s="10">
        <v>231</v>
      </c>
      <c r="P319" s="10">
        <v>232</v>
      </c>
      <c r="Q319" s="14">
        <v>50040</v>
      </c>
      <c r="R319" s="14">
        <f t="shared" si="88"/>
        <v>1000</v>
      </c>
      <c r="S319" s="9">
        <f t="shared" si="89"/>
        <v>1</v>
      </c>
      <c r="T319" s="14">
        <v>999.85900674512584</v>
      </c>
      <c r="U319" s="15">
        <f t="shared" si="90"/>
        <v>1</v>
      </c>
      <c r="V319" s="15">
        <f t="shared" si="78"/>
        <v>0</v>
      </c>
      <c r="W319" s="8">
        <v>4519</v>
      </c>
      <c r="X319" s="8">
        <v>4742</v>
      </c>
      <c r="Y319" s="8">
        <v>4976</v>
      </c>
      <c r="Z319" s="17">
        <v>116.06</v>
      </c>
      <c r="AA319" s="17">
        <f t="shared" si="79"/>
        <v>2.0646825662285115</v>
      </c>
      <c r="AB319" s="12">
        <v>82.42</v>
      </c>
      <c r="AC319" s="12">
        <v>149.69999999999999</v>
      </c>
      <c r="AD319" s="12">
        <v>3.97</v>
      </c>
      <c r="AE319" s="17">
        <f t="shared" si="91"/>
        <v>0.59879050676311507</v>
      </c>
      <c r="AF319" s="8">
        <v>3.15</v>
      </c>
      <c r="AG319" s="16">
        <v>6.14</v>
      </c>
      <c r="AH319" s="8">
        <v>0</v>
      </c>
      <c r="AI319" s="8">
        <v>0</v>
      </c>
      <c r="AJ319" s="8">
        <v>0</v>
      </c>
      <c r="AK319" s="8">
        <v>0</v>
      </c>
      <c r="AL319" s="8">
        <v>0</v>
      </c>
      <c r="AM319" s="8">
        <f t="shared" si="80"/>
        <v>0</v>
      </c>
      <c r="AN319" s="8">
        <v>0</v>
      </c>
      <c r="AO319" s="8">
        <v>0</v>
      </c>
      <c r="AP319" s="8">
        <v>1</v>
      </c>
      <c r="AQ319" s="8">
        <v>1</v>
      </c>
      <c r="AR319" s="8">
        <f t="shared" si="81"/>
        <v>2</v>
      </c>
      <c r="AS319" s="8">
        <v>1</v>
      </c>
      <c r="AT319" s="8">
        <v>0</v>
      </c>
      <c r="AU319" s="8">
        <v>0</v>
      </c>
      <c r="AV319" s="8">
        <v>1</v>
      </c>
      <c r="AW319" s="8">
        <f t="shared" si="82"/>
        <v>2</v>
      </c>
      <c r="AX319" s="8">
        <f t="shared" si="92"/>
        <v>1</v>
      </c>
      <c r="AY319" s="8">
        <f t="shared" si="93"/>
        <v>0</v>
      </c>
      <c r="AZ319" s="8">
        <f t="shared" si="94"/>
        <v>1</v>
      </c>
      <c r="BA319" s="8">
        <f t="shared" si="95"/>
        <v>2</v>
      </c>
      <c r="BB319" s="8">
        <f t="shared" si="96"/>
        <v>4</v>
      </c>
    </row>
    <row r="320" spans="1:54" x14ac:dyDescent="0.3">
      <c r="A320" s="2">
        <v>319</v>
      </c>
      <c r="B320" s="2">
        <v>80</v>
      </c>
      <c r="C320" s="2">
        <v>3</v>
      </c>
      <c r="D320" s="2">
        <v>3</v>
      </c>
      <c r="E320" s="26">
        <f t="shared" si="83"/>
        <v>3</v>
      </c>
      <c r="F320" s="26">
        <f t="shared" si="84"/>
        <v>3</v>
      </c>
      <c r="G320" s="2">
        <v>2</v>
      </c>
      <c r="H320" s="2">
        <v>2</v>
      </c>
      <c r="I320" s="26">
        <f t="shared" si="85"/>
        <v>2</v>
      </c>
      <c r="J320" s="26">
        <f t="shared" si="86"/>
        <v>2</v>
      </c>
      <c r="K320" s="7">
        <v>1</v>
      </c>
      <c r="L320" s="7">
        <v>1</v>
      </c>
      <c r="M320" s="19">
        <f t="shared" si="87"/>
        <v>2</v>
      </c>
      <c r="N320" s="7">
        <v>3.62</v>
      </c>
      <c r="O320" s="10">
        <v>232</v>
      </c>
      <c r="P320" s="10">
        <v>233</v>
      </c>
      <c r="Q320" s="14">
        <v>50040</v>
      </c>
      <c r="R320" s="14">
        <f t="shared" si="88"/>
        <v>1000</v>
      </c>
      <c r="S320" s="9">
        <f t="shared" si="89"/>
        <v>1</v>
      </c>
      <c r="T320" s="14">
        <v>999.78461273655239</v>
      </c>
      <c r="U320" s="15">
        <f t="shared" si="90"/>
        <v>1</v>
      </c>
      <c r="V320" s="15">
        <f t="shared" si="78"/>
        <v>0</v>
      </c>
      <c r="W320" s="8">
        <v>4519</v>
      </c>
      <c r="X320" s="8">
        <v>4742</v>
      </c>
      <c r="Y320" s="8">
        <v>4976</v>
      </c>
      <c r="Z320" s="17">
        <v>82.85</v>
      </c>
      <c r="AA320" s="17">
        <f t="shared" si="79"/>
        <v>1.9182925127553556</v>
      </c>
      <c r="AB320" s="12">
        <v>73.38</v>
      </c>
      <c r="AC320" s="12">
        <v>92.32</v>
      </c>
      <c r="AD320" s="12">
        <v>2.74</v>
      </c>
      <c r="AE320" s="17">
        <f t="shared" si="91"/>
        <v>0.43775056282038799</v>
      </c>
      <c r="AF320" s="8">
        <v>1.79</v>
      </c>
      <c r="AG320" s="16">
        <v>4.43</v>
      </c>
      <c r="AH320" s="8">
        <v>1</v>
      </c>
      <c r="AI320" s="8">
        <v>0</v>
      </c>
      <c r="AJ320" s="8">
        <v>0</v>
      </c>
      <c r="AK320" s="8">
        <v>0</v>
      </c>
      <c r="AL320" s="8">
        <v>0</v>
      </c>
      <c r="AM320" s="8">
        <f t="shared" si="80"/>
        <v>0</v>
      </c>
      <c r="AN320" s="8">
        <v>0</v>
      </c>
      <c r="AO320" s="8">
        <v>0</v>
      </c>
      <c r="AP320" s="8">
        <v>0</v>
      </c>
      <c r="AQ320" s="8">
        <v>0</v>
      </c>
      <c r="AR320" s="8">
        <f t="shared" si="81"/>
        <v>0</v>
      </c>
      <c r="AS320" s="8">
        <v>0</v>
      </c>
      <c r="AT320" s="8">
        <v>0</v>
      </c>
      <c r="AU320" s="8">
        <v>0</v>
      </c>
      <c r="AV320" s="8">
        <v>0</v>
      </c>
      <c r="AW320" s="8">
        <f t="shared" si="82"/>
        <v>0</v>
      </c>
      <c r="AX320" s="8">
        <f t="shared" si="92"/>
        <v>0</v>
      </c>
      <c r="AY320" s="8">
        <f t="shared" si="93"/>
        <v>0</v>
      </c>
      <c r="AZ320" s="8">
        <f t="shared" si="94"/>
        <v>0</v>
      </c>
      <c r="BA320" s="8">
        <f t="shared" si="95"/>
        <v>0</v>
      </c>
      <c r="BB320" s="8">
        <f t="shared" si="96"/>
        <v>0</v>
      </c>
    </row>
    <row r="321" spans="1:54" x14ac:dyDescent="0.3">
      <c r="A321" s="2">
        <v>320</v>
      </c>
      <c r="B321" s="2">
        <v>80</v>
      </c>
      <c r="C321" s="2">
        <v>3</v>
      </c>
      <c r="D321" s="2">
        <v>3</v>
      </c>
      <c r="E321" s="26">
        <f t="shared" si="83"/>
        <v>3</v>
      </c>
      <c r="F321" s="26">
        <f t="shared" si="84"/>
        <v>3</v>
      </c>
      <c r="G321" s="2">
        <v>2</v>
      </c>
      <c r="H321" s="2">
        <v>2</v>
      </c>
      <c r="I321" s="26">
        <f t="shared" si="85"/>
        <v>2</v>
      </c>
      <c r="J321" s="26">
        <f t="shared" si="86"/>
        <v>2</v>
      </c>
      <c r="K321" s="7">
        <v>1</v>
      </c>
      <c r="L321" s="7">
        <v>1</v>
      </c>
      <c r="M321" s="19">
        <f t="shared" si="87"/>
        <v>2</v>
      </c>
      <c r="N321" s="7">
        <v>3.41</v>
      </c>
      <c r="O321" s="10">
        <v>233</v>
      </c>
      <c r="P321" s="10">
        <v>234</v>
      </c>
      <c r="Q321" s="14">
        <v>50040</v>
      </c>
      <c r="R321" s="14">
        <f t="shared" si="88"/>
        <v>1000</v>
      </c>
      <c r="S321" s="9">
        <f t="shared" si="89"/>
        <v>1</v>
      </c>
      <c r="T321" s="14">
        <v>999.89121446666968</v>
      </c>
      <c r="U321" s="15">
        <f t="shared" si="90"/>
        <v>1</v>
      </c>
      <c r="V321" s="15">
        <f t="shared" si="78"/>
        <v>0</v>
      </c>
      <c r="W321" s="8">
        <v>4519</v>
      </c>
      <c r="X321" s="8">
        <v>4742</v>
      </c>
      <c r="Y321" s="8">
        <v>4976</v>
      </c>
      <c r="Z321" s="17">
        <v>109.77</v>
      </c>
      <c r="AA321" s="17">
        <f t="shared" si="79"/>
        <v>2.04048366420627</v>
      </c>
      <c r="AB321" s="12">
        <v>99.46</v>
      </c>
      <c r="AC321" s="12">
        <v>120.07</v>
      </c>
      <c r="AD321" s="12">
        <v>2.75</v>
      </c>
      <c r="AE321" s="17">
        <f t="shared" si="91"/>
        <v>0.43933269383026263</v>
      </c>
      <c r="AF321" s="8">
        <v>2.17</v>
      </c>
      <c r="AG321" s="16">
        <v>3.47</v>
      </c>
      <c r="AH321" s="8">
        <v>0</v>
      </c>
      <c r="AI321" s="8">
        <v>0</v>
      </c>
      <c r="AJ321" s="8">
        <v>0</v>
      </c>
      <c r="AK321" s="8">
        <v>0</v>
      </c>
      <c r="AL321" s="8">
        <v>0</v>
      </c>
      <c r="AM321" s="8">
        <f t="shared" si="80"/>
        <v>0</v>
      </c>
      <c r="AN321" s="8">
        <v>0</v>
      </c>
      <c r="AO321" s="8">
        <v>0</v>
      </c>
      <c r="AP321" s="8">
        <v>0</v>
      </c>
      <c r="AQ321" s="8">
        <v>0</v>
      </c>
      <c r="AR321" s="8">
        <f t="shared" si="81"/>
        <v>0</v>
      </c>
      <c r="AS321" s="8">
        <v>0</v>
      </c>
      <c r="AT321" s="8">
        <v>0</v>
      </c>
      <c r="AU321" s="8">
        <v>0</v>
      </c>
      <c r="AV321" s="8">
        <v>0</v>
      </c>
      <c r="AW321" s="8">
        <f t="shared" si="82"/>
        <v>0</v>
      </c>
      <c r="AX321" s="8">
        <f t="shared" si="92"/>
        <v>0</v>
      </c>
      <c r="AY321" s="8">
        <f t="shared" si="93"/>
        <v>0</v>
      </c>
      <c r="AZ321" s="8">
        <f t="shared" si="94"/>
        <v>0</v>
      </c>
      <c r="BA321" s="8">
        <f t="shared" si="95"/>
        <v>0</v>
      </c>
      <c r="BB321" s="8">
        <f t="shared" si="96"/>
        <v>0</v>
      </c>
    </row>
    <row r="322" spans="1:54" x14ac:dyDescent="0.3">
      <c r="A322" s="2">
        <v>321</v>
      </c>
      <c r="B322" s="2">
        <v>80</v>
      </c>
      <c r="C322" s="2">
        <v>3</v>
      </c>
      <c r="D322" s="2">
        <v>3</v>
      </c>
      <c r="E322" s="26">
        <f t="shared" si="83"/>
        <v>3</v>
      </c>
      <c r="F322" s="26">
        <f t="shared" si="84"/>
        <v>3</v>
      </c>
      <c r="G322" s="2">
        <v>2</v>
      </c>
      <c r="H322" s="2">
        <v>2</v>
      </c>
      <c r="I322" s="26">
        <f t="shared" si="85"/>
        <v>2</v>
      </c>
      <c r="J322" s="26">
        <f t="shared" si="86"/>
        <v>2</v>
      </c>
      <c r="K322" s="7">
        <v>1</v>
      </c>
      <c r="L322" s="7">
        <v>1</v>
      </c>
      <c r="M322" s="19">
        <f t="shared" si="87"/>
        <v>2</v>
      </c>
      <c r="N322" s="7">
        <v>3.59</v>
      </c>
      <c r="O322" s="10">
        <v>234</v>
      </c>
      <c r="P322" s="10">
        <v>235</v>
      </c>
      <c r="Q322" s="14">
        <v>50040</v>
      </c>
      <c r="R322" s="14">
        <f t="shared" si="88"/>
        <v>1000</v>
      </c>
      <c r="S322" s="9">
        <f t="shared" si="89"/>
        <v>1</v>
      </c>
      <c r="T322" s="14">
        <v>999.89314085682315</v>
      </c>
      <c r="U322" s="15">
        <f t="shared" si="90"/>
        <v>1</v>
      </c>
      <c r="V322" s="15">
        <f t="shared" ref="V322:V379" si="97">1-U322</f>
        <v>0</v>
      </c>
      <c r="W322" s="8">
        <v>4519</v>
      </c>
      <c r="X322" s="8">
        <v>4742</v>
      </c>
      <c r="Y322" s="8">
        <v>4976</v>
      </c>
      <c r="Z322" s="17">
        <v>109.6</v>
      </c>
      <c r="AA322" s="17">
        <f t="shared" ref="AA322:AA379" si="98">LOG(Z322)</f>
        <v>2.0398105541483504</v>
      </c>
      <c r="AB322" s="12">
        <v>107.79</v>
      </c>
      <c r="AC322" s="12">
        <v>111.4</v>
      </c>
      <c r="AD322" s="12">
        <v>3.31</v>
      </c>
      <c r="AE322" s="17">
        <f t="shared" si="91"/>
        <v>0.51982799377571876</v>
      </c>
      <c r="AF322" s="8">
        <v>2.41</v>
      </c>
      <c r="AG322" s="16">
        <v>5.25</v>
      </c>
      <c r="AH322" s="8">
        <v>1</v>
      </c>
      <c r="AI322" s="8">
        <v>0</v>
      </c>
      <c r="AJ322" s="8">
        <v>0</v>
      </c>
      <c r="AK322" s="8">
        <v>0</v>
      </c>
      <c r="AL322" s="8">
        <v>0</v>
      </c>
      <c r="AM322" s="8">
        <f t="shared" ref="AM322:AM379" si="99">SUM(AI322:AL322)</f>
        <v>0</v>
      </c>
      <c r="AN322" s="8">
        <v>0</v>
      </c>
      <c r="AO322" s="8">
        <v>0</v>
      </c>
      <c r="AP322" s="8">
        <v>0</v>
      </c>
      <c r="AQ322" s="8">
        <v>0</v>
      </c>
      <c r="AR322" s="8">
        <f t="shared" ref="AR322:AR379" si="100">SUM(AN322:AQ322)</f>
        <v>0</v>
      </c>
      <c r="AS322" s="8">
        <v>0</v>
      </c>
      <c r="AT322" s="8">
        <v>0</v>
      </c>
      <c r="AU322" s="8">
        <v>0</v>
      </c>
      <c r="AV322" s="8">
        <v>0</v>
      </c>
      <c r="AW322" s="8">
        <f t="shared" ref="AW322" si="101">SUM(AS322:AV322)</f>
        <v>0</v>
      </c>
      <c r="AX322" s="8">
        <f t="shared" si="92"/>
        <v>0</v>
      </c>
      <c r="AY322" s="8">
        <f t="shared" si="93"/>
        <v>0</v>
      </c>
      <c r="AZ322" s="8">
        <f t="shared" si="94"/>
        <v>0</v>
      </c>
      <c r="BA322" s="8">
        <f t="shared" si="95"/>
        <v>0</v>
      </c>
      <c r="BB322" s="8">
        <f t="shared" si="96"/>
        <v>0</v>
      </c>
    </row>
    <row r="323" spans="1:54" x14ac:dyDescent="0.3">
      <c r="A323" s="2">
        <v>322</v>
      </c>
      <c r="B323" s="2">
        <v>80</v>
      </c>
      <c r="C323" s="2">
        <v>3</v>
      </c>
      <c r="D323" s="2">
        <v>3</v>
      </c>
      <c r="E323" s="26">
        <f t="shared" ref="E323:E379" si="102">MIN(C323:D323)</f>
        <v>3</v>
      </c>
      <c r="F323" s="26">
        <f t="shared" ref="F323:F379" si="103">MAX(C323:D323)</f>
        <v>3</v>
      </c>
      <c r="G323" s="2">
        <v>2</v>
      </c>
      <c r="H323" s="2">
        <v>3</v>
      </c>
      <c r="I323" s="26">
        <f t="shared" ref="I323:I379" si="104">MIN(G323:H323)</f>
        <v>2</v>
      </c>
      <c r="J323" s="26">
        <f t="shared" ref="J323:J379" si="105">MAX(G323:H323)</f>
        <v>3</v>
      </c>
      <c r="K323" s="7">
        <v>1</v>
      </c>
      <c r="L323" s="7">
        <v>1</v>
      </c>
      <c r="M323" s="19">
        <f t="shared" ref="M323:M379" si="106">SUM(K323:L323)</f>
        <v>2</v>
      </c>
      <c r="N323" s="7">
        <v>3.36</v>
      </c>
      <c r="O323" s="10">
        <v>235</v>
      </c>
      <c r="P323" s="10">
        <v>236</v>
      </c>
      <c r="Q323" s="14">
        <v>50040</v>
      </c>
      <c r="R323" s="14">
        <f t="shared" ref="R323:R379" si="107">(P323-O323)*1000</f>
        <v>1000</v>
      </c>
      <c r="S323" s="9">
        <f t="shared" ref="S323:S379" si="108">R323/1000</f>
        <v>1</v>
      </c>
      <c r="T323" s="14">
        <v>999.51395367312136</v>
      </c>
      <c r="U323" s="15">
        <f t="shared" ref="U323:U379" si="109">ROUND(T323/R323,2)</f>
        <v>1</v>
      </c>
      <c r="V323" s="15">
        <f t="shared" si="97"/>
        <v>0</v>
      </c>
      <c r="W323" s="8">
        <v>4519</v>
      </c>
      <c r="X323" s="8">
        <v>4742</v>
      </c>
      <c r="Y323" s="8">
        <v>4976</v>
      </c>
      <c r="Z323" s="17">
        <v>118.64</v>
      </c>
      <c r="AA323" s="17">
        <f t="shared" si="98"/>
        <v>2.0742311380203255</v>
      </c>
      <c r="AB323" s="12">
        <v>106.84</v>
      </c>
      <c r="AC323" s="12">
        <v>130.43</v>
      </c>
      <c r="AD323" s="12">
        <v>3.84</v>
      </c>
      <c r="AE323" s="17">
        <f t="shared" ref="AE323:AE379" si="110">LOG(AD323)</f>
        <v>0.58433122436753082</v>
      </c>
      <c r="AF323" s="8">
        <v>2.3199999999999998</v>
      </c>
      <c r="AG323" s="16">
        <v>6.13</v>
      </c>
      <c r="AH323" s="8">
        <v>0</v>
      </c>
      <c r="AI323" s="8">
        <v>0</v>
      </c>
      <c r="AJ323" s="8">
        <v>0</v>
      </c>
      <c r="AK323" s="8">
        <v>0</v>
      </c>
      <c r="AL323" s="8">
        <v>0</v>
      </c>
      <c r="AM323" s="8">
        <f t="shared" si="99"/>
        <v>0</v>
      </c>
      <c r="AN323" s="8">
        <v>0</v>
      </c>
      <c r="AO323" s="8">
        <v>0</v>
      </c>
      <c r="AP323" s="8">
        <v>1</v>
      </c>
      <c r="AQ323" s="8">
        <v>0</v>
      </c>
      <c r="AR323" s="8">
        <f t="shared" si="100"/>
        <v>1</v>
      </c>
      <c r="AS323" s="8">
        <v>0</v>
      </c>
      <c r="AT323" s="8">
        <v>0</v>
      </c>
      <c r="AU323" s="8">
        <v>0</v>
      </c>
      <c r="AV323" s="8">
        <v>0</v>
      </c>
      <c r="AW323" s="8">
        <f t="shared" ref="AW323:AW379" si="111">SUM(AS323:AV323)</f>
        <v>0</v>
      </c>
      <c r="AX323" s="8">
        <f t="shared" ref="AX323:AX379" si="112">AI323+AN323+AS323</f>
        <v>0</v>
      </c>
      <c r="AY323" s="8">
        <f t="shared" ref="AY323:AY379" si="113">AJ323+AO323+AT323</f>
        <v>0</v>
      </c>
      <c r="AZ323" s="8">
        <f t="shared" ref="AZ323:AZ379" si="114">AK323+AP323+AU323</f>
        <v>1</v>
      </c>
      <c r="BA323" s="8">
        <f t="shared" ref="BA323:BA379" si="115">AL323+AQ323+AV323</f>
        <v>0</v>
      </c>
      <c r="BB323" s="8">
        <f t="shared" ref="BB323:BB379" si="116">AM323+AR323+AW323</f>
        <v>1</v>
      </c>
    </row>
    <row r="324" spans="1:54" x14ac:dyDescent="0.3">
      <c r="A324" s="2">
        <v>323</v>
      </c>
      <c r="B324" s="2">
        <v>80</v>
      </c>
      <c r="C324" s="2">
        <v>3</v>
      </c>
      <c r="D324" s="2">
        <v>3</v>
      </c>
      <c r="E324" s="26">
        <f t="shared" si="102"/>
        <v>3</v>
      </c>
      <c r="F324" s="26">
        <f t="shared" si="103"/>
        <v>3</v>
      </c>
      <c r="G324" s="2">
        <v>1</v>
      </c>
      <c r="H324" s="2">
        <v>1</v>
      </c>
      <c r="I324" s="26">
        <f t="shared" si="104"/>
        <v>1</v>
      </c>
      <c r="J324" s="26">
        <f t="shared" si="105"/>
        <v>1</v>
      </c>
      <c r="K324" s="7">
        <v>1</v>
      </c>
      <c r="L324" s="7">
        <v>1</v>
      </c>
      <c r="M324" s="19">
        <f t="shared" si="106"/>
        <v>2</v>
      </c>
      <c r="N324" s="7">
        <v>3.5</v>
      </c>
      <c r="O324" s="10">
        <v>236</v>
      </c>
      <c r="P324" s="10">
        <v>236.8</v>
      </c>
      <c r="Q324" s="14">
        <v>50040</v>
      </c>
      <c r="R324" s="14">
        <f t="shared" si="107"/>
        <v>800.00000000001137</v>
      </c>
      <c r="S324" s="9">
        <f t="shared" si="108"/>
        <v>0.80000000000001137</v>
      </c>
      <c r="T324" s="14">
        <v>793.04294434560813</v>
      </c>
      <c r="U324" s="15">
        <f t="shared" si="109"/>
        <v>0.99</v>
      </c>
      <c r="V324" s="15">
        <f t="shared" si="97"/>
        <v>1.0000000000000009E-2</v>
      </c>
      <c r="W324" s="8">
        <v>4519</v>
      </c>
      <c r="X324" s="8">
        <v>4742</v>
      </c>
      <c r="Y324" s="8">
        <v>4976</v>
      </c>
      <c r="Z324" s="17">
        <v>92.31</v>
      </c>
      <c r="AA324" s="17">
        <f t="shared" si="98"/>
        <v>1.9652487509671208</v>
      </c>
      <c r="AB324" s="12">
        <v>49.95</v>
      </c>
      <c r="AC324" s="12">
        <v>134.66</v>
      </c>
      <c r="AD324" s="12">
        <v>3.41</v>
      </c>
      <c r="AE324" s="17">
        <f t="shared" si="110"/>
        <v>0.53275437899249778</v>
      </c>
      <c r="AF324" s="8">
        <v>2.38</v>
      </c>
      <c r="AG324" s="16">
        <v>6.95</v>
      </c>
      <c r="AH324" s="8">
        <v>1</v>
      </c>
      <c r="AI324" s="8">
        <v>0</v>
      </c>
      <c r="AJ324" s="8">
        <v>0</v>
      </c>
      <c r="AK324" s="8">
        <v>0</v>
      </c>
      <c r="AL324" s="8">
        <v>1</v>
      </c>
      <c r="AM324" s="8">
        <f t="shared" si="99"/>
        <v>1</v>
      </c>
      <c r="AN324" s="8">
        <v>0</v>
      </c>
      <c r="AO324" s="8">
        <v>0</v>
      </c>
      <c r="AP324" s="8">
        <v>0</v>
      </c>
      <c r="AQ324" s="8">
        <v>1</v>
      </c>
      <c r="AR324" s="8">
        <f t="shared" si="100"/>
        <v>1</v>
      </c>
      <c r="AS324" s="8">
        <v>0</v>
      </c>
      <c r="AT324" s="8">
        <v>0</v>
      </c>
      <c r="AU324" s="8">
        <v>0</v>
      </c>
      <c r="AV324" s="8">
        <v>2</v>
      </c>
      <c r="AW324" s="8">
        <f t="shared" si="111"/>
        <v>2</v>
      </c>
      <c r="AX324" s="8">
        <f t="shared" si="112"/>
        <v>0</v>
      </c>
      <c r="AY324" s="8">
        <f t="shared" si="113"/>
        <v>0</v>
      </c>
      <c r="AZ324" s="8">
        <f t="shared" si="114"/>
        <v>0</v>
      </c>
      <c r="BA324" s="8">
        <f t="shared" si="115"/>
        <v>4</v>
      </c>
      <c r="BB324" s="8">
        <f t="shared" si="116"/>
        <v>4</v>
      </c>
    </row>
    <row r="325" spans="1:54" x14ac:dyDescent="0.3">
      <c r="A325" s="2">
        <v>324</v>
      </c>
      <c r="B325" s="2">
        <v>80</v>
      </c>
      <c r="C325" s="2">
        <v>4</v>
      </c>
      <c r="D325" s="2">
        <v>3</v>
      </c>
      <c r="E325" s="26">
        <f t="shared" si="102"/>
        <v>3</v>
      </c>
      <c r="F325" s="26">
        <f t="shared" si="103"/>
        <v>4</v>
      </c>
      <c r="G325" s="2">
        <v>1</v>
      </c>
      <c r="H325" s="2">
        <v>1</v>
      </c>
      <c r="I325" s="26">
        <f t="shared" si="104"/>
        <v>1</v>
      </c>
      <c r="J325" s="26">
        <f t="shared" si="105"/>
        <v>1</v>
      </c>
      <c r="K325" s="7">
        <v>1</v>
      </c>
      <c r="L325" s="7">
        <v>1</v>
      </c>
      <c r="M325" s="19">
        <f t="shared" si="106"/>
        <v>2</v>
      </c>
      <c r="N325" s="7">
        <v>3.45</v>
      </c>
      <c r="O325" s="10">
        <v>236.8</v>
      </c>
      <c r="P325" s="10">
        <v>237.5</v>
      </c>
      <c r="Q325" s="14">
        <v>50040</v>
      </c>
      <c r="R325" s="14">
        <f t="shared" si="107"/>
        <v>699.99999999998863</v>
      </c>
      <c r="S325" s="9">
        <f t="shared" si="108"/>
        <v>0.69999999999998863</v>
      </c>
      <c r="T325" s="14">
        <v>665.87617245638205</v>
      </c>
      <c r="U325" s="15">
        <f t="shared" si="109"/>
        <v>0.95</v>
      </c>
      <c r="V325" s="15">
        <f t="shared" si="97"/>
        <v>5.0000000000000044E-2</v>
      </c>
      <c r="W325" s="8">
        <v>2405</v>
      </c>
      <c r="X325" s="8">
        <v>2486</v>
      </c>
      <c r="Y325" s="8">
        <v>2570</v>
      </c>
      <c r="Z325" s="17">
        <v>91.67</v>
      </c>
      <c r="AA325" s="17">
        <f t="shared" si="98"/>
        <v>1.962227231350085</v>
      </c>
      <c r="AB325" s="12">
        <v>91.67</v>
      </c>
      <c r="AC325" s="12">
        <v>91.67</v>
      </c>
      <c r="AD325" s="12">
        <v>4.03</v>
      </c>
      <c r="AE325" s="17">
        <f t="shared" si="110"/>
        <v>0.60530504614110947</v>
      </c>
      <c r="AF325" s="8">
        <v>2.0299999999999998</v>
      </c>
      <c r="AG325" s="16">
        <v>6.13</v>
      </c>
      <c r="AH325" s="8">
        <v>0</v>
      </c>
      <c r="AI325" s="8">
        <v>0</v>
      </c>
      <c r="AJ325" s="8">
        <v>0</v>
      </c>
      <c r="AK325" s="8">
        <v>0</v>
      </c>
      <c r="AL325" s="8">
        <v>1</v>
      </c>
      <c r="AM325" s="8">
        <f t="shared" si="99"/>
        <v>1</v>
      </c>
      <c r="AN325" s="8">
        <v>0</v>
      </c>
      <c r="AO325" s="8">
        <v>0</v>
      </c>
      <c r="AP325" s="8">
        <v>0</v>
      </c>
      <c r="AQ325" s="8">
        <v>0</v>
      </c>
      <c r="AR325" s="8">
        <f t="shared" si="100"/>
        <v>0</v>
      </c>
      <c r="AS325" s="8">
        <v>0</v>
      </c>
      <c r="AT325" s="8">
        <v>0</v>
      </c>
      <c r="AU325" s="8">
        <v>0</v>
      </c>
      <c r="AV325" s="8">
        <v>1</v>
      </c>
      <c r="AW325" s="8">
        <f t="shared" si="111"/>
        <v>1</v>
      </c>
      <c r="AX325" s="8">
        <f t="shared" si="112"/>
        <v>0</v>
      </c>
      <c r="AY325" s="8">
        <f t="shared" si="113"/>
        <v>0</v>
      </c>
      <c r="AZ325" s="8">
        <f t="shared" si="114"/>
        <v>0</v>
      </c>
      <c r="BA325" s="8">
        <f t="shared" si="115"/>
        <v>2</v>
      </c>
      <c r="BB325" s="8">
        <f t="shared" si="116"/>
        <v>2</v>
      </c>
    </row>
    <row r="326" spans="1:54" x14ac:dyDescent="0.3">
      <c r="A326" s="2">
        <v>325</v>
      </c>
      <c r="B326" s="2">
        <v>80</v>
      </c>
      <c r="C326" s="2">
        <v>3</v>
      </c>
      <c r="D326" s="2">
        <v>3</v>
      </c>
      <c r="E326" s="26">
        <f t="shared" si="102"/>
        <v>3</v>
      </c>
      <c r="F326" s="26">
        <f t="shared" si="103"/>
        <v>3</v>
      </c>
      <c r="G326" s="2">
        <v>2</v>
      </c>
      <c r="H326" s="2">
        <v>2</v>
      </c>
      <c r="I326" s="26">
        <f t="shared" si="104"/>
        <v>2</v>
      </c>
      <c r="J326" s="26">
        <f t="shared" si="105"/>
        <v>2</v>
      </c>
      <c r="K326" s="7">
        <v>1</v>
      </c>
      <c r="L326" s="7">
        <v>1</v>
      </c>
      <c r="M326" s="19">
        <f t="shared" si="106"/>
        <v>2</v>
      </c>
      <c r="N326" s="7">
        <v>3.51</v>
      </c>
      <c r="O326" s="10">
        <v>237.5</v>
      </c>
      <c r="P326" s="10">
        <v>239</v>
      </c>
      <c r="Q326" s="14">
        <v>50040</v>
      </c>
      <c r="R326" s="14">
        <f t="shared" si="107"/>
        <v>1500</v>
      </c>
      <c r="S326" s="9">
        <f t="shared" si="108"/>
        <v>1.5</v>
      </c>
      <c r="T326" s="14">
        <v>1497.9388342603672</v>
      </c>
      <c r="U326" s="15">
        <f t="shared" si="109"/>
        <v>1</v>
      </c>
      <c r="V326" s="15">
        <f t="shared" si="97"/>
        <v>0</v>
      </c>
      <c r="W326" s="8">
        <v>2405</v>
      </c>
      <c r="X326" s="8">
        <v>2486</v>
      </c>
      <c r="Y326" s="8">
        <v>2570</v>
      </c>
      <c r="Z326" s="17">
        <v>95.52</v>
      </c>
      <c r="AA326" s="17">
        <f t="shared" si="98"/>
        <v>1.9800943137852938</v>
      </c>
      <c r="AB326" s="12">
        <v>62.97</v>
      </c>
      <c r="AC326" s="12">
        <v>123.05</v>
      </c>
      <c r="AD326" s="12">
        <v>3.92</v>
      </c>
      <c r="AE326" s="17">
        <f t="shared" si="110"/>
        <v>0.59328606702045728</v>
      </c>
      <c r="AF326" s="8">
        <v>2.46</v>
      </c>
      <c r="AG326" s="16">
        <v>6.07</v>
      </c>
      <c r="AH326" s="8">
        <v>0</v>
      </c>
      <c r="AI326" s="8">
        <v>0</v>
      </c>
      <c r="AJ326" s="8">
        <v>0</v>
      </c>
      <c r="AK326" s="8">
        <v>0</v>
      </c>
      <c r="AL326" s="8">
        <v>0</v>
      </c>
      <c r="AM326" s="8">
        <f t="shared" si="99"/>
        <v>0</v>
      </c>
      <c r="AN326" s="8">
        <v>0</v>
      </c>
      <c r="AO326" s="8">
        <v>0</v>
      </c>
      <c r="AP326" s="8">
        <v>0</v>
      </c>
      <c r="AQ326" s="8">
        <v>1</v>
      </c>
      <c r="AR326" s="8">
        <f t="shared" si="100"/>
        <v>1</v>
      </c>
      <c r="AS326" s="8">
        <v>0</v>
      </c>
      <c r="AT326" s="8">
        <v>0</v>
      </c>
      <c r="AU326" s="8">
        <v>0</v>
      </c>
      <c r="AV326" s="8">
        <v>0</v>
      </c>
      <c r="AW326" s="8">
        <f t="shared" si="111"/>
        <v>0</v>
      </c>
      <c r="AX326" s="8">
        <f t="shared" si="112"/>
        <v>0</v>
      </c>
      <c r="AY326" s="8">
        <f t="shared" si="113"/>
        <v>0</v>
      </c>
      <c r="AZ326" s="8">
        <f t="shared" si="114"/>
        <v>0</v>
      </c>
      <c r="BA326" s="8">
        <f t="shared" si="115"/>
        <v>1</v>
      </c>
      <c r="BB326" s="8">
        <f t="shared" si="116"/>
        <v>1</v>
      </c>
    </row>
    <row r="327" spans="1:54" x14ac:dyDescent="0.3">
      <c r="A327" s="2">
        <v>326</v>
      </c>
      <c r="B327" s="2">
        <v>80</v>
      </c>
      <c r="C327" s="2">
        <v>3</v>
      </c>
      <c r="D327" s="2">
        <v>3</v>
      </c>
      <c r="E327" s="26">
        <f t="shared" si="102"/>
        <v>3</v>
      </c>
      <c r="F327" s="26">
        <f t="shared" si="103"/>
        <v>3</v>
      </c>
      <c r="G327" s="2">
        <v>2</v>
      </c>
      <c r="H327" s="2">
        <v>2</v>
      </c>
      <c r="I327" s="26">
        <f t="shared" si="104"/>
        <v>2</v>
      </c>
      <c r="J327" s="26">
        <f t="shared" si="105"/>
        <v>2</v>
      </c>
      <c r="K327" s="7">
        <v>1</v>
      </c>
      <c r="L327" s="7">
        <v>1</v>
      </c>
      <c r="M327" s="19">
        <f t="shared" si="106"/>
        <v>2</v>
      </c>
      <c r="N327" s="7">
        <v>3.55</v>
      </c>
      <c r="O327" s="10">
        <v>239</v>
      </c>
      <c r="P327" s="10">
        <v>240</v>
      </c>
      <c r="Q327" s="14">
        <v>50040</v>
      </c>
      <c r="R327" s="14">
        <f t="shared" si="107"/>
        <v>1000</v>
      </c>
      <c r="S327" s="9">
        <f t="shared" si="108"/>
        <v>1</v>
      </c>
      <c r="T327" s="14">
        <v>999.56090046181464</v>
      </c>
      <c r="U327" s="15">
        <f t="shared" si="109"/>
        <v>1</v>
      </c>
      <c r="V327" s="15">
        <f t="shared" si="97"/>
        <v>0</v>
      </c>
      <c r="W327" s="8">
        <v>2405</v>
      </c>
      <c r="X327" s="8">
        <v>2486</v>
      </c>
      <c r="Y327" s="8">
        <v>2570</v>
      </c>
      <c r="Z327" s="17">
        <v>92.97</v>
      </c>
      <c r="AA327" s="17">
        <f t="shared" si="98"/>
        <v>1.9683428309589455</v>
      </c>
      <c r="AB327" s="12">
        <v>81.99</v>
      </c>
      <c r="AC327" s="12">
        <v>103.94</v>
      </c>
      <c r="AD327" s="12">
        <v>3.94</v>
      </c>
      <c r="AE327" s="17">
        <f t="shared" si="110"/>
        <v>0.59549622182557416</v>
      </c>
      <c r="AF327" s="8">
        <v>2.67</v>
      </c>
      <c r="AG327" s="16">
        <v>4.82</v>
      </c>
      <c r="AH327" s="8">
        <v>0</v>
      </c>
      <c r="AI327" s="8">
        <v>0</v>
      </c>
      <c r="AJ327" s="8">
        <v>0</v>
      </c>
      <c r="AK327" s="8">
        <v>1</v>
      </c>
      <c r="AL327" s="8">
        <v>0</v>
      </c>
      <c r="AM327" s="8">
        <f t="shared" si="99"/>
        <v>1</v>
      </c>
      <c r="AN327" s="8">
        <v>0</v>
      </c>
      <c r="AO327" s="8">
        <v>0</v>
      </c>
      <c r="AP327" s="8">
        <v>0</v>
      </c>
      <c r="AQ327" s="8">
        <v>0</v>
      </c>
      <c r="AR327" s="8">
        <f t="shared" si="100"/>
        <v>0</v>
      </c>
      <c r="AS327" s="8">
        <v>0</v>
      </c>
      <c r="AT327" s="8">
        <v>0</v>
      </c>
      <c r="AU327" s="8">
        <v>0</v>
      </c>
      <c r="AV327" s="8">
        <v>0</v>
      </c>
      <c r="AW327" s="8">
        <f t="shared" si="111"/>
        <v>0</v>
      </c>
      <c r="AX327" s="8">
        <f t="shared" si="112"/>
        <v>0</v>
      </c>
      <c r="AY327" s="8">
        <f t="shared" si="113"/>
        <v>0</v>
      </c>
      <c r="AZ327" s="8">
        <f t="shared" si="114"/>
        <v>1</v>
      </c>
      <c r="BA327" s="8">
        <f t="shared" si="115"/>
        <v>0</v>
      </c>
      <c r="BB327" s="8">
        <f t="shared" si="116"/>
        <v>1</v>
      </c>
    </row>
    <row r="328" spans="1:54" x14ac:dyDescent="0.3">
      <c r="A328" s="2">
        <v>327</v>
      </c>
      <c r="B328" s="2">
        <v>80</v>
      </c>
      <c r="C328" s="2">
        <v>3</v>
      </c>
      <c r="D328" s="2">
        <v>3</v>
      </c>
      <c r="E328" s="26">
        <f t="shared" si="102"/>
        <v>3</v>
      </c>
      <c r="F328" s="26">
        <f t="shared" si="103"/>
        <v>3</v>
      </c>
      <c r="G328" s="2">
        <v>2</v>
      </c>
      <c r="H328" s="2">
        <v>3</v>
      </c>
      <c r="I328" s="26">
        <f t="shared" si="104"/>
        <v>2</v>
      </c>
      <c r="J328" s="26">
        <f t="shared" si="105"/>
        <v>3</v>
      </c>
      <c r="K328" s="7">
        <v>1</v>
      </c>
      <c r="L328" s="7">
        <v>1</v>
      </c>
      <c r="M328" s="19">
        <f t="shared" si="106"/>
        <v>2</v>
      </c>
      <c r="N328" s="7">
        <v>3.29</v>
      </c>
      <c r="O328" s="10">
        <v>240</v>
      </c>
      <c r="P328" s="10">
        <v>241.38</v>
      </c>
      <c r="Q328" s="14">
        <v>50040</v>
      </c>
      <c r="R328" s="14">
        <f t="shared" si="107"/>
        <v>1379.9999999999955</v>
      </c>
      <c r="S328" s="9">
        <f t="shared" si="108"/>
        <v>1.3799999999999955</v>
      </c>
      <c r="T328" s="14">
        <v>1379.2181402929539</v>
      </c>
      <c r="U328" s="15">
        <f t="shared" si="109"/>
        <v>1</v>
      </c>
      <c r="V328" s="15">
        <f t="shared" si="97"/>
        <v>0</v>
      </c>
      <c r="W328" s="8">
        <v>2405</v>
      </c>
      <c r="X328" s="8">
        <v>2486</v>
      </c>
      <c r="Y328" s="8">
        <v>2570</v>
      </c>
      <c r="Z328" s="17">
        <v>103.32</v>
      </c>
      <c r="AA328" s="17">
        <f t="shared" si="98"/>
        <v>2.0141843975012796</v>
      </c>
      <c r="AB328" s="12">
        <v>83.38</v>
      </c>
      <c r="AC328" s="12">
        <v>135.06</v>
      </c>
      <c r="AD328" s="12">
        <v>3.15</v>
      </c>
      <c r="AE328" s="17">
        <f t="shared" si="110"/>
        <v>0.49831055378960049</v>
      </c>
      <c r="AF328" s="8">
        <v>2.17</v>
      </c>
      <c r="AG328" s="16">
        <v>5.04</v>
      </c>
      <c r="AH328" s="8">
        <v>0</v>
      </c>
      <c r="AI328" s="8">
        <v>0</v>
      </c>
      <c r="AJ328" s="8">
        <v>0</v>
      </c>
      <c r="AK328" s="8">
        <v>0</v>
      </c>
      <c r="AL328" s="8">
        <v>0</v>
      </c>
      <c r="AM328" s="8">
        <f t="shared" si="99"/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f t="shared" si="100"/>
        <v>0</v>
      </c>
      <c r="AS328" s="8">
        <v>0</v>
      </c>
      <c r="AT328" s="8">
        <v>0</v>
      </c>
      <c r="AU328" s="8">
        <v>1</v>
      </c>
      <c r="AV328" s="8">
        <v>0</v>
      </c>
      <c r="AW328" s="8">
        <f t="shared" si="111"/>
        <v>1</v>
      </c>
      <c r="AX328" s="8">
        <f t="shared" si="112"/>
        <v>0</v>
      </c>
      <c r="AY328" s="8">
        <f t="shared" si="113"/>
        <v>0</v>
      </c>
      <c r="AZ328" s="8">
        <f t="shared" si="114"/>
        <v>1</v>
      </c>
      <c r="BA328" s="8">
        <f t="shared" si="115"/>
        <v>0</v>
      </c>
      <c r="BB328" s="8">
        <f t="shared" si="116"/>
        <v>1</v>
      </c>
    </row>
    <row r="329" spans="1:54" x14ac:dyDescent="0.3">
      <c r="A329" s="2">
        <v>328</v>
      </c>
      <c r="B329" s="2">
        <v>80</v>
      </c>
      <c r="C329" s="2">
        <v>2</v>
      </c>
      <c r="D329" s="2">
        <v>3</v>
      </c>
      <c r="E329" s="26">
        <f t="shared" si="102"/>
        <v>2</v>
      </c>
      <c r="F329" s="26">
        <f t="shared" si="103"/>
        <v>3</v>
      </c>
      <c r="G329" s="2">
        <v>2</v>
      </c>
      <c r="H329" s="2">
        <v>2</v>
      </c>
      <c r="I329" s="26">
        <f t="shared" si="104"/>
        <v>2</v>
      </c>
      <c r="J329" s="26">
        <f t="shared" si="105"/>
        <v>2</v>
      </c>
      <c r="K329" s="7">
        <v>1</v>
      </c>
      <c r="L329" s="7">
        <v>1</v>
      </c>
      <c r="M329" s="19">
        <f t="shared" si="106"/>
        <v>2</v>
      </c>
      <c r="N329" s="7">
        <v>3.37</v>
      </c>
      <c r="O329" s="10">
        <v>241.38</v>
      </c>
      <c r="P329" s="10">
        <v>242.2</v>
      </c>
      <c r="Q329" s="14">
        <v>50040</v>
      </c>
      <c r="R329" s="14">
        <f t="shared" si="107"/>
        <v>819.99999999999318</v>
      </c>
      <c r="S329" s="9">
        <f t="shared" si="108"/>
        <v>0.81999999999999318</v>
      </c>
      <c r="T329" s="14">
        <v>764.06552905819206</v>
      </c>
      <c r="U329" s="15">
        <f t="shared" si="109"/>
        <v>0.93</v>
      </c>
      <c r="V329" s="15">
        <f t="shared" si="97"/>
        <v>6.9999999999999951E-2</v>
      </c>
      <c r="W329" s="8">
        <v>2405</v>
      </c>
      <c r="X329" s="8">
        <v>2486</v>
      </c>
      <c r="Y329" s="8">
        <v>2570</v>
      </c>
      <c r="Z329" s="17">
        <v>106.33</v>
      </c>
      <c r="AA329" s="17">
        <f t="shared" si="98"/>
        <v>2.026655813877043</v>
      </c>
      <c r="AB329" s="12">
        <v>95.7</v>
      </c>
      <c r="AC329" s="12">
        <v>116.96</v>
      </c>
      <c r="AD329" s="12">
        <v>3.79</v>
      </c>
      <c r="AE329" s="17">
        <f t="shared" si="110"/>
        <v>0.57863920996807239</v>
      </c>
      <c r="AF329" s="8">
        <v>2.87</v>
      </c>
      <c r="AG329" s="16">
        <v>5.38</v>
      </c>
      <c r="AH329" s="8">
        <v>0</v>
      </c>
      <c r="AI329" s="8">
        <v>0</v>
      </c>
      <c r="AJ329" s="8">
        <v>0</v>
      </c>
      <c r="AK329" s="8">
        <v>0</v>
      </c>
      <c r="AL329" s="8">
        <v>0</v>
      </c>
      <c r="AM329" s="8">
        <f t="shared" si="99"/>
        <v>0</v>
      </c>
      <c r="AN329" s="8">
        <v>0</v>
      </c>
      <c r="AO329" s="8">
        <v>0</v>
      </c>
      <c r="AP329" s="8">
        <v>0</v>
      </c>
      <c r="AQ329" s="8">
        <v>0</v>
      </c>
      <c r="AR329" s="8">
        <f t="shared" si="100"/>
        <v>0</v>
      </c>
      <c r="AS329" s="8">
        <v>0</v>
      </c>
      <c r="AT329" s="8">
        <v>0</v>
      </c>
      <c r="AU329" s="8">
        <v>0</v>
      </c>
      <c r="AV329" s="8">
        <v>0</v>
      </c>
      <c r="AW329" s="8">
        <f t="shared" si="111"/>
        <v>0</v>
      </c>
      <c r="AX329" s="8">
        <f t="shared" si="112"/>
        <v>0</v>
      </c>
      <c r="AY329" s="8">
        <f t="shared" si="113"/>
        <v>0</v>
      </c>
      <c r="AZ329" s="8">
        <f t="shared" si="114"/>
        <v>0</v>
      </c>
      <c r="BA329" s="8">
        <f t="shared" si="115"/>
        <v>0</v>
      </c>
      <c r="BB329" s="8">
        <f t="shared" si="116"/>
        <v>0</v>
      </c>
    </row>
    <row r="330" spans="1:54" x14ac:dyDescent="0.3">
      <c r="A330" s="2">
        <v>329</v>
      </c>
      <c r="B330" s="2">
        <v>80</v>
      </c>
      <c r="C330" s="2">
        <v>2</v>
      </c>
      <c r="D330" s="2">
        <v>2</v>
      </c>
      <c r="E330" s="26">
        <f t="shared" si="102"/>
        <v>2</v>
      </c>
      <c r="F330" s="26">
        <f t="shared" si="103"/>
        <v>2</v>
      </c>
      <c r="G330" s="2">
        <v>2</v>
      </c>
      <c r="H330" s="2">
        <v>2</v>
      </c>
      <c r="I330" s="26">
        <f t="shared" si="104"/>
        <v>2</v>
      </c>
      <c r="J330" s="26">
        <f t="shared" si="105"/>
        <v>2</v>
      </c>
      <c r="K330" s="7">
        <v>1</v>
      </c>
      <c r="L330" s="7">
        <v>1</v>
      </c>
      <c r="M330" s="19">
        <f t="shared" si="106"/>
        <v>2</v>
      </c>
      <c r="N330" s="7">
        <v>3.38</v>
      </c>
      <c r="O330" s="10">
        <v>242.2</v>
      </c>
      <c r="P330" s="10">
        <v>242.727</v>
      </c>
      <c r="Q330" s="14">
        <v>50040</v>
      </c>
      <c r="R330" s="14">
        <f t="shared" si="107"/>
        <v>527.00000000001523</v>
      </c>
      <c r="S330" s="9">
        <f t="shared" si="108"/>
        <v>0.52700000000001523</v>
      </c>
      <c r="T330" s="14">
        <v>526.84838720757284</v>
      </c>
      <c r="U330" s="15">
        <f t="shared" si="109"/>
        <v>1</v>
      </c>
      <c r="V330" s="15">
        <f t="shared" si="97"/>
        <v>0</v>
      </c>
      <c r="W330" s="8">
        <v>2405</v>
      </c>
      <c r="X330" s="8">
        <v>2486</v>
      </c>
      <c r="Y330" s="8">
        <v>2570</v>
      </c>
      <c r="Z330" s="17">
        <v>114.2</v>
      </c>
      <c r="AA330" s="17">
        <f t="shared" si="98"/>
        <v>2.0576661039098294</v>
      </c>
      <c r="AB330" s="12">
        <v>114.2</v>
      </c>
      <c r="AC330" s="12">
        <v>114.2</v>
      </c>
      <c r="AD330" s="12">
        <v>4.4400000000000004</v>
      </c>
      <c r="AE330" s="17">
        <f t="shared" si="110"/>
        <v>0.64738297011461987</v>
      </c>
      <c r="AF330" s="8">
        <v>3.51</v>
      </c>
      <c r="AG330" s="16">
        <v>6.34</v>
      </c>
      <c r="AH330" s="8">
        <v>0</v>
      </c>
      <c r="AI330" s="8">
        <v>0</v>
      </c>
      <c r="AJ330" s="8">
        <v>0</v>
      </c>
      <c r="AK330" s="8">
        <v>0</v>
      </c>
      <c r="AL330" s="8">
        <v>0</v>
      </c>
      <c r="AM330" s="8">
        <f t="shared" si="99"/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f t="shared" si="100"/>
        <v>0</v>
      </c>
      <c r="AS330" s="8">
        <v>0</v>
      </c>
      <c r="AT330" s="8">
        <v>0</v>
      </c>
      <c r="AU330" s="8">
        <v>0</v>
      </c>
      <c r="AV330" s="8">
        <v>0</v>
      </c>
      <c r="AW330" s="8">
        <f t="shared" si="111"/>
        <v>0</v>
      </c>
      <c r="AX330" s="8">
        <f t="shared" si="112"/>
        <v>0</v>
      </c>
      <c r="AY330" s="8">
        <f t="shared" si="113"/>
        <v>0</v>
      </c>
      <c r="AZ330" s="8">
        <f t="shared" si="114"/>
        <v>0</v>
      </c>
      <c r="BA330" s="8">
        <f t="shared" si="115"/>
        <v>0</v>
      </c>
      <c r="BB330" s="8">
        <f t="shared" si="116"/>
        <v>0</v>
      </c>
    </row>
    <row r="331" spans="1:54" x14ac:dyDescent="0.3">
      <c r="A331" s="2">
        <v>330</v>
      </c>
      <c r="B331" s="2">
        <v>80</v>
      </c>
      <c r="C331" s="2">
        <v>3</v>
      </c>
      <c r="D331" s="2">
        <v>2</v>
      </c>
      <c r="E331" s="26">
        <f t="shared" si="102"/>
        <v>2</v>
      </c>
      <c r="F331" s="26">
        <f t="shared" si="103"/>
        <v>3</v>
      </c>
      <c r="G331" s="2">
        <v>2</v>
      </c>
      <c r="H331" s="2">
        <v>2</v>
      </c>
      <c r="I331" s="26">
        <f t="shared" si="104"/>
        <v>2</v>
      </c>
      <c r="J331" s="26">
        <f t="shared" si="105"/>
        <v>2</v>
      </c>
      <c r="K331" s="7">
        <v>1</v>
      </c>
      <c r="L331" s="7">
        <v>1</v>
      </c>
      <c r="M331" s="19">
        <f t="shared" si="106"/>
        <v>2</v>
      </c>
      <c r="N331" s="7">
        <v>3.34</v>
      </c>
      <c r="O331" s="10">
        <v>242.727</v>
      </c>
      <c r="P331" s="10">
        <v>243.38</v>
      </c>
      <c r="Q331" s="14">
        <v>50040</v>
      </c>
      <c r="R331" s="14">
        <f t="shared" si="107"/>
        <v>652.99999999999159</v>
      </c>
      <c r="S331" s="9">
        <f t="shared" si="108"/>
        <v>0.65299999999999159</v>
      </c>
      <c r="T331" s="14">
        <v>630.44313911831216</v>
      </c>
      <c r="U331" s="15">
        <f t="shared" si="109"/>
        <v>0.97</v>
      </c>
      <c r="V331" s="15">
        <f t="shared" si="97"/>
        <v>3.0000000000000027E-2</v>
      </c>
      <c r="W331" s="8">
        <v>2405</v>
      </c>
      <c r="X331" s="8">
        <v>2486</v>
      </c>
      <c r="Y331" s="8">
        <v>2570</v>
      </c>
      <c r="Z331" s="17">
        <v>145.05000000000001</v>
      </c>
      <c r="AA331" s="17">
        <f t="shared" si="98"/>
        <v>2.161517733138683</v>
      </c>
      <c r="AB331" s="12">
        <v>145.05000000000001</v>
      </c>
      <c r="AC331" s="12">
        <v>145.05000000000001</v>
      </c>
      <c r="AD331" s="12">
        <v>3.11</v>
      </c>
      <c r="AE331" s="17">
        <f t="shared" si="110"/>
        <v>0.4927603890268375</v>
      </c>
      <c r="AF331" s="8">
        <v>2.31</v>
      </c>
      <c r="AG331" s="16">
        <v>3.78</v>
      </c>
      <c r="AH331" s="8">
        <v>0</v>
      </c>
      <c r="AI331" s="8">
        <v>0</v>
      </c>
      <c r="AJ331" s="8">
        <v>0</v>
      </c>
      <c r="AK331" s="8">
        <v>0</v>
      </c>
      <c r="AL331" s="8">
        <v>0</v>
      </c>
      <c r="AM331" s="8">
        <f t="shared" si="99"/>
        <v>0</v>
      </c>
      <c r="AN331" s="8">
        <v>0</v>
      </c>
      <c r="AO331" s="8">
        <v>0</v>
      </c>
      <c r="AP331" s="8">
        <v>0</v>
      </c>
      <c r="AQ331" s="8">
        <v>0</v>
      </c>
      <c r="AR331" s="8">
        <f t="shared" si="100"/>
        <v>0</v>
      </c>
      <c r="AS331" s="8">
        <v>0</v>
      </c>
      <c r="AT331" s="8">
        <v>0</v>
      </c>
      <c r="AU331" s="8">
        <v>1</v>
      </c>
      <c r="AV331" s="8">
        <v>1</v>
      </c>
      <c r="AW331" s="8">
        <f t="shared" si="111"/>
        <v>2</v>
      </c>
      <c r="AX331" s="8">
        <f t="shared" si="112"/>
        <v>0</v>
      </c>
      <c r="AY331" s="8">
        <f t="shared" si="113"/>
        <v>0</v>
      </c>
      <c r="AZ331" s="8">
        <f t="shared" si="114"/>
        <v>1</v>
      </c>
      <c r="BA331" s="8">
        <f t="shared" si="115"/>
        <v>1</v>
      </c>
      <c r="BB331" s="8">
        <f t="shared" si="116"/>
        <v>2</v>
      </c>
    </row>
    <row r="332" spans="1:54" x14ac:dyDescent="0.3">
      <c r="A332" s="2">
        <v>331</v>
      </c>
      <c r="B332" s="2">
        <v>80</v>
      </c>
      <c r="C332" s="2">
        <v>2</v>
      </c>
      <c r="D332" s="2">
        <v>2</v>
      </c>
      <c r="E332" s="26">
        <f t="shared" si="102"/>
        <v>2</v>
      </c>
      <c r="F332" s="26">
        <f t="shared" si="103"/>
        <v>2</v>
      </c>
      <c r="G332" s="2">
        <v>2</v>
      </c>
      <c r="H332" s="2">
        <v>2</v>
      </c>
      <c r="I332" s="26">
        <f t="shared" si="104"/>
        <v>2</v>
      </c>
      <c r="J332" s="26">
        <f t="shared" si="105"/>
        <v>2</v>
      </c>
      <c r="K332" s="7">
        <v>1</v>
      </c>
      <c r="L332" s="7">
        <v>1</v>
      </c>
      <c r="M332" s="19">
        <f t="shared" si="106"/>
        <v>2</v>
      </c>
      <c r="N332" s="7">
        <v>3.41</v>
      </c>
      <c r="O332" s="10">
        <v>243.38</v>
      </c>
      <c r="P332" s="10">
        <v>244.3</v>
      </c>
      <c r="Q332" s="14">
        <v>50050</v>
      </c>
      <c r="R332" s="14">
        <f t="shared" si="107"/>
        <v>920.00000000001592</v>
      </c>
      <c r="S332" s="9">
        <f t="shared" si="108"/>
        <v>0.92000000000001592</v>
      </c>
      <c r="T332" s="14">
        <v>919.48793709468907</v>
      </c>
      <c r="U332" s="15">
        <f t="shared" si="109"/>
        <v>1</v>
      </c>
      <c r="V332" s="15">
        <f t="shared" si="97"/>
        <v>0</v>
      </c>
      <c r="W332" s="8">
        <v>2405</v>
      </c>
      <c r="X332" s="8">
        <v>2486</v>
      </c>
      <c r="Y332" s="8">
        <v>2570</v>
      </c>
      <c r="Z332" s="17">
        <v>50.67</v>
      </c>
      <c r="AA332" s="17">
        <f t="shared" si="98"/>
        <v>1.7047509042906712</v>
      </c>
      <c r="AB332" s="12">
        <v>44.4</v>
      </c>
      <c r="AC332" s="12">
        <v>56.93</v>
      </c>
      <c r="AD332" s="12">
        <v>5.15</v>
      </c>
      <c r="AE332" s="17">
        <f t="shared" si="110"/>
        <v>0.71180722904119109</v>
      </c>
      <c r="AF332" s="8">
        <v>3.93</v>
      </c>
      <c r="AG332" s="16">
        <v>6.57</v>
      </c>
      <c r="AH332" s="8">
        <v>1</v>
      </c>
      <c r="AI332" s="8">
        <v>0</v>
      </c>
      <c r="AJ332" s="8">
        <v>0</v>
      </c>
      <c r="AK332" s="8">
        <v>0</v>
      </c>
      <c r="AL332" s="8">
        <v>0</v>
      </c>
      <c r="AM332" s="8">
        <f t="shared" si="99"/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f t="shared" si="100"/>
        <v>0</v>
      </c>
      <c r="AS332" s="8">
        <v>0</v>
      </c>
      <c r="AT332" s="8">
        <v>0</v>
      </c>
      <c r="AU332" s="8">
        <v>0</v>
      </c>
      <c r="AV332" s="8">
        <v>0</v>
      </c>
      <c r="AW332" s="8">
        <f t="shared" si="111"/>
        <v>0</v>
      </c>
      <c r="AX332" s="8">
        <f t="shared" si="112"/>
        <v>0</v>
      </c>
      <c r="AY332" s="8">
        <f t="shared" si="113"/>
        <v>0</v>
      </c>
      <c r="AZ332" s="8">
        <f t="shared" si="114"/>
        <v>0</v>
      </c>
      <c r="BA332" s="8">
        <f t="shared" si="115"/>
        <v>0</v>
      </c>
      <c r="BB332" s="8">
        <f t="shared" si="116"/>
        <v>0</v>
      </c>
    </row>
    <row r="333" spans="1:54" x14ac:dyDescent="0.3">
      <c r="A333" s="2">
        <v>332</v>
      </c>
      <c r="B333" s="2">
        <v>80</v>
      </c>
      <c r="C333" s="2">
        <v>3</v>
      </c>
      <c r="D333" s="2">
        <v>3</v>
      </c>
      <c r="E333" s="26">
        <f t="shared" si="102"/>
        <v>3</v>
      </c>
      <c r="F333" s="26">
        <f t="shared" si="103"/>
        <v>3</v>
      </c>
      <c r="G333" s="2">
        <v>2</v>
      </c>
      <c r="H333" s="2">
        <v>2</v>
      </c>
      <c r="I333" s="26">
        <f t="shared" si="104"/>
        <v>2</v>
      </c>
      <c r="J333" s="26">
        <f t="shared" si="105"/>
        <v>2</v>
      </c>
      <c r="K333" s="7">
        <v>1</v>
      </c>
      <c r="L333" s="7">
        <v>1</v>
      </c>
      <c r="M333" s="19">
        <f t="shared" si="106"/>
        <v>2</v>
      </c>
      <c r="N333" s="7">
        <v>3.36</v>
      </c>
      <c r="O333" s="10">
        <v>244.3</v>
      </c>
      <c r="P333" s="10">
        <v>245</v>
      </c>
      <c r="Q333" s="14">
        <v>50050</v>
      </c>
      <c r="R333" s="14">
        <f t="shared" si="107"/>
        <v>699.99999999998863</v>
      </c>
      <c r="S333" s="9">
        <f t="shared" si="108"/>
        <v>0.69999999999998863</v>
      </c>
      <c r="T333" s="14">
        <v>660.0229706509383</v>
      </c>
      <c r="U333" s="15">
        <f t="shared" si="109"/>
        <v>0.94</v>
      </c>
      <c r="V333" s="15">
        <f t="shared" si="97"/>
        <v>6.0000000000000053E-2</v>
      </c>
      <c r="W333" s="8">
        <v>2405</v>
      </c>
      <c r="X333" s="8">
        <v>2486</v>
      </c>
      <c r="Y333" s="8">
        <v>2570</v>
      </c>
      <c r="Z333" s="17">
        <v>95.32</v>
      </c>
      <c r="AA333" s="17">
        <f t="shared" si="98"/>
        <v>1.9791840336744184</v>
      </c>
      <c r="AB333" s="12">
        <v>95.32</v>
      </c>
      <c r="AC333" s="12">
        <v>95.32</v>
      </c>
      <c r="AD333" s="12">
        <v>4.3</v>
      </c>
      <c r="AE333" s="17">
        <f t="shared" si="110"/>
        <v>0.63346845557958653</v>
      </c>
      <c r="AF333" s="8">
        <v>2.87</v>
      </c>
      <c r="AG333" s="16">
        <v>5.69</v>
      </c>
      <c r="AH333" s="8">
        <v>1</v>
      </c>
      <c r="AI333" s="8">
        <v>0</v>
      </c>
      <c r="AJ333" s="8">
        <v>0</v>
      </c>
      <c r="AK333" s="8">
        <v>0</v>
      </c>
      <c r="AL333" s="8">
        <v>0</v>
      </c>
      <c r="AM333" s="8">
        <f t="shared" si="99"/>
        <v>0</v>
      </c>
      <c r="AN333" s="8">
        <v>0</v>
      </c>
      <c r="AO333" s="8">
        <v>0</v>
      </c>
      <c r="AP333" s="8">
        <v>0</v>
      </c>
      <c r="AQ333" s="8">
        <v>0</v>
      </c>
      <c r="AR333" s="8">
        <f t="shared" si="100"/>
        <v>0</v>
      </c>
      <c r="AS333" s="8">
        <v>0</v>
      </c>
      <c r="AT333" s="8">
        <v>0</v>
      </c>
      <c r="AU333" s="8">
        <v>0</v>
      </c>
      <c r="AV333" s="8">
        <v>0</v>
      </c>
      <c r="AW333" s="8">
        <f t="shared" si="111"/>
        <v>0</v>
      </c>
      <c r="AX333" s="8">
        <f t="shared" si="112"/>
        <v>0</v>
      </c>
      <c r="AY333" s="8">
        <f t="shared" si="113"/>
        <v>0</v>
      </c>
      <c r="AZ333" s="8">
        <f t="shared" si="114"/>
        <v>0</v>
      </c>
      <c r="BA333" s="8">
        <f t="shared" si="115"/>
        <v>0</v>
      </c>
      <c r="BB333" s="8">
        <f t="shared" si="116"/>
        <v>0</v>
      </c>
    </row>
    <row r="334" spans="1:54" x14ac:dyDescent="0.3">
      <c r="A334" s="2">
        <v>333</v>
      </c>
      <c r="B334" s="2">
        <v>80</v>
      </c>
      <c r="C334" s="2">
        <v>2</v>
      </c>
      <c r="D334" s="2">
        <v>2</v>
      </c>
      <c r="E334" s="26">
        <f t="shared" si="102"/>
        <v>2</v>
      </c>
      <c r="F334" s="26">
        <f t="shared" si="103"/>
        <v>2</v>
      </c>
      <c r="G334" s="2">
        <v>1</v>
      </c>
      <c r="H334" s="2">
        <v>1</v>
      </c>
      <c r="I334" s="26">
        <f t="shared" si="104"/>
        <v>1</v>
      </c>
      <c r="J334" s="26">
        <f t="shared" si="105"/>
        <v>1</v>
      </c>
      <c r="K334" s="7">
        <v>1</v>
      </c>
      <c r="L334" s="7">
        <v>1</v>
      </c>
      <c r="M334" s="19">
        <f t="shared" si="106"/>
        <v>2</v>
      </c>
      <c r="N334" s="7">
        <v>3.45</v>
      </c>
      <c r="O334" s="10">
        <v>245</v>
      </c>
      <c r="P334" s="10">
        <v>246</v>
      </c>
      <c r="Q334" s="14">
        <v>50050</v>
      </c>
      <c r="R334" s="14">
        <f t="shared" si="107"/>
        <v>1000</v>
      </c>
      <c r="S334" s="9">
        <f t="shared" si="108"/>
        <v>1</v>
      </c>
      <c r="T334" s="14">
        <v>999.86752937847416</v>
      </c>
      <c r="U334" s="15">
        <f t="shared" si="109"/>
        <v>1</v>
      </c>
      <c r="V334" s="15">
        <f t="shared" si="97"/>
        <v>0</v>
      </c>
      <c r="W334" s="8">
        <v>2405</v>
      </c>
      <c r="X334" s="8">
        <v>2486</v>
      </c>
      <c r="Y334" s="8">
        <v>2570</v>
      </c>
      <c r="Z334" s="17">
        <v>94.2</v>
      </c>
      <c r="AA334" s="17">
        <f t="shared" si="98"/>
        <v>1.9740509027928774</v>
      </c>
      <c r="AB334" s="12">
        <v>56.54</v>
      </c>
      <c r="AC334" s="12">
        <v>131.86000000000001</v>
      </c>
      <c r="AD334" s="12">
        <v>4.45</v>
      </c>
      <c r="AE334" s="17">
        <f t="shared" si="110"/>
        <v>0.64836001098093166</v>
      </c>
      <c r="AF334" s="8">
        <v>3.61</v>
      </c>
      <c r="AG334" s="16">
        <v>5.56</v>
      </c>
      <c r="AH334" s="8">
        <v>1</v>
      </c>
      <c r="AI334" s="8">
        <v>0</v>
      </c>
      <c r="AJ334" s="8">
        <v>0</v>
      </c>
      <c r="AK334" s="8">
        <v>0</v>
      </c>
      <c r="AL334" s="8">
        <v>0</v>
      </c>
      <c r="AM334" s="8">
        <f t="shared" si="99"/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f t="shared" si="100"/>
        <v>0</v>
      </c>
      <c r="AS334" s="8">
        <v>0</v>
      </c>
      <c r="AT334" s="8">
        <v>0</v>
      </c>
      <c r="AU334" s="8">
        <v>0</v>
      </c>
      <c r="AV334" s="8">
        <v>0</v>
      </c>
      <c r="AW334" s="8">
        <f t="shared" si="111"/>
        <v>0</v>
      </c>
      <c r="AX334" s="8">
        <f t="shared" si="112"/>
        <v>0</v>
      </c>
      <c r="AY334" s="8">
        <f t="shared" si="113"/>
        <v>0</v>
      </c>
      <c r="AZ334" s="8">
        <f t="shared" si="114"/>
        <v>0</v>
      </c>
      <c r="BA334" s="8">
        <f t="shared" si="115"/>
        <v>0</v>
      </c>
      <c r="BB334" s="8">
        <f t="shared" si="116"/>
        <v>0</v>
      </c>
    </row>
    <row r="335" spans="1:54" x14ac:dyDescent="0.3">
      <c r="A335" s="2">
        <v>334</v>
      </c>
      <c r="B335" s="2">
        <v>80</v>
      </c>
      <c r="C335" s="2">
        <v>2</v>
      </c>
      <c r="D335" s="2">
        <v>2</v>
      </c>
      <c r="E335" s="26">
        <f t="shared" si="102"/>
        <v>2</v>
      </c>
      <c r="F335" s="26">
        <f t="shared" si="103"/>
        <v>2</v>
      </c>
      <c r="G335" s="2">
        <v>1</v>
      </c>
      <c r="H335" s="2">
        <v>1</v>
      </c>
      <c r="I335" s="26">
        <f t="shared" si="104"/>
        <v>1</v>
      </c>
      <c r="J335" s="26">
        <f t="shared" si="105"/>
        <v>1</v>
      </c>
      <c r="K335" s="7">
        <v>1</v>
      </c>
      <c r="L335" s="7">
        <v>1</v>
      </c>
      <c r="M335" s="19">
        <f t="shared" si="106"/>
        <v>2</v>
      </c>
      <c r="N335" s="7">
        <v>3.4</v>
      </c>
      <c r="O335" s="10">
        <v>246</v>
      </c>
      <c r="P335" s="10">
        <v>247</v>
      </c>
      <c r="Q335" s="14">
        <v>50050</v>
      </c>
      <c r="R335" s="14">
        <f t="shared" si="107"/>
        <v>1000</v>
      </c>
      <c r="S335" s="9">
        <f t="shared" si="108"/>
        <v>1</v>
      </c>
      <c r="T335" s="14">
        <v>999.89984052740442</v>
      </c>
      <c r="U335" s="15">
        <f t="shared" si="109"/>
        <v>1</v>
      </c>
      <c r="V335" s="15">
        <f t="shared" si="97"/>
        <v>0</v>
      </c>
      <c r="W335" s="8">
        <v>2405</v>
      </c>
      <c r="X335" s="8">
        <v>2486</v>
      </c>
      <c r="Y335" s="8">
        <v>2570</v>
      </c>
      <c r="Z335" s="17">
        <v>60.12</v>
      </c>
      <c r="AA335" s="17">
        <f t="shared" si="98"/>
        <v>1.7790189719148706</v>
      </c>
      <c r="AB335" s="12">
        <v>59.47</v>
      </c>
      <c r="AC335" s="12">
        <v>60.76</v>
      </c>
      <c r="AD335" s="12">
        <v>4.62</v>
      </c>
      <c r="AE335" s="17">
        <f t="shared" si="110"/>
        <v>0.66464197555612547</v>
      </c>
      <c r="AF335" s="8">
        <v>2.69</v>
      </c>
      <c r="AG335" s="16">
        <v>7.2</v>
      </c>
      <c r="AH335" s="8">
        <v>0</v>
      </c>
      <c r="AI335" s="8">
        <v>0</v>
      </c>
      <c r="AJ335" s="8">
        <v>0</v>
      </c>
      <c r="AK335" s="8">
        <v>0</v>
      </c>
      <c r="AL335" s="8">
        <v>0</v>
      </c>
      <c r="AM335" s="8">
        <f t="shared" si="99"/>
        <v>0</v>
      </c>
      <c r="AN335" s="8">
        <v>0</v>
      </c>
      <c r="AO335" s="8">
        <v>0</v>
      </c>
      <c r="AP335" s="8">
        <v>0</v>
      </c>
      <c r="AQ335" s="8">
        <v>0</v>
      </c>
      <c r="AR335" s="8">
        <f t="shared" si="100"/>
        <v>0</v>
      </c>
      <c r="AS335" s="8">
        <v>0</v>
      </c>
      <c r="AT335" s="8">
        <v>0</v>
      </c>
      <c r="AU335" s="8">
        <v>0</v>
      </c>
      <c r="AV335" s="8">
        <v>0</v>
      </c>
      <c r="AW335" s="8">
        <f t="shared" si="111"/>
        <v>0</v>
      </c>
      <c r="AX335" s="8">
        <f t="shared" si="112"/>
        <v>0</v>
      </c>
      <c r="AY335" s="8">
        <f t="shared" si="113"/>
        <v>0</v>
      </c>
      <c r="AZ335" s="8">
        <f t="shared" si="114"/>
        <v>0</v>
      </c>
      <c r="BA335" s="8">
        <f t="shared" si="115"/>
        <v>0</v>
      </c>
      <c r="BB335" s="8">
        <f t="shared" si="116"/>
        <v>0</v>
      </c>
    </row>
    <row r="336" spans="1:54" x14ac:dyDescent="0.3">
      <c r="A336" s="2">
        <v>335</v>
      </c>
      <c r="B336" s="2">
        <v>80</v>
      </c>
      <c r="C336" s="2">
        <v>2</v>
      </c>
      <c r="D336" s="2">
        <v>2</v>
      </c>
      <c r="E336" s="26">
        <f t="shared" si="102"/>
        <v>2</v>
      </c>
      <c r="F336" s="26">
        <f t="shared" si="103"/>
        <v>2</v>
      </c>
      <c r="G336" s="2">
        <v>2</v>
      </c>
      <c r="H336" s="2">
        <v>2</v>
      </c>
      <c r="I336" s="26">
        <f t="shared" si="104"/>
        <v>2</v>
      </c>
      <c r="J336" s="26">
        <f t="shared" si="105"/>
        <v>2</v>
      </c>
      <c r="K336" s="7">
        <v>1</v>
      </c>
      <c r="L336" s="7">
        <v>1</v>
      </c>
      <c r="M336" s="19">
        <f t="shared" si="106"/>
        <v>2</v>
      </c>
      <c r="N336" s="7">
        <v>3.59</v>
      </c>
      <c r="O336" s="10">
        <v>247</v>
      </c>
      <c r="P336" s="10">
        <v>248.5</v>
      </c>
      <c r="Q336" s="14">
        <v>50050</v>
      </c>
      <c r="R336" s="14">
        <f t="shared" si="107"/>
        <v>1500</v>
      </c>
      <c r="S336" s="9">
        <f t="shared" si="108"/>
        <v>1.5</v>
      </c>
      <c r="T336" s="14">
        <v>1360.4162424182528</v>
      </c>
      <c r="U336" s="15">
        <f t="shared" si="109"/>
        <v>0.91</v>
      </c>
      <c r="V336" s="15">
        <f t="shared" si="97"/>
        <v>8.9999999999999969E-2</v>
      </c>
      <c r="W336" s="8">
        <v>2405</v>
      </c>
      <c r="X336" s="8">
        <v>2486</v>
      </c>
      <c r="Y336" s="8">
        <v>2570</v>
      </c>
      <c r="Z336" s="17">
        <v>105.62</v>
      </c>
      <c r="AA336" s="17">
        <f t="shared" si="98"/>
        <v>2.023746163152476</v>
      </c>
      <c r="AB336" s="12">
        <v>86.14</v>
      </c>
      <c r="AC336" s="12">
        <v>122.89</v>
      </c>
      <c r="AD336" s="12">
        <v>4.1100000000000003</v>
      </c>
      <c r="AE336" s="17">
        <f t="shared" si="110"/>
        <v>0.61384182187606928</v>
      </c>
      <c r="AF336" s="8">
        <v>3.29</v>
      </c>
      <c r="AG336" s="16">
        <v>5.32</v>
      </c>
      <c r="AH336" s="8">
        <v>1</v>
      </c>
      <c r="AI336" s="8">
        <v>0</v>
      </c>
      <c r="AJ336" s="8">
        <v>0</v>
      </c>
      <c r="AK336" s="8">
        <v>0</v>
      </c>
      <c r="AL336" s="8">
        <v>0</v>
      </c>
      <c r="AM336" s="8">
        <f t="shared" si="99"/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f t="shared" si="100"/>
        <v>0</v>
      </c>
      <c r="AS336" s="8">
        <v>0</v>
      </c>
      <c r="AT336" s="8">
        <v>0</v>
      </c>
      <c r="AU336" s="8">
        <v>0</v>
      </c>
      <c r="AV336" s="8">
        <v>0</v>
      </c>
      <c r="AW336" s="8">
        <f t="shared" si="111"/>
        <v>0</v>
      </c>
      <c r="AX336" s="8">
        <f t="shared" si="112"/>
        <v>0</v>
      </c>
      <c r="AY336" s="8">
        <f t="shared" si="113"/>
        <v>0</v>
      </c>
      <c r="AZ336" s="8">
        <f t="shared" si="114"/>
        <v>0</v>
      </c>
      <c r="BA336" s="8">
        <f t="shared" si="115"/>
        <v>0</v>
      </c>
      <c r="BB336" s="8">
        <f t="shared" si="116"/>
        <v>0</v>
      </c>
    </row>
    <row r="337" spans="1:54" x14ac:dyDescent="0.3">
      <c r="A337" s="2">
        <v>336</v>
      </c>
      <c r="B337" s="2">
        <v>80</v>
      </c>
      <c r="C337" s="2">
        <v>3</v>
      </c>
      <c r="D337" s="2">
        <v>2</v>
      </c>
      <c r="E337" s="26">
        <f t="shared" si="102"/>
        <v>2</v>
      </c>
      <c r="F337" s="26">
        <f t="shared" si="103"/>
        <v>3</v>
      </c>
      <c r="G337" s="2">
        <v>2</v>
      </c>
      <c r="H337" s="2">
        <v>2</v>
      </c>
      <c r="I337" s="26">
        <f t="shared" si="104"/>
        <v>2</v>
      </c>
      <c r="J337" s="26">
        <f t="shared" si="105"/>
        <v>2</v>
      </c>
      <c r="K337" s="7">
        <v>1</v>
      </c>
      <c r="L337" s="7">
        <v>1</v>
      </c>
      <c r="M337" s="19">
        <f t="shared" si="106"/>
        <v>2</v>
      </c>
      <c r="N337" s="7">
        <v>3.32</v>
      </c>
      <c r="O337" s="10">
        <v>248.5</v>
      </c>
      <c r="P337" s="10">
        <v>250</v>
      </c>
      <c r="Q337" s="14">
        <v>50050</v>
      </c>
      <c r="R337" s="14">
        <f t="shared" si="107"/>
        <v>1500</v>
      </c>
      <c r="S337" s="9">
        <f t="shared" si="108"/>
        <v>1.5</v>
      </c>
      <c r="T337" s="14">
        <v>1499.7027024370145</v>
      </c>
      <c r="U337" s="15">
        <f t="shared" si="109"/>
        <v>1</v>
      </c>
      <c r="V337" s="15">
        <f t="shared" si="97"/>
        <v>0</v>
      </c>
      <c r="W337" s="8">
        <v>2405</v>
      </c>
      <c r="X337" s="8">
        <v>2486</v>
      </c>
      <c r="Y337" s="8">
        <v>2570</v>
      </c>
      <c r="Z337" s="17">
        <v>73.59</v>
      </c>
      <c r="AA337" s="17">
        <f t="shared" si="98"/>
        <v>1.8668188029260482</v>
      </c>
      <c r="AB337" s="12">
        <v>63.75</v>
      </c>
      <c r="AC337" s="12">
        <v>88.66</v>
      </c>
      <c r="AD337" s="12">
        <v>4.29</v>
      </c>
      <c r="AE337" s="17">
        <f t="shared" si="110"/>
        <v>0.63245729218472424</v>
      </c>
      <c r="AF337" s="8">
        <v>3.08</v>
      </c>
      <c r="AG337" s="16">
        <v>6.73</v>
      </c>
      <c r="AH337" s="8">
        <v>0</v>
      </c>
      <c r="AI337" s="8">
        <v>0</v>
      </c>
      <c r="AJ337" s="8">
        <v>0</v>
      </c>
      <c r="AK337" s="8">
        <v>0</v>
      </c>
      <c r="AL337" s="8">
        <v>0</v>
      </c>
      <c r="AM337" s="8">
        <f t="shared" si="99"/>
        <v>0</v>
      </c>
      <c r="AN337" s="8">
        <v>0</v>
      </c>
      <c r="AO337" s="8">
        <v>0</v>
      </c>
      <c r="AP337" s="8">
        <v>0</v>
      </c>
      <c r="AQ337" s="8">
        <v>0</v>
      </c>
      <c r="AR337" s="8">
        <f t="shared" si="100"/>
        <v>0</v>
      </c>
      <c r="AS337" s="8">
        <v>0</v>
      </c>
      <c r="AT337" s="8">
        <v>0</v>
      </c>
      <c r="AU337" s="8">
        <v>0</v>
      </c>
      <c r="AV337" s="8">
        <v>1</v>
      </c>
      <c r="AW337" s="8">
        <f t="shared" si="111"/>
        <v>1</v>
      </c>
      <c r="AX337" s="8">
        <f t="shared" si="112"/>
        <v>0</v>
      </c>
      <c r="AY337" s="8">
        <f t="shared" si="113"/>
        <v>0</v>
      </c>
      <c r="AZ337" s="8">
        <f t="shared" si="114"/>
        <v>0</v>
      </c>
      <c r="BA337" s="8">
        <f t="shared" si="115"/>
        <v>1</v>
      </c>
      <c r="BB337" s="8">
        <f t="shared" si="116"/>
        <v>1</v>
      </c>
    </row>
    <row r="338" spans="1:54" x14ac:dyDescent="0.3">
      <c r="A338" s="2">
        <v>337</v>
      </c>
      <c r="B338" s="2">
        <v>80</v>
      </c>
      <c r="C338" s="2">
        <v>3</v>
      </c>
      <c r="D338" s="2">
        <v>2</v>
      </c>
      <c r="E338" s="26">
        <f t="shared" si="102"/>
        <v>2</v>
      </c>
      <c r="F338" s="26">
        <f t="shared" si="103"/>
        <v>3</v>
      </c>
      <c r="G338" s="2">
        <v>2</v>
      </c>
      <c r="H338" s="2">
        <v>2</v>
      </c>
      <c r="I338" s="26">
        <f t="shared" si="104"/>
        <v>2</v>
      </c>
      <c r="J338" s="26">
        <f t="shared" si="105"/>
        <v>2</v>
      </c>
      <c r="K338" s="7">
        <v>1</v>
      </c>
      <c r="L338" s="7">
        <v>1</v>
      </c>
      <c r="M338" s="19">
        <f t="shared" si="106"/>
        <v>2</v>
      </c>
      <c r="N338" s="7">
        <v>3.59</v>
      </c>
      <c r="O338" s="10">
        <v>250</v>
      </c>
      <c r="P338" s="10">
        <v>251</v>
      </c>
      <c r="Q338" s="14">
        <v>50050</v>
      </c>
      <c r="R338" s="14">
        <f t="shared" si="107"/>
        <v>1000</v>
      </c>
      <c r="S338" s="9">
        <f t="shared" si="108"/>
        <v>1</v>
      </c>
      <c r="T338" s="14">
        <v>999.88181205287685</v>
      </c>
      <c r="U338" s="15">
        <f t="shared" si="109"/>
        <v>1</v>
      </c>
      <c r="V338" s="15">
        <f t="shared" si="97"/>
        <v>0</v>
      </c>
      <c r="W338" s="8">
        <v>2405</v>
      </c>
      <c r="X338" s="8">
        <v>2486</v>
      </c>
      <c r="Y338" s="8">
        <v>2570</v>
      </c>
      <c r="Z338" s="17">
        <v>98.56</v>
      </c>
      <c r="AA338" s="17">
        <f t="shared" si="98"/>
        <v>1.9937006948203502</v>
      </c>
      <c r="AB338" s="12">
        <v>67.73</v>
      </c>
      <c r="AC338" s="12">
        <v>129.38</v>
      </c>
      <c r="AD338" s="12">
        <v>5.12</v>
      </c>
      <c r="AE338" s="17">
        <f t="shared" si="110"/>
        <v>0.70926996097583073</v>
      </c>
      <c r="AF338" s="8">
        <v>3.75</v>
      </c>
      <c r="AG338" s="16">
        <v>7.11</v>
      </c>
      <c r="AH338" s="8">
        <v>0</v>
      </c>
      <c r="AI338" s="8">
        <v>0</v>
      </c>
      <c r="AJ338" s="8">
        <v>0</v>
      </c>
      <c r="AK338" s="8">
        <v>0</v>
      </c>
      <c r="AL338" s="8">
        <v>0</v>
      </c>
      <c r="AM338" s="8">
        <f t="shared" si="99"/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f t="shared" si="100"/>
        <v>0</v>
      </c>
      <c r="AS338" s="8">
        <v>0</v>
      </c>
      <c r="AT338" s="8">
        <v>0</v>
      </c>
      <c r="AU338" s="8">
        <v>0</v>
      </c>
      <c r="AV338" s="8">
        <v>0</v>
      </c>
      <c r="AW338" s="8">
        <f t="shared" si="111"/>
        <v>0</v>
      </c>
      <c r="AX338" s="8">
        <f t="shared" si="112"/>
        <v>0</v>
      </c>
      <c r="AY338" s="8">
        <f t="shared" si="113"/>
        <v>0</v>
      </c>
      <c r="AZ338" s="8">
        <f t="shared" si="114"/>
        <v>0</v>
      </c>
      <c r="BA338" s="8">
        <f t="shared" si="115"/>
        <v>0</v>
      </c>
      <c r="BB338" s="8">
        <f t="shared" si="116"/>
        <v>0</v>
      </c>
    </row>
    <row r="339" spans="1:54" x14ac:dyDescent="0.3">
      <c r="A339" s="2">
        <v>338</v>
      </c>
      <c r="B339" s="2">
        <v>80</v>
      </c>
      <c r="C339" s="2">
        <v>3</v>
      </c>
      <c r="D339" s="2">
        <v>2</v>
      </c>
      <c r="E339" s="26">
        <f t="shared" si="102"/>
        <v>2</v>
      </c>
      <c r="F339" s="26">
        <f t="shared" si="103"/>
        <v>3</v>
      </c>
      <c r="G339" s="2">
        <v>2</v>
      </c>
      <c r="H339" s="2">
        <v>2</v>
      </c>
      <c r="I339" s="26">
        <f t="shared" si="104"/>
        <v>2</v>
      </c>
      <c r="J339" s="26">
        <f t="shared" si="105"/>
        <v>2</v>
      </c>
      <c r="K339" s="7">
        <v>1</v>
      </c>
      <c r="L339" s="7">
        <v>1</v>
      </c>
      <c r="M339" s="19">
        <f t="shared" si="106"/>
        <v>2</v>
      </c>
      <c r="N339" s="7">
        <v>3.61</v>
      </c>
      <c r="O339" s="10">
        <v>251</v>
      </c>
      <c r="P339" s="10">
        <v>252</v>
      </c>
      <c r="Q339" s="14">
        <v>50050</v>
      </c>
      <c r="R339" s="14">
        <f t="shared" si="107"/>
        <v>1000</v>
      </c>
      <c r="S339" s="9">
        <f t="shared" si="108"/>
        <v>1</v>
      </c>
      <c r="T339" s="14">
        <v>982.55094497026869</v>
      </c>
      <c r="U339" s="15">
        <f t="shared" si="109"/>
        <v>0.98</v>
      </c>
      <c r="V339" s="15">
        <f t="shared" si="97"/>
        <v>2.0000000000000018E-2</v>
      </c>
      <c r="W339" s="8">
        <v>2405</v>
      </c>
      <c r="X339" s="8">
        <v>2486</v>
      </c>
      <c r="Y339" s="8">
        <v>2570</v>
      </c>
      <c r="Z339" s="17">
        <v>57.75</v>
      </c>
      <c r="AA339" s="17">
        <f t="shared" si="98"/>
        <v>1.7615519885641819</v>
      </c>
      <c r="AB339" s="12">
        <v>33.49</v>
      </c>
      <c r="AC339" s="12">
        <v>82.01</v>
      </c>
      <c r="AD339" s="12">
        <v>4.3499999999999996</v>
      </c>
      <c r="AE339" s="17">
        <f t="shared" si="110"/>
        <v>0.63848925695463732</v>
      </c>
      <c r="AF339" s="8">
        <v>3.47</v>
      </c>
      <c r="AG339" s="16">
        <v>5.27</v>
      </c>
      <c r="AH339" s="8">
        <v>0</v>
      </c>
      <c r="AI339" s="8">
        <v>0</v>
      </c>
      <c r="AJ339" s="8">
        <v>0</v>
      </c>
      <c r="AK339" s="8">
        <v>0</v>
      </c>
      <c r="AL339" s="8">
        <v>0</v>
      </c>
      <c r="AM339" s="8">
        <f t="shared" si="99"/>
        <v>0</v>
      </c>
      <c r="AN339" s="8">
        <v>0</v>
      </c>
      <c r="AO339" s="8">
        <v>0</v>
      </c>
      <c r="AP339" s="8">
        <v>0</v>
      </c>
      <c r="AQ339" s="8">
        <v>0</v>
      </c>
      <c r="AR339" s="8">
        <f t="shared" si="100"/>
        <v>0</v>
      </c>
      <c r="AS339" s="8">
        <v>0</v>
      </c>
      <c r="AT339" s="8">
        <v>0</v>
      </c>
      <c r="AU339" s="8">
        <v>0</v>
      </c>
      <c r="AV339" s="8">
        <v>0</v>
      </c>
      <c r="AW339" s="8">
        <f t="shared" si="111"/>
        <v>0</v>
      </c>
      <c r="AX339" s="8">
        <f t="shared" si="112"/>
        <v>0</v>
      </c>
      <c r="AY339" s="8">
        <f t="shared" si="113"/>
        <v>0</v>
      </c>
      <c r="AZ339" s="8">
        <f t="shared" si="114"/>
        <v>0</v>
      </c>
      <c r="BA339" s="8">
        <f t="shared" si="115"/>
        <v>0</v>
      </c>
      <c r="BB339" s="8">
        <f t="shared" si="116"/>
        <v>0</v>
      </c>
    </row>
    <row r="340" spans="1:54" x14ac:dyDescent="0.3">
      <c r="A340" s="2">
        <v>339</v>
      </c>
      <c r="B340" s="2">
        <v>80</v>
      </c>
      <c r="C340" s="2">
        <v>2</v>
      </c>
      <c r="D340" s="2">
        <v>2</v>
      </c>
      <c r="E340" s="26">
        <f t="shared" si="102"/>
        <v>2</v>
      </c>
      <c r="F340" s="26">
        <f t="shared" si="103"/>
        <v>2</v>
      </c>
      <c r="G340" s="2">
        <v>2</v>
      </c>
      <c r="H340" s="2">
        <v>2</v>
      </c>
      <c r="I340" s="26">
        <f t="shared" si="104"/>
        <v>2</v>
      </c>
      <c r="J340" s="26">
        <f t="shared" si="105"/>
        <v>2</v>
      </c>
      <c r="K340" s="7">
        <v>1</v>
      </c>
      <c r="L340" s="7">
        <v>1</v>
      </c>
      <c r="M340" s="19">
        <f t="shared" si="106"/>
        <v>2</v>
      </c>
      <c r="N340" s="7">
        <v>3.52</v>
      </c>
      <c r="O340" s="10">
        <v>252</v>
      </c>
      <c r="P340" s="10">
        <v>253</v>
      </c>
      <c r="Q340" s="14">
        <v>50050</v>
      </c>
      <c r="R340" s="14">
        <f t="shared" si="107"/>
        <v>1000</v>
      </c>
      <c r="S340" s="9">
        <f t="shared" si="108"/>
        <v>1</v>
      </c>
      <c r="T340" s="14">
        <v>999.41270305572539</v>
      </c>
      <c r="U340" s="15">
        <f t="shared" si="109"/>
        <v>1</v>
      </c>
      <c r="V340" s="15">
        <f t="shared" si="97"/>
        <v>0</v>
      </c>
      <c r="W340" s="8">
        <v>2405</v>
      </c>
      <c r="X340" s="8">
        <v>2486</v>
      </c>
      <c r="Y340" s="8">
        <v>2570</v>
      </c>
      <c r="Z340" s="17">
        <v>92.78</v>
      </c>
      <c r="AA340" s="17">
        <f t="shared" si="98"/>
        <v>1.9674543681827408</v>
      </c>
      <c r="AB340" s="12">
        <v>89.83</v>
      </c>
      <c r="AC340" s="12">
        <v>95.72</v>
      </c>
      <c r="AD340" s="12">
        <v>4.12</v>
      </c>
      <c r="AE340" s="17">
        <f t="shared" si="110"/>
        <v>0.61489721603313463</v>
      </c>
      <c r="AF340" s="8">
        <v>3.23</v>
      </c>
      <c r="AG340" s="16">
        <v>4.7699999999999996</v>
      </c>
      <c r="AH340" s="8">
        <v>1</v>
      </c>
      <c r="AI340" s="8">
        <v>0</v>
      </c>
      <c r="AJ340" s="8">
        <v>0</v>
      </c>
      <c r="AK340" s="8">
        <v>0</v>
      </c>
      <c r="AL340" s="8">
        <v>0</v>
      </c>
      <c r="AM340" s="8">
        <f t="shared" si="99"/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f t="shared" si="100"/>
        <v>0</v>
      </c>
      <c r="AS340" s="8">
        <v>0</v>
      </c>
      <c r="AT340" s="8">
        <v>0</v>
      </c>
      <c r="AU340" s="8">
        <v>0</v>
      </c>
      <c r="AV340" s="8">
        <v>0</v>
      </c>
      <c r="AW340" s="8">
        <f t="shared" si="111"/>
        <v>0</v>
      </c>
      <c r="AX340" s="8">
        <f t="shared" si="112"/>
        <v>0</v>
      </c>
      <c r="AY340" s="8">
        <f t="shared" si="113"/>
        <v>0</v>
      </c>
      <c r="AZ340" s="8">
        <f t="shared" si="114"/>
        <v>0</v>
      </c>
      <c r="BA340" s="8">
        <f t="shared" si="115"/>
        <v>0</v>
      </c>
      <c r="BB340" s="8">
        <f t="shared" si="116"/>
        <v>0</v>
      </c>
    </row>
    <row r="341" spans="1:54" x14ac:dyDescent="0.3">
      <c r="A341" s="2">
        <v>340</v>
      </c>
      <c r="B341" s="2">
        <v>80</v>
      </c>
      <c r="C341" s="2">
        <v>2</v>
      </c>
      <c r="D341" s="2">
        <v>2</v>
      </c>
      <c r="E341" s="26">
        <f t="shared" si="102"/>
        <v>2</v>
      </c>
      <c r="F341" s="26">
        <f t="shared" si="103"/>
        <v>2</v>
      </c>
      <c r="G341" s="2">
        <v>2</v>
      </c>
      <c r="H341" s="2">
        <v>2</v>
      </c>
      <c r="I341" s="26">
        <f t="shared" si="104"/>
        <v>2</v>
      </c>
      <c r="J341" s="26">
        <f t="shared" si="105"/>
        <v>2</v>
      </c>
      <c r="K341" s="7">
        <v>1</v>
      </c>
      <c r="L341" s="7">
        <v>1</v>
      </c>
      <c r="M341" s="19">
        <f t="shared" si="106"/>
        <v>2</v>
      </c>
      <c r="N341" s="7">
        <v>3.43</v>
      </c>
      <c r="O341" s="10">
        <v>253</v>
      </c>
      <c r="P341" s="10">
        <v>254</v>
      </c>
      <c r="Q341" s="14">
        <v>50050</v>
      </c>
      <c r="R341" s="14">
        <f t="shared" si="107"/>
        <v>1000</v>
      </c>
      <c r="S341" s="9">
        <f t="shared" si="108"/>
        <v>1</v>
      </c>
      <c r="T341" s="14">
        <v>996.09582969432643</v>
      </c>
      <c r="U341" s="15">
        <f t="shared" si="109"/>
        <v>1</v>
      </c>
      <c r="V341" s="15">
        <f t="shared" si="97"/>
        <v>0</v>
      </c>
      <c r="W341" s="8">
        <v>2405</v>
      </c>
      <c r="X341" s="8">
        <v>2486</v>
      </c>
      <c r="Y341" s="8">
        <v>2570</v>
      </c>
      <c r="Z341" s="17">
        <v>84.85</v>
      </c>
      <c r="AA341" s="17">
        <f t="shared" si="98"/>
        <v>1.9286518466536946</v>
      </c>
      <c r="AB341" s="12">
        <v>56.25</v>
      </c>
      <c r="AC341" s="12">
        <v>113.45</v>
      </c>
      <c r="AD341" s="12">
        <v>5.44</v>
      </c>
      <c r="AE341" s="17">
        <f t="shared" si="110"/>
        <v>0.73559889969817993</v>
      </c>
      <c r="AF341" s="8">
        <v>4.12</v>
      </c>
      <c r="AG341" s="16">
        <v>7.57</v>
      </c>
      <c r="AH341" s="8">
        <v>0</v>
      </c>
      <c r="AI341" s="8">
        <v>0</v>
      </c>
      <c r="AJ341" s="8">
        <v>0</v>
      </c>
      <c r="AK341" s="8">
        <v>0</v>
      </c>
      <c r="AL341" s="8">
        <v>0</v>
      </c>
      <c r="AM341" s="8">
        <f t="shared" si="99"/>
        <v>0</v>
      </c>
      <c r="AN341" s="8">
        <v>0</v>
      </c>
      <c r="AO341" s="8">
        <v>0</v>
      </c>
      <c r="AP341" s="8">
        <v>0</v>
      </c>
      <c r="AQ341" s="8">
        <v>0</v>
      </c>
      <c r="AR341" s="8">
        <f t="shared" si="100"/>
        <v>0</v>
      </c>
      <c r="AS341" s="8">
        <v>0</v>
      </c>
      <c r="AT341" s="8">
        <v>0</v>
      </c>
      <c r="AU341" s="8">
        <v>0</v>
      </c>
      <c r="AV341" s="8">
        <v>0</v>
      </c>
      <c r="AW341" s="8">
        <f t="shared" si="111"/>
        <v>0</v>
      </c>
      <c r="AX341" s="8">
        <f t="shared" si="112"/>
        <v>0</v>
      </c>
      <c r="AY341" s="8">
        <f t="shared" si="113"/>
        <v>0</v>
      </c>
      <c r="AZ341" s="8">
        <f t="shared" si="114"/>
        <v>0</v>
      </c>
      <c r="BA341" s="8">
        <f t="shared" si="115"/>
        <v>0</v>
      </c>
      <c r="BB341" s="8">
        <f t="shared" si="116"/>
        <v>0</v>
      </c>
    </row>
    <row r="342" spans="1:54" x14ac:dyDescent="0.3">
      <c r="A342" s="2">
        <v>341</v>
      </c>
      <c r="B342" s="2">
        <v>80</v>
      </c>
      <c r="C342" s="2">
        <v>2</v>
      </c>
      <c r="D342" s="2">
        <v>2</v>
      </c>
      <c r="E342" s="26">
        <f t="shared" si="102"/>
        <v>2</v>
      </c>
      <c r="F342" s="26">
        <f t="shared" si="103"/>
        <v>2</v>
      </c>
      <c r="G342" s="2">
        <v>2</v>
      </c>
      <c r="H342" s="2">
        <v>2</v>
      </c>
      <c r="I342" s="26">
        <f t="shared" si="104"/>
        <v>2</v>
      </c>
      <c r="J342" s="26">
        <f t="shared" si="105"/>
        <v>2</v>
      </c>
      <c r="K342" s="7">
        <v>1</v>
      </c>
      <c r="L342" s="7">
        <v>1</v>
      </c>
      <c r="M342" s="19">
        <f t="shared" si="106"/>
        <v>2</v>
      </c>
      <c r="N342" s="7">
        <v>3.54</v>
      </c>
      <c r="O342" s="10">
        <v>254</v>
      </c>
      <c r="P342" s="10">
        <v>255</v>
      </c>
      <c r="Q342" s="14">
        <v>50050</v>
      </c>
      <c r="R342" s="14">
        <f t="shared" si="107"/>
        <v>1000</v>
      </c>
      <c r="S342" s="9">
        <f t="shared" si="108"/>
        <v>1</v>
      </c>
      <c r="T342" s="14">
        <v>986.57343337281679</v>
      </c>
      <c r="U342" s="15">
        <f t="shared" si="109"/>
        <v>0.99</v>
      </c>
      <c r="V342" s="15">
        <f t="shared" si="97"/>
        <v>1.0000000000000009E-2</v>
      </c>
      <c r="W342" s="8">
        <v>2405</v>
      </c>
      <c r="X342" s="8">
        <v>2486</v>
      </c>
      <c r="Y342" s="8">
        <v>2570</v>
      </c>
      <c r="Z342" s="17">
        <v>106.08</v>
      </c>
      <c r="AA342" s="17">
        <f t="shared" si="98"/>
        <v>2.0256335110606978</v>
      </c>
      <c r="AB342" s="12">
        <v>93.27</v>
      </c>
      <c r="AC342" s="12">
        <v>118.89</v>
      </c>
      <c r="AD342" s="12">
        <v>4.96</v>
      </c>
      <c r="AE342" s="17">
        <f t="shared" si="110"/>
        <v>0.69548167649019743</v>
      </c>
      <c r="AF342" s="8">
        <v>3.47</v>
      </c>
      <c r="AG342" s="16">
        <v>6.08</v>
      </c>
      <c r="AH342" s="8">
        <v>0</v>
      </c>
      <c r="AI342" s="8">
        <v>0</v>
      </c>
      <c r="AJ342" s="8">
        <v>0</v>
      </c>
      <c r="AK342" s="8">
        <v>0</v>
      </c>
      <c r="AL342" s="8">
        <v>1</v>
      </c>
      <c r="AM342" s="8">
        <f t="shared" si="99"/>
        <v>1</v>
      </c>
      <c r="AN342" s="8">
        <v>0</v>
      </c>
      <c r="AO342" s="8">
        <v>0</v>
      </c>
      <c r="AP342" s="8">
        <v>0</v>
      </c>
      <c r="AQ342" s="8">
        <v>0</v>
      </c>
      <c r="AR342" s="8">
        <f t="shared" si="100"/>
        <v>0</v>
      </c>
      <c r="AS342" s="8">
        <v>0</v>
      </c>
      <c r="AT342" s="8">
        <v>0</v>
      </c>
      <c r="AU342" s="8">
        <v>0</v>
      </c>
      <c r="AV342" s="8">
        <v>0</v>
      </c>
      <c r="AW342" s="8">
        <f t="shared" si="111"/>
        <v>0</v>
      </c>
      <c r="AX342" s="8">
        <f t="shared" si="112"/>
        <v>0</v>
      </c>
      <c r="AY342" s="8">
        <f t="shared" si="113"/>
        <v>0</v>
      </c>
      <c r="AZ342" s="8">
        <f t="shared" si="114"/>
        <v>0</v>
      </c>
      <c r="BA342" s="8">
        <f t="shared" si="115"/>
        <v>1</v>
      </c>
      <c r="BB342" s="8">
        <f t="shared" si="116"/>
        <v>1</v>
      </c>
    </row>
    <row r="343" spans="1:54" x14ac:dyDescent="0.3">
      <c r="A343" s="2">
        <v>342</v>
      </c>
      <c r="B343" s="2">
        <v>60</v>
      </c>
      <c r="C343" s="2">
        <v>2</v>
      </c>
      <c r="D343" s="2">
        <v>2</v>
      </c>
      <c r="E343" s="26">
        <f t="shared" si="102"/>
        <v>2</v>
      </c>
      <c r="F343" s="26">
        <f t="shared" si="103"/>
        <v>2</v>
      </c>
      <c r="G343" s="2">
        <v>1</v>
      </c>
      <c r="H343" s="2">
        <v>1</v>
      </c>
      <c r="I343" s="26">
        <f t="shared" si="104"/>
        <v>1</v>
      </c>
      <c r="J343" s="26">
        <f t="shared" si="105"/>
        <v>1</v>
      </c>
      <c r="K343" s="7">
        <v>1</v>
      </c>
      <c r="L343" s="7">
        <v>1</v>
      </c>
      <c r="M343" s="19">
        <f t="shared" si="106"/>
        <v>2</v>
      </c>
      <c r="N343" s="7">
        <v>3.48</v>
      </c>
      <c r="O343" s="10">
        <v>255</v>
      </c>
      <c r="P343" s="10">
        <v>256</v>
      </c>
      <c r="Q343" s="14">
        <v>50050</v>
      </c>
      <c r="R343" s="14">
        <f t="shared" si="107"/>
        <v>1000</v>
      </c>
      <c r="S343" s="9">
        <f t="shared" si="108"/>
        <v>1</v>
      </c>
      <c r="T343" s="14">
        <v>981.65614890748714</v>
      </c>
      <c r="U343" s="15">
        <f t="shared" si="109"/>
        <v>0.98</v>
      </c>
      <c r="V343" s="15">
        <f t="shared" si="97"/>
        <v>2.0000000000000018E-2</v>
      </c>
      <c r="W343" s="8">
        <v>2405</v>
      </c>
      <c r="X343" s="8">
        <v>2486</v>
      </c>
      <c r="Y343" s="8">
        <v>2570</v>
      </c>
      <c r="Z343" s="17">
        <v>30.21</v>
      </c>
      <c r="AA343" s="17">
        <f t="shared" si="98"/>
        <v>1.4801507252732804</v>
      </c>
      <c r="AB343" s="12">
        <v>30.21</v>
      </c>
      <c r="AC343" s="12">
        <v>30.21</v>
      </c>
      <c r="AD343" s="12">
        <v>4.78</v>
      </c>
      <c r="AE343" s="17">
        <f t="shared" si="110"/>
        <v>0.67942789661211889</v>
      </c>
      <c r="AF343" s="8">
        <v>3.41</v>
      </c>
      <c r="AG343" s="16">
        <v>7</v>
      </c>
      <c r="AH343" s="8">
        <v>2</v>
      </c>
      <c r="AI343" s="8">
        <v>0</v>
      </c>
      <c r="AJ343" s="8">
        <v>0</v>
      </c>
      <c r="AK343" s="8">
        <v>0</v>
      </c>
      <c r="AL343" s="8">
        <v>0</v>
      </c>
      <c r="AM343" s="8">
        <f t="shared" si="99"/>
        <v>0</v>
      </c>
      <c r="AN343" s="8">
        <v>0</v>
      </c>
      <c r="AO343" s="8">
        <v>0</v>
      </c>
      <c r="AP343" s="8">
        <v>0</v>
      </c>
      <c r="AQ343" s="8">
        <v>0</v>
      </c>
      <c r="AR343" s="8">
        <f t="shared" si="100"/>
        <v>0</v>
      </c>
      <c r="AS343" s="8">
        <v>0</v>
      </c>
      <c r="AT343" s="8">
        <v>0</v>
      </c>
      <c r="AU343" s="8">
        <v>0</v>
      </c>
      <c r="AV343" s="8">
        <v>1</v>
      </c>
      <c r="AW343" s="8">
        <f t="shared" si="111"/>
        <v>1</v>
      </c>
      <c r="AX343" s="8">
        <f t="shared" si="112"/>
        <v>0</v>
      </c>
      <c r="AY343" s="8">
        <f t="shared" si="113"/>
        <v>0</v>
      </c>
      <c r="AZ343" s="8">
        <f t="shared" si="114"/>
        <v>0</v>
      </c>
      <c r="BA343" s="8">
        <f t="shared" si="115"/>
        <v>1</v>
      </c>
      <c r="BB343" s="8">
        <f t="shared" si="116"/>
        <v>1</v>
      </c>
    </row>
    <row r="344" spans="1:54" x14ac:dyDescent="0.3">
      <c r="A344" s="2">
        <v>343</v>
      </c>
      <c r="B344" s="2">
        <v>80</v>
      </c>
      <c r="C344" s="2">
        <v>2</v>
      </c>
      <c r="D344" s="2">
        <v>2</v>
      </c>
      <c r="E344" s="26">
        <f t="shared" si="102"/>
        <v>2</v>
      </c>
      <c r="F344" s="26">
        <f t="shared" si="103"/>
        <v>2</v>
      </c>
      <c r="G344" s="2">
        <v>2</v>
      </c>
      <c r="H344" s="2">
        <v>2</v>
      </c>
      <c r="I344" s="26">
        <f t="shared" si="104"/>
        <v>2</v>
      </c>
      <c r="J344" s="26">
        <f t="shared" si="105"/>
        <v>2</v>
      </c>
      <c r="K344" s="7">
        <v>1</v>
      </c>
      <c r="L344" s="7">
        <v>1</v>
      </c>
      <c r="M344" s="19">
        <f t="shared" si="106"/>
        <v>2</v>
      </c>
      <c r="N344" s="7">
        <v>3.37</v>
      </c>
      <c r="O344" s="10">
        <v>256</v>
      </c>
      <c r="P344" s="10">
        <v>257</v>
      </c>
      <c r="Q344" s="14">
        <v>50050</v>
      </c>
      <c r="R344" s="14">
        <f t="shared" si="107"/>
        <v>1000</v>
      </c>
      <c r="S344" s="9">
        <f t="shared" si="108"/>
        <v>1</v>
      </c>
      <c r="T344" s="14">
        <v>994.82435935634214</v>
      </c>
      <c r="U344" s="15">
        <f t="shared" si="109"/>
        <v>0.99</v>
      </c>
      <c r="V344" s="15">
        <f t="shared" si="97"/>
        <v>1.0000000000000009E-2</v>
      </c>
      <c r="W344" s="8">
        <v>2405</v>
      </c>
      <c r="X344" s="8">
        <v>2486</v>
      </c>
      <c r="Y344" s="8">
        <v>2570</v>
      </c>
      <c r="Z344" s="17">
        <v>55.72</v>
      </c>
      <c r="AA344" s="17">
        <f t="shared" si="98"/>
        <v>1.7460111077519258</v>
      </c>
      <c r="AB344" s="12">
        <v>39.94</v>
      </c>
      <c r="AC344" s="12">
        <v>71.489999999999995</v>
      </c>
      <c r="AD344" s="12">
        <v>3.99</v>
      </c>
      <c r="AE344" s="17">
        <f t="shared" si="110"/>
        <v>0.60097289568674828</v>
      </c>
      <c r="AF344" s="8">
        <v>3.03</v>
      </c>
      <c r="AG344" s="16">
        <v>4.88</v>
      </c>
      <c r="AH344" s="8">
        <v>0</v>
      </c>
      <c r="AI344" s="8">
        <v>0</v>
      </c>
      <c r="AJ344" s="8">
        <v>0</v>
      </c>
      <c r="AK344" s="8">
        <v>0</v>
      </c>
      <c r="AL344" s="8">
        <v>0</v>
      </c>
      <c r="AM344" s="8">
        <f t="shared" si="99"/>
        <v>0</v>
      </c>
      <c r="AN344" s="8">
        <v>0</v>
      </c>
      <c r="AO344" s="8">
        <v>1</v>
      </c>
      <c r="AP344" s="8">
        <v>0</v>
      </c>
      <c r="AQ344" s="8">
        <v>0</v>
      </c>
      <c r="AR344" s="8">
        <f t="shared" si="100"/>
        <v>1</v>
      </c>
      <c r="AS344" s="8">
        <v>0</v>
      </c>
      <c r="AT344" s="8">
        <v>0</v>
      </c>
      <c r="AU344" s="8">
        <v>0</v>
      </c>
      <c r="AV344" s="8">
        <v>0</v>
      </c>
      <c r="AW344" s="8">
        <f t="shared" si="111"/>
        <v>0</v>
      </c>
      <c r="AX344" s="8">
        <f t="shared" si="112"/>
        <v>0</v>
      </c>
      <c r="AY344" s="8">
        <f t="shared" si="113"/>
        <v>1</v>
      </c>
      <c r="AZ344" s="8">
        <f t="shared" si="114"/>
        <v>0</v>
      </c>
      <c r="BA344" s="8">
        <f t="shared" si="115"/>
        <v>0</v>
      </c>
      <c r="BB344" s="8">
        <f t="shared" si="116"/>
        <v>1</v>
      </c>
    </row>
    <row r="345" spans="1:54" x14ac:dyDescent="0.3">
      <c r="A345" s="2">
        <v>344</v>
      </c>
      <c r="B345" s="2">
        <v>80</v>
      </c>
      <c r="C345" s="2">
        <v>2</v>
      </c>
      <c r="D345" s="2">
        <v>2</v>
      </c>
      <c r="E345" s="26">
        <f t="shared" si="102"/>
        <v>2</v>
      </c>
      <c r="F345" s="26">
        <f t="shared" si="103"/>
        <v>2</v>
      </c>
      <c r="G345" s="2">
        <v>2</v>
      </c>
      <c r="H345" s="2">
        <v>2</v>
      </c>
      <c r="I345" s="26">
        <f t="shared" si="104"/>
        <v>2</v>
      </c>
      <c r="J345" s="26">
        <f t="shared" si="105"/>
        <v>2</v>
      </c>
      <c r="K345" s="7">
        <v>1</v>
      </c>
      <c r="L345" s="7">
        <v>1</v>
      </c>
      <c r="M345" s="19">
        <f t="shared" si="106"/>
        <v>2</v>
      </c>
      <c r="N345" s="7">
        <v>3.43</v>
      </c>
      <c r="O345" s="10">
        <v>257</v>
      </c>
      <c r="P345" s="10">
        <v>258</v>
      </c>
      <c r="Q345" s="14">
        <v>50050</v>
      </c>
      <c r="R345" s="14">
        <f t="shared" si="107"/>
        <v>1000</v>
      </c>
      <c r="S345" s="9">
        <f t="shared" si="108"/>
        <v>1</v>
      </c>
      <c r="T345" s="14">
        <v>999.86812670760446</v>
      </c>
      <c r="U345" s="15">
        <f t="shared" si="109"/>
        <v>1</v>
      </c>
      <c r="V345" s="15">
        <f t="shared" si="97"/>
        <v>0</v>
      </c>
      <c r="W345" s="8">
        <v>2405</v>
      </c>
      <c r="X345" s="8">
        <v>2486</v>
      </c>
      <c r="Y345" s="8">
        <v>2570</v>
      </c>
      <c r="Z345" s="17">
        <v>61.91</v>
      </c>
      <c r="AA345" s="17">
        <f t="shared" si="98"/>
        <v>1.7917608040129049</v>
      </c>
      <c r="AB345" s="12">
        <v>32.450000000000003</v>
      </c>
      <c r="AC345" s="12">
        <v>91.36</v>
      </c>
      <c r="AD345" s="12">
        <v>4.59</v>
      </c>
      <c r="AE345" s="17">
        <f t="shared" si="110"/>
        <v>0.66181268553726125</v>
      </c>
      <c r="AF345" s="8">
        <v>3.42</v>
      </c>
      <c r="AG345" s="16">
        <v>5.91</v>
      </c>
      <c r="AH345" s="8">
        <v>3</v>
      </c>
      <c r="AI345" s="8">
        <v>0</v>
      </c>
      <c r="AJ345" s="8">
        <v>0</v>
      </c>
      <c r="AK345" s="8">
        <v>0</v>
      </c>
      <c r="AL345" s="8">
        <v>0</v>
      </c>
      <c r="AM345" s="8">
        <f t="shared" si="99"/>
        <v>0</v>
      </c>
      <c r="AN345" s="8">
        <v>0</v>
      </c>
      <c r="AO345" s="8">
        <v>0</v>
      </c>
      <c r="AP345" s="8">
        <v>0</v>
      </c>
      <c r="AQ345" s="8">
        <v>0</v>
      </c>
      <c r="AR345" s="8">
        <f t="shared" si="100"/>
        <v>0</v>
      </c>
      <c r="AS345" s="8">
        <v>0</v>
      </c>
      <c r="AT345" s="8">
        <v>0</v>
      </c>
      <c r="AU345" s="8">
        <v>1</v>
      </c>
      <c r="AV345" s="8">
        <v>0</v>
      </c>
      <c r="AW345" s="8">
        <f t="shared" si="111"/>
        <v>1</v>
      </c>
      <c r="AX345" s="8">
        <f t="shared" si="112"/>
        <v>0</v>
      </c>
      <c r="AY345" s="8">
        <f t="shared" si="113"/>
        <v>0</v>
      </c>
      <c r="AZ345" s="8">
        <f t="shared" si="114"/>
        <v>1</v>
      </c>
      <c r="BA345" s="8">
        <f t="shared" si="115"/>
        <v>0</v>
      </c>
      <c r="BB345" s="8">
        <f t="shared" si="116"/>
        <v>1</v>
      </c>
    </row>
    <row r="346" spans="1:54" x14ac:dyDescent="0.3">
      <c r="A346" s="2">
        <v>345</v>
      </c>
      <c r="B346" s="2">
        <v>60</v>
      </c>
      <c r="C346" s="2">
        <v>3</v>
      </c>
      <c r="D346" s="2">
        <v>3</v>
      </c>
      <c r="E346" s="26">
        <f t="shared" si="102"/>
        <v>3</v>
      </c>
      <c r="F346" s="26">
        <f t="shared" si="103"/>
        <v>3</v>
      </c>
      <c r="G346" s="2">
        <v>2</v>
      </c>
      <c r="H346" s="2">
        <v>2</v>
      </c>
      <c r="I346" s="26">
        <f t="shared" si="104"/>
        <v>2</v>
      </c>
      <c r="J346" s="26">
        <f t="shared" si="105"/>
        <v>2</v>
      </c>
      <c r="K346" s="7">
        <v>1</v>
      </c>
      <c r="L346" s="7">
        <v>1</v>
      </c>
      <c r="M346" s="19">
        <f t="shared" si="106"/>
        <v>2</v>
      </c>
      <c r="N346" s="7">
        <v>3.38</v>
      </c>
      <c r="O346" s="10">
        <v>258</v>
      </c>
      <c r="P346" s="10">
        <v>259</v>
      </c>
      <c r="Q346" s="14">
        <v>50050</v>
      </c>
      <c r="R346" s="14">
        <f t="shared" si="107"/>
        <v>1000</v>
      </c>
      <c r="S346" s="9">
        <f t="shared" si="108"/>
        <v>1</v>
      </c>
      <c r="T346" s="14">
        <v>998.83149430321384</v>
      </c>
      <c r="U346" s="15">
        <f t="shared" si="109"/>
        <v>1</v>
      </c>
      <c r="V346" s="15">
        <f t="shared" si="97"/>
        <v>0</v>
      </c>
      <c r="W346" s="8">
        <v>2405</v>
      </c>
      <c r="X346" s="8">
        <v>2486</v>
      </c>
      <c r="Y346" s="8">
        <v>2570</v>
      </c>
      <c r="Z346" s="17">
        <v>50.72</v>
      </c>
      <c r="AA346" s="17">
        <f t="shared" si="98"/>
        <v>1.7051792448736762</v>
      </c>
      <c r="AB346" s="12">
        <v>29.48</v>
      </c>
      <c r="AC346" s="12">
        <v>71.95</v>
      </c>
      <c r="AD346" s="12">
        <v>3.84</v>
      </c>
      <c r="AE346" s="17">
        <f t="shared" si="110"/>
        <v>0.58433122436753082</v>
      </c>
      <c r="AF346" s="8">
        <v>3.08</v>
      </c>
      <c r="AG346" s="16">
        <v>5.2</v>
      </c>
      <c r="AH346" s="8">
        <v>3</v>
      </c>
      <c r="AI346" s="8">
        <v>0</v>
      </c>
      <c r="AJ346" s="8">
        <v>0</v>
      </c>
      <c r="AK346" s="8">
        <v>0</v>
      </c>
      <c r="AL346" s="8">
        <v>2</v>
      </c>
      <c r="AM346" s="8">
        <f t="shared" si="99"/>
        <v>2</v>
      </c>
      <c r="AN346" s="8">
        <v>0</v>
      </c>
      <c r="AO346" s="8">
        <v>0</v>
      </c>
      <c r="AP346" s="8">
        <v>0</v>
      </c>
      <c r="AQ346" s="8">
        <v>2</v>
      </c>
      <c r="AR346" s="8">
        <f t="shared" si="100"/>
        <v>2</v>
      </c>
      <c r="AS346" s="8">
        <v>0</v>
      </c>
      <c r="AT346" s="8">
        <v>0</v>
      </c>
      <c r="AU346" s="8">
        <v>0</v>
      </c>
      <c r="AV346" s="8">
        <v>1</v>
      </c>
      <c r="AW346" s="8">
        <f t="shared" si="111"/>
        <v>1</v>
      </c>
      <c r="AX346" s="8">
        <f t="shared" si="112"/>
        <v>0</v>
      </c>
      <c r="AY346" s="8">
        <f t="shared" si="113"/>
        <v>0</v>
      </c>
      <c r="AZ346" s="8">
        <f t="shared" si="114"/>
        <v>0</v>
      </c>
      <c r="BA346" s="8">
        <f t="shared" si="115"/>
        <v>5</v>
      </c>
      <c r="BB346" s="8">
        <f t="shared" si="116"/>
        <v>5</v>
      </c>
    </row>
    <row r="347" spans="1:54" x14ac:dyDescent="0.3">
      <c r="A347" s="2">
        <v>346</v>
      </c>
      <c r="B347" s="2">
        <v>80</v>
      </c>
      <c r="C347" s="2">
        <v>2</v>
      </c>
      <c r="D347" s="2">
        <v>2</v>
      </c>
      <c r="E347" s="26">
        <f t="shared" si="102"/>
        <v>2</v>
      </c>
      <c r="F347" s="26">
        <f t="shared" si="103"/>
        <v>2</v>
      </c>
      <c r="G347" s="2">
        <v>2</v>
      </c>
      <c r="H347" s="2">
        <v>2</v>
      </c>
      <c r="I347" s="26">
        <f t="shared" si="104"/>
        <v>2</v>
      </c>
      <c r="J347" s="26">
        <f t="shared" si="105"/>
        <v>2</v>
      </c>
      <c r="K347" s="7">
        <v>1</v>
      </c>
      <c r="L347" s="7">
        <v>1</v>
      </c>
      <c r="M347" s="19">
        <f t="shared" si="106"/>
        <v>2</v>
      </c>
      <c r="N347" s="7">
        <v>3.39</v>
      </c>
      <c r="O347" s="10">
        <v>259</v>
      </c>
      <c r="P347" s="10">
        <v>260</v>
      </c>
      <c r="Q347" s="14">
        <v>50050</v>
      </c>
      <c r="R347" s="14">
        <f t="shared" si="107"/>
        <v>1000</v>
      </c>
      <c r="S347" s="9">
        <f t="shared" si="108"/>
        <v>1</v>
      </c>
      <c r="T347" s="14">
        <v>917.30690905315407</v>
      </c>
      <c r="U347" s="15">
        <f t="shared" si="109"/>
        <v>0.92</v>
      </c>
      <c r="V347" s="15">
        <f t="shared" si="97"/>
        <v>7.999999999999996E-2</v>
      </c>
      <c r="W347" s="8">
        <v>2405</v>
      </c>
      <c r="X347" s="8">
        <v>2486</v>
      </c>
      <c r="Y347" s="8">
        <v>2570</v>
      </c>
      <c r="Z347" s="17">
        <v>64.790000000000006</v>
      </c>
      <c r="AA347" s="17">
        <f t="shared" si="98"/>
        <v>1.8115079799453266</v>
      </c>
      <c r="AB347" s="12">
        <v>49.27</v>
      </c>
      <c r="AC347" s="12">
        <v>80.31</v>
      </c>
      <c r="AD347" s="12">
        <v>3.99</v>
      </c>
      <c r="AE347" s="17">
        <f t="shared" si="110"/>
        <v>0.60097289568674828</v>
      </c>
      <c r="AF347" s="8">
        <v>2.77</v>
      </c>
      <c r="AG347" s="16">
        <v>5.38</v>
      </c>
      <c r="AH347" s="8">
        <v>0</v>
      </c>
      <c r="AI347" s="8">
        <v>0</v>
      </c>
      <c r="AJ347" s="8">
        <v>0</v>
      </c>
      <c r="AK347" s="8">
        <v>0</v>
      </c>
      <c r="AL347" s="8">
        <v>0</v>
      </c>
      <c r="AM347" s="8">
        <f t="shared" si="99"/>
        <v>0</v>
      </c>
      <c r="AN347" s="8">
        <v>0</v>
      </c>
      <c r="AO347" s="8">
        <v>0</v>
      </c>
      <c r="AP347" s="8">
        <v>0</v>
      </c>
      <c r="AQ347" s="8">
        <v>0</v>
      </c>
      <c r="AR347" s="8">
        <f t="shared" si="100"/>
        <v>0</v>
      </c>
      <c r="AS347" s="8">
        <v>0</v>
      </c>
      <c r="AT347" s="8">
        <v>0</v>
      </c>
      <c r="AU347" s="8">
        <v>0</v>
      </c>
      <c r="AV347" s="8">
        <v>0</v>
      </c>
      <c r="AW347" s="8">
        <f t="shared" si="111"/>
        <v>0</v>
      </c>
      <c r="AX347" s="8">
        <f t="shared" si="112"/>
        <v>0</v>
      </c>
      <c r="AY347" s="8">
        <f t="shared" si="113"/>
        <v>0</v>
      </c>
      <c r="AZ347" s="8">
        <f t="shared" si="114"/>
        <v>0</v>
      </c>
      <c r="BA347" s="8">
        <f t="shared" si="115"/>
        <v>0</v>
      </c>
      <c r="BB347" s="8">
        <f t="shared" si="116"/>
        <v>0</v>
      </c>
    </row>
    <row r="348" spans="1:54" x14ac:dyDescent="0.3">
      <c r="A348" s="2">
        <v>347</v>
      </c>
      <c r="B348" s="2">
        <v>80</v>
      </c>
      <c r="C348" s="2">
        <v>2</v>
      </c>
      <c r="D348" s="2">
        <v>2</v>
      </c>
      <c r="E348" s="26">
        <f t="shared" si="102"/>
        <v>2</v>
      </c>
      <c r="F348" s="26">
        <f t="shared" si="103"/>
        <v>2</v>
      </c>
      <c r="G348" s="2">
        <v>2</v>
      </c>
      <c r="H348" s="2">
        <v>2</v>
      </c>
      <c r="I348" s="26">
        <f t="shared" si="104"/>
        <v>2</v>
      </c>
      <c r="J348" s="26">
        <f t="shared" si="105"/>
        <v>2</v>
      </c>
      <c r="K348" s="7">
        <v>1</v>
      </c>
      <c r="L348" s="7">
        <v>1</v>
      </c>
      <c r="M348" s="19">
        <f t="shared" si="106"/>
        <v>2</v>
      </c>
      <c r="N348" s="7">
        <v>3.45</v>
      </c>
      <c r="O348" s="10">
        <v>260</v>
      </c>
      <c r="P348" s="10">
        <v>261</v>
      </c>
      <c r="Q348" s="14">
        <v>50050</v>
      </c>
      <c r="R348" s="14">
        <f t="shared" si="107"/>
        <v>1000</v>
      </c>
      <c r="S348" s="9">
        <f t="shared" si="108"/>
        <v>1</v>
      </c>
      <c r="T348" s="14">
        <v>946.69654319040967</v>
      </c>
      <c r="U348" s="15">
        <f t="shared" si="109"/>
        <v>0.95</v>
      </c>
      <c r="V348" s="15">
        <f t="shared" si="97"/>
        <v>5.0000000000000044E-2</v>
      </c>
      <c r="W348" s="8">
        <v>2405</v>
      </c>
      <c r="X348" s="8">
        <v>2486</v>
      </c>
      <c r="Y348" s="8">
        <v>2570</v>
      </c>
      <c r="Z348" s="17">
        <v>51.24</v>
      </c>
      <c r="AA348" s="17">
        <f t="shared" si="98"/>
        <v>1.7096091210726487</v>
      </c>
      <c r="AB348" s="12">
        <v>23.16</v>
      </c>
      <c r="AC348" s="12">
        <v>79.31</v>
      </c>
      <c r="AD348" s="12">
        <v>4.21</v>
      </c>
      <c r="AE348" s="17">
        <f t="shared" si="110"/>
        <v>0.62428209583566829</v>
      </c>
      <c r="AF348" s="8">
        <v>3.25</v>
      </c>
      <c r="AG348" s="16">
        <v>5.6</v>
      </c>
      <c r="AH348" s="8">
        <v>0</v>
      </c>
      <c r="AI348" s="8">
        <v>0</v>
      </c>
      <c r="AJ348" s="8">
        <v>0</v>
      </c>
      <c r="AK348" s="8">
        <v>0</v>
      </c>
      <c r="AL348" s="8">
        <v>0</v>
      </c>
      <c r="AM348" s="8">
        <f t="shared" si="99"/>
        <v>0</v>
      </c>
      <c r="AN348" s="8">
        <v>0</v>
      </c>
      <c r="AO348" s="8">
        <v>0</v>
      </c>
      <c r="AP348" s="8">
        <v>0</v>
      </c>
      <c r="AQ348" s="8">
        <v>1</v>
      </c>
      <c r="AR348" s="8">
        <f t="shared" si="100"/>
        <v>1</v>
      </c>
      <c r="AS348" s="8">
        <v>0</v>
      </c>
      <c r="AT348" s="8">
        <v>0</v>
      </c>
      <c r="AU348" s="8">
        <v>0</v>
      </c>
      <c r="AV348" s="8">
        <v>0</v>
      </c>
      <c r="AW348" s="8">
        <f t="shared" si="111"/>
        <v>0</v>
      </c>
      <c r="AX348" s="8">
        <f t="shared" si="112"/>
        <v>0</v>
      </c>
      <c r="AY348" s="8">
        <f t="shared" si="113"/>
        <v>0</v>
      </c>
      <c r="AZ348" s="8">
        <f t="shared" si="114"/>
        <v>0</v>
      </c>
      <c r="BA348" s="8">
        <f t="shared" si="115"/>
        <v>1</v>
      </c>
      <c r="BB348" s="8">
        <f t="shared" si="116"/>
        <v>1</v>
      </c>
    </row>
    <row r="349" spans="1:54" x14ac:dyDescent="0.3">
      <c r="A349" s="2">
        <v>348</v>
      </c>
      <c r="B349" s="2">
        <v>80</v>
      </c>
      <c r="C349" s="2">
        <v>2</v>
      </c>
      <c r="D349" s="2">
        <v>2</v>
      </c>
      <c r="E349" s="26">
        <f t="shared" si="102"/>
        <v>2</v>
      </c>
      <c r="F349" s="26">
        <f t="shared" si="103"/>
        <v>2</v>
      </c>
      <c r="G349" s="2">
        <v>2</v>
      </c>
      <c r="H349" s="2">
        <v>2</v>
      </c>
      <c r="I349" s="26">
        <f t="shared" si="104"/>
        <v>2</v>
      </c>
      <c r="J349" s="26">
        <f t="shared" si="105"/>
        <v>2</v>
      </c>
      <c r="K349" s="7">
        <v>1</v>
      </c>
      <c r="L349" s="7">
        <v>1</v>
      </c>
      <c r="M349" s="19">
        <f t="shared" si="106"/>
        <v>2</v>
      </c>
      <c r="N349" s="7">
        <v>3.32</v>
      </c>
      <c r="O349" s="10">
        <v>261</v>
      </c>
      <c r="P349" s="10">
        <v>262</v>
      </c>
      <c r="Q349" s="14">
        <v>50050</v>
      </c>
      <c r="R349" s="14">
        <f t="shared" si="107"/>
        <v>1000</v>
      </c>
      <c r="S349" s="9">
        <f t="shared" si="108"/>
        <v>1</v>
      </c>
      <c r="T349" s="14">
        <v>987.51008265362793</v>
      </c>
      <c r="U349" s="15">
        <f t="shared" si="109"/>
        <v>0.99</v>
      </c>
      <c r="V349" s="15">
        <f t="shared" si="97"/>
        <v>1.0000000000000009E-2</v>
      </c>
      <c r="W349" s="8">
        <v>2405</v>
      </c>
      <c r="X349" s="8">
        <v>2486</v>
      </c>
      <c r="Y349" s="8">
        <v>2570</v>
      </c>
      <c r="Z349" s="17">
        <v>80.209999999999994</v>
      </c>
      <c r="AA349" s="17">
        <f t="shared" si="98"/>
        <v>1.9042285163400785</v>
      </c>
      <c r="AB349" s="12">
        <v>75.510000000000005</v>
      </c>
      <c r="AC349" s="12">
        <v>84.91</v>
      </c>
      <c r="AD349" s="12">
        <v>4.68</v>
      </c>
      <c r="AE349" s="17">
        <f t="shared" si="110"/>
        <v>0.67024585307412399</v>
      </c>
      <c r="AF349" s="8">
        <v>3.86</v>
      </c>
      <c r="AG349" s="16">
        <v>5.55</v>
      </c>
      <c r="AH349" s="8">
        <v>2</v>
      </c>
      <c r="AI349" s="8">
        <v>0</v>
      </c>
      <c r="AJ349" s="8">
        <v>0</v>
      </c>
      <c r="AK349" s="8">
        <v>0</v>
      </c>
      <c r="AL349" s="8">
        <v>0</v>
      </c>
      <c r="AM349" s="8">
        <f t="shared" si="99"/>
        <v>0</v>
      </c>
      <c r="AN349" s="8">
        <v>0</v>
      </c>
      <c r="AO349" s="8">
        <v>0</v>
      </c>
      <c r="AP349" s="8">
        <v>0</v>
      </c>
      <c r="AQ349" s="8">
        <v>0</v>
      </c>
      <c r="AR349" s="8">
        <f t="shared" si="100"/>
        <v>0</v>
      </c>
      <c r="AS349" s="8">
        <v>0</v>
      </c>
      <c r="AT349" s="8">
        <v>0</v>
      </c>
      <c r="AU349" s="8">
        <v>0</v>
      </c>
      <c r="AV349" s="8">
        <v>0</v>
      </c>
      <c r="AW349" s="8">
        <f t="shared" si="111"/>
        <v>0</v>
      </c>
      <c r="AX349" s="8">
        <f t="shared" si="112"/>
        <v>0</v>
      </c>
      <c r="AY349" s="8">
        <f t="shared" si="113"/>
        <v>0</v>
      </c>
      <c r="AZ349" s="8">
        <f t="shared" si="114"/>
        <v>0</v>
      </c>
      <c r="BA349" s="8">
        <f t="shared" si="115"/>
        <v>0</v>
      </c>
      <c r="BB349" s="8">
        <f t="shared" si="116"/>
        <v>0</v>
      </c>
    </row>
    <row r="350" spans="1:54" x14ac:dyDescent="0.3">
      <c r="A350" s="2">
        <v>349</v>
      </c>
      <c r="B350" s="2">
        <v>80</v>
      </c>
      <c r="C350" s="2">
        <v>3</v>
      </c>
      <c r="D350" s="2">
        <v>3</v>
      </c>
      <c r="E350" s="26">
        <f t="shared" si="102"/>
        <v>3</v>
      </c>
      <c r="F350" s="26">
        <f t="shared" si="103"/>
        <v>3</v>
      </c>
      <c r="G350" s="2">
        <v>2</v>
      </c>
      <c r="H350" s="2">
        <v>2</v>
      </c>
      <c r="I350" s="26">
        <f t="shared" si="104"/>
        <v>2</v>
      </c>
      <c r="J350" s="26">
        <f t="shared" si="105"/>
        <v>2</v>
      </c>
      <c r="K350" s="7">
        <v>1</v>
      </c>
      <c r="L350" s="7">
        <v>1</v>
      </c>
      <c r="M350" s="19">
        <f t="shared" si="106"/>
        <v>2</v>
      </c>
      <c r="N350" s="7">
        <v>3.41</v>
      </c>
      <c r="O350" s="10">
        <v>262</v>
      </c>
      <c r="P350" s="10">
        <v>262.7</v>
      </c>
      <c r="Q350" s="14">
        <v>50050</v>
      </c>
      <c r="R350" s="14">
        <f t="shared" si="107"/>
        <v>699.99999999998863</v>
      </c>
      <c r="S350" s="9">
        <f t="shared" si="108"/>
        <v>0.69999999999998863</v>
      </c>
      <c r="T350" s="14">
        <v>697.46401426281261</v>
      </c>
      <c r="U350" s="15">
        <f t="shared" si="109"/>
        <v>1</v>
      </c>
      <c r="V350" s="15">
        <f t="shared" si="97"/>
        <v>0</v>
      </c>
      <c r="W350" s="8">
        <v>2405</v>
      </c>
      <c r="X350" s="8">
        <v>2486</v>
      </c>
      <c r="Y350" s="8">
        <v>2570</v>
      </c>
      <c r="Z350" s="17">
        <v>57.92</v>
      </c>
      <c r="AA350" s="17">
        <f t="shared" si="98"/>
        <v>1.7628285531890906</v>
      </c>
      <c r="AB350" s="12">
        <v>57.92</v>
      </c>
      <c r="AC350" s="12">
        <v>57.92</v>
      </c>
      <c r="AD350" s="12">
        <v>3.21</v>
      </c>
      <c r="AE350" s="17">
        <f t="shared" si="110"/>
        <v>0.5065050324048721</v>
      </c>
      <c r="AF350" s="8">
        <v>2.2400000000000002</v>
      </c>
      <c r="AG350" s="16">
        <v>4.6100000000000003</v>
      </c>
      <c r="AH350" s="8">
        <v>0</v>
      </c>
      <c r="AI350" s="8">
        <v>0</v>
      </c>
      <c r="AJ350" s="8">
        <v>0</v>
      </c>
      <c r="AK350" s="8">
        <v>0</v>
      </c>
      <c r="AL350" s="8">
        <v>0</v>
      </c>
      <c r="AM350" s="8">
        <f t="shared" si="99"/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f t="shared" si="100"/>
        <v>0</v>
      </c>
      <c r="AS350" s="8">
        <v>0</v>
      </c>
      <c r="AT350" s="8">
        <v>0</v>
      </c>
      <c r="AU350" s="8">
        <v>0</v>
      </c>
      <c r="AV350" s="8">
        <v>0</v>
      </c>
      <c r="AW350" s="8">
        <f t="shared" si="111"/>
        <v>0</v>
      </c>
      <c r="AX350" s="8">
        <f t="shared" si="112"/>
        <v>0</v>
      </c>
      <c r="AY350" s="8">
        <f t="shared" si="113"/>
        <v>0</v>
      </c>
      <c r="AZ350" s="8">
        <f t="shared" si="114"/>
        <v>0</v>
      </c>
      <c r="BA350" s="8">
        <f t="shared" si="115"/>
        <v>0</v>
      </c>
      <c r="BB350" s="8">
        <f t="shared" si="116"/>
        <v>0</v>
      </c>
    </row>
    <row r="351" spans="1:54" x14ac:dyDescent="0.3">
      <c r="A351" s="2">
        <v>350</v>
      </c>
      <c r="B351" s="2">
        <v>80</v>
      </c>
      <c r="C351" s="2">
        <v>3</v>
      </c>
      <c r="D351" s="2">
        <v>2</v>
      </c>
      <c r="E351" s="26">
        <f t="shared" si="102"/>
        <v>2</v>
      </c>
      <c r="F351" s="26">
        <f t="shared" si="103"/>
        <v>3</v>
      </c>
      <c r="G351" s="2">
        <v>2</v>
      </c>
      <c r="H351" s="2">
        <v>2</v>
      </c>
      <c r="I351" s="26">
        <f t="shared" si="104"/>
        <v>2</v>
      </c>
      <c r="J351" s="26">
        <f t="shared" si="105"/>
        <v>2</v>
      </c>
      <c r="K351" s="7">
        <v>1</v>
      </c>
      <c r="L351" s="7">
        <v>1</v>
      </c>
      <c r="M351" s="19">
        <f t="shared" si="106"/>
        <v>2</v>
      </c>
      <c r="N351" s="7">
        <v>3.36</v>
      </c>
      <c r="O351" s="10">
        <v>262.7</v>
      </c>
      <c r="P351" s="10">
        <v>263.7</v>
      </c>
      <c r="Q351" s="14">
        <v>50050</v>
      </c>
      <c r="R351" s="14">
        <f t="shared" si="107"/>
        <v>1000</v>
      </c>
      <c r="S351" s="9">
        <f t="shared" si="108"/>
        <v>1</v>
      </c>
      <c r="T351" s="14">
        <v>877.69353132393701</v>
      </c>
      <c r="U351" s="15">
        <f t="shared" si="109"/>
        <v>0.88</v>
      </c>
      <c r="V351" s="15">
        <f t="shared" si="97"/>
        <v>0.12</v>
      </c>
      <c r="W351" s="8">
        <v>2405</v>
      </c>
      <c r="X351" s="8">
        <v>2486</v>
      </c>
      <c r="Y351" s="8">
        <v>2570</v>
      </c>
      <c r="Z351" s="17">
        <v>58.11</v>
      </c>
      <c r="AA351" s="17">
        <f t="shared" si="98"/>
        <v>1.7642508754387733</v>
      </c>
      <c r="AB351" s="12">
        <v>43.46</v>
      </c>
      <c r="AC351" s="12">
        <v>72.75</v>
      </c>
      <c r="AD351" s="12">
        <v>3.88</v>
      </c>
      <c r="AE351" s="17">
        <f t="shared" si="110"/>
        <v>0.58883172559420727</v>
      </c>
      <c r="AF351" s="8">
        <v>2.99</v>
      </c>
      <c r="AG351" s="16">
        <v>4.97</v>
      </c>
      <c r="AH351" s="8">
        <v>1</v>
      </c>
      <c r="AI351" s="8">
        <v>0</v>
      </c>
      <c r="AJ351" s="8">
        <v>0</v>
      </c>
      <c r="AK351" s="8">
        <v>0</v>
      </c>
      <c r="AL351" s="8">
        <v>0</v>
      </c>
      <c r="AM351" s="8">
        <f t="shared" si="99"/>
        <v>0</v>
      </c>
      <c r="AN351" s="8">
        <v>0</v>
      </c>
      <c r="AO351" s="8">
        <v>0</v>
      </c>
      <c r="AP351" s="8">
        <v>1</v>
      </c>
      <c r="AQ351" s="8">
        <v>0</v>
      </c>
      <c r="AR351" s="8">
        <f t="shared" si="100"/>
        <v>1</v>
      </c>
      <c r="AS351" s="8">
        <v>0</v>
      </c>
      <c r="AT351" s="8">
        <v>0</v>
      </c>
      <c r="AU351" s="8">
        <v>0</v>
      </c>
      <c r="AV351" s="8">
        <v>0</v>
      </c>
      <c r="AW351" s="8">
        <f t="shared" si="111"/>
        <v>0</v>
      </c>
      <c r="AX351" s="8">
        <f t="shared" si="112"/>
        <v>0</v>
      </c>
      <c r="AY351" s="8">
        <f t="shared" si="113"/>
        <v>0</v>
      </c>
      <c r="AZ351" s="8">
        <f t="shared" si="114"/>
        <v>1</v>
      </c>
      <c r="BA351" s="8">
        <f t="shared" si="115"/>
        <v>0</v>
      </c>
      <c r="BB351" s="8">
        <f t="shared" si="116"/>
        <v>1</v>
      </c>
    </row>
    <row r="352" spans="1:54" x14ac:dyDescent="0.3">
      <c r="A352" s="2">
        <v>351</v>
      </c>
      <c r="B352" s="2">
        <v>80</v>
      </c>
      <c r="C352" s="2">
        <v>3</v>
      </c>
      <c r="D352" s="2">
        <v>2</v>
      </c>
      <c r="E352" s="26">
        <f t="shared" si="102"/>
        <v>2</v>
      </c>
      <c r="F352" s="26">
        <f t="shared" si="103"/>
        <v>3</v>
      </c>
      <c r="G352" s="2">
        <v>2</v>
      </c>
      <c r="H352" s="2">
        <v>2</v>
      </c>
      <c r="I352" s="26">
        <f t="shared" si="104"/>
        <v>2</v>
      </c>
      <c r="J352" s="26">
        <f t="shared" si="105"/>
        <v>2</v>
      </c>
      <c r="K352" s="7">
        <v>1</v>
      </c>
      <c r="L352" s="7">
        <v>1</v>
      </c>
      <c r="M352" s="19">
        <f t="shared" si="106"/>
        <v>2</v>
      </c>
      <c r="N352" s="7">
        <v>3.36</v>
      </c>
      <c r="O352" s="10">
        <v>263.7</v>
      </c>
      <c r="P352" s="10">
        <v>265</v>
      </c>
      <c r="Q352" s="14">
        <v>50050</v>
      </c>
      <c r="R352" s="14">
        <f t="shared" si="107"/>
        <v>1300.0000000000114</v>
      </c>
      <c r="S352" s="9">
        <f t="shared" si="108"/>
        <v>1.3000000000000114</v>
      </c>
      <c r="T352" s="14">
        <v>1277.4429658488559</v>
      </c>
      <c r="U352" s="15">
        <f t="shared" si="109"/>
        <v>0.98</v>
      </c>
      <c r="V352" s="15">
        <f t="shared" si="97"/>
        <v>2.0000000000000018E-2</v>
      </c>
      <c r="W352" s="8">
        <v>2405</v>
      </c>
      <c r="X352" s="8">
        <v>2486</v>
      </c>
      <c r="Y352" s="8">
        <v>2570</v>
      </c>
      <c r="Z352" s="17">
        <v>90.86</v>
      </c>
      <c r="AA352" s="17">
        <f t="shared" si="98"/>
        <v>1.9583727324786073</v>
      </c>
      <c r="AB352" s="12">
        <v>83.48</v>
      </c>
      <c r="AC352" s="12">
        <v>97.86</v>
      </c>
      <c r="AD352" s="12">
        <v>4.4800000000000004</v>
      </c>
      <c r="AE352" s="17">
        <f t="shared" si="110"/>
        <v>0.651278013998144</v>
      </c>
      <c r="AF352" s="8">
        <v>3.64</v>
      </c>
      <c r="AG352" s="16">
        <v>5.45</v>
      </c>
      <c r="AH352" s="8">
        <v>1</v>
      </c>
      <c r="AI352" s="8">
        <v>0</v>
      </c>
      <c r="AJ352" s="8">
        <v>0</v>
      </c>
      <c r="AK352" s="8">
        <v>0</v>
      </c>
      <c r="AL352" s="8">
        <v>0</v>
      </c>
      <c r="AM352" s="8">
        <f t="shared" si="99"/>
        <v>0</v>
      </c>
      <c r="AN352" s="8">
        <v>0</v>
      </c>
      <c r="AO352" s="8">
        <v>0</v>
      </c>
      <c r="AP352" s="8">
        <v>0</v>
      </c>
      <c r="AQ352" s="8">
        <v>1</v>
      </c>
      <c r="AR352" s="8">
        <f t="shared" si="100"/>
        <v>1</v>
      </c>
      <c r="AS352" s="8">
        <v>0</v>
      </c>
      <c r="AT352" s="8">
        <v>0</v>
      </c>
      <c r="AU352" s="8">
        <v>0</v>
      </c>
      <c r="AV352" s="8">
        <v>0</v>
      </c>
      <c r="AW352" s="8">
        <f t="shared" si="111"/>
        <v>0</v>
      </c>
      <c r="AX352" s="8">
        <f t="shared" si="112"/>
        <v>0</v>
      </c>
      <c r="AY352" s="8">
        <f t="shared" si="113"/>
        <v>0</v>
      </c>
      <c r="AZ352" s="8">
        <f t="shared" si="114"/>
        <v>0</v>
      </c>
      <c r="BA352" s="8">
        <f t="shared" si="115"/>
        <v>1</v>
      </c>
      <c r="BB352" s="8">
        <f t="shared" si="116"/>
        <v>1</v>
      </c>
    </row>
    <row r="353" spans="1:54" x14ac:dyDescent="0.3">
      <c r="A353" s="2">
        <v>352</v>
      </c>
      <c r="B353" s="2">
        <v>80</v>
      </c>
      <c r="C353" s="2">
        <v>3</v>
      </c>
      <c r="D353" s="2">
        <v>3</v>
      </c>
      <c r="E353" s="26">
        <f t="shared" si="102"/>
        <v>3</v>
      </c>
      <c r="F353" s="26">
        <f t="shared" si="103"/>
        <v>3</v>
      </c>
      <c r="G353" s="2">
        <v>3</v>
      </c>
      <c r="H353" s="2">
        <v>3</v>
      </c>
      <c r="I353" s="26">
        <f t="shared" si="104"/>
        <v>3</v>
      </c>
      <c r="J353" s="26">
        <f t="shared" si="105"/>
        <v>3</v>
      </c>
      <c r="K353" s="7">
        <v>1</v>
      </c>
      <c r="L353" s="7">
        <v>1</v>
      </c>
      <c r="M353" s="19">
        <f t="shared" si="106"/>
        <v>2</v>
      </c>
      <c r="N353" s="7">
        <v>3.34</v>
      </c>
      <c r="O353" s="10">
        <v>265</v>
      </c>
      <c r="P353" s="10">
        <v>266</v>
      </c>
      <c r="Q353" s="14">
        <v>50050</v>
      </c>
      <c r="R353" s="14">
        <f t="shared" si="107"/>
        <v>1000</v>
      </c>
      <c r="S353" s="9">
        <f t="shared" si="108"/>
        <v>1</v>
      </c>
      <c r="T353" s="14">
        <v>999.76861999412438</v>
      </c>
      <c r="U353" s="15">
        <f t="shared" si="109"/>
        <v>1</v>
      </c>
      <c r="V353" s="15">
        <f t="shared" si="97"/>
        <v>0</v>
      </c>
      <c r="W353" s="8">
        <v>2405</v>
      </c>
      <c r="X353" s="8">
        <v>2486</v>
      </c>
      <c r="Y353" s="8">
        <v>2570</v>
      </c>
      <c r="Z353" s="17">
        <v>91.64</v>
      </c>
      <c r="AA353" s="17">
        <f t="shared" si="98"/>
        <v>1.96208508051736</v>
      </c>
      <c r="AB353" s="12">
        <v>85.81</v>
      </c>
      <c r="AC353" s="12">
        <v>97.47</v>
      </c>
      <c r="AD353" s="12">
        <v>4.7</v>
      </c>
      <c r="AE353" s="17">
        <f t="shared" si="110"/>
        <v>0.67209785793571752</v>
      </c>
      <c r="AF353" s="8">
        <v>3.41</v>
      </c>
      <c r="AG353" s="16">
        <v>5.49</v>
      </c>
      <c r="AH353" s="8">
        <v>0</v>
      </c>
      <c r="AI353" s="8">
        <v>0</v>
      </c>
      <c r="AJ353" s="8">
        <v>0</v>
      </c>
      <c r="AK353" s="8">
        <v>0</v>
      </c>
      <c r="AL353" s="8">
        <v>0</v>
      </c>
      <c r="AM353" s="8">
        <f t="shared" si="99"/>
        <v>0</v>
      </c>
      <c r="AN353" s="8">
        <v>0</v>
      </c>
      <c r="AO353" s="8">
        <v>0</v>
      </c>
      <c r="AP353" s="8">
        <v>0</v>
      </c>
      <c r="AQ353" s="8">
        <v>1</v>
      </c>
      <c r="AR353" s="8">
        <f t="shared" si="100"/>
        <v>1</v>
      </c>
      <c r="AS353" s="8">
        <v>0</v>
      </c>
      <c r="AT353" s="8">
        <v>0</v>
      </c>
      <c r="AU353" s="8">
        <v>0</v>
      </c>
      <c r="AV353" s="8">
        <v>0</v>
      </c>
      <c r="AW353" s="8">
        <f t="shared" si="111"/>
        <v>0</v>
      </c>
      <c r="AX353" s="8">
        <f t="shared" si="112"/>
        <v>0</v>
      </c>
      <c r="AY353" s="8">
        <f t="shared" si="113"/>
        <v>0</v>
      </c>
      <c r="AZ353" s="8">
        <f t="shared" si="114"/>
        <v>0</v>
      </c>
      <c r="BA353" s="8">
        <f t="shared" si="115"/>
        <v>1</v>
      </c>
      <c r="BB353" s="8">
        <f t="shared" si="116"/>
        <v>1</v>
      </c>
    </row>
    <row r="354" spans="1:54" x14ac:dyDescent="0.3">
      <c r="A354" s="2">
        <v>353</v>
      </c>
      <c r="B354" s="2">
        <v>80</v>
      </c>
      <c r="C354" s="2">
        <v>2</v>
      </c>
      <c r="D354" s="2">
        <v>3</v>
      </c>
      <c r="E354" s="26">
        <f t="shared" si="102"/>
        <v>2</v>
      </c>
      <c r="F354" s="26">
        <f t="shared" si="103"/>
        <v>3</v>
      </c>
      <c r="G354" s="2">
        <v>2</v>
      </c>
      <c r="H354" s="2">
        <v>2</v>
      </c>
      <c r="I354" s="26">
        <f t="shared" si="104"/>
        <v>2</v>
      </c>
      <c r="J354" s="26">
        <f t="shared" si="105"/>
        <v>2</v>
      </c>
      <c r="K354" s="7">
        <v>1</v>
      </c>
      <c r="L354" s="7">
        <v>1</v>
      </c>
      <c r="M354" s="19">
        <f t="shared" si="106"/>
        <v>2</v>
      </c>
      <c r="N354" s="7">
        <v>3.39</v>
      </c>
      <c r="O354" s="10">
        <v>266</v>
      </c>
      <c r="P354" s="10">
        <v>267</v>
      </c>
      <c r="Q354" s="14">
        <v>50050</v>
      </c>
      <c r="R354" s="14">
        <f t="shared" si="107"/>
        <v>1000</v>
      </c>
      <c r="S354" s="9">
        <f t="shared" si="108"/>
        <v>1</v>
      </c>
      <c r="T354" s="14">
        <v>976.66436851057063</v>
      </c>
      <c r="U354" s="15">
        <f t="shared" si="109"/>
        <v>0.98</v>
      </c>
      <c r="V354" s="15">
        <f t="shared" si="97"/>
        <v>2.0000000000000018E-2</v>
      </c>
      <c r="W354" s="8">
        <v>2405</v>
      </c>
      <c r="X354" s="8">
        <v>2486</v>
      </c>
      <c r="Y354" s="8">
        <v>2570</v>
      </c>
      <c r="Z354" s="17">
        <v>72.989999999999995</v>
      </c>
      <c r="AA354" s="17">
        <f t="shared" si="98"/>
        <v>1.863263363650481</v>
      </c>
      <c r="AB354" s="12">
        <v>52.82</v>
      </c>
      <c r="AC354" s="12">
        <v>93.15</v>
      </c>
      <c r="AD354" s="12">
        <v>4.4800000000000004</v>
      </c>
      <c r="AE354" s="17">
        <f t="shared" si="110"/>
        <v>0.651278013998144</v>
      </c>
      <c r="AF354" s="8">
        <v>3.54</v>
      </c>
      <c r="AG354" s="16">
        <v>5.04</v>
      </c>
      <c r="AH354" s="8">
        <v>0</v>
      </c>
      <c r="AI354" s="8">
        <v>0</v>
      </c>
      <c r="AJ354" s="8">
        <v>0</v>
      </c>
      <c r="AK354" s="8">
        <v>0</v>
      </c>
      <c r="AL354" s="8">
        <v>0</v>
      </c>
      <c r="AM354" s="8">
        <f t="shared" si="99"/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f t="shared" si="100"/>
        <v>0</v>
      </c>
      <c r="AS354" s="8">
        <v>0</v>
      </c>
      <c r="AT354" s="8">
        <v>0</v>
      </c>
      <c r="AU354" s="8">
        <v>0</v>
      </c>
      <c r="AV354" s="8">
        <v>0</v>
      </c>
      <c r="AW354" s="8">
        <f t="shared" si="111"/>
        <v>0</v>
      </c>
      <c r="AX354" s="8">
        <f t="shared" si="112"/>
        <v>0</v>
      </c>
      <c r="AY354" s="8">
        <f t="shared" si="113"/>
        <v>0</v>
      </c>
      <c r="AZ354" s="8">
        <f t="shared" si="114"/>
        <v>0</v>
      </c>
      <c r="BA354" s="8">
        <f t="shared" si="115"/>
        <v>0</v>
      </c>
      <c r="BB354" s="8">
        <f t="shared" si="116"/>
        <v>0</v>
      </c>
    </row>
    <row r="355" spans="1:54" x14ac:dyDescent="0.3">
      <c r="A355" s="2">
        <v>354</v>
      </c>
      <c r="B355" s="2">
        <v>60</v>
      </c>
      <c r="C355" s="2">
        <v>3</v>
      </c>
      <c r="D355" s="2">
        <v>3</v>
      </c>
      <c r="E355" s="26">
        <f t="shared" si="102"/>
        <v>3</v>
      </c>
      <c r="F355" s="26">
        <f t="shared" si="103"/>
        <v>3</v>
      </c>
      <c r="G355" s="2">
        <v>2</v>
      </c>
      <c r="H355" s="2">
        <v>2</v>
      </c>
      <c r="I355" s="26">
        <f t="shared" si="104"/>
        <v>2</v>
      </c>
      <c r="J355" s="26">
        <f t="shared" si="105"/>
        <v>2</v>
      </c>
      <c r="K355" s="7">
        <v>1</v>
      </c>
      <c r="L355" s="7">
        <v>1</v>
      </c>
      <c r="M355" s="19">
        <f t="shared" si="106"/>
        <v>2</v>
      </c>
      <c r="N355" s="7">
        <v>3.52</v>
      </c>
      <c r="O355" s="10">
        <v>267</v>
      </c>
      <c r="P355" s="10">
        <v>268</v>
      </c>
      <c r="Q355" s="14">
        <v>50050</v>
      </c>
      <c r="R355" s="14">
        <f t="shared" si="107"/>
        <v>1000</v>
      </c>
      <c r="S355" s="9">
        <f t="shared" si="108"/>
        <v>1</v>
      </c>
      <c r="T355" s="14">
        <v>999.07838392723545</v>
      </c>
      <c r="U355" s="15">
        <f t="shared" si="109"/>
        <v>1</v>
      </c>
      <c r="V355" s="15">
        <f t="shared" si="97"/>
        <v>0</v>
      </c>
      <c r="W355" s="8">
        <v>3469</v>
      </c>
      <c r="X355" s="8">
        <v>3421</v>
      </c>
      <c r="Y355" s="8">
        <v>3374</v>
      </c>
      <c r="Z355" s="17">
        <v>63.08</v>
      </c>
      <c r="AA355" s="17">
        <f t="shared" si="98"/>
        <v>1.7998916846568653</v>
      </c>
      <c r="AB355" s="12">
        <v>49.97</v>
      </c>
      <c r="AC355" s="12">
        <v>76.180000000000007</v>
      </c>
      <c r="AD355" s="12">
        <v>5.12</v>
      </c>
      <c r="AE355" s="17">
        <f t="shared" si="110"/>
        <v>0.70926996097583073</v>
      </c>
      <c r="AF355" s="8">
        <v>3.81</v>
      </c>
      <c r="AG355" s="16">
        <v>7.16</v>
      </c>
      <c r="AH355" s="8">
        <v>1</v>
      </c>
      <c r="AI355" s="8">
        <v>0</v>
      </c>
      <c r="AJ355" s="8">
        <v>0</v>
      </c>
      <c r="AK355" s="8">
        <v>0</v>
      </c>
      <c r="AL355" s="8">
        <v>0</v>
      </c>
      <c r="AM355" s="8">
        <f t="shared" si="99"/>
        <v>0</v>
      </c>
      <c r="AN355" s="8">
        <v>0</v>
      </c>
      <c r="AO355" s="8">
        <v>0</v>
      </c>
      <c r="AP355" s="8">
        <v>0</v>
      </c>
      <c r="AQ355" s="8">
        <v>0</v>
      </c>
      <c r="AR355" s="8">
        <f t="shared" si="100"/>
        <v>0</v>
      </c>
      <c r="AS355" s="8">
        <v>0</v>
      </c>
      <c r="AT355" s="8">
        <v>0</v>
      </c>
      <c r="AU355" s="8">
        <v>1</v>
      </c>
      <c r="AV355" s="8">
        <v>0</v>
      </c>
      <c r="AW355" s="8">
        <f t="shared" si="111"/>
        <v>1</v>
      </c>
      <c r="AX355" s="8">
        <f t="shared" si="112"/>
        <v>0</v>
      </c>
      <c r="AY355" s="8">
        <f t="shared" si="113"/>
        <v>0</v>
      </c>
      <c r="AZ355" s="8">
        <f t="shared" si="114"/>
        <v>1</v>
      </c>
      <c r="BA355" s="8">
        <f t="shared" si="115"/>
        <v>0</v>
      </c>
      <c r="BB355" s="8">
        <f t="shared" si="116"/>
        <v>1</v>
      </c>
    </row>
    <row r="356" spans="1:54" x14ac:dyDescent="0.3">
      <c r="A356" s="2">
        <v>355</v>
      </c>
      <c r="B356" s="2">
        <v>80</v>
      </c>
      <c r="C356" s="2">
        <v>3</v>
      </c>
      <c r="D356" s="2">
        <v>4</v>
      </c>
      <c r="E356" s="26">
        <f t="shared" si="102"/>
        <v>3</v>
      </c>
      <c r="F356" s="26">
        <f t="shared" si="103"/>
        <v>4</v>
      </c>
      <c r="G356" s="2">
        <v>2</v>
      </c>
      <c r="H356" s="2">
        <v>3</v>
      </c>
      <c r="I356" s="26">
        <f t="shared" si="104"/>
        <v>2</v>
      </c>
      <c r="J356" s="26">
        <f t="shared" si="105"/>
        <v>3</v>
      </c>
      <c r="K356" s="7">
        <v>1</v>
      </c>
      <c r="L356" s="7">
        <v>1</v>
      </c>
      <c r="M356" s="19">
        <f t="shared" si="106"/>
        <v>2</v>
      </c>
      <c r="N356" s="7">
        <v>3.36</v>
      </c>
      <c r="O356" s="10">
        <v>268</v>
      </c>
      <c r="P356" s="10">
        <v>269</v>
      </c>
      <c r="Q356" s="14">
        <v>50050</v>
      </c>
      <c r="R356" s="14">
        <f t="shared" si="107"/>
        <v>1000</v>
      </c>
      <c r="S356" s="9">
        <f t="shared" si="108"/>
        <v>1</v>
      </c>
      <c r="T356" s="14">
        <v>999.71041988939623</v>
      </c>
      <c r="U356" s="15">
        <f t="shared" si="109"/>
        <v>1</v>
      </c>
      <c r="V356" s="15">
        <f t="shared" si="97"/>
        <v>0</v>
      </c>
      <c r="W356" s="8">
        <v>3469</v>
      </c>
      <c r="X356" s="8">
        <v>3421</v>
      </c>
      <c r="Y356" s="8">
        <v>3374</v>
      </c>
      <c r="Z356" s="17">
        <v>112.57</v>
      </c>
      <c r="AA356" s="17">
        <f t="shared" si="98"/>
        <v>2.0514226660890347</v>
      </c>
      <c r="AB356" s="12">
        <v>95.76</v>
      </c>
      <c r="AC356" s="12">
        <v>129.38</v>
      </c>
      <c r="AD356" s="12">
        <v>4.3</v>
      </c>
      <c r="AE356" s="17">
        <f t="shared" si="110"/>
        <v>0.63346845557958653</v>
      </c>
      <c r="AF356" s="8">
        <v>3.76</v>
      </c>
      <c r="AG356" s="16">
        <v>5.26</v>
      </c>
      <c r="AH356" s="8">
        <v>4</v>
      </c>
      <c r="AI356" s="8">
        <v>0</v>
      </c>
      <c r="AJ356" s="8">
        <v>0</v>
      </c>
      <c r="AK356" s="8">
        <v>0</v>
      </c>
      <c r="AL356" s="8">
        <v>0</v>
      </c>
      <c r="AM356" s="8">
        <f t="shared" si="99"/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f t="shared" si="100"/>
        <v>0</v>
      </c>
      <c r="AS356" s="8">
        <v>0</v>
      </c>
      <c r="AT356" s="8">
        <v>0</v>
      </c>
      <c r="AU356" s="8">
        <v>0</v>
      </c>
      <c r="AV356" s="8">
        <v>0</v>
      </c>
      <c r="AW356" s="8">
        <f t="shared" si="111"/>
        <v>0</v>
      </c>
      <c r="AX356" s="8">
        <f t="shared" si="112"/>
        <v>0</v>
      </c>
      <c r="AY356" s="8">
        <f t="shared" si="113"/>
        <v>0</v>
      </c>
      <c r="AZ356" s="8">
        <f t="shared" si="114"/>
        <v>0</v>
      </c>
      <c r="BA356" s="8">
        <f t="shared" si="115"/>
        <v>0</v>
      </c>
      <c r="BB356" s="8">
        <f t="shared" si="116"/>
        <v>0</v>
      </c>
    </row>
    <row r="357" spans="1:54" x14ac:dyDescent="0.3">
      <c r="A357" s="2">
        <v>356</v>
      </c>
      <c r="B357" s="2">
        <v>60</v>
      </c>
      <c r="C357" s="2">
        <v>3</v>
      </c>
      <c r="D357" s="2">
        <v>3</v>
      </c>
      <c r="E357" s="26">
        <f t="shared" si="102"/>
        <v>3</v>
      </c>
      <c r="F357" s="26">
        <f t="shared" si="103"/>
        <v>3</v>
      </c>
      <c r="G357" s="2">
        <v>2</v>
      </c>
      <c r="H357" s="2">
        <v>2</v>
      </c>
      <c r="I357" s="26">
        <f t="shared" si="104"/>
        <v>2</v>
      </c>
      <c r="J357" s="26">
        <f t="shared" si="105"/>
        <v>2</v>
      </c>
      <c r="K357" s="7">
        <v>1</v>
      </c>
      <c r="L357" s="7">
        <v>1</v>
      </c>
      <c r="M357" s="19">
        <f t="shared" si="106"/>
        <v>2</v>
      </c>
      <c r="N357" s="7">
        <v>3.38</v>
      </c>
      <c r="O357" s="10">
        <v>269</v>
      </c>
      <c r="P357" s="10">
        <v>270</v>
      </c>
      <c r="Q357" s="14">
        <v>50050</v>
      </c>
      <c r="R357" s="14">
        <f t="shared" si="107"/>
        <v>1000</v>
      </c>
      <c r="S357" s="9">
        <f t="shared" si="108"/>
        <v>1</v>
      </c>
      <c r="T357" s="14">
        <v>968.25256175137463</v>
      </c>
      <c r="U357" s="15">
        <f t="shared" si="109"/>
        <v>0.97</v>
      </c>
      <c r="V357" s="15">
        <f t="shared" si="97"/>
        <v>3.0000000000000027E-2</v>
      </c>
      <c r="W357" s="8">
        <v>3469</v>
      </c>
      <c r="X357" s="8">
        <v>3421</v>
      </c>
      <c r="Y357" s="8">
        <v>3374</v>
      </c>
      <c r="Z357" s="17">
        <v>80.72</v>
      </c>
      <c r="AA357" s="17">
        <f t="shared" si="98"/>
        <v>1.9069811532288541</v>
      </c>
      <c r="AB357" s="12">
        <v>76.209999999999994</v>
      </c>
      <c r="AC357" s="12">
        <v>85.22</v>
      </c>
      <c r="AD357" s="12">
        <v>4.5199999999999996</v>
      </c>
      <c r="AE357" s="17">
        <f t="shared" si="110"/>
        <v>0.65513843481138212</v>
      </c>
      <c r="AF357" s="8">
        <v>3.8</v>
      </c>
      <c r="AG357" s="16">
        <v>5.67</v>
      </c>
      <c r="AH357" s="8">
        <v>8</v>
      </c>
      <c r="AI357" s="8">
        <v>1</v>
      </c>
      <c r="AJ357" s="8">
        <v>0</v>
      </c>
      <c r="AK357" s="8">
        <v>0</v>
      </c>
      <c r="AL357" s="8">
        <v>3</v>
      </c>
      <c r="AM357" s="8">
        <f t="shared" si="99"/>
        <v>4</v>
      </c>
      <c r="AN357" s="8">
        <v>0</v>
      </c>
      <c r="AO357" s="8">
        <v>0</v>
      </c>
      <c r="AP357" s="8">
        <v>1</v>
      </c>
      <c r="AQ357" s="8">
        <v>2</v>
      </c>
      <c r="AR357" s="8">
        <f t="shared" si="100"/>
        <v>3</v>
      </c>
      <c r="AS357" s="8">
        <v>0</v>
      </c>
      <c r="AT357" s="8">
        <v>0</v>
      </c>
      <c r="AU357" s="8">
        <v>1</v>
      </c>
      <c r="AV357" s="8">
        <v>1</v>
      </c>
      <c r="AW357" s="8">
        <f t="shared" si="111"/>
        <v>2</v>
      </c>
      <c r="AX357" s="8">
        <f t="shared" si="112"/>
        <v>1</v>
      </c>
      <c r="AY357" s="8">
        <f t="shared" si="113"/>
        <v>0</v>
      </c>
      <c r="AZ357" s="8">
        <f t="shared" si="114"/>
        <v>2</v>
      </c>
      <c r="BA357" s="8">
        <f t="shared" si="115"/>
        <v>6</v>
      </c>
      <c r="BB357" s="8">
        <f t="shared" si="116"/>
        <v>9</v>
      </c>
    </row>
    <row r="358" spans="1:54" x14ac:dyDescent="0.3">
      <c r="A358" s="2">
        <v>357</v>
      </c>
      <c r="B358" s="2">
        <v>60</v>
      </c>
      <c r="C358" s="2">
        <v>4</v>
      </c>
      <c r="D358" s="2">
        <v>4</v>
      </c>
      <c r="E358" s="26">
        <f t="shared" si="102"/>
        <v>4</v>
      </c>
      <c r="F358" s="26">
        <f t="shared" si="103"/>
        <v>4</v>
      </c>
      <c r="G358" s="2">
        <v>2</v>
      </c>
      <c r="H358" s="2">
        <v>2</v>
      </c>
      <c r="I358" s="26">
        <f t="shared" si="104"/>
        <v>2</v>
      </c>
      <c r="J358" s="26">
        <f t="shared" si="105"/>
        <v>2</v>
      </c>
      <c r="K358" s="7">
        <v>1</v>
      </c>
      <c r="L358" s="7">
        <v>1</v>
      </c>
      <c r="M358" s="19">
        <f t="shared" si="106"/>
        <v>2</v>
      </c>
      <c r="N358" s="7">
        <v>3.73</v>
      </c>
      <c r="O358" s="10">
        <v>270</v>
      </c>
      <c r="P358" s="10">
        <v>270.7</v>
      </c>
      <c r="Q358" s="14">
        <v>50050</v>
      </c>
      <c r="R358" s="14">
        <f t="shared" si="107"/>
        <v>699.99999999998863</v>
      </c>
      <c r="S358" s="9">
        <f t="shared" si="108"/>
        <v>0.69999999999998863</v>
      </c>
      <c r="T358" s="14">
        <v>698.74437591445792</v>
      </c>
      <c r="U358" s="15">
        <f t="shared" si="109"/>
        <v>1</v>
      </c>
      <c r="V358" s="15">
        <f t="shared" si="97"/>
        <v>0</v>
      </c>
      <c r="W358" s="8">
        <v>3469</v>
      </c>
      <c r="X358" s="8">
        <v>3421</v>
      </c>
      <c r="Y358" s="8">
        <v>3374</v>
      </c>
      <c r="Z358" s="17">
        <v>34.75</v>
      </c>
      <c r="AA358" s="17">
        <f t="shared" si="98"/>
        <v>1.5409548089261327</v>
      </c>
      <c r="AB358" s="12">
        <v>34.75</v>
      </c>
      <c r="AC358" s="12">
        <v>34.75</v>
      </c>
      <c r="AD358" s="12">
        <v>4.4400000000000004</v>
      </c>
      <c r="AE358" s="17">
        <f t="shared" si="110"/>
        <v>0.64738297011461987</v>
      </c>
      <c r="AF358" s="8">
        <v>3.31</v>
      </c>
      <c r="AG358" s="16">
        <v>5.17</v>
      </c>
      <c r="AH358" s="8">
        <v>7</v>
      </c>
      <c r="AI358" s="8">
        <v>0</v>
      </c>
      <c r="AJ358" s="8">
        <v>0</v>
      </c>
      <c r="AK358" s="8">
        <v>1</v>
      </c>
      <c r="AL358" s="8">
        <v>6</v>
      </c>
      <c r="AM358" s="8">
        <f t="shared" si="99"/>
        <v>7</v>
      </c>
      <c r="AN358" s="8">
        <v>0</v>
      </c>
      <c r="AO358" s="8">
        <v>0</v>
      </c>
      <c r="AP358" s="8">
        <v>2</v>
      </c>
      <c r="AQ358" s="8">
        <v>7</v>
      </c>
      <c r="AR358" s="8">
        <f t="shared" si="100"/>
        <v>9</v>
      </c>
      <c r="AS358" s="8">
        <v>0</v>
      </c>
      <c r="AT358" s="8">
        <v>1</v>
      </c>
      <c r="AU358" s="8">
        <v>3</v>
      </c>
      <c r="AV358" s="8">
        <v>5</v>
      </c>
      <c r="AW358" s="8">
        <f t="shared" si="111"/>
        <v>9</v>
      </c>
      <c r="AX358" s="8">
        <f t="shared" si="112"/>
        <v>0</v>
      </c>
      <c r="AY358" s="8">
        <f t="shared" si="113"/>
        <v>1</v>
      </c>
      <c r="AZ358" s="8">
        <f t="shared" si="114"/>
        <v>6</v>
      </c>
      <c r="BA358" s="8">
        <f t="shared" si="115"/>
        <v>18</v>
      </c>
      <c r="BB358" s="8">
        <f t="shared" si="116"/>
        <v>25</v>
      </c>
    </row>
    <row r="359" spans="1:54" x14ac:dyDescent="0.3">
      <c r="A359" s="2">
        <v>358</v>
      </c>
      <c r="B359" s="2">
        <v>60</v>
      </c>
      <c r="C359" s="2">
        <v>3</v>
      </c>
      <c r="D359" s="2">
        <v>3</v>
      </c>
      <c r="E359" s="26">
        <f t="shared" si="102"/>
        <v>3</v>
      </c>
      <c r="F359" s="26">
        <f t="shared" si="103"/>
        <v>3</v>
      </c>
      <c r="G359" s="2">
        <v>2</v>
      </c>
      <c r="H359" s="2">
        <v>2</v>
      </c>
      <c r="I359" s="26">
        <f t="shared" si="104"/>
        <v>2</v>
      </c>
      <c r="J359" s="26">
        <f t="shared" si="105"/>
        <v>2</v>
      </c>
      <c r="K359" s="7">
        <v>1</v>
      </c>
      <c r="L359" s="7">
        <v>1</v>
      </c>
      <c r="M359" s="19">
        <f t="shared" si="106"/>
        <v>2</v>
      </c>
      <c r="N359" s="7">
        <v>3.65</v>
      </c>
      <c r="O359" s="10">
        <v>270.7</v>
      </c>
      <c r="P359" s="10">
        <v>271.5</v>
      </c>
      <c r="Q359" s="14">
        <v>50060</v>
      </c>
      <c r="R359" s="14">
        <f t="shared" si="107"/>
        <v>800.00000000001137</v>
      </c>
      <c r="S359" s="9">
        <f t="shared" si="108"/>
        <v>0.80000000000001137</v>
      </c>
      <c r="T359" s="14">
        <v>701.63590199135569</v>
      </c>
      <c r="U359" s="15">
        <f t="shared" si="109"/>
        <v>0.88</v>
      </c>
      <c r="V359" s="15">
        <f t="shared" si="97"/>
        <v>0.12</v>
      </c>
      <c r="W359" s="8">
        <v>3469</v>
      </c>
      <c r="X359" s="8">
        <v>3421</v>
      </c>
      <c r="Y359" s="8">
        <v>3374</v>
      </c>
      <c r="Z359" s="17">
        <v>24.51</v>
      </c>
      <c r="AA359" s="17">
        <f t="shared" si="98"/>
        <v>1.3893433112520779</v>
      </c>
      <c r="AB359" s="12">
        <v>16.420000000000002</v>
      </c>
      <c r="AC359" s="12">
        <v>32.6</v>
      </c>
      <c r="AD359" s="12">
        <v>3.37</v>
      </c>
      <c r="AE359" s="17">
        <f t="shared" si="110"/>
        <v>0.52762990087133865</v>
      </c>
      <c r="AF359" s="8">
        <v>2.2999999999999998</v>
      </c>
      <c r="AG359" s="16">
        <v>5.46</v>
      </c>
      <c r="AH359" s="8">
        <v>7</v>
      </c>
      <c r="AI359" s="8">
        <v>0</v>
      </c>
      <c r="AJ359" s="8">
        <v>0</v>
      </c>
      <c r="AK359" s="8">
        <v>1</v>
      </c>
      <c r="AL359" s="8">
        <v>0</v>
      </c>
      <c r="AM359" s="8">
        <f t="shared" si="99"/>
        <v>1</v>
      </c>
      <c r="AN359" s="8">
        <v>0</v>
      </c>
      <c r="AO359" s="8">
        <v>0</v>
      </c>
      <c r="AP359" s="8">
        <v>0</v>
      </c>
      <c r="AQ359" s="8">
        <v>1</v>
      </c>
      <c r="AR359" s="8">
        <f t="shared" si="100"/>
        <v>1</v>
      </c>
      <c r="AS359" s="8">
        <v>0</v>
      </c>
      <c r="AT359" s="8">
        <v>0</v>
      </c>
      <c r="AU359" s="8">
        <v>0</v>
      </c>
      <c r="AV359" s="8">
        <v>1</v>
      </c>
      <c r="AW359" s="8">
        <f t="shared" si="111"/>
        <v>1</v>
      </c>
      <c r="AX359" s="8">
        <f t="shared" si="112"/>
        <v>0</v>
      </c>
      <c r="AY359" s="8">
        <f t="shared" si="113"/>
        <v>0</v>
      </c>
      <c r="AZ359" s="8">
        <f t="shared" si="114"/>
        <v>1</v>
      </c>
      <c r="BA359" s="8">
        <f t="shared" si="115"/>
        <v>2</v>
      </c>
      <c r="BB359" s="8">
        <f t="shared" si="116"/>
        <v>3</v>
      </c>
    </row>
    <row r="360" spans="1:54" x14ac:dyDescent="0.3">
      <c r="A360" s="2">
        <v>359</v>
      </c>
      <c r="B360" s="2">
        <v>80</v>
      </c>
      <c r="C360" s="2">
        <v>3</v>
      </c>
      <c r="D360" s="2">
        <v>3</v>
      </c>
      <c r="E360" s="26">
        <f t="shared" si="102"/>
        <v>3</v>
      </c>
      <c r="F360" s="26">
        <f t="shared" si="103"/>
        <v>3</v>
      </c>
      <c r="G360" s="2">
        <v>3</v>
      </c>
      <c r="H360" s="2">
        <v>3</v>
      </c>
      <c r="I360" s="26">
        <f t="shared" si="104"/>
        <v>3</v>
      </c>
      <c r="J360" s="26">
        <f t="shared" si="105"/>
        <v>3</v>
      </c>
      <c r="K360" s="7">
        <v>1</v>
      </c>
      <c r="L360" s="7">
        <v>1</v>
      </c>
      <c r="M360" s="19">
        <f t="shared" si="106"/>
        <v>2</v>
      </c>
      <c r="N360" s="7">
        <v>3.72</v>
      </c>
      <c r="O360" s="10">
        <v>271.5</v>
      </c>
      <c r="P360" s="10">
        <v>272.5</v>
      </c>
      <c r="Q360" s="14">
        <v>50060</v>
      </c>
      <c r="R360" s="14">
        <f t="shared" si="107"/>
        <v>1000</v>
      </c>
      <c r="S360" s="9">
        <f t="shared" si="108"/>
        <v>1</v>
      </c>
      <c r="T360" s="14">
        <v>921.1688922284136</v>
      </c>
      <c r="U360" s="15">
        <f t="shared" si="109"/>
        <v>0.92</v>
      </c>
      <c r="V360" s="15">
        <f t="shared" si="97"/>
        <v>7.999999999999996E-2</v>
      </c>
      <c r="W360" s="8">
        <v>3469</v>
      </c>
      <c r="X360" s="8">
        <v>3421</v>
      </c>
      <c r="Y360" s="8">
        <v>3374</v>
      </c>
      <c r="Z360" s="17">
        <v>56.73</v>
      </c>
      <c r="AA360" s="17">
        <f t="shared" si="98"/>
        <v>1.7538127835647022</v>
      </c>
      <c r="AB360" s="12">
        <v>29.26</v>
      </c>
      <c r="AC360" s="12">
        <v>84.19</v>
      </c>
      <c r="AD360" s="12">
        <v>3.04</v>
      </c>
      <c r="AE360" s="17">
        <f t="shared" si="110"/>
        <v>0.48287358360875376</v>
      </c>
      <c r="AF360" s="8">
        <v>2.58</v>
      </c>
      <c r="AG360" s="16">
        <v>3.77</v>
      </c>
      <c r="AH360" s="8">
        <v>1</v>
      </c>
      <c r="AI360" s="8">
        <v>0</v>
      </c>
      <c r="AJ360" s="8">
        <v>0</v>
      </c>
      <c r="AK360" s="8">
        <v>0</v>
      </c>
      <c r="AL360" s="8">
        <v>0</v>
      </c>
      <c r="AM360" s="8">
        <f t="shared" si="99"/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f t="shared" si="100"/>
        <v>0</v>
      </c>
      <c r="AS360" s="8">
        <v>0</v>
      </c>
      <c r="AT360" s="8">
        <v>0</v>
      </c>
      <c r="AU360" s="8">
        <v>0</v>
      </c>
      <c r="AV360" s="8">
        <v>0</v>
      </c>
      <c r="AW360" s="8">
        <f t="shared" si="111"/>
        <v>0</v>
      </c>
      <c r="AX360" s="8">
        <f t="shared" si="112"/>
        <v>0</v>
      </c>
      <c r="AY360" s="8">
        <f t="shared" si="113"/>
        <v>0</v>
      </c>
      <c r="AZ360" s="8">
        <f t="shared" si="114"/>
        <v>0</v>
      </c>
      <c r="BA360" s="8">
        <f t="shared" si="115"/>
        <v>0</v>
      </c>
      <c r="BB360" s="8">
        <f t="shared" si="116"/>
        <v>0</v>
      </c>
    </row>
    <row r="361" spans="1:54" x14ac:dyDescent="0.3">
      <c r="A361" s="2">
        <v>360</v>
      </c>
      <c r="B361" s="2">
        <v>80</v>
      </c>
      <c r="C361" s="2">
        <v>3</v>
      </c>
      <c r="D361" s="2">
        <v>3</v>
      </c>
      <c r="E361" s="26">
        <f t="shared" si="102"/>
        <v>3</v>
      </c>
      <c r="F361" s="26">
        <f t="shared" si="103"/>
        <v>3</v>
      </c>
      <c r="G361" s="2">
        <v>2</v>
      </c>
      <c r="H361" s="2">
        <v>2</v>
      </c>
      <c r="I361" s="26">
        <f t="shared" si="104"/>
        <v>2</v>
      </c>
      <c r="J361" s="26">
        <f t="shared" si="105"/>
        <v>2</v>
      </c>
      <c r="K361" s="7">
        <v>1</v>
      </c>
      <c r="L361" s="7">
        <v>1</v>
      </c>
      <c r="M361" s="19">
        <f t="shared" si="106"/>
        <v>2</v>
      </c>
      <c r="N361" s="7">
        <v>3.62</v>
      </c>
      <c r="O361" s="10">
        <v>272.5</v>
      </c>
      <c r="P361" s="10">
        <v>274</v>
      </c>
      <c r="Q361" s="14">
        <v>50060</v>
      </c>
      <c r="R361" s="14">
        <f t="shared" si="107"/>
        <v>1500</v>
      </c>
      <c r="S361" s="9">
        <f t="shared" si="108"/>
        <v>1.5</v>
      </c>
      <c r="T361" s="14">
        <v>1411.6169882130698</v>
      </c>
      <c r="U361" s="15">
        <f t="shared" si="109"/>
        <v>0.94</v>
      </c>
      <c r="V361" s="15">
        <f t="shared" si="97"/>
        <v>6.0000000000000053E-2</v>
      </c>
      <c r="W361" s="8">
        <v>3469</v>
      </c>
      <c r="X361" s="8">
        <v>3421</v>
      </c>
      <c r="Y361" s="8">
        <v>3374</v>
      </c>
      <c r="Z361" s="17">
        <v>15.46</v>
      </c>
      <c r="AA361" s="17">
        <f t="shared" si="98"/>
        <v>1.1892094895823062</v>
      </c>
      <c r="AB361" s="12">
        <v>12.16</v>
      </c>
      <c r="AC361" s="12">
        <v>20.55</v>
      </c>
      <c r="AD361" s="12">
        <v>2.48</v>
      </c>
      <c r="AE361" s="17">
        <f t="shared" si="110"/>
        <v>0.39445168082621629</v>
      </c>
      <c r="AF361" s="8">
        <v>1.76</v>
      </c>
      <c r="AG361" s="16">
        <v>3.36</v>
      </c>
      <c r="AH361" s="8">
        <v>0</v>
      </c>
      <c r="AI361" s="8">
        <v>0</v>
      </c>
      <c r="AJ361" s="8">
        <v>0</v>
      </c>
      <c r="AK361" s="8">
        <v>0</v>
      </c>
      <c r="AL361" s="8">
        <v>0</v>
      </c>
      <c r="AM361" s="8">
        <f t="shared" si="99"/>
        <v>0</v>
      </c>
      <c r="AN361" s="8">
        <v>0</v>
      </c>
      <c r="AO361" s="8">
        <v>0</v>
      </c>
      <c r="AP361" s="8">
        <v>0</v>
      </c>
      <c r="AQ361" s="8">
        <v>0</v>
      </c>
      <c r="AR361" s="8">
        <f t="shared" si="100"/>
        <v>0</v>
      </c>
      <c r="AS361" s="8">
        <v>0</v>
      </c>
      <c r="AT361" s="8">
        <v>0</v>
      </c>
      <c r="AU361" s="8">
        <v>0</v>
      </c>
      <c r="AV361" s="8">
        <v>2</v>
      </c>
      <c r="AW361" s="8">
        <f t="shared" si="111"/>
        <v>2</v>
      </c>
      <c r="AX361" s="8">
        <f t="shared" si="112"/>
        <v>0</v>
      </c>
      <c r="AY361" s="8">
        <f t="shared" si="113"/>
        <v>0</v>
      </c>
      <c r="AZ361" s="8">
        <f t="shared" si="114"/>
        <v>0</v>
      </c>
      <c r="BA361" s="8">
        <f t="shared" si="115"/>
        <v>2</v>
      </c>
      <c r="BB361" s="8">
        <f t="shared" si="116"/>
        <v>2</v>
      </c>
    </row>
    <row r="362" spans="1:54" x14ac:dyDescent="0.3">
      <c r="A362" s="2">
        <v>361</v>
      </c>
      <c r="B362" s="2">
        <v>80</v>
      </c>
      <c r="C362" s="2">
        <v>3</v>
      </c>
      <c r="D362" s="2">
        <v>3</v>
      </c>
      <c r="E362" s="26">
        <f t="shared" si="102"/>
        <v>3</v>
      </c>
      <c r="F362" s="26">
        <f t="shared" si="103"/>
        <v>3</v>
      </c>
      <c r="G362" s="2">
        <v>2</v>
      </c>
      <c r="H362" s="2">
        <v>2</v>
      </c>
      <c r="I362" s="26">
        <f t="shared" si="104"/>
        <v>2</v>
      </c>
      <c r="J362" s="26">
        <f t="shared" si="105"/>
        <v>2</v>
      </c>
      <c r="K362" s="7">
        <v>1</v>
      </c>
      <c r="L362" s="7">
        <v>1</v>
      </c>
      <c r="M362" s="19">
        <f t="shared" si="106"/>
        <v>2</v>
      </c>
      <c r="N362" s="7">
        <v>3.63</v>
      </c>
      <c r="O362" s="10">
        <v>274</v>
      </c>
      <c r="P362" s="10">
        <v>275.14999999999998</v>
      </c>
      <c r="Q362" s="14">
        <v>50060</v>
      </c>
      <c r="R362" s="14">
        <f t="shared" si="107"/>
        <v>1149.9999999999773</v>
      </c>
      <c r="S362" s="9">
        <f t="shared" si="108"/>
        <v>1.1499999999999773</v>
      </c>
      <c r="T362" s="14">
        <v>962.04587160376298</v>
      </c>
      <c r="U362" s="15">
        <f t="shared" si="109"/>
        <v>0.84</v>
      </c>
      <c r="V362" s="15">
        <f t="shared" si="97"/>
        <v>0.16000000000000003</v>
      </c>
      <c r="W362" s="8">
        <v>3469</v>
      </c>
      <c r="X362" s="8">
        <v>3421</v>
      </c>
      <c r="Y362" s="8">
        <v>3374</v>
      </c>
      <c r="Z362" s="17">
        <v>32.86</v>
      </c>
      <c r="AA362" s="17">
        <f t="shared" si="98"/>
        <v>1.5166675590990428</v>
      </c>
      <c r="AB362" s="12">
        <v>11.69</v>
      </c>
      <c r="AC362" s="12">
        <v>54.02</v>
      </c>
      <c r="AD362" s="12">
        <v>3.24</v>
      </c>
      <c r="AE362" s="17">
        <f t="shared" si="110"/>
        <v>0.51054501020661214</v>
      </c>
      <c r="AF362" s="8">
        <v>2.2000000000000002</v>
      </c>
      <c r="AG362" s="16">
        <v>3.74</v>
      </c>
      <c r="AH362" s="8">
        <v>0</v>
      </c>
      <c r="AI362" s="8">
        <v>0</v>
      </c>
      <c r="AJ362" s="8">
        <v>0</v>
      </c>
      <c r="AK362" s="8">
        <v>0</v>
      </c>
      <c r="AL362" s="8">
        <v>0</v>
      </c>
      <c r="AM362" s="8">
        <f t="shared" si="99"/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f t="shared" si="100"/>
        <v>0</v>
      </c>
      <c r="AS362" s="8">
        <v>0</v>
      </c>
      <c r="AT362" s="8">
        <v>0</v>
      </c>
      <c r="AU362" s="8">
        <v>0</v>
      </c>
      <c r="AV362" s="8">
        <v>0</v>
      </c>
      <c r="AW362" s="8">
        <f t="shared" si="111"/>
        <v>0</v>
      </c>
      <c r="AX362" s="8">
        <f t="shared" si="112"/>
        <v>0</v>
      </c>
      <c r="AY362" s="8">
        <f t="shared" si="113"/>
        <v>0</v>
      </c>
      <c r="AZ362" s="8">
        <f t="shared" si="114"/>
        <v>0</v>
      </c>
      <c r="BA362" s="8">
        <f t="shared" si="115"/>
        <v>0</v>
      </c>
      <c r="BB362" s="8">
        <f t="shared" si="116"/>
        <v>0</v>
      </c>
    </row>
    <row r="363" spans="1:54" x14ac:dyDescent="0.3">
      <c r="A363" s="2">
        <v>362</v>
      </c>
      <c r="B363" s="2">
        <v>80</v>
      </c>
      <c r="C363" s="2">
        <v>3</v>
      </c>
      <c r="D363" s="2">
        <v>3</v>
      </c>
      <c r="E363" s="26">
        <f t="shared" si="102"/>
        <v>3</v>
      </c>
      <c r="F363" s="26">
        <f t="shared" si="103"/>
        <v>3</v>
      </c>
      <c r="G363" s="2">
        <v>2</v>
      </c>
      <c r="H363" s="2">
        <v>2</v>
      </c>
      <c r="I363" s="26">
        <f t="shared" si="104"/>
        <v>2</v>
      </c>
      <c r="J363" s="26">
        <f t="shared" si="105"/>
        <v>2</v>
      </c>
      <c r="K363" s="7">
        <v>1</v>
      </c>
      <c r="L363" s="7">
        <v>1</v>
      </c>
      <c r="M363" s="19">
        <f t="shared" si="106"/>
        <v>2</v>
      </c>
      <c r="N363" s="7">
        <v>3.65</v>
      </c>
      <c r="O363" s="10">
        <v>275.14999999999998</v>
      </c>
      <c r="P363" s="10">
        <v>275.7</v>
      </c>
      <c r="Q363" s="14">
        <v>50060</v>
      </c>
      <c r="R363" s="14">
        <f t="shared" si="107"/>
        <v>550.00000000001137</v>
      </c>
      <c r="S363" s="9">
        <f t="shared" si="108"/>
        <v>0.55000000000001137</v>
      </c>
      <c r="T363" s="14">
        <v>539.1274460218026</v>
      </c>
      <c r="U363" s="15">
        <f t="shared" si="109"/>
        <v>0.98</v>
      </c>
      <c r="V363" s="15">
        <f t="shared" si="97"/>
        <v>2.0000000000000018E-2</v>
      </c>
      <c r="W363" s="8">
        <v>3469</v>
      </c>
      <c r="X363" s="8">
        <v>3421</v>
      </c>
      <c r="Y363" s="8">
        <v>3374</v>
      </c>
      <c r="Z363" s="17">
        <v>10.19</v>
      </c>
      <c r="AA363" s="17">
        <f t="shared" si="98"/>
        <v>1.0081741840064264</v>
      </c>
      <c r="AB363" s="12">
        <v>10.19</v>
      </c>
      <c r="AC363" s="12">
        <v>10.19</v>
      </c>
      <c r="AD363" s="12">
        <v>3.74</v>
      </c>
      <c r="AE363" s="17">
        <f t="shared" si="110"/>
        <v>0.57287160220048017</v>
      </c>
      <c r="AF363" s="8">
        <v>2.95</v>
      </c>
      <c r="AG363" s="16">
        <v>5.42</v>
      </c>
      <c r="AH363" s="8">
        <v>1</v>
      </c>
      <c r="AI363" s="8">
        <v>0</v>
      </c>
      <c r="AJ363" s="8">
        <v>0</v>
      </c>
      <c r="AK363" s="8">
        <v>0</v>
      </c>
      <c r="AL363" s="8">
        <v>0</v>
      </c>
      <c r="AM363" s="8">
        <f t="shared" si="99"/>
        <v>0</v>
      </c>
      <c r="AN363" s="8">
        <v>1</v>
      </c>
      <c r="AO363" s="8">
        <v>0</v>
      </c>
      <c r="AP363" s="8">
        <v>0</v>
      </c>
      <c r="AQ363" s="8">
        <v>0</v>
      </c>
      <c r="AR363" s="8">
        <f t="shared" si="100"/>
        <v>1</v>
      </c>
      <c r="AS363" s="8">
        <v>0</v>
      </c>
      <c r="AT363" s="8">
        <v>0</v>
      </c>
      <c r="AU363" s="8">
        <v>0</v>
      </c>
      <c r="AV363" s="8">
        <v>1</v>
      </c>
      <c r="AW363" s="8">
        <f t="shared" si="111"/>
        <v>1</v>
      </c>
      <c r="AX363" s="8">
        <f t="shared" si="112"/>
        <v>1</v>
      </c>
      <c r="AY363" s="8">
        <f t="shared" si="113"/>
        <v>0</v>
      </c>
      <c r="AZ363" s="8">
        <f t="shared" si="114"/>
        <v>0</v>
      </c>
      <c r="BA363" s="8">
        <f t="shared" si="115"/>
        <v>1</v>
      </c>
      <c r="BB363" s="8">
        <f t="shared" si="116"/>
        <v>2</v>
      </c>
    </row>
    <row r="364" spans="1:54" x14ac:dyDescent="0.3">
      <c r="A364" s="2">
        <v>363</v>
      </c>
      <c r="B364" s="2">
        <v>60</v>
      </c>
      <c r="C364" s="2">
        <v>3</v>
      </c>
      <c r="D364" s="2">
        <v>3</v>
      </c>
      <c r="E364" s="26">
        <f t="shared" si="102"/>
        <v>3</v>
      </c>
      <c r="F364" s="26">
        <f t="shared" si="103"/>
        <v>3</v>
      </c>
      <c r="G364" s="2">
        <v>1</v>
      </c>
      <c r="H364" s="2">
        <v>1</v>
      </c>
      <c r="I364" s="26">
        <f t="shared" si="104"/>
        <v>1</v>
      </c>
      <c r="J364" s="26">
        <f t="shared" si="105"/>
        <v>1</v>
      </c>
      <c r="K364" s="7">
        <v>1</v>
      </c>
      <c r="L364" s="7">
        <v>1</v>
      </c>
      <c r="M364" s="19">
        <f t="shared" si="106"/>
        <v>2</v>
      </c>
      <c r="N364" s="7">
        <v>3.5</v>
      </c>
      <c r="O364" s="10">
        <v>275.7</v>
      </c>
      <c r="P364" s="10">
        <v>276.39999999999998</v>
      </c>
      <c r="Q364" s="14">
        <v>50060</v>
      </c>
      <c r="R364" s="14">
        <f t="shared" si="107"/>
        <v>699.99999999998863</v>
      </c>
      <c r="S364" s="9">
        <f t="shared" si="108"/>
        <v>0.69999999999998863</v>
      </c>
      <c r="T364" s="14">
        <v>657.08812394032645</v>
      </c>
      <c r="U364" s="15">
        <f t="shared" si="109"/>
        <v>0.94</v>
      </c>
      <c r="V364" s="15">
        <f t="shared" si="97"/>
        <v>6.0000000000000053E-2</v>
      </c>
      <c r="W364" s="8">
        <v>3469</v>
      </c>
      <c r="X364" s="8">
        <v>3421</v>
      </c>
      <c r="Y364" s="8">
        <v>3374</v>
      </c>
      <c r="Z364" s="17">
        <v>15.39</v>
      </c>
      <c r="AA364" s="17">
        <f t="shared" si="98"/>
        <v>1.1872386198314788</v>
      </c>
      <c r="AB364" s="12">
        <v>14.16</v>
      </c>
      <c r="AC364" s="12">
        <v>16.62</v>
      </c>
      <c r="AD364" s="12">
        <v>3.66</v>
      </c>
      <c r="AE364" s="17">
        <f t="shared" si="110"/>
        <v>0.56348108539441066</v>
      </c>
      <c r="AF364" s="8">
        <v>1.87</v>
      </c>
      <c r="AG364" s="16">
        <v>6.65</v>
      </c>
      <c r="AH364" s="8">
        <v>1</v>
      </c>
      <c r="AI364" s="8">
        <v>0</v>
      </c>
      <c r="AJ364" s="8">
        <v>0</v>
      </c>
      <c r="AK364" s="8">
        <v>0</v>
      </c>
      <c r="AL364" s="8">
        <v>0</v>
      </c>
      <c r="AM364" s="8">
        <f t="shared" si="99"/>
        <v>0</v>
      </c>
      <c r="AN364" s="8">
        <v>0</v>
      </c>
      <c r="AO364" s="8">
        <v>1</v>
      </c>
      <c r="AP364" s="8">
        <v>0</v>
      </c>
      <c r="AQ364" s="8">
        <v>0</v>
      </c>
      <c r="AR364" s="8">
        <f t="shared" si="100"/>
        <v>1</v>
      </c>
      <c r="AS364" s="8">
        <v>0</v>
      </c>
      <c r="AT364" s="8">
        <v>1</v>
      </c>
      <c r="AU364" s="8">
        <v>0</v>
      </c>
      <c r="AV364" s="8">
        <v>0</v>
      </c>
      <c r="AW364" s="8">
        <f t="shared" si="111"/>
        <v>1</v>
      </c>
      <c r="AX364" s="8">
        <f t="shared" si="112"/>
        <v>0</v>
      </c>
      <c r="AY364" s="8">
        <f t="shared" si="113"/>
        <v>2</v>
      </c>
      <c r="AZ364" s="8">
        <f t="shared" si="114"/>
        <v>0</v>
      </c>
      <c r="BA364" s="8">
        <f t="shared" si="115"/>
        <v>0</v>
      </c>
      <c r="BB364" s="8">
        <f t="shared" si="116"/>
        <v>2</v>
      </c>
    </row>
    <row r="365" spans="1:54" x14ac:dyDescent="0.3">
      <c r="A365" s="2">
        <v>364</v>
      </c>
      <c r="B365" s="2">
        <v>60</v>
      </c>
      <c r="C365" s="2">
        <v>3</v>
      </c>
      <c r="D365" s="2">
        <v>1</v>
      </c>
      <c r="E365" s="26">
        <f t="shared" si="102"/>
        <v>1</v>
      </c>
      <c r="F365" s="26">
        <f t="shared" si="103"/>
        <v>3</v>
      </c>
      <c r="G365" s="2">
        <v>2</v>
      </c>
      <c r="H365" s="2">
        <v>1</v>
      </c>
      <c r="I365" s="26">
        <f t="shared" si="104"/>
        <v>1</v>
      </c>
      <c r="J365" s="26">
        <f t="shared" si="105"/>
        <v>2</v>
      </c>
      <c r="K365" s="7">
        <v>1</v>
      </c>
      <c r="L365" s="7">
        <v>1</v>
      </c>
      <c r="M365" s="19">
        <f t="shared" si="106"/>
        <v>2</v>
      </c>
      <c r="N365" s="7">
        <v>3.69</v>
      </c>
      <c r="O365" s="10">
        <v>276.39999999999998</v>
      </c>
      <c r="P365" s="10">
        <v>277</v>
      </c>
      <c r="Q365" s="14">
        <v>50060</v>
      </c>
      <c r="R365" s="14">
        <f t="shared" si="107"/>
        <v>600.00000000002274</v>
      </c>
      <c r="S365" s="9">
        <f t="shared" si="108"/>
        <v>0.60000000000002274</v>
      </c>
      <c r="T365" s="14">
        <v>572.38054745945726</v>
      </c>
      <c r="U365" s="15">
        <f t="shared" si="109"/>
        <v>0.95</v>
      </c>
      <c r="V365" s="15">
        <f t="shared" si="97"/>
        <v>5.0000000000000044E-2</v>
      </c>
      <c r="W365" s="8">
        <v>3469</v>
      </c>
      <c r="X365" s="8">
        <v>3421</v>
      </c>
      <c r="Y365" s="8">
        <v>3374</v>
      </c>
      <c r="Z365" s="17">
        <v>19.14</v>
      </c>
      <c r="AA365" s="17">
        <f t="shared" si="98"/>
        <v>1.2819419334408249</v>
      </c>
      <c r="AB365" s="12">
        <v>19.14</v>
      </c>
      <c r="AC365" s="12">
        <v>19.14</v>
      </c>
      <c r="AD365" s="12">
        <v>3.36</v>
      </c>
      <c r="AE365" s="17">
        <f t="shared" si="110"/>
        <v>0.52633927738984398</v>
      </c>
      <c r="AF365" s="8">
        <v>2.68</v>
      </c>
      <c r="AG365" s="16">
        <v>4.0999999999999996</v>
      </c>
      <c r="AH365" s="8">
        <v>0</v>
      </c>
      <c r="AI365" s="8">
        <v>0</v>
      </c>
      <c r="AJ365" s="8">
        <v>0</v>
      </c>
      <c r="AK365" s="8">
        <v>0</v>
      </c>
      <c r="AL365" s="8">
        <v>0</v>
      </c>
      <c r="AM365" s="8">
        <f t="shared" si="99"/>
        <v>0</v>
      </c>
      <c r="AN365" s="8">
        <v>0</v>
      </c>
      <c r="AO365" s="8">
        <v>0</v>
      </c>
      <c r="AP365" s="8">
        <v>0</v>
      </c>
      <c r="AQ365" s="8">
        <v>0</v>
      </c>
      <c r="AR365" s="8">
        <f t="shared" si="100"/>
        <v>0</v>
      </c>
      <c r="AS365" s="8">
        <v>0</v>
      </c>
      <c r="AT365" s="8">
        <v>0</v>
      </c>
      <c r="AU365" s="8">
        <v>0</v>
      </c>
      <c r="AV365" s="8">
        <v>0</v>
      </c>
      <c r="AW365" s="8">
        <f t="shared" si="111"/>
        <v>0</v>
      </c>
      <c r="AX365" s="8">
        <f t="shared" si="112"/>
        <v>0</v>
      </c>
      <c r="AY365" s="8">
        <f t="shared" si="113"/>
        <v>0</v>
      </c>
      <c r="AZ365" s="8">
        <f t="shared" si="114"/>
        <v>0</v>
      </c>
      <c r="BA365" s="8">
        <f t="shared" si="115"/>
        <v>0</v>
      </c>
      <c r="BB365" s="8">
        <f t="shared" si="116"/>
        <v>0</v>
      </c>
    </row>
    <row r="366" spans="1:54" x14ac:dyDescent="0.3">
      <c r="A366" s="2">
        <v>365</v>
      </c>
      <c r="B366" s="2">
        <v>60</v>
      </c>
      <c r="C366" s="2">
        <v>3</v>
      </c>
      <c r="D366" s="2">
        <v>2</v>
      </c>
      <c r="E366" s="26">
        <f t="shared" si="102"/>
        <v>2</v>
      </c>
      <c r="F366" s="26">
        <f t="shared" si="103"/>
        <v>3</v>
      </c>
      <c r="G366" s="2">
        <v>2</v>
      </c>
      <c r="H366" s="2">
        <v>2</v>
      </c>
      <c r="I366" s="26">
        <f t="shared" si="104"/>
        <v>2</v>
      </c>
      <c r="J366" s="26">
        <f t="shared" si="105"/>
        <v>2</v>
      </c>
      <c r="K366" s="7">
        <v>1</v>
      </c>
      <c r="L366" s="7">
        <v>1</v>
      </c>
      <c r="M366" s="19">
        <f t="shared" si="106"/>
        <v>2</v>
      </c>
      <c r="N366" s="7">
        <v>3.61</v>
      </c>
      <c r="O366" s="10">
        <v>277</v>
      </c>
      <c r="P366" s="10">
        <v>278.2</v>
      </c>
      <c r="Q366" s="14">
        <v>50060</v>
      </c>
      <c r="R366" s="14">
        <f t="shared" si="107"/>
        <v>1199.9999999999886</v>
      </c>
      <c r="S366" s="9">
        <f t="shared" si="108"/>
        <v>1.1999999999999886</v>
      </c>
      <c r="T366" s="14">
        <v>1181.316177359904</v>
      </c>
      <c r="U366" s="15">
        <f t="shared" si="109"/>
        <v>0.98</v>
      </c>
      <c r="V366" s="15">
        <f t="shared" si="97"/>
        <v>2.0000000000000018E-2</v>
      </c>
      <c r="W366" s="8">
        <v>3469</v>
      </c>
      <c r="X366" s="8">
        <v>3421</v>
      </c>
      <c r="Y366" s="8">
        <v>3374</v>
      </c>
      <c r="Z366" s="17">
        <v>10.71</v>
      </c>
      <c r="AA366" s="17">
        <f t="shared" si="98"/>
        <v>1.0297894708318556</v>
      </c>
      <c r="AB366" s="12">
        <v>9.69</v>
      </c>
      <c r="AC366" s="12">
        <v>11.72</v>
      </c>
      <c r="AD366" s="12">
        <v>3.25</v>
      </c>
      <c r="AE366" s="17">
        <f t="shared" si="110"/>
        <v>0.51188336097887432</v>
      </c>
      <c r="AF366" s="8">
        <v>2.04</v>
      </c>
      <c r="AG366" s="16">
        <v>5.54</v>
      </c>
      <c r="AH366" s="8">
        <v>0</v>
      </c>
      <c r="AI366" s="8">
        <v>0</v>
      </c>
      <c r="AJ366" s="8">
        <v>0</v>
      </c>
      <c r="AK366" s="8">
        <v>0</v>
      </c>
      <c r="AL366" s="8">
        <v>0</v>
      </c>
      <c r="AM366" s="8">
        <f t="shared" si="99"/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f t="shared" si="100"/>
        <v>0</v>
      </c>
      <c r="AS366" s="8">
        <v>0</v>
      </c>
      <c r="AT366" s="8">
        <v>0</v>
      </c>
      <c r="AU366" s="8">
        <v>0</v>
      </c>
      <c r="AV366" s="8">
        <v>0</v>
      </c>
      <c r="AW366" s="8">
        <f t="shared" si="111"/>
        <v>0</v>
      </c>
      <c r="AX366" s="8">
        <f t="shared" si="112"/>
        <v>0</v>
      </c>
      <c r="AY366" s="8">
        <f t="shared" si="113"/>
        <v>0</v>
      </c>
      <c r="AZ366" s="8">
        <f t="shared" si="114"/>
        <v>0</v>
      </c>
      <c r="BA366" s="8">
        <f t="shared" si="115"/>
        <v>0</v>
      </c>
      <c r="BB366" s="8">
        <f t="shared" si="116"/>
        <v>0</v>
      </c>
    </row>
    <row r="367" spans="1:54" x14ac:dyDescent="0.3">
      <c r="A367" s="2">
        <v>366</v>
      </c>
      <c r="B367" s="2">
        <v>60</v>
      </c>
      <c r="C367" s="2">
        <v>3</v>
      </c>
      <c r="D367" s="2">
        <v>3</v>
      </c>
      <c r="E367" s="26">
        <f t="shared" si="102"/>
        <v>3</v>
      </c>
      <c r="F367" s="26">
        <f t="shared" si="103"/>
        <v>3</v>
      </c>
      <c r="G367" s="2">
        <v>2</v>
      </c>
      <c r="H367" s="2">
        <v>2</v>
      </c>
      <c r="I367" s="26">
        <f t="shared" si="104"/>
        <v>2</v>
      </c>
      <c r="J367" s="26">
        <f t="shared" si="105"/>
        <v>2</v>
      </c>
      <c r="K367" s="7">
        <v>1</v>
      </c>
      <c r="L367" s="7">
        <v>1</v>
      </c>
      <c r="M367" s="19">
        <f t="shared" si="106"/>
        <v>2</v>
      </c>
      <c r="N367" s="7">
        <v>3.66</v>
      </c>
      <c r="O367" s="10">
        <v>278.2</v>
      </c>
      <c r="P367" s="10">
        <v>279.3</v>
      </c>
      <c r="Q367" s="14">
        <v>50060</v>
      </c>
      <c r="R367" s="14">
        <f t="shared" si="107"/>
        <v>1100.0000000000227</v>
      </c>
      <c r="S367" s="9">
        <f t="shared" si="108"/>
        <v>1.1000000000000227</v>
      </c>
      <c r="T367" s="14">
        <v>1067.9257304885039</v>
      </c>
      <c r="U367" s="15">
        <f t="shared" si="109"/>
        <v>0.97</v>
      </c>
      <c r="V367" s="15">
        <f t="shared" si="97"/>
        <v>3.0000000000000027E-2</v>
      </c>
      <c r="W367" s="8">
        <v>3469</v>
      </c>
      <c r="X367" s="8">
        <v>3421</v>
      </c>
      <c r="Y367" s="8">
        <v>3374</v>
      </c>
      <c r="Z367" s="17">
        <v>37.11</v>
      </c>
      <c r="AA367" s="17">
        <f t="shared" si="98"/>
        <v>1.5694909543487832</v>
      </c>
      <c r="AB367" s="12">
        <v>10.47</v>
      </c>
      <c r="AC367" s="12">
        <v>60.64</v>
      </c>
      <c r="AD367" s="12">
        <v>3.92</v>
      </c>
      <c r="AE367" s="17">
        <f t="shared" si="110"/>
        <v>0.59328606702045728</v>
      </c>
      <c r="AF367" s="8">
        <v>2.29</v>
      </c>
      <c r="AG367" s="16">
        <v>5.46</v>
      </c>
      <c r="AH367" s="8">
        <v>0</v>
      </c>
      <c r="AI367" s="8">
        <v>0</v>
      </c>
      <c r="AJ367" s="8">
        <v>0</v>
      </c>
      <c r="AK367" s="8">
        <v>0</v>
      </c>
      <c r="AL367" s="8">
        <v>0</v>
      </c>
      <c r="AM367" s="8">
        <f t="shared" si="99"/>
        <v>0</v>
      </c>
      <c r="AN367" s="8">
        <v>0</v>
      </c>
      <c r="AO367" s="8">
        <v>0</v>
      </c>
      <c r="AP367" s="8">
        <v>0</v>
      </c>
      <c r="AQ367" s="8">
        <v>0</v>
      </c>
      <c r="AR367" s="8">
        <f t="shared" si="100"/>
        <v>0</v>
      </c>
      <c r="AS367" s="8">
        <v>0</v>
      </c>
      <c r="AT367" s="8">
        <v>0</v>
      </c>
      <c r="AU367" s="8">
        <v>0</v>
      </c>
      <c r="AV367" s="8">
        <v>0</v>
      </c>
      <c r="AW367" s="8">
        <f t="shared" si="111"/>
        <v>0</v>
      </c>
      <c r="AX367" s="8">
        <f t="shared" si="112"/>
        <v>0</v>
      </c>
      <c r="AY367" s="8">
        <f t="shared" si="113"/>
        <v>0</v>
      </c>
      <c r="AZ367" s="8">
        <f t="shared" si="114"/>
        <v>0</v>
      </c>
      <c r="BA367" s="8">
        <f t="shared" si="115"/>
        <v>0</v>
      </c>
      <c r="BB367" s="8">
        <f t="shared" si="116"/>
        <v>0</v>
      </c>
    </row>
    <row r="368" spans="1:54" x14ac:dyDescent="0.3">
      <c r="A368" s="2">
        <v>367</v>
      </c>
      <c r="B368" s="2">
        <v>60</v>
      </c>
      <c r="C368" s="2">
        <v>3</v>
      </c>
      <c r="D368" s="2">
        <v>3</v>
      </c>
      <c r="E368" s="26">
        <f t="shared" si="102"/>
        <v>3</v>
      </c>
      <c r="F368" s="26">
        <f t="shared" si="103"/>
        <v>3</v>
      </c>
      <c r="G368" s="2">
        <v>2</v>
      </c>
      <c r="H368" s="2">
        <v>2</v>
      </c>
      <c r="I368" s="26">
        <f t="shared" si="104"/>
        <v>2</v>
      </c>
      <c r="J368" s="26">
        <f t="shared" si="105"/>
        <v>2</v>
      </c>
      <c r="K368" s="7">
        <v>1</v>
      </c>
      <c r="L368" s="7">
        <v>1</v>
      </c>
      <c r="M368" s="19">
        <f t="shared" si="106"/>
        <v>2</v>
      </c>
      <c r="N368" s="7">
        <v>3.57</v>
      </c>
      <c r="O368" s="10">
        <v>279.3</v>
      </c>
      <c r="P368" s="10">
        <v>280</v>
      </c>
      <c r="Q368" s="14">
        <v>50060</v>
      </c>
      <c r="R368" s="14">
        <f t="shared" si="107"/>
        <v>699.99999999998863</v>
      </c>
      <c r="S368" s="9">
        <f t="shared" si="108"/>
        <v>0.69999999999998863</v>
      </c>
      <c r="T368" s="14">
        <v>687.81899986638643</v>
      </c>
      <c r="U368" s="15">
        <f t="shared" si="109"/>
        <v>0.98</v>
      </c>
      <c r="V368" s="15">
        <f t="shared" si="97"/>
        <v>2.0000000000000018E-2</v>
      </c>
      <c r="W368" s="8">
        <v>3469</v>
      </c>
      <c r="X368" s="8">
        <v>3421</v>
      </c>
      <c r="Y368" s="8">
        <v>3374</v>
      </c>
      <c r="Z368" s="17">
        <v>13.64</v>
      </c>
      <c r="AA368" s="17">
        <f t="shared" si="98"/>
        <v>1.1348143703204601</v>
      </c>
      <c r="AB368" s="12">
        <v>13.64</v>
      </c>
      <c r="AC368" s="12">
        <v>13.64</v>
      </c>
      <c r="AD368" s="12">
        <v>3.76</v>
      </c>
      <c r="AE368" s="17">
        <f t="shared" si="110"/>
        <v>0.57518784492766106</v>
      </c>
      <c r="AF368" s="8">
        <v>2.41</v>
      </c>
      <c r="AG368" s="16">
        <v>5.8</v>
      </c>
      <c r="AH368" s="8">
        <v>0</v>
      </c>
      <c r="AI368" s="8">
        <v>0</v>
      </c>
      <c r="AJ368" s="8">
        <v>0</v>
      </c>
      <c r="AK368" s="8">
        <v>0</v>
      </c>
      <c r="AL368" s="8">
        <v>0</v>
      </c>
      <c r="AM368" s="8">
        <f t="shared" si="99"/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f t="shared" si="100"/>
        <v>0</v>
      </c>
      <c r="AS368" s="8">
        <v>0</v>
      </c>
      <c r="AT368" s="8">
        <v>0</v>
      </c>
      <c r="AU368" s="8">
        <v>0</v>
      </c>
      <c r="AV368" s="8">
        <v>0</v>
      </c>
      <c r="AW368" s="8">
        <f t="shared" si="111"/>
        <v>0</v>
      </c>
      <c r="AX368" s="8">
        <f t="shared" si="112"/>
        <v>0</v>
      </c>
      <c r="AY368" s="8">
        <f t="shared" si="113"/>
        <v>0</v>
      </c>
      <c r="AZ368" s="8">
        <f t="shared" si="114"/>
        <v>0</v>
      </c>
      <c r="BA368" s="8">
        <f t="shared" si="115"/>
        <v>0</v>
      </c>
      <c r="BB368" s="8">
        <f t="shared" si="116"/>
        <v>0</v>
      </c>
    </row>
    <row r="369" spans="1:54" x14ac:dyDescent="0.3">
      <c r="A369" s="2">
        <v>368</v>
      </c>
      <c r="B369" s="2">
        <v>60</v>
      </c>
      <c r="C369" s="2">
        <v>2</v>
      </c>
      <c r="D369" s="2">
        <v>2</v>
      </c>
      <c r="E369" s="26">
        <f t="shared" si="102"/>
        <v>2</v>
      </c>
      <c r="F369" s="26">
        <f t="shared" si="103"/>
        <v>2</v>
      </c>
      <c r="G369" s="2">
        <v>2</v>
      </c>
      <c r="H369" s="2">
        <v>2</v>
      </c>
      <c r="I369" s="26">
        <f t="shared" si="104"/>
        <v>2</v>
      </c>
      <c r="J369" s="26">
        <f t="shared" si="105"/>
        <v>2</v>
      </c>
      <c r="K369" s="7">
        <v>1</v>
      </c>
      <c r="L369" s="7">
        <v>1</v>
      </c>
      <c r="M369" s="19">
        <f t="shared" si="106"/>
        <v>2</v>
      </c>
      <c r="N369" s="7">
        <v>3.63</v>
      </c>
      <c r="O369" s="10">
        <v>280</v>
      </c>
      <c r="P369" s="10">
        <v>281</v>
      </c>
      <c r="Q369" s="14">
        <v>50060</v>
      </c>
      <c r="R369" s="14">
        <f t="shared" si="107"/>
        <v>1000</v>
      </c>
      <c r="S369" s="9">
        <f t="shared" si="108"/>
        <v>1</v>
      </c>
      <c r="T369" s="14">
        <v>971.95774613287335</v>
      </c>
      <c r="U369" s="15">
        <f t="shared" si="109"/>
        <v>0.97</v>
      </c>
      <c r="V369" s="15">
        <f t="shared" si="97"/>
        <v>3.0000000000000027E-2</v>
      </c>
      <c r="W369" s="8">
        <v>2374</v>
      </c>
      <c r="X369" s="8">
        <v>2319</v>
      </c>
      <c r="Y369" s="8">
        <v>2265</v>
      </c>
      <c r="Z369" s="17">
        <v>17.2</v>
      </c>
      <c r="AA369" s="17">
        <f t="shared" si="98"/>
        <v>1.2355284469075489</v>
      </c>
      <c r="AB369" s="12">
        <v>12.75</v>
      </c>
      <c r="AC369" s="12">
        <v>21.64</v>
      </c>
      <c r="AD369" s="12">
        <v>3.68</v>
      </c>
      <c r="AE369" s="17">
        <f t="shared" si="110"/>
        <v>0.56584781867351763</v>
      </c>
      <c r="AF369" s="8">
        <v>1.65</v>
      </c>
      <c r="AG369" s="16">
        <v>5.55</v>
      </c>
      <c r="AH369" s="8">
        <v>0</v>
      </c>
      <c r="AI369" s="8">
        <v>0</v>
      </c>
      <c r="AJ369" s="8">
        <v>0</v>
      </c>
      <c r="AK369" s="8">
        <v>0</v>
      </c>
      <c r="AL369" s="8">
        <v>0</v>
      </c>
      <c r="AM369" s="8">
        <f t="shared" si="99"/>
        <v>0</v>
      </c>
      <c r="AN369" s="8">
        <v>0</v>
      </c>
      <c r="AO369" s="8">
        <v>0</v>
      </c>
      <c r="AP369" s="8">
        <v>0</v>
      </c>
      <c r="AQ369" s="8">
        <v>0</v>
      </c>
      <c r="AR369" s="8">
        <f t="shared" si="100"/>
        <v>0</v>
      </c>
      <c r="AS369" s="8">
        <v>0</v>
      </c>
      <c r="AT369" s="8">
        <v>0</v>
      </c>
      <c r="AU369" s="8">
        <v>1</v>
      </c>
      <c r="AV369" s="8">
        <v>0</v>
      </c>
      <c r="AW369" s="8">
        <f t="shared" si="111"/>
        <v>1</v>
      </c>
      <c r="AX369" s="8">
        <f t="shared" si="112"/>
        <v>0</v>
      </c>
      <c r="AY369" s="8">
        <f t="shared" si="113"/>
        <v>0</v>
      </c>
      <c r="AZ369" s="8">
        <f t="shared" si="114"/>
        <v>1</v>
      </c>
      <c r="BA369" s="8">
        <f t="shared" si="115"/>
        <v>0</v>
      </c>
      <c r="BB369" s="8">
        <f t="shared" si="116"/>
        <v>1</v>
      </c>
    </row>
    <row r="370" spans="1:54" x14ac:dyDescent="0.3">
      <c r="A370" s="2">
        <v>369</v>
      </c>
      <c r="B370" s="2">
        <v>80</v>
      </c>
      <c r="C370" s="2">
        <v>3</v>
      </c>
      <c r="D370" s="2">
        <v>3</v>
      </c>
      <c r="E370" s="26">
        <f t="shared" si="102"/>
        <v>3</v>
      </c>
      <c r="F370" s="26">
        <f t="shared" si="103"/>
        <v>3</v>
      </c>
      <c r="G370" s="2">
        <v>2</v>
      </c>
      <c r="H370" s="2">
        <v>2</v>
      </c>
      <c r="I370" s="26">
        <f t="shared" si="104"/>
        <v>2</v>
      </c>
      <c r="J370" s="26">
        <f t="shared" si="105"/>
        <v>2</v>
      </c>
      <c r="K370" s="7">
        <v>1</v>
      </c>
      <c r="L370" s="7">
        <v>1</v>
      </c>
      <c r="M370" s="19">
        <f t="shared" si="106"/>
        <v>2</v>
      </c>
      <c r="N370" s="7">
        <v>3.69</v>
      </c>
      <c r="O370" s="10">
        <v>281</v>
      </c>
      <c r="P370" s="10">
        <v>282.10000000000002</v>
      </c>
      <c r="Q370" s="14">
        <v>50060</v>
      </c>
      <c r="R370" s="14">
        <f t="shared" si="107"/>
        <v>1100.0000000000227</v>
      </c>
      <c r="S370" s="9">
        <f t="shared" si="108"/>
        <v>1.1000000000000227</v>
      </c>
      <c r="T370" s="14">
        <v>1043.1806336362376</v>
      </c>
      <c r="U370" s="15">
        <f t="shared" si="109"/>
        <v>0.95</v>
      </c>
      <c r="V370" s="15">
        <f t="shared" si="97"/>
        <v>5.0000000000000044E-2</v>
      </c>
      <c r="W370" s="8">
        <v>2374</v>
      </c>
      <c r="X370" s="8">
        <v>2319</v>
      </c>
      <c r="Y370" s="8">
        <v>2265</v>
      </c>
      <c r="Z370" s="17">
        <v>15.25</v>
      </c>
      <c r="AA370" s="17">
        <f t="shared" si="98"/>
        <v>1.1832698436828046</v>
      </c>
      <c r="AB370" s="12">
        <v>15.02</v>
      </c>
      <c r="AC370" s="12">
        <v>15.47</v>
      </c>
      <c r="AD370" s="12">
        <v>3.03</v>
      </c>
      <c r="AE370" s="17">
        <f t="shared" si="110"/>
        <v>0.48144262850230496</v>
      </c>
      <c r="AF370" s="8">
        <v>1.9</v>
      </c>
      <c r="AG370" s="16">
        <v>4.22</v>
      </c>
      <c r="AH370" s="8">
        <v>1</v>
      </c>
      <c r="AI370" s="8">
        <v>0</v>
      </c>
      <c r="AJ370" s="8">
        <v>0</v>
      </c>
      <c r="AK370" s="8">
        <v>0</v>
      </c>
      <c r="AL370" s="8">
        <v>0</v>
      </c>
      <c r="AM370" s="8">
        <f t="shared" si="99"/>
        <v>0</v>
      </c>
      <c r="AN370" s="8">
        <v>0</v>
      </c>
      <c r="AO370" s="8">
        <v>0</v>
      </c>
      <c r="AP370" s="8">
        <v>1</v>
      </c>
      <c r="AQ370" s="8">
        <v>0</v>
      </c>
      <c r="AR370" s="8">
        <f t="shared" si="100"/>
        <v>1</v>
      </c>
      <c r="AS370" s="8">
        <v>0</v>
      </c>
      <c r="AT370" s="8">
        <v>0</v>
      </c>
      <c r="AU370" s="8">
        <v>0</v>
      </c>
      <c r="AV370" s="8">
        <v>1</v>
      </c>
      <c r="AW370" s="8">
        <f t="shared" si="111"/>
        <v>1</v>
      </c>
      <c r="AX370" s="8">
        <f t="shared" si="112"/>
        <v>0</v>
      </c>
      <c r="AY370" s="8">
        <f t="shared" si="113"/>
        <v>0</v>
      </c>
      <c r="AZ370" s="8">
        <f t="shared" si="114"/>
        <v>1</v>
      </c>
      <c r="BA370" s="8">
        <f t="shared" si="115"/>
        <v>1</v>
      </c>
      <c r="BB370" s="8">
        <f t="shared" si="116"/>
        <v>2</v>
      </c>
    </row>
    <row r="371" spans="1:54" x14ac:dyDescent="0.3">
      <c r="A371" s="2">
        <v>370</v>
      </c>
      <c r="B371" s="2">
        <v>80</v>
      </c>
      <c r="C371" s="2">
        <v>3</v>
      </c>
      <c r="D371" s="2">
        <v>3</v>
      </c>
      <c r="E371" s="26">
        <f t="shared" si="102"/>
        <v>3</v>
      </c>
      <c r="F371" s="26">
        <f t="shared" si="103"/>
        <v>3</v>
      </c>
      <c r="G371" s="2">
        <v>2</v>
      </c>
      <c r="H371" s="2">
        <v>2</v>
      </c>
      <c r="I371" s="26">
        <f t="shared" si="104"/>
        <v>2</v>
      </c>
      <c r="J371" s="26">
        <f t="shared" si="105"/>
        <v>2</v>
      </c>
      <c r="K371" s="7">
        <v>1</v>
      </c>
      <c r="L371" s="7">
        <v>1</v>
      </c>
      <c r="M371" s="19">
        <f t="shared" si="106"/>
        <v>2</v>
      </c>
      <c r="N371" s="7">
        <v>3.69</v>
      </c>
      <c r="O371" s="10">
        <v>282.10000000000002</v>
      </c>
      <c r="P371" s="10">
        <v>282.89999999999998</v>
      </c>
      <c r="Q371" s="14">
        <v>50060</v>
      </c>
      <c r="R371" s="14">
        <f t="shared" si="107"/>
        <v>799.99999999995453</v>
      </c>
      <c r="S371" s="9">
        <f t="shared" si="108"/>
        <v>0.79999999999995453</v>
      </c>
      <c r="T371" s="14">
        <v>673.68751802954193</v>
      </c>
      <c r="U371" s="15">
        <f t="shared" si="109"/>
        <v>0.84</v>
      </c>
      <c r="V371" s="15">
        <f t="shared" si="97"/>
        <v>0.16000000000000003</v>
      </c>
      <c r="W371" s="8">
        <v>2374</v>
      </c>
      <c r="X371" s="8">
        <v>2319</v>
      </c>
      <c r="Y371" s="8">
        <v>2265</v>
      </c>
      <c r="Z371" s="17">
        <v>48.48</v>
      </c>
      <c r="AA371" s="17">
        <f t="shared" si="98"/>
        <v>1.6855626111582298</v>
      </c>
      <c r="AB371" s="12">
        <v>18.89</v>
      </c>
      <c r="AC371" s="12">
        <v>78.06</v>
      </c>
      <c r="AD371" s="12">
        <v>3.62</v>
      </c>
      <c r="AE371" s="17">
        <f t="shared" si="110"/>
        <v>0.55870857053316569</v>
      </c>
      <c r="AF371" s="8">
        <v>2.68</v>
      </c>
      <c r="AG371" s="16">
        <v>4.53</v>
      </c>
      <c r="AH371" s="8">
        <v>0</v>
      </c>
      <c r="AI371" s="8">
        <v>0</v>
      </c>
      <c r="AJ371" s="8">
        <v>1</v>
      </c>
      <c r="AK371" s="8">
        <v>0</v>
      </c>
      <c r="AL371" s="8">
        <v>0</v>
      </c>
      <c r="AM371" s="8">
        <f t="shared" si="99"/>
        <v>1</v>
      </c>
      <c r="AN371" s="8">
        <v>0</v>
      </c>
      <c r="AO371" s="8">
        <v>0</v>
      </c>
      <c r="AP371" s="8">
        <v>0</v>
      </c>
      <c r="AQ371" s="8">
        <v>1</v>
      </c>
      <c r="AR371" s="8">
        <f t="shared" si="100"/>
        <v>1</v>
      </c>
      <c r="AS371" s="8">
        <v>0</v>
      </c>
      <c r="AT371" s="8">
        <v>0</v>
      </c>
      <c r="AU371" s="8">
        <v>0</v>
      </c>
      <c r="AV371" s="8">
        <v>0</v>
      </c>
      <c r="AW371" s="8">
        <f t="shared" si="111"/>
        <v>0</v>
      </c>
      <c r="AX371" s="8">
        <f t="shared" si="112"/>
        <v>0</v>
      </c>
      <c r="AY371" s="8">
        <f t="shared" si="113"/>
        <v>1</v>
      </c>
      <c r="AZ371" s="8">
        <f t="shared" si="114"/>
        <v>0</v>
      </c>
      <c r="BA371" s="8">
        <f t="shared" si="115"/>
        <v>1</v>
      </c>
      <c r="BB371" s="8">
        <f t="shared" si="116"/>
        <v>2</v>
      </c>
    </row>
    <row r="372" spans="1:54" x14ac:dyDescent="0.3">
      <c r="A372" s="2">
        <v>371</v>
      </c>
      <c r="B372" s="2">
        <v>60</v>
      </c>
      <c r="C372" s="2">
        <v>2</v>
      </c>
      <c r="D372" s="2">
        <v>2</v>
      </c>
      <c r="E372" s="26">
        <f t="shared" si="102"/>
        <v>2</v>
      </c>
      <c r="F372" s="26">
        <f t="shared" si="103"/>
        <v>2</v>
      </c>
      <c r="G372" s="2">
        <v>2</v>
      </c>
      <c r="H372" s="2">
        <v>2</v>
      </c>
      <c r="I372" s="26">
        <f t="shared" si="104"/>
        <v>2</v>
      </c>
      <c r="J372" s="26">
        <f t="shared" si="105"/>
        <v>2</v>
      </c>
      <c r="K372" s="7">
        <v>1</v>
      </c>
      <c r="L372" s="7">
        <v>1</v>
      </c>
      <c r="M372" s="19">
        <f t="shared" si="106"/>
        <v>2</v>
      </c>
      <c r="N372" s="7">
        <v>3.67</v>
      </c>
      <c r="O372" s="10">
        <v>282.89999999999998</v>
      </c>
      <c r="P372" s="10">
        <v>283.45</v>
      </c>
      <c r="Q372" s="14">
        <v>50060</v>
      </c>
      <c r="R372" s="14">
        <f t="shared" si="107"/>
        <v>550.00000000001137</v>
      </c>
      <c r="S372" s="9">
        <f t="shared" si="108"/>
        <v>0.55000000000001137</v>
      </c>
      <c r="T372" s="14">
        <v>537.42020249362804</v>
      </c>
      <c r="U372" s="15">
        <f t="shared" si="109"/>
        <v>0.98</v>
      </c>
      <c r="V372" s="15">
        <f t="shared" si="97"/>
        <v>2.0000000000000018E-2</v>
      </c>
      <c r="W372" s="8">
        <v>2374</v>
      </c>
      <c r="X372" s="8">
        <v>2319</v>
      </c>
      <c r="Y372" s="8">
        <v>2265</v>
      </c>
      <c r="Z372" s="17">
        <v>46.56</v>
      </c>
      <c r="AA372" s="17">
        <f t="shared" si="98"/>
        <v>1.6680129716418322</v>
      </c>
      <c r="AB372" s="12">
        <v>46.56</v>
      </c>
      <c r="AC372" s="12">
        <v>46.56</v>
      </c>
      <c r="AD372" s="12">
        <v>3.83</v>
      </c>
      <c r="AE372" s="17">
        <f t="shared" si="110"/>
        <v>0.58319877396862274</v>
      </c>
      <c r="AF372" s="8">
        <v>3.3</v>
      </c>
      <c r="AG372" s="16">
        <v>4.57</v>
      </c>
      <c r="AH372" s="8">
        <v>0</v>
      </c>
      <c r="AI372" s="8">
        <v>0</v>
      </c>
      <c r="AJ372" s="8">
        <v>0</v>
      </c>
      <c r="AK372" s="8">
        <v>0</v>
      </c>
      <c r="AL372" s="8">
        <v>0</v>
      </c>
      <c r="AM372" s="8">
        <f t="shared" si="99"/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f t="shared" si="100"/>
        <v>0</v>
      </c>
      <c r="AS372" s="8">
        <v>0</v>
      </c>
      <c r="AT372" s="8">
        <v>0</v>
      </c>
      <c r="AU372" s="8">
        <v>0</v>
      </c>
      <c r="AV372" s="8">
        <v>0</v>
      </c>
      <c r="AW372" s="8">
        <f t="shared" si="111"/>
        <v>0</v>
      </c>
      <c r="AX372" s="8">
        <f t="shared" si="112"/>
        <v>0</v>
      </c>
      <c r="AY372" s="8">
        <f t="shared" si="113"/>
        <v>0</v>
      </c>
      <c r="AZ372" s="8">
        <f t="shared" si="114"/>
        <v>0</v>
      </c>
      <c r="BA372" s="8">
        <f t="shared" si="115"/>
        <v>0</v>
      </c>
      <c r="BB372" s="8">
        <f t="shared" si="116"/>
        <v>0</v>
      </c>
    </row>
    <row r="373" spans="1:54" x14ac:dyDescent="0.3">
      <c r="A373" s="2">
        <v>372</v>
      </c>
      <c r="B373" s="2">
        <v>60</v>
      </c>
      <c r="C373" s="2">
        <v>3</v>
      </c>
      <c r="D373" s="2">
        <v>3</v>
      </c>
      <c r="E373" s="26">
        <f t="shared" si="102"/>
        <v>3</v>
      </c>
      <c r="F373" s="26">
        <f t="shared" si="103"/>
        <v>3</v>
      </c>
      <c r="G373" s="2">
        <v>2</v>
      </c>
      <c r="H373" s="2">
        <v>2</v>
      </c>
      <c r="I373" s="26">
        <f t="shared" si="104"/>
        <v>2</v>
      </c>
      <c r="J373" s="26">
        <f t="shared" si="105"/>
        <v>2</v>
      </c>
      <c r="K373" s="7">
        <v>1</v>
      </c>
      <c r="L373" s="7">
        <v>1</v>
      </c>
      <c r="M373" s="19">
        <f t="shared" si="106"/>
        <v>2</v>
      </c>
      <c r="N373" s="7">
        <v>3.69</v>
      </c>
      <c r="O373" s="10">
        <v>283.45</v>
      </c>
      <c r="P373" s="10">
        <v>284</v>
      </c>
      <c r="Q373" s="14">
        <v>50060</v>
      </c>
      <c r="R373" s="14">
        <f t="shared" si="107"/>
        <v>550.00000000001137</v>
      </c>
      <c r="S373" s="9">
        <f t="shared" si="108"/>
        <v>0.55000000000001137</v>
      </c>
      <c r="T373" s="14">
        <v>548.27607928078851</v>
      </c>
      <c r="U373" s="15">
        <f t="shared" si="109"/>
        <v>1</v>
      </c>
      <c r="V373" s="15">
        <f t="shared" si="97"/>
        <v>0</v>
      </c>
      <c r="W373" s="8">
        <v>2374</v>
      </c>
      <c r="X373" s="8">
        <v>2319</v>
      </c>
      <c r="Y373" s="8">
        <v>2265</v>
      </c>
      <c r="Z373" s="17">
        <v>19.54</v>
      </c>
      <c r="AA373" s="17">
        <f t="shared" si="98"/>
        <v>1.2909245593827543</v>
      </c>
      <c r="AB373" s="12">
        <v>19.54</v>
      </c>
      <c r="AC373" s="12">
        <v>19.54</v>
      </c>
      <c r="AD373" s="12">
        <v>3.53</v>
      </c>
      <c r="AE373" s="17">
        <f t="shared" si="110"/>
        <v>0.54777470538782258</v>
      </c>
      <c r="AF373" s="8">
        <v>3</v>
      </c>
      <c r="AG373" s="16">
        <v>3.79</v>
      </c>
      <c r="AH373" s="8">
        <v>0</v>
      </c>
      <c r="AI373" s="8">
        <v>0</v>
      </c>
      <c r="AJ373" s="8">
        <v>0</v>
      </c>
      <c r="AK373" s="8">
        <v>0</v>
      </c>
      <c r="AL373" s="8">
        <v>0</v>
      </c>
      <c r="AM373" s="8">
        <f t="shared" si="99"/>
        <v>0</v>
      </c>
      <c r="AN373" s="8">
        <v>0</v>
      </c>
      <c r="AO373" s="8">
        <v>0</v>
      </c>
      <c r="AP373" s="8">
        <v>1</v>
      </c>
      <c r="AQ373" s="8">
        <v>0</v>
      </c>
      <c r="AR373" s="8">
        <f t="shared" si="100"/>
        <v>1</v>
      </c>
      <c r="AS373" s="8">
        <v>0</v>
      </c>
      <c r="AT373" s="8">
        <v>1</v>
      </c>
      <c r="AU373" s="8">
        <v>0</v>
      </c>
      <c r="AV373" s="8">
        <v>0</v>
      </c>
      <c r="AW373" s="8">
        <f t="shared" si="111"/>
        <v>1</v>
      </c>
      <c r="AX373" s="8">
        <f t="shared" si="112"/>
        <v>0</v>
      </c>
      <c r="AY373" s="8">
        <f t="shared" si="113"/>
        <v>1</v>
      </c>
      <c r="AZ373" s="8">
        <f t="shared" si="114"/>
        <v>1</v>
      </c>
      <c r="BA373" s="8">
        <f t="shared" si="115"/>
        <v>0</v>
      </c>
      <c r="BB373" s="8">
        <f t="shared" si="116"/>
        <v>2</v>
      </c>
    </row>
    <row r="374" spans="1:54" x14ac:dyDescent="0.3">
      <c r="A374" s="2">
        <v>373</v>
      </c>
      <c r="B374" s="2">
        <v>60</v>
      </c>
      <c r="C374" s="2">
        <v>3</v>
      </c>
      <c r="D374" s="2">
        <v>3</v>
      </c>
      <c r="E374" s="26">
        <f t="shared" si="102"/>
        <v>3</v>
      </c>
      <c r="F374" s="26">
        <f t="shared" si="103"/>
        <v>3</v>
      </c>
      <c r="G374" s="2">
        <v>2</v>
      </c>
      <c r="H374" s="2">
        <v>2</v>
      </c>
      <c r="I374" s="26">
        <f t="shared" si="104"/>
        <v>2</v>
      </c>
      <c r="J374" s="26">
        <f t="shared" si="105"/>
        <v>2</v>
      </c>
      <c r="K374" s="7">
        <v>1</v>
      </c>
      <c r="L374" s="7">
        <v>1</v>
      </c>
      <c r="M374" s="19">
        <f t="shared" si="106"/>
        <v>2</v>
      </c>
      <c r="N374" s="7">
        <v>3.76</v>
      </c>
      <c r="O374" s="10">
        <v>284</v>
      </c>
      <c r="P374" s="10">
        <v>284.38</v>
      </c>
      <c r="Q374" s="14">
        <v>50060</v>
      </c>
      <c r="R374" s="14">
        <f t="shared" si="107"/>
        <v>379.99999999999545</v>
      </c>
      <c r="S374" s="9">
        <f t="shared" si="108"/>
        <v>0.37999999999999545</v>
      </c>
      <c r="T374" s="14">
        <v>377.53955697894139</v>
      </c>
      <c r="U374" s="15">
        <f t="shared" si="109"/>
        <v>0.99</v>
      </c>
      <c r="V374" s="15">
        <f t="shared" si="97"/>
        <v>1.0000000000000009E-2</v>
      </c>
      <c r="W374" s="8">
        <v>2374</v>
      </c>
      <c r="X374" s="8">
        <v>2319</v>
      </c>
      <c r="Y374" s="8">
        <v>2265</v>
      </c>
      <c r="Z374" s="17">
        <v>45.63</v>
      </c>
      <c r="AA374" s="17">
        <f t="shared" si="98"/>
        <v>1.6592504687726608</v>
      </c>
      <c r="AB374" s="12">
        <v>45.63</v>
      </c>
      <c r="AC374" s="12">
        <v>45.63</v>
      </c>
      <c r="AD374" s="12">
        <v>4.16</v>
      </c>
      <c r="AE374" s="17">
        <f t="shared" si="110"/>
        <v>0.61909333062674277</v>
      </c>
      <c r="AF374" s="8">
        <v>2.88</v>
      </c>
      <c r="AG374" s="16">
        <v>5.56</v>
      </c>
      <c r="AH374" s="8">
        <v>0</v>
      </c>
      <c r="AI374" s="8">
        <v>0</v>
      </c>
      <c r="AJ374" s="8">
        <v>0</v>
      </c>
      <c r="AK374" s="8">
        <v>0</v>
      </c>
      <c r="AL374" s="8">
        <v>0</v>
      </c>
      <c r="AM374" s="8">
        <f t="shared" si="99"/>
        <v>0</v>
      </c>
      <c r="AN374" s="8">
        <v>0</v>
      </c>
      <c r="AO374" s="8">
        <v>0</v>
      </c>
      <c r="AP374" s="8">
        <v>1</v>
      </c>
      <c r="AQ374" s="8">
        <v>0</v>
      </c>
      <c r="AR374" s="8">
        <f t="shared" si="100"/>
        <v>1</v>
      </c>
      <c r="AS374" s="8">
        <v>0</v>
      </c>
      <c r="AT374" s="8">
        <v>0</v>
      </c>
      <c r="AU374" s="8">
        <v>0</v>
      </c>
      <c r="AV374" s="8">
        <v>1</v>
      </c>
      <c r="AW374" s="8">
        <f t="shared" si="111"/>
        <v>1</v>
      </c>
      <c r="AX374" s="8">
        <f t="shared" si="112"/>
        <v>0</v>
      </c>
      <c r="AY374" s="8">
        <f t="shared" si="113"/>
        <v>0</v>
      </c>
      <c r="AZ374" s="8">
        <f t="shared" si="114"/>
        <v>1</v>
      </c>
      <c r="BA374" s="8">
        <f t="shared" si="115"/>
        <v>1</v>
      </c>
      <c r="BB374" s="8">
        <f t="shared" si="116"/>
        <v>2</v>
      </c>
    </row>
    <row r="375" spans="1:54" x14ac:dyDescent="0.3">
      <c r="A375" s="2">
        <v>374</v>
      </c>
      <c r="B375" s="2">
        <v>60</v>
      </c>
      <c r="C375" s="2">
        <v>3</v>
      </c>
      <c r="D375" s="2">
        <v>3</v>
      </c>
      <c r="E375" s="26">
        <f t="shared" si="102"/>
        <v>3</v>
      </c>
      <c r="F375" s="26">
        <f t="shared" si="103"/>
        <v>3</v>
      </c>
      <c r="G375" s="2">
        <v>2</v>
      </c>
      <c r="H375" s="2">
        <v>2</v>
      </c>
      <c r="I375" s="26">
        <f t="shared" si="104"/>
        <v>2</v>
      </c>
      <c r="J375" s="26">
        <f t="shared" si="105"/>
        <v>2</v>
      </c>
      <c r="K375" s="7">
        <v>1</v>
      </c>
      <c r="L375" s="7">
        <v>1</v>
      </c>
      <c r="M375" s="19">
        <f t="shared" si="106"/>
        <v>2</v>
      </c>
      <c r="N375" s="7">
        <v>3.65</v>
      </c>
      <c r="O375" s="10">
        <v>284.38</v>
      </c>
      <c r="P375" s="10">
        <v>284.83</v>
      </c>
      <c r="Q375" s="14">
        <v>50060</v>
      </c>
      <c r="R375" s="14">
        <f t="shared" si="107"/>
        <v>449.99999999998863</v>
      </c>
      <c r="S375" s="9">
        <f t="shared" si="108"/>
        <v>0.44999999999998863</v>
      </c>
      <c r="T375" s="14">
        <v>449.09744390467625</v>
      </c>
      <c r="U375" s="15">
        <f t="shared" si="109"/>
        <v>1</v>
      </c>
      <c r="V375" s="15">
        <f t="shared" si="97"/>
        <v>0</v>
      </c>
      <c r="W375" s="8">
        <v>2374</v>
      </c>
      <c r="X375" s="8">
        <v>2319</v>
      </c>
      <c r="Y375" s="8">
        <v>2265</v>
      </c>
      <c r="Z375" s="17">
        <v>8.39</v>
      </c>
      <c r="AA375" s="17">
        <f t="shared" si="98"/>
        <v>0.92376196082870032</v>
      </c>
      <c r="AB375" s="12">
        <v>8.39</v>
      </c>
      <c r="AC375" s="12">
        <v>8.39</v>
      </c>
      <c r="AD375" s="12">
        <v>4.2300000000000004</v>
      </c>
      <c r="AE375" s="17">
        <f t="shared" si="110"/>
        <v>0.6263403673750424</v>
      </c>
      <c r="AF375" s="8">
        <v>3.54</v>
      </c>
      <c r="AG375" s="16">
        <v>4.95</v>
      </c>
      <c r="AH375" s="8">
        <v>0</v>
      </c>
      <c r="AI375" s="8">
        <v>0</v>
      </c>
      <c r="AJ375" s="8">
        <v>0</v>
      </c>
      <c r="AK375" s="8">
        <v>0</v>
      </c>
      <c r="AL375" s="8">
        <v>0</v>
      </c>
      <c r="AM375" s="8">
        <f t="shared" si="99"/>
        <v>0</v>
      </c>
      <c r="AN375" s="8">
        <v>0</v>
      </c>
      <c r="AO375" s="8">
        <v>0</v>
      </c>
      <c r="AP375" s="8">
        <v>0</v>
      </c>
      <c r="AQ375" s="8">
        <v>4</v>
      </c>
      <c r="AR375" s="8">
        <f t="shared" si="100"/>
        <v>4</v>
      </c>
      <c r="AS375" s="8">
        <v>0</v>
      </c>
      <c r="AT375" s="8">
        <v>0</v>
      </c>
      <c r="AU375" s="8">
        <v>0</v>
      </c>
      <c r="AV375" s="8">
        <v>2</v>
      </c>
      <c r="AW375" s="8">
        <f t="shared" si="111"/>
        <v>2</v>
      </c>
      <c r="AX375" s="8">
        <f t="shared" si="112"/>
        <v>0</v>
      </c>
      <c r="AY375" s="8">
        <f t="shared" si="113"/>
        <v>0</v>
      </c>
      <c r="AZ375" s="8">
        <f t="shared" si="114"/>
        <v>0</v>
      </c>
      <c r="BA375" s="8">
        <f t="shared" si="115"/>
        <v>6</v>
      </c>
      <c r="BB375" s="8">
        <f t="shared" si="116"/>
        <v>6</v>
      </c>
    </row>
    <row r="376" spans="1:54" x14ac:dyDescent="0.3">
      <c r="A376" s="2">
        <v>375</v>
      </c>
      <c r="B376" s="2">
        <v>80</v>
      </c>
      <c r="C376" s="2">
        <v>4</v>
      </c>
      <c r="D376" s="2">
        <v>4</v>
      </c>
      <c r="E376" s="26">
        <f t="shared" si="102"/>
        <v>4</v>
      </c>
      <c r="F376" s="26">
        <f t="shared" si="103"/>
        <v>4</v>
      </c>
      <c r="G376" s="2">
        <v>1</v>
      </c>
      <c r="H376" s="2">
        <v>1</v>
      </c>
      <c r="I376" s="26">
        <f t="shared" si="104"/>
        <v>1</v>
      </c>
      <c r="J376" s="26">
        <f t="shared" si="105"/>
        <v>1</v>
      </c>
      <c r="K376" s="7">
        <v>1</v>
      </c>
      <c r="L376" s="7">
        <v>1</v>
      </c>
      <c r="M376" s="19">
        <f t="shared" si="106"/>
        <v>2</v>
      </c>
      <c r="N376" s="7">
        <v>3.8</v>
      </c>
      <c r="O376" s="10">
        <v>284.83</v>
      </c>
      <c r="P376" s="10">
        <v>285.5</v>
      </c>
      <c r="Q376" s="14">
        <v>50060</v>
      </c>
      <c r="R376" s="14">
        <f t="shared" si="107"/>
        <v>670.00000000001592</v>
      </c>
      <c r="S376" s="9">
        <f t="shared" si="108"/>
        <v>0.67000000000001592</v>
      </c>
      <c r="T376" s="14">
        <v>594.059889938899</v>
      </c>
      <c r="U376" s="15">
        <f t="shared" si="109"/>
        <v>0.89</v>
      </c>
      <c r="V376" s="15">
        <f t="shared" si="97"/>
        <v>0.10999999999999999</v>
      </c>
      <c r="W376" s="8">
        <v>2374</v>
      </c>
      <c r="X376" s="8">
        <v>2319</v>
      </c>
      <c r="Y376" s="8">
        <v>2265</v>
      </c>
      <c r="Z376" s="17">
        <v>33.049999999999997</v>
      </c>
      <c r="AA376" s="17">
        <f t="shared" si="98"/>
        <v>1.5191714638216589</v>
      </c>
      <c r="AB376" s="12">
        <v>33.049999999999997</v>
      </c>
      <c r="AC376" s="12">
        <v>33.049999999999997</v>
      </c>
      <c r="AD376" s="12">
        <v>4.8</v>
      </c>
      <c r="AE376" s="17">
        <f t="shared" si="110"/>
        <v>0.68124123737558717</v>
      </c>
      <c r="AF376" s="8">
        <v>2.88</v>
      </c>
      <c r="AG376" s="16">
        <v>5.93</v>
      </c>
      <c r="AH376" s="8">
        <v>0</v>
      </c>
      <c r="AI376" s="8">
        <v>0</v>
      </c>
      <c r="AJ376" s="8">
        <v>0</v>
      </c>
      <c r="AK376" s="8">
        <v>0</v>
      </c>
      <c r="AL376" s="8">
        <v>0</v>
      </c>
      <c r="AM376" s="8">
        <f t="shared" si="99"/>
        <v>0</v>
      </c>
      <c r="AN376" s="8">
        <v>0</v>
      </c>
      <c r="AO376" s="8">
        <v>0</v>
      </c>
      <c r="AP376" s="8">
        <v>0</v>
      </c>
      <c r="AQ376" s="8">
        <v>1</v>
      </c>
      <c r="AR376" s="8">
        <f t="shared" si="100"/>
        <v>1</v>
      </c>
      <c r="AS376" s="8">
        <v>0</v>
      </c>
      <c r="AT376" s="8">
        <v>0</v>
      </c>
      <c r="AU376" s="8">
        <v>0</v>
      </c>
      <c r="AV376" s="8">
        <v>0</v>
      </c>
      <c r="AW376" s="8">
        <f t="shared" si="111"/>
        <v>0</v>
      </c>
      <c r="AX376" s="8">
        <f t="shared" si="112"/>
        <v>0</v>
      </c>
      <c r="AY376" s="8">
        <f t="shared" si="113"/>
        <v>0</v>
      </c>
      <c r="AZ376" s="8">
        <f t="shared" si="114"/>
        <v>0</v>
      </c>
      <c r="BA376" s="8">
        <f t="shared" si="115"/>
        <v>1</v>
      </c>
      <c r="BB376" s="8">
        <f t="shared" si="116"/>
        <v>1</v>
      </c>
    </row>
    <row r="377" spans="1:54" x14ac:dyDescent="0.3">
      <c r="A377" s="2">
        <v>376</v>
      </c>
      <c r="B377" s="2">
        <v>80</v>
      </c>
      <c r="C377" s="2">
        <v>4</v>
      </c>
      <c r="D377" s="2">
        <v>4</v>
      </c>
      <c r="E377" s="26">
        <f t="shared" si="102"/>
        <v>4</v>
      </c>
      <c r="F377" s="26">
        <f t="shared" si="103"/>
        <v>4</v>
      </c>
      <c r="G377" s="2">
        <v>4</v>
      </c>
      <c r="H377" s="2">
        <v>4</v>
      </c>
      <c r="I377" s="26">
        <f t="shared" si="104"/>
        <v>4</v>
      </c>
      <c r="J377" s="26">
        <f t="shared" si="105"/>
        <v>4</v>
      </c>
      <c r="K377" s="7">
        <v>1</v>
      </c>
      <c r="L377" s="7">
        <v>1</v>
      </c>
      <c r="M377" s="19">
        <f t="shared" si="106"/>
        <v>2</v>
      </c>
      <c r="N377" s="7">
        <v>3.72</v>
      </c>
      <c r="O377" s="10">
        <v>285.5</v>
      </c>
      <c r="P377" s="10">
        <v>285.75</v>
      </c>
      <c r="Q377" s="14">
        <v>50060</v>
      </c>
      <c r="R377" s="14">
        <f t="shared" si="107"/>
        <v>250</v>
      </c>
      <c r="S377" s="9">
        <f t="shared" si="108"/>
        <v>0.25</v>
      </c>
      <c r="T377" s="14">
        <v>249.77165475626842</v>
      </c>
      <c r="U377" s="15">
        <f t="shared" si="109"/>
        <v>1</v>
      </c>
      <c r="V377" s="15">
        <f t="shared" si="97"/>
        <v>0</v>
      </c>
      <c r="W377" s="8">
        <v>2374</v>
      </c>
      <c r="X377" s="8">
        <v>2319</v>
      </c>
      <c r="Y377" s="8">
        <v>2265</v>
      </c>
      <c r="Z377" s="23">
        <v>36.78</v>
      </c>
      <c r="AA377" s="17">
        <f t="shared" si="98"/>
        <v>1.5656117249020587</v>
      </c>
      <c r="AB377" s="13">
        <f>AVERAGE(AB376,AB378)</f>
        <v>36.78</v>
      </c>
      <c r="AC377" s="13">
        <f>AVERAGE(AC376,AC378)</f>
        <v>36.78</v>
      </c>
      <c r="AD377" s="12">
        <v>4.74</v>
      </c>
      <c r="AE377" s="17">
        <f t="shared" si="110"/>
        <v>0.67577834167408513</v>
      </c>
      <c r="AF377" s="8">
        <v>4.3499999999999996</v>
      </c>
      <c r="AG377" s="16">
        <v>5.04</v>
      </c>
      <c r="AH377" s="8">
        <v>1</v>
      </c>
      <c r="AI377" s="8">
        <v>0</v>
      </c>
      <c r="AJ377" s="8">
        <v>0</v>
      </c>
      <c r="AK377" s="8">
        <v>0</v>
      </c>
      <c r="AL377" s="8">
        <v>0</v>
      </c>
      <c r="AM377" s="8">
        <f t="shared" si="99"/>
        <v>0</v>
      </c>
      <c r="AN377" s="8">
        <v>0</v>
      </c>
      <c r="AO377" s="8">
        <v>0</v>
      </c>
      <c r="AP377" s="8">
        <v>0</v>
      </c>
      <c r="AQ377" s="8">
        <v>0</v>
      </c>
      <c r="AR377" s="8">
        <f t="shared" si="100"/>
        <v>0</v>
      </c>
      <c r="AS377" s="8">
        <v>0</v>
      </c>
      <c r="AT377" s="8">
        <v>0</v>
      </c>
      <c r="AU377" s="8">
        <v>0</v>
      </c>
      <c r="AV377" s="8">
        <v>0</v>
      </c>
      <c r="AW377" s="8">
        <f t="shared" si="111"/>
        <v>0</v>
      </c>
      <c r="AX377" s="8">
        <f t="shared" si="112"/>
        <v>0</v>
      </c>
      <c r="AY377" s="8">
        <f t="shared" si="113"/>
        <v>0</v>
      </c>
      <c r="AZ377" s="8">
        <f t="shared" si="114"/>
        <v>0</v>
      </c>
      <c r="BA377" s="8">
        <f t="shared" si="115"/>
        <v>0</v>
      </c>
      <c r="BB377" s="8">
        <f t="shared" si="116"/>
        <v>0</v>
      </c>
    </row>
    <row r="378" spans="1:54" x14ac:dyDescent="0.3">
      <c r="A378" s="2">
        <v>377</v>
      </c>
      <c r="B378" s="2">
        <v>80</v>
      </c>
      <c r="C378" s="2">
        <v>4</v>
      </c>
      <c r="D378" s="2">
        <v>4</v>
      </c>
      <c r="E378" s="26">
        <f t="shared" si="102"/>
        <v>4</v>
      </c>
      <c r="F378" s="26">
        <f t="shared" si="103"/>
        <v>4</v>
      </c>
      <c r="G378" s="2">
        <v>4</v>
      </c>
      <c r="H378" s="2">
        <v>4</v>
      </c>
      <c r="I378" s="26">
        <f t="shared" si="104"/>
        <v>4</v>
      </c>
      <c r="J378" s="26">
        <f t="shared" si="105"/>
        <v>4</v>
      </c>
      <c r="K378" s="7">
        <v>1</v>
      </c>
      <c r="L378" s="7">
        <v>1</v>
      </c>
      <c r="M378" s="19">
        <f t="shared" si="106"/>
        <v>2</v>
      </c>
      <c r="N378" s="7">
        <v>3.64</v>
      </c>
      <c r="O378" s="10">
        <v>285.75</v>
      </c>
      <c r="P378" s="10">
        <v>286.39999999999998</v>
      </c>
      <c r="Q378" s="14">
        <v>50060</v>
      </c>
      <c r="R378" s="14">
        <f t="shared" si="107"/>
        <v>649.99999999997726</v>
      </c>
      <c r="S378" s="9">
        <f t="shared" si="108"/>
        <v>0.64999999999997726</v>
      </c>
      <c r="T378" s="14">
        <v>609.23395466729107</v>
      </c>
      <c r="U378" s="15">
        <f t="shared" si="109"/>
        <v>0.94</v>
      </c>
      <c r="V378" s="15">
        <f t="shared" si="97"/>
        <v>6.0000000000000053E-2</v>
      </c>
      <c r="W378" s="8">
        <v>2374</v>
      </c>
      <c r="X378" s="8">
        <v>2319</v>
      </c>
      <c r="Y378" s="8">
        <v>2265</v>
      </c>
      <c r="Z378" s="17">
        <v>40.51</v>
      </c>
      <c r="AA378" s="17">
        <f t="shared" si="98"/>
        <v>1.6075622431835883</v>
      </c>
      <c r="AB378" s="12">
        <v>40.51</v>
      </c>
      <c r="AC378" s="12">
        <v>40.51</v>
      </c>
      <c r="AD378" s="12">
        <v>4.33</v>
      </c>
      <c r="AE378" s="17">
        <f t="shared" si="110"/>
        <v>0.63648789635336545</v>
      </c>
      <c r="AF378" s="8">
        <v>2.84</v>
      </c>
      <c r="AG378" s="16">
        <v>5.3</v>
      </c>
      <c r="AH378" s="8">
        <v>0</v>
      </c>
      <c r="AI378" s="8">
        <v>0</v>
      </c>
      <c r="AJ378" s="8">
        <v>1</v>
      </c>
      <c r="AK378" s="8">
        <v>0</v>
      </c>
      <c r="AL378" s="8">
        <v>1</v>
      </c>
      <c r="AM378" s="8">
        <f t="shared" si="99"/>
        <v>2</v>
      </c>
      <c r="AN378" s="8">
        <v>0</v>
      </c>
      <c r="AO378" s="8">
        <v>0</v>
      </c>
      <c r="AP378" s="8">
        <v>0</v>
      </c>
      <c r="AQ378" s="8">
        <v>0</v>
      </c>
      <c r="AR378" s="8">
        <f t="shared" si="100"/>
        <v>0</v>
      </c>
      <c r="AS378" s="8">
        <v>0</v>
      </c>
      <c r="AT378" s="8">
        <v>0</v>
      </c>
      <c r="AU378" s="8">
        <v>0</v>
      </c>
      <c r="AV378" s="8">
        <v>0</v>
      </c>
      <c r="AW378" s="8">
        <f t="shared" si="111"/>
        <v>0</v>
      </c>
      <c r="AX378" s="8">
        <f t="shared" si="112"/>
        <v>0</v>
      </c>
      <c r="AY378" s="8">
        <f t="shared" si="113"/>
        <v>1</v>
      </c>
      <c r="AZ378" s="8">
        <f t="shared" si="114"/>
        <v>0</v>
      </c>
      <c r="BA378" s="8">
        <f t="shared" si="115"/>
        <v>1</v>
      </c>
      <c r="BB378" s="8">
        <f t="shared" si="116"/>
        <v>2</v>
      </c>
    </row>
    <row r="379" spans="1:54" x14ac:dyDescent="0.3">
      <c r="A379" s="2">
        <v>378</v>
      </c>
      <c r="B379" s="2">
        <v>80</v>
      </c>
      <c r="C379" s="2">
        <v>4</v>
      </c>
      <c r="D379" s="2">
        <v>4</v>
      </c>
      <c r="E379" s="26">
        <f t="shared" si="102"/>
        <v>4</v>
      </c>
      <c r="F379" s="26">
        <f t="shared" si="103"/>
        <v>4</v>
      </c>
      <c r="G379" s="2">
        <v>4</v>
      </c>
      <c r="H379" s="2">
        <v>4</v>
      </c>
      <c r="I379" s="26">
        <f t="shared" si="104"/>
        <v>4</v>
      </c>
      <c r="J379" s="26">
        <f t="shared" si="105"/>
        <v>4</v>
      </c>
      <c r="K379" s="7">
        <v>1</v>
      </c>
      <c r="L379" s="7">
        <v>1</v>
      </c>
      <c r="M379" s="19">
        <f t="shared" si="106"/>
        <v>2</v>
      </c>
      <c r="N379" s="7">
        <v>3.61</v>
      </c>
      <c r="O379" s="10">
        <v>286.39999999999998</v>
      </c>
      <c r="P379" s="10">
        <v>286.7</v>
      </c>
      <c r="Q379" s="14">
        <v>50060</v>
      </c>
      <c r="R379" s="14">
        <f t="shared" si="107"/>
        <v>300.00000000001137</v>
      </c>
      <c r="S379" s="9">
        <f t="shared" si="108"/>
        <v>0.30000000000001137</v>
      </c>
      <c r="T379" s="14">
        <v>298.89017996256166</v>
      </c>
      <c r="U379" s="15">
        <f t="shared" si="109"/>
        <v>1</v>
      </c>
      <c r="V379" s="15">
        <f t="shared" si="97"/>
        <v>0</v>
      </c>
      <c r="W379" s="8">
        <v>2374</v>
      </c>
      <c r="X379" s="8">
        <v>2319</v>
      </c>
      <c r="Y379" s="8">
        <v>2265</v>
      </c>
      <c r="Z379" s="23">
        <v>40.51</v>
      </c>
      <c r="AA379" s="17">
        <f t="shared" si="98"/>
        <v>1.6075622431835883</v>
      </c>
      <c r="AB379" s="13">
        <f>AB378</f>
        <v>40.51</v>
      </c>
      <c r="AC379" s="13">
        <f>AC378</f>
        <v>40.51</v>
      </c>
      <c r="AD379" s="12">
        <v>5.22</v>
      </c>
      <c r="AE379" s="17">
        <f t="shared" si="110"/>
        <v>0.71767050300226209</v>
      </c>
      <c r="AF379" s="8">
        <v>4.22</v>
      </c>
      <c r="AG379" s="16">
        <v>6.38</v>
      </c>
      <c r="AH379" s="8">
        <v>0</v>
      </c>
      <c r="AI379" s="8">
        <v>0</v>
      </c>
      <c r="AJ379" s="8">
        <v>0</v>
      </c>
      <c r="AK379" s="8">
        <v>0</v>
      </c>
      <c r="AL379" s="8">
        <v>0</v>
      </c>
      <c r="AM379" s="8">
        <f t="shared" si="99"/>
        <v>0</v>
      </c>
      <c r="AN379" s="8">
        <v>0</v>
      </c>
      <c r="AO379" s="8">
        <v>0</v>
      </c>
      <c r="AP379" s="8">
        <v>0</v>
      </c>
      <c r="AQ379" s="8">
        <v>0</v>
      </c>
      <c r="AR379" s="8">
        <f t="shared" si="100"/>
        <v>0</v>
      </c>
      <c r="AS379" s="8">
        <v>0</v>
      </c>
      <c r="AT379" s="8">
        <v>0</v>
      </c>
      <c r="AU379" s="8">
        <v>0</v>
      </c>
      <c r="AV379" s="8">
        <v>0</v>
      </c>
      <c r="AW379" s="8">
        <f t="shared" si="111"/>
        <v>0</v>
      </c>
      <c r="AX379" s="8">
        <f t="shared" si="112"/>
        <v>0</v>
      </c>
      <c r="AY379" s="8">
        <f t="shared" si="113"/>
        <v>0</v>
      </c>
      <c r="AZ379" s="8">
        <f t="shared" si="114"/>
        <v>0</v>
      </c>
      <c r="BA379" s="8">
        <f t="shared" si="115"/>
        <v>0</v>
      </c>
      <c r="BB379" s="8">
        <f t="shared" si="116"/>
        <v>0</v>
      </c>
    </row>
    <row r="380" spans="1:54" x14ac:dyDescent="0.3">
      <c r="O380"/>
      <c r="P380"/>
      <c r="Q380"/>
      <c r="R380"/>
      <c r="S380"/>
      <c r="T380"/>
      <c r="U380"/>
      <c r="V380"/>
      <c r="AH380" s="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383"/>
  <sheetViews>
    <sheetView topLeftCell="A61" zoomScaleNormal="100" workbookViewId="0">
      <pane xSplit="1" topLeftCell="H1" activePane="topRight" state="frozen"/>
      <selection pane="topRight" activeCell="I90" sqref="I90"/>
    </sheetView>
  </sheetViews>
  <sheetFormatPr baseColWidth="10" defaultColWidth="8.88671875" defaultRowHeight="14.4" x14ac:dyDescent="0.3"/>
  <cols>
    <col min="1" max="1" width="6.6640625" style="1" bestFit="1" customWidth="1"/>
    <col min="2" max="2" width="8.88671875" style="1"/>
    <col min="3" max="4" width="12.5546875" style="1" hidden="1" customWidth="1"/>
    <col min="5" max="6" width="10.88671875" style="1" bestFit="1" customWidth="1"/>
    <col min="7" max="8" width="8.88671875" style="1" customWidth="1"/>
    <col min="9" max="9" width="8.88671875" style="22"/>
    <col min="10" max="10" width="8.88671875" style="1"/>
    <col min="11" max="11" width="8.88671875" style="1" customWidth="1"/>
    <col min="12" max="12" width="8" style="1" customWidth="1"/>
    <col min="13" max="13" width="14.109375" style="1" customWidth="1"/>
    <col min="14" max="15" width="14.6640625" style="1" customWidth="1"/>
    <col min="16" max="16" width="11.5546875" style="1" customWidth="1"/>
    <col min="17" max="18" width="16.6640625" style="1" customWidth="1"/>
    <col min="19" max="21" width="8.88671875" style="1"/>
    <col min="22" max="22" width="9.6640625" style="1" bestFit="1" customWidth="1"/>
    <col min="23" max="23" width="13.6640625" style="1" bestFit="1" customWidth="1"/>
    <col min="24" max="25" width="9.6640625" style="1" hidden="1" customWidth="1"/>
    <col min="26" max="26" width="9.109375" style="1" bestFit="1" customWidth="1"/>
    <col min="27" max="27" width="13.6640625" style="1" bestFit="1" customWidth="1"/>
    <col min="28" max="29" width="0" style="1" hidden="1" customWidth="1"/>
    <col min="30" max="30" width="12.6640625" style="1" bestFit="1" customWidth="1"/>
    <col min="31" max="31" width="13.5546875" style="1" customWidth="1"/>
    <col min="32" max="32" width="15.33203125" style="1" bestFit="1" customWidth="1"/>
    <col min="33" max="33" width="16.33203125" style="1" bestFit="1" customWidth="1"/>
    <col min="34" max="36" width="8.88671875" style="1"/>
    <col min="37" max="38" width="15.33203125" style="1" bestFit="1" customWidth="1"/>
    <col min="39" max="40" width="8.88671875" style="1"/>
    <col min="41" max="41" width="11" style="1" bestFit="1" customWidth="1"/>
    <col min="42" max="43" width="15.33203125" style="1" bestFit="1" customWidth="1"/>
    <col min="44" max="44" width="8.88671875" style="1"/>
    <col min="45" max="45" width="17" style="1" bestFit="1" customWidth="1"/>
    <col min="46" max="46" width="11" style="1" bestFit="1" customWidth="1"/>
    <col min="47" max="48" width="11.33203125" style="1" bestFit="1" customWidth="1"/>
    <col min="49" max="49" width="14.33203125" style="1" customWidth="1"/>
    <col min="50" max="50" width="12.88671875" style="1" bestFit="1" customWidth="1"/>
    <col min="51" max="16384" width="8.88671875" style="1"/>
  </cols>
  <sheetData>
    <row r="1" spans="1:50" x14ac:dyDescent="0.3">
      <c r="A1" s="25" t="s">
        <v>0</v>
      </c>
      <c r="B1" s="25" t="s">
        <v>1</v>
      </c>
      <c r="C1" s="3" t="s">
        <v>3</v>
      </c>
      <c r="D1" s="3" t="s">
        <v>12</v>
      </c>
      <c r="E1" s="3" t="s">
        <v>4</v>
      </c>
      <c r="F1" s="3" t="s">
        <v>13</v>
      </c>
      <c r="G1" s="3" t="s">
        <v>5</v>
      </c>
      <c r="H1" s="3" t="s">
        <v>14</v>
      </c>
      <c r="I1" s="21" t="s">
        <v>50</v>
      </c>
      <c r="J1" s="25" t="s">
        <v>2</v>
      </c>
      <c r="K1" s="25" t="s">
        <v>6</v>
      </c>
      <c r="L1" s="25" t="s">
        <v>7</v>
      </c>
      <c r="M1" s="25" t="s">
        <v>8</v>
      </c>
      <c r="N1" s="25" t="s">
        <v>17</v>
      </c>
      <c r="O1" s="25" t="s">
        <v>68</v>
      </c>
      <c r="P1" s="25" t="s">
        <v>18</v>
      </c>
      <c r="Q1" s="25" t="s">
        <v>19</v>
      </c>
      <c r="R1" s="25" t="s">
        <v>20</v>
      </c>
      <c r="S1" s="25" t="s">
        <v>9</v>
      </c>
      <c r="T1" s="25" t="s">
        <v>10</v>
      </c>
      <c r="U1" s="25" t="s">
        <v>11</v>
      </c>
      <c r="V1" s="12" t="s">
        <v>15</v>
      </c>
      <c r="W1" s="12" t="s">
        <v>69</v>
      </c>
      <c r="X1" s="12" t="s">
        <v>21</v>
      </c>
      <c r="Y1" s="12" t="s">
        <v>22</v>
      </c>
      <c r="Z1" s="12" t="s">
        <v>16</v>
      </c>
      <c r="AA1" s="12" t="s">
        <v>70</v>
      </c>
      <c r="AB1" s="25" t="s">
        <v>23</v>
      </c>
      <c r="AC1" s="25" t="s">
        <v>24</v>
      </c>
      <c r="AD1" s="25" t="s">
        <v>32</v>
      </c>
      <c r="AE1" s="25" t="s">
        <v>33</v>
      </c>
      <c r="AF1" s="25" t="s">
        <v>34</v>
      </c>
      <c r="AG1" s="25" t="s">
        <v>35</v>
      </c>
      <c r="AH1" s="25" t="s">
        <v>42</v>
      </c>
      <c r="AI1" s="25" t="s">
        <v>45</v>
      </c>
      <c r="AJ1" s="25" t="s">
        <v>36</v>
      </c>
      <c r="AK1" s="25" t="s">
        <v>37</v>
      </c>
      <c r="AL1" s="25" t="s">
        <v>38</v>
      </c>
      <c r="AM1" s="25" t="s">
        <v>43</v>
      </c>
      <c r="AN1" s="25" t="s">
        <v>46</v>
      </c>
      <c r="AO1" s="25" t="s">
        <v>39</v>
      </c>
      <c r="AP1" s="25" t="s">
        <v>40</v>
      </c>
      <c r="AQ1" s="25" t="s">
        <v>41</v>
      </c>
      <c r="AR1" s="25" t="s">
        <v>44</v>
      </c>
      <c r="AS1" s="25" t="s">
        <v>47</v>
      </c>
      <c r="AT1" s="25" t="s">
        <v>52</v>
      </c>
      <c r="AU1" s="25" t="s">
        <v>53</v>
      </c>
      <c r="AV1" s="25" t="s">
        <v>54</v>
      </c>
      <c r="AW1" s="25" t="s">
        <v>55</v>
      </c>
      <c r="AX1" s="25" t="s">
        <v>56</v>
      </c>
    </row>
    <row r="2" spans="1:50" x14ac:dyDescent="0.3">
      <c r="A2" s="25">
        <v>1</v>
      </c>
      <c r="B2" s="25">
        <v>40</v>
      </c>
      <c r="C2" s="25">
        <v>1</v>
      </c>
      <c r="D2" s="25">
        <v>1</v>
      </c>
      <c r="E2" s="25">
        <v>1</v>
      </c>
      <c r="F2" s="25">
        <v>1</v>
      </c>
      <c r="G2" s="25">
        <v>3</v>
      </c>
      <c r="H2" s="25">
        <v>3</v>
      </c>
      <c r="I2" s="19">
        <f>SUM(G2:H2)</f>
        <v>6</v>
      </c>
      <c r="J2" s="25">
        <v>3.22</v>
      </c>
      <c r="K2" s="9">
        <v>0</v>
      </c>
      <c r="L2" s="9">
        <v>0.23400000000000001</v>
      </c>
      <c r="M2" s="14">
        <v>19002</v>
      </c>
      <c r="N2" s="14">
        <f>(L2-K2)*1000</f>
        <v>234</v>
      </c>
      <c r="O2" s="9">
        <f>N2/1000</f>
        <v>0.23400000000000001</v>
      </c>
      <c r="P2" s="14">
        <v>233.93483681742131</v>
      </c>
      <c r="Q2" s="15">
        <f>ROUND(P2/N2,2)</f>
        <v>1</v>
      </c>
      <c r="R2" s="15">
        <f t="shared" ref="R2:R65" si="0">1-Q2</f>
        <v>0</v>
      </c>
      <c r="S2" s="25">
        <v>69321</v>
      </c>
      <c r="T2" s="25">
        <v>69410</v>
      </c>
      <c r="U2" s="25">
        <v>69498</v>
      </c>
      <c r="V2" s="17">
        <v>23.57</v>
      </c>
      <c r="W2" s="17">
        <f t="shared" ref="W2:W65" si="1">LOG(V2)</f>
        <v>1.3723595825243238</v>
      </c>
      <c r="X2" s="12">
        <v>13.77</v>
      </c>
      <c r="Y2" s="12">
        <v>32.479999999999997</v>
      </c>
      <c r="Z2" s="12">
        <v>2.83</v>
      </c>
      <c r="AA2" s="17">
        <f>LOG(Z2)</f>
        <v>0.45178643552429026</v>
      </c>
      <c r="AB2" s="25">
        <v>2.13</v>
      </c>
      <c r="AC2" s="16">
        <v>3.52</v>
      </c>
      <c r="AD2" s="18">
        <v>2</v>
      </c>
      <c r="AE2" s="25">
        <v>0</v>
      </c>
      <c r="AF2" s="25">
        <v>0</v>
      </c>
      <c r="AG2" s="25">
        <v>2</v>
      </c>
      <c r="AH2">
        <v>1</v>
      </c>
      <c r="AI2" s="25">
        <f t="shared" ref="AI2:AI65" si="2">SUM(AE2:AH2)</f>
        <v>3</v>
      </c>
      <c r="AJ2" s="25">
        <v>0</v>
      </c>
      <c r="AK2" s="25">
        <v>0</v>
      </c>
      <c r="AL2" s="25">
        <v>1</v>
      </c>
      <c r="AM2" s="25">
        <v>0</v>
      </c>
      <c r="AN2" s="25">
        <f t="shared" ref="AN2:AN65" si="3">SUM(AJ2:AM2)</f>
        <v>1</v>
      </c>
      <c r="AO2" s="25">
        <v>0</v>
      </c>
      <c r="AP2" s="25">
        <v>0</v>
      </c>
      <c r="AQ2" s="25">
        <v>1</v>
      </c>
      <c r="AR2" s="25">
        <v>2</v>
      </c>
      <c r="AS2" s="25">
        <f t="shared" ref="AS2:AS65" si="4">SUM(AO2:AR2)</f>
        <v>3</v>
      </c>
      <c r="AT2" s="25">
        <f>AE2+AJ2+AO2</f>
        <v>0</v>
      </c>
      <c r="AU2" s="25">
        <f t="shared" ref="AU2:AX17" si="5">AF2+AK2+AP2</f>
        <v>0</v>
      </c>
      <c r="AV2" s="25">
        <f t="shared" si="5"/>
        <v>4</v>
      </c>
      <c r="AW2" s="25">
        <f t="shared" si="5"/>
        <v>3</v>
      </c>
      <c r="AX2" s="25">
        <f t="shared" si="5"/>
        <v>7</v>
      </c>
    </row>
    <row r="3" spans="1:50" x14ac:dyDescent="0.3">
      <c r="A3" s="25">
        <v>2</v>
      </c>
      <c r="B3" s="25">
        <v>60</v>
      </c>
      <c r="C3" s="25">
        <v>1</v>
      </c>
      <c r="D3" s="25">
        <v>1</v>
      </c>
      <c r="E3" s="25">
        <v>1</v>
      </c>
      <c r="F3" s="25">
        <v>1</v>
      </c>
      <c r="G3" s="25">
        <v>3</v>
      </c>
      <c r="H3" s="25">
        <v>3</v>
      </c>
      <c r="I3" s="19">
        <f t="shared" ref="I3:I66" si="6">SUM(G3:H3)</f>
        <v>6</v>
      </c>
      <c r="J3" s="25">
        <v>3.59</v>
      </c>
      <c r="K3" s="9">
        <v>0.23400000000000001</v>
      </c>
      <c r="L3" s="9">
        <v>0.65</v>
      </c>
      <c r="M3" s="14">
        <v>19002</v>
      </c>
      <c r="N3" s="14">
        <f t="shared" ref="N3:N66" si="7">(L3-K3)*1000</f>
        <v>416.00000000000006</v>
      </c>
      <c r="O3" s="9">
        <f t="shared" ref="O3:O66" si="8">N3/1000</f>
        <v>0.41600000000000004</v>
      </c>
      <c r="P3" s="14">
        <v>413.55315073202013</v>
      </c>
      <c r="Q3" s="15">
        <f t="shared" ref="Q3:Q66" si="9">ROUND(P3/N3,2)</f>
        <v>0.99</v>
      </c>
      <c r="R3" s="15">
        <f t="shared" si="0"/>
        <v>1.0000000000000009E-2</v>
      </c>
      <c r="S3" s="25">
        <v>69321</v>
      </c>
      <c r="T3" s="25">
        <v>69410</v>
      </c>
      <c r="U3" s="25">
        <v>69498</v>
      </c>
      <c r="V3" s="17">
        <v>21.43</v>
      </c>
      <c r="W3" s="17">
        <f t="shared" si="1"/>
        <v>1.3310221710418286</v>
      </c>
      <c r="X3" s="12">
        <v>11.92</v>
      </c>
      <c r="Y3" s="12">
        <v>40.46</v>
      </c>
      <c r="Z3" s="12">
        <v>1.68</v>
      </c>
      <c r="AA3" s="17">
        <f t="shared" ref="AA3:AA66" si="10">LOG(Z3)</f>
        <v>0.22530928172586284</v>
      </c>
      <c r="AB3" s="25">
        <v>1.27</v>
      </c>
      <c r="AC3" s="16">
        <v>2.5499999999999998</v>
      </c>
      <c r="AD3" s="18">
        <v>2</v>
      </c>
      <c r="AE3" s="25">
        <v>0</v>
      </c>
      <c r="AF3" s="25">
        <v>0</v>
      </c>
      <c r="AG3" s="25">
        <v>1</v>
      </c>
      <c r="AH3">
        <v>15</v>
      </c>
      <c r="AI3" s="25">
        <f t="shared" si="2"/>
        <v>16</v>
      </c>
      <c r="AJ3" s="25">
        <v>0</v>
      </c>
      <c r="AK3" s="25">
        <v>0</v>
      </c>
      <c r="AL3" s="25">
        <v>3</v>
      </c>
      <c r="AM3" s="25">
        <v>35</v>
      </c>
      <c r="AN3" s="25">
        <f t="shared" si="3"/>
        <v>38</v>
      </c>
      <c r="AO3" s="25">
        <v>0</v>
      </c>
      <c r="AP3" s="25">
        <v>0</v>
      </c>
      <c r="AQ3" s="25">
        <v>1</v>
      </c>
      <c r="AR3" s="25">
        <v>12</v>
      </c>
      <c r="AS3" s="25">
        <f t="shared" si="4"/>
        <v>13</v>
      </c>
      <c r="AT3" s="25">
        <f t="shared" ref="AT3:AX65" si="11">AE3+AJ3+AO3</f>
        <v>0</v>
      </c>
      <c r="AU3" s="25">
        <f t="shared" si="5"/>
        <v>0</v>
      </c>
      <c r="AV3" s="25">
        <f t="shared" si="5"/>
        <v>5</v>
      </c>
      <c r="AW3" s="25">
        <f t="shared" si="5"/>
        <v>62</v>
      </c>
      <c r="AX3" s="25">
        <f t="shared" si="5"/>
        <v>67</v>
      </c>
    </row>
    <row r="4" spans="1:50" x14ac:dyDescent="0.3">
      <c r="A4" s="25">
        <v>3</v>
      </c>
      <c r="B4" s="25">
        <v>60</v>
      </c>
      <c r="C4" s="25">
        <v>2</v>
      </c>
      <c r="D4" s="25">
        <v>2</v>
      </c>
      <c r="E4" s="25">
        <v>2</v>
      </c>
      <c r="F4" s="25">
        <v>2</v>
      </c>
      <c r="G4" s="25">
        <v>2</v>
      </c>
      <c r="H4" s="25">
        <v>2</v>
      </c>
      <c r="I4" s="19">
        <f t="shared" si="6"/>
        <v>4</v>
      </c>
      <c r="J4" s="25">
        <v>3.69</v>
      </c>
      <c r="K4" s="9">
        <v>0.65</v>
      </c>
      <c r="L4" s="9">
        <v>0.95</v>
      </c>
      <c r="M4" s="14">
        <v>19002</v>
      </c>
      <c r="N4" s="14">
        <f t="shared" si="7"/>
        <v>299.99999999999994</v>
      </c>
      <c r="O4" s="9">
        <f t="shared" si="8"/>
        <v>0.29999999999999993</v>
      </c>
      <c r="P4" s="14">
        <v>284.96202904192199</v>
      </c>
      <c r="Q4" s="15">
        <f t="shared" si="9"/>
        <v>0.95</v>
      </c>
      <c r="R4" s="15">
        <f t="shared" si="0"/>
        <v>5.0000000000000044E-2</v>
      </c>
      <c r="S4" s="25">
        <v>69321</v>
      </c>
      <c r="T4" s="25">
        <v>69410</v>
      </c>
      <c r="U4" s="25">
        <v>69498</v>
      </c>
      <c r="V4" s="17">
        <v>16.440000000000001</v>
      </c>
      <c r="W4" s="17">
        <f t="shared" si="1"/>
        <v>1.2159018132040316</v>
      </c>
      <c r="X4" s="12">
        <v>10.89</v>
      </c>
      <c r="Y4" s="12">
        <v>27.02</v>
      </c>
      <c r="Z4" s="12">
        <v>1.68</v>
      </c>
      <c r="AA4" s="17">
        <f t="shared" si="10"/>
        <v>0.22530928172586284</v>
      </c>
      <c r="AB4" s="25">
        <v>1.6</v>
      </c>
      <c r="AC4" s="16">
        <v>1.75</v>
      </c>
      <c r="AD4" s="18">
        <v>1</v>
      </c>
      <c r="AE4" s="25">
        <v>0</v>
      </c>
      <c r="AF4" s="25">
        <v>0</v>
      </c>
      <c r="AG4" s="25">
        <v>0</v>
      </c>
      <c r="AH4">
        <v>1</v>
      </c>
      <c r="AI4" s="25">
        <f t="shared" si="2"/>
        <v>1</v>
      </c>
      <c r="AJ4" s="25">
        <v>0</v>
      </c>
      <c r="AK4" s="25">
        <v>0</v>
      </c>
      <c r="AL4" s="25">
        <v>2</v>
      </c>
      <c r="AM4" s="25">
        <v>6</v>
      </c>
      <c r="AN4" s="25">
        <f t="shared" si="3"/>
        <v>8</v>
      </c>
      <c r="AO4" s="25">
        <v>0</v>
      </c>
      <c r="AP4" s="25">
        <v>0</v>
      </c>
      <c r="AQ4" s="25">
        <v>0</v>
      </c>
      <c r="AR4" s="25">
        <v>4</v>
      </c>
      <c r="AS4" s="25">
        <f t="shared" si="4"/>
        <v>4</v>
      </c>
      <c r="AT4" s="25">
        <f t="shared" si="11"/>
        <v>0</v>
      </c>
      <c r="AU4" s="25">
        <f t="shared" si="5"/>
        <v>0</v>
      </c>
      <c r="AV4" s="25">
        <f t="shared" si="5"/>
        <v>2</v>
      </c>
      <c r="AW4" s="25">
        <f t="shared" si="5"/>
        <v>11</v>
      </c>
      <c r="AX4" s="25">
        <f t="shared" si="5"/>
        <v>13</v>
      </c>
    </row>
    <row r="5" spans="1:50" x14ac:dyDescent="0.3">
      <c r="A5" s="25">
        <v>4</v>
      </c>
      <c r="B5" s="25">
        <v>60</v>
      </c>
      <c r="C5" s="25">
        <v>2</v>
      </c>
      <c r="D5" s="25">
        <v>2</v>
      </c>
      <c r="E5" s="25">
        <v>2</v>
      </c>
      <c r="F5" s="25">
        <v>2</v>
      </c>
      <c r="G5" s="25">
        <v>2</v>
      </c>
      <c r="H5" s="25">
        <v>2</v>
      </c>
      <c r="I5" s="19">
        <f t="shared" si="6"/>
        <v>4</v>
      </c>
      <c r="J5" s="25">
        <v>3.7</v>
      </c>
      <c r="K5" s="9">
        <v>0.95</v>
      </c>
      <c r="L5" s="9">
        <v>1.5</v>
      </c>
      <c r="M5" s="14">
        <v>19002</v>
      </c>
      <c r="N5" s="14">
        <f t="shared" si="7"/>
        <v>550</v>
      </c>
      <c r="O5" s="9">
        <f t="shared" si="8"/>
        <v>0.55000000000000004</v>
      </c>
      <c r="P5" s="14">
        <v>539.15680077487582</v>
      </c>
      <c r="Q5" s="15">
        <f t="shared" si="9"/>
        <v>0.98</v>
      </c>
      <c r="R5" s="15">
        <f t="shared" si="0"/>
        <v>2.0000000000000018E-2</v>
      </c>
      <c r="S5" s="25">
        <v>69321</v>
      </c>
      <c r="T5" s="25">
        <v>69410</v>
      </c>
      <c r="U5" s="25">
        <v>69498</v>
      </c>
      <c r="V5" s="17">
        <v>18.41</v>
      </c>
      <c r="W5" s="17">
        <f t="shared" si="1"/>
        <v>1.2650537885040147</v>
      </c>
      <c r="X5" s="12">
        <v>10.24</v>
      </c>
      <c r="Y5" s="12">
        <v>24.52</v>
      </c>
      <c r="Z5" s="12">
        <v>1.45</v>
      </c>
      <c r="AA5" s="17">
        <f t="shared" si="10"/>
        <v>0.16136800223497488</v>
      </c>
      <c r="AB5" s="25">
        <v>1.33</v>
      </c>
      <c r="AC5" s="16">
        <v>1.66</v>
      </c>
      <c r="AD5" s="18">
        <v>0</v>
      </c>
      <c r="AE5" s="25">
        <v>0</v>
      </c>
      <c r="AF5" s="25">
        <v>0</v>
      </c>
      <c r="AG5" s="25">
        <v>0</v>
      </c>
      <c r="AH5">
        <v>15</v>
      </c>
      <c r="AI5" s="25">
        <f t="shared" si="2"/>
        <v>15</v>
      </c>
      <c r="AJ5" s="25">
        <v>0</v>
      </c>
      <c r="AK5" s="25">
        <v>0</v>
      </c>
      <c r="AL5" s="25">
        <v>2</v>
      </c>
      <c r="AM5" s="25">
        <v>25</v>
      </c>
      <c r="AN5" s="25">
        <f t="shared" si="3"/>
        <v>27</v>
      </c>
      <c r="AO5" s="25">
        <v>0</v>
      </c>
      <c r="AP5" s="25">
        <v>1</v>
      </c>
      <c r="AQ5" s="25">
        <v>2</v>
      </c>
      <c r="AR5" s="25">
        <v>26</v>
      </c>
      <c r="AS5" s="25">
        <f t="shared" si="4"/>
        <v>29</v>
      </c>
      <c r="AT5" s="25">
        <f t="shared" si="11"/>
        <v>0</v>
      </c>
      <c r="AU5" s="25">
        <f t="shared" si="5"/>
        <v>1</v>
      </c>
      <c r="AV5" s="25">
        <f t="shared" si="5"/>
        <v>4</v>
      </c>
      <c r="AW5" s="25">
        <f t="shared" si="5"/>
        <v>66</v>
      </c>
      <c r="AX5" s="25">
        <f t="shared" si="5"/>
        <v>71</v>
      </c>
    </row>
    <row r="6" spans="1:50" s="88" customFormat="1" x14ac:dyDescent="0.3">
      <c r="A6" s="86">
        <v>5</v>
      </c>
      <c r="B6" s="86">
        <v>60</v>
      </c>
      <c r="C6" s="86">
        <v>2</v>
      </c>
      <c r="D6" s="86">
        <v>2</v>
      </c>
      <c r="E6" s="86">
        <v>2</v>
      </c>
      <c r="F6" s="86">
        <v>2</v>
      </c>
      <c r="G6" s="86">
        <v>2</v>
      </c>
      <c r="H6" s="86">
        <v>2</v>
      </c>
      <c r="I6" s="86">
        <f t="shared" si="6"/>
        <v>4</v>
      </c>
      <c r="J6" s="86">
        <v>3.49</v>
      </c>
      <c r="K6" s="89">
        <v>1.5</v>
      </c>
      <c r="L6" s="89">
        <v>2.13</v>
      </c>
      <c r="M6" s="90">
        <v>19002</v>
      </c>
      <c r="N6" s="90">
        <f t="shared" si="7"/>
        <v>629.99999999999989</v>
      </c>
      <c r="O6" s="89">
        <f t="shared" si="8"/>
        <v>0.62999999999999989</v>
      </c>
      <c r="P6" s="90">
        <v>619.95848454230429</v>
      </c>
      <c r="Q6" s="87">
        <f t="shared" si="9"/>
        <v>0.98</v>
      </c>
      <c r="R6" s="87">
        <f t="shared" si="0"/>
        <v>2.0000000000000018E-2</v>
      </c>
      <c r="S6" s="86">
        <v>69321</v>
      </c>
      <c r="T6" s="86">
        <v>69410</v>
      </c>
      <c r="U6" s="86">
        <v>69498</v>
      </c>
      <c r="V6" s="23">
        <v>38.380000000000003</v>
      </c>
      <c r="W6" s="23">
        <f t="shared" si="1"/>
        <v>1.5841049703994527</v>
      </c>
      <c r="X6" s="13">
        <v>11.16</v>
      </c>
      <c r="Y6" s="13">
        <v>68.92</v>
      </c>
      <c r="Z6" s="13">
        <v>1.43</v>
      </c>
      <c r="AA6" s="23">
        <f t="shared" si="10"/>
        <v>0.1553360374650618</v>
      </c>
      <c r="AB6" s="86">
        <v>0.97</v>
      </c>
      <c r="AC6" s="91">
        <v>2.2999999999999998</v>
      </c>
      <c r="AD6" s="92">
        <v>1</v>
      </c>
      <c r="AE6" s="86">
        <v>0</v>
      </c>
      <c r="AF6" s="86">
        <v>0</v>
      </c>
      <c r="AG6" s="86">
        <v>6</v>
      </c>
      <c r="AH6" s="93">
        <v>58</v>
      </c>
      <c r="AI6" s="86">
        <f t="shared" si="2"/>
        <v>64</v>
      </c>
      <c r="AJ6" s="86">
        <v>0</v>
      </c>
      <c r="AK6" s="86">
        <v>2</v>
      </c>
      <c r="AL6" s="86">
        <v>6</v>
      </c>
      <c r="AM6" s="86">
        <v>64</v>
      </c>
      <c r="AN6" s="86">
        <f t="shared" si="3"/>
        <v>72</v>
      </c>
      <c r="AO6" s="86">
        <v>0</v>
      </c>
      <c r="AP6" s="86">
        <v>0</v>
      </c>
      <c r="AQ6" s="86">
        <v>12</v>
      </c>
      <c r="AR6" s="86">
        <v>73</v>
      </c>
      <c r="AS6" s="86">
        <f t="shared" si="4"/>
        <v>85</v>
      </c>
      <c r="AT6" s="86">
        <f t="shared" si="11"/>
        <v>0</v>
      </c>
      <c r="AU6" s="86">
        <f t="shared" si="5"/>
        <v>2</v>
      </c>
      <c r="AV6" s="86">
        <f t="shared" si="5"/>
        <v>24</v>
      </c>
      <c r="AW6" s="86">
        <f t="shared" si="5"/>
        <v>195</v>
      </c>
      <c r="AX6" s="86">
        <f t="shared" si="5"/>
        <v>221</v>
      </c>
    </row>
    <row r="7" spans="1:50" s="88" customFormat="1" x14ac:dyDescent="0.3">
      <c r="A7" s="86">
        <v>6</v>
      </c>
      <c r="B7" s="86">
        <v>60</v>
      </c>
      <c r="C7" s="86">
        <v>1</v>
      </c>
      <c r="D7" s="86">
        <v>1</v>
      </c>
      <c r="E7" s="86">
        <v>1</v>
      </c>
      <c r="F7" s="86">
        <v>1</v>
      </c>
      <c r="G7" s="86">
        <v>2</v>
      </c>
      <c r="H7" s="86">
        <v>2</v>
      </c>
      <c r="I7" s="86">
        <f t="shared" si="6"/>
        <v>4</v>
      </c>
      <c r="J7" s="86">
        <v>3.59</v>
      </c>
      <c r="K7" s="89">
        <v>2.13</v>
      </c>
      <c r="L7" s="89">
        <v>2.8</v>
      </c>
      <c r="M7" s="90">
        <v>19003</v>
      </c>
      <c r="N7" s="90">
        <f t="shared" si="7"/>
        <v>669.99999999999989</v>
      </c>
      <c r="O7" s="89">
        <f t="shared" si="8"/>
        <v>0.66999999999999993</v>
      </c>
      <c r="P7" s="90">
        <v>669.92085259687292</v>
      </c>
      <c r="Q7" s="87">
        <f t="shared" si="9"/>
        <v>1</v>
      </c>
      <c r="R7" s="87">
        <f t="shared" si="0"/>
        <v>0</v>
      </c>
      <c r="S7" s="86">
        <v>69321</v>
      </c>
      <c r="T7" s="86">
        <v>69410</v>
      </c>
      <c r="U7" s="86">
        <v>69498</v>
      </c>
      <c r="V7" s="23">
        <v>15.75</v>
      </c>
      <c r="W7" s="23">
        <f t="shared" si="1"/>
        <v>1.1972805581256194</v>
      </c>
      <c r="X7" s="13">
        <v>12.33</v>
      </c>
      <c r="Y7" s="13">
        <v>20.57</v>
      </c>
      <c r="Z7" s="13">
        <v>3.66</v>
      </c>
      <c r="AA7" s="23">
        <f t="shared" si="10"/>
        <v>0.56348108539441066</v>
      </c>
      <c r="AB7" s="86">
        <v>0.89</v>
      </c>
      <c r="AC7" s="91">
        <v>6.46</v>
      </c>
      <c r="AD7" s="92">
        <v>3</v>
      </c>
      <c r="AE7" s="86">
        <v>0</v>
      </c>
      <c r="AF7" s="86">
        <v>0</v>
      </c>
      <c r="AG7" s="86">
        <v>10</v>
      </c>
      <c r="AH7" s="93">
        <v>101</v>
      </c>
      <c r="AI7" s="86">
        <f t="shared" si="2"/>
        <v>111</v>
      </c>
      <c r="AJ7" s="86">
        <v>0</v>
      </c>
      <c r="AK7" s="86">
        <v>0</v>
      </c>
      <c r="AL7" s="86">
        <v>6</v>
      </c>
      <c r="AM7" s="86">
        <v>75</v>
      </c>
      <c r="AN7" s="86">
        <f t="shared" si="3"/>
        <v>81</v>
      </c>
      <c r="AO7" s="86">
        <v>0</v>
      </c>
      <c r="AP7" s="86">
        <v>0</v>
      </c>
      <c r="AQ7" s="86">
        <v>5</v>
      </c>
      <c r="AR7" s="86">
        <v>91</v>
      </c>
      <c r="AS7" s="86">
        <f t="shared" si="4"/>
        <v>96</v>
      </c>
      <c r="AT7" s="86">
        <f t="shared" si="11"/>
        <v>0</v>
      </c>
      <c r="AU7" s="86">
        <f t="shared" si="5"/>
        <v>0</v>
      </c>
      <c r="AV7" s="86">
        <f t="shared" si="5"/>
        <v>21</v>
      </c>
      <c r="AW7" s="86">
        <f t="shared" si="5"/>
        <v>267</v>
      </c>
      <c r="AX7" s="86">
        <f t="shared" si="5"/>
        <v>288</v>
      </c>
    </row>
    <row r="8" spans="1:50" s="88" customFormat="1" x14ac:dyDescent="0.3">
      <c r="A8" s="86">
        <v>7</v>
      </c>
      <c r="B8" s="86">
        <v>60</v>
      </c>
      <c r="C8" s="86">
        <v>1</v>
      </c>
      <c r="D8" s="86">
        <v>1</v>
      </c>
      <c r="E8" s="86">
        <v>1</v>
      </c>
      <c r="F8" s="86">
        <v>1</v>
      </c>
      <c r="G8" s="86">
        <v>3</v>
      </c>
      <c r="H8" s="86">
        <v>3</v>
      </c>
      <c r="I8" s="86">
        <f t="shared" si="6"/>
        <v>6</v>
      </c>
      <c r="J8" s="86">
        <v>3.41</v>
      </c>
      <c r="K8" s="89">
        <v>2.8</v>
      </c>
      <c r="L8" s="89">
        <v>3.11</v>
      </c>
      <c r="M8" s="90">
        <v>19003</v>
      </c>
      <c r="N8" s="90">
        <f t="shared" si="7"/>
        <v>310.00000000000006</v>
      </c>
      <c r="O8" s="89">
        <f t="shared" si="8"/>
        <v>0.31000000000000005</v>
      </c>
      <c r="P8" s="90">
        <v>309.9762254025415</v>
      </c>
      <c r="Q8" s="87">
        <f t="shared" si="9"/>
        <v>1</v>
      </c>
      <c r="R8" s="87">
        <f t="shared" si="0"/>
        <v>0</v>
      </c>
      <c r="S8" s="86">
        <v>69321</v>
      </c>
      <c r="T8" s="86">
        <v>69410</v>
      </c>
      <c r="U8" s="86">
        <v>69498</v>
      </c>
      <c r="V8" s="23">
        <v>18.93</v>
      </c>
      <c r="W8" s="23">
        <f t="shared" si="1"/>
        <v>1.2771506139637967</v>
      </c>
      <c r="X8" s="13">
        <v>10.61</v>
      </c>
      <c r="Y8" s="13">
        <v>26.67</v>
      </c>
      <c r="Z8" s="13">
        <v>2.09</v>
      </c>
      <c r="AA8" s="23">
        <f t="shared" si="10"/>
        <v>0.32014628611105395</v>
      </c>
      <c r="AB8" s="86">
        <v>1.65</v>
      </c>
      <c r="AC8" s="91">
        <v>2.44</v>
      </c>
      <c r="AD8" s="92">
        <v>0</v>
      </c>
      <c r="AE8" s="86">
        <v>0</v>
      </c>
      <c r="AF8" s="86">
        <v>0</v>
      </c>
      <c r="AG8" s="86">
        <v>4</v>
      </c>
      <c r="AH8" s="93">
        <v>56</v>
      </c>
      <c r="AI8" s="86">
        <f t="shared" si="2"/>
        <v>60</v>
      </c>
      <c r="AJ8" s="86">
        <v>1</v>
      </c>
      <c r="AK8" s="86">
        <v>0</v>
      </c>
      <c r="AL8" s="86">
        <v>6</v>
      </c>
      <c r="AM8" s="86">
        <v>39</v>
      </c>
      <c r="AN8" s="86">
        <f t="shared" si="3"/>
        <v>46</v>
      </c>
      <c r="AO8" s="86">
        <v>1</v>
      </c>
      <c r="AP8" s="86">
        <v>0</v>
      </c>
      <c r="AQ8" s="86">
        <v>12</v>
      </c>
      <c r="AR8" s="86">
        <v>49</v>
      </c>
      <c r="AS8" s="86">
        <f t="shared" si="4"/>
        <v>62</v>
      </c>
      <c r="AT8" s="86">
        <f t="shared" si="11"/>
        <v>2</v>
      </c>
      <c r="AU8" s="86">
        <f t="shared" si="5"/>
        <v>0</v>
      </c>
      <c r="AV8" s="86">
        <f t="shared" si="5"/>
        <v>22</v>
      </c>
      <c r="AW8" s="86">
        <f t="shared" si="5"/>
        <v>144</v>
      </c>
      <c r="AX8" s="86">
        <f t="shared" si="5"/>
        <v>168</v>
      </c>
    </row>
    <row r="9" spans="1:50" x14ac:dyDescent="0.3">
      <c r="A9" s="25">
        <v>8</v>
      </c>
      <c r="B9" s="25">
        <v>80</v>
      </c>
      <c r="C9" s="25">
        <v>1</v>
      </c>
      <c r="D9" s="25">
        <v>1</v>
      </c>
      <c r="E9" s="25">
        <v>1</v>
      </c>
      <c r="F9" s="25">
        <v>1</v>
      </c>
      <c r="G9" s="25">
        <v>3</v>
      </c>
      <c r="H9" s="25">
        <v>3</v>
      </c>
      <c r="I9" s="19">
        <f t="shared" si="6"/>
        <v>6</v>
      </c>
      <c r="J9" s="25">
        <v>3.46</v>
      </c>
      <c r="K9" s="9">
        <v>3.11</v>
      </c>
      <c r="L9" s="9">
        <v>4</v>
      </c>
      <c r="M9" s="14">
        <v>19003</v>
      </c>
      <c r="N9" s="14">
        <f t="shared" si="7"/>
        <v>890.00000000000011</v>
      </c>
      <c r="O9" s="9">
        <f t="shared" si="8"/>
        <v>0.89000000000000012</v>
      </c>
      <c r="P9" s="14">
        <v>874.92557535457161</v>
      </c>
      <c r="Q9" s="15">
        <f t="shared" si="9"/>
        <v>0.98</v>
      </c>
      <c r="R9" s="15">
        <f t="shared" si="0"/>
        <v>2.0000000000000018E-2</v>
      </c>
      <c r="S9" s="25">
        <v>97279</v>
      </c>
      <c r="T9" s="25">
        <v>96764</v>
      </c>
      <c r="U9" s="25">
        <v>96251</v>
      </c>
      <c r="V9" s="17">
        <v>18.72</v>
      </c>
      <c r="W9" s="17">
        <f t="shared" si="1"/>
        <v>1.2723058444020865</v>
      </c>
      <c r="X9" s="12">
        <v>8.99</v>
      </c>
      <c r="Y9" s="12">
        <v>25.58</v>
      </c>
      <c r="Z9" s="12">
        <v>1.94</v>
      </c>
      <c r="AA9" s="17">
        <f t="shared" si="10"/>
        <v>0.28780172993022601</v>
      </c>
      <c r="AB9" s="25">
        <v>1.45</v>
      </c>
      <c r="AC9" s="16">
        <v>2.4900000000000002</v>
      </c>
      <c r="AD9" s="18">
        <v>1</v>
      </c>
      <c r="AE9" s="25">
        <v>1</v>
      </c>
      <c r="AF9" s="25">
        <v>1</v>
      </c>
      <c r="AG9" s="25">
        <v>4</v>
      </c>
      <c r="AH9">
        <v>47</v>
      </c>
      <c r="AI9" s="25">
        <f t="shared" si="2"/>
        <v>53</v>
      </c>
      <c r="AJ9" s="25">
        <v>0</v>
      </c>
      <c r="AK9" s="25">
        <v>1</v>
      </c>
      <c r="AL9" s="25">
        <v>5</v>
      </c>
      <c r="AM9" s="25">
        <v>54</v>
      </c>
      <c r="AN9" s="25">
        <f t="shared" si="3"/>
        <v>60</v>
      </c>
      <c r="AO9" s="25">
        <v>0</v>
      </c>
      <c r="AP9" s="25">
        <v>1</v>
      </c>
      <c r="AQ9" s="25">
        <v>3</v>
      </c>
      <c r="AR9" s="25">
        <v>39</v>
      </c>
      <c r="AS9" s="25">
        <f t="shared" si="4"/>
        <v>43</v>
      </c>
      <c r="AT9" s="25">
        <f t="shared" si="11"/>
        <v>1</v>
      </c>
      <c r="AU9" s="25">
        <f t="shared" si="5"/>
        <v>3</v>
      </c>
      <c r="AV9" s="25">
        <f t="shared" si="5"/>
        <v>12</v>
      </c>
      <c r="AW9" s="25">
        <f t="shared" si="5"/>
        <v>140</v>
      </c>
      <c r="AX9" s="25">
        <f t="shared" si="5"/>
        <v>156</v>
      </c>
    </row>
    <row r="10" spans="1:50" x14ac:dyDescent="0.3">
      <c r="A10" s="25">
        <v>9</v>
      </c>
      <c r="B10" s="25">
        <v>80</v>
      </c>
      <c r="C10" s="25">
        <v>1</v>
      </c>
      <c r="D10" s="25">
        <v>1</v>
      </c>
      <c r="E10" s="25">
        <v>1</v>
      </c>
      <c r="F10" s="25">
        <v>1</v>
      </c>
      <c r="G10" s="25">
        <v>3</v>
      </c>
      <c r="H10" s="25">
        <v>3</v>
      </c>
      <c r="I10" s="19">
        <f t="shared" si="6"/>
        <v>6</v>
      </c>
      <c r="J10" s="25">
        <v>3.35</v>
      </c>
      <c r="K10" s="9">
        <v>4</v>
      </c>
      <c r="L10" s="9">
        <v>5.4569999999999999</v>
      </c>
      <c r="M10" s="14">
        <v>19003</v>
      </c>
      <c r="N10" s="14">
        <f t="shared" si="7"/>
        <v>1456.9999999999998</v>
      </c>
      <c r="O10" s="9">
        <f t="shared" si="8"/>
        <v>1.4569999999999999</v>
      </c>
      <c r="P10" s="14">
        <v>1456.8458823070564</v>
      </c>
      <c r="Q10" s="15">
        <f t="shared" si="9"/>
        <v>1</v>
      </c>
      <c r="R10" s="15">
        <f t="shared" si="0"/>
        <v>0</v>
      </c>
      <c r="S10" s="25">
        <v>97279</v>
      </c>
      <c r="T10" s="25">
        <v>96764</v>
      </c>
      <c r="U10" s="25">
        <v>96251</v>
      </c>
      <c r="V10" s="17">
        <v>16.2</v>
      </c>
      <c r="W10" s="17">
        <f t="shared" si="1"/>
        <v>1.209515014542631</v>
      </c>
      <c r="X10" s="12">
        <v>9.84</v>
      </c>
      <c r="Y10" s="12">
        <v>33.68</v>
      </c>
      <c r="Z10" s="12">
        <v>1.66</v>
      </c>
      <c r="AA10" s="17">
        <f t="shared" si="10"/>
        <v>0.22010808804005508</v>
      </c>
      <c r="AB10" s="25">
        <v>1.25</v>
      </c>
      <c r="AC10" s="16">
        <v>2.5</v>
      </c>
      <c r="AD10" s="18">
        <v>0</v>
      </c>
      <c r="AE10" s="25">
        <v>0</v>
      </c>
      <c r="AF10" s="25">
        <v>3</v>
      </c>
      <c r="AG10" s="25">
        <v>12</v>
      </c>
      <c r="AH10">
        <v>33</v>
      </c>
      <c r="AI10" s="25">
        <f t="shared" si="2"/>
        <v>48</v>
      </c>
      <c r="AJ10" s="25">
        <v>0</v>
      </c>
      <c r="AK10" s="25">
        <v>1</v>
      </c>
      <c r="AL10" s="25">
        <v>22</v>
      </c>
      <c r="AM10" s="25">
        <v>76</v>
      </c>
      <c r="AN10" s="25">
        <f t="shared" si="3"/>
        <v>99</v>
      </c>
      <c r="AO10" s="25">
        <v>0</v>
      </c>
      <c r="AP10" s="25">
        <v>2</v>
      </c>
      <c r="AQ10" s="25">
        <v>21</v>
      </c>
      <c r="AR10" s="25">
        <v>60</v>
      </c>
      <c r="AS10" s="25">
        <f t="shared" si="4"/>
        <v>83</v>
      </c>
      <c r="AT10" s="25">
        <f t="shared" si="11"/>
        <v>0</v>
      </c>
      <c r="AU10" s="25">
        <f t="shared" si="5"/>
        <v>6</v>
      </c>
      <c r="AV10" s="25">
        <f t="shared" si="5"/>
        <v>55</v>
      </c>
      <c r="AW10" s="25">
        <f t="shared" si="5"/>
        <v>169</v>
      </c>
      <c r="AX10" s="25">
        <f t="shared" si="5"/>
        <v>230</v>
      </c>
    </row>
    <row r="11" spans="1:50" x14ac:dyDescent="0.3">
      <c r="A11" s="25">
        <v>10</v>
      </c>
      <c r="B11" s="25">
        <v>80</v>
      </c>
      <c r="C11" s="25">
        <v>1</v>
      </c>
      <c r="D11" s="25">
        <v>1</v>
      </c>
      <c r="E11" s="25">
        <v>1</v>
      </c>
      <c r="F11" s="25">
        <v>1</v>
      </c>
      <c r="G11" s="25">
        <v>2</v>
      </c>
      <c r="H11" s="25">
        <v>2</v>
      </c>
      <c r="I11" s="19">
        <f t="shared" si="6"/>
        <v>4</v>
      </c>
      <c r="J11" s="25">
        <v>3.5</v>
      </c>
      <c r="K11" s="9">
        <v>5.4569999999999999</v>
      </c>
      <c r="L11" s="9">
        <v>5.7</v>
      </c>
      <c r="M11" s="14">
        <v>19003</v>
      </c>
      <c r="N11" s="14">
        <f t="shared" si="7"/>
        <v>243.00000000000034</v>
      </c>
      <c r="O11" s="9">
        <f t="shared" si="8"/>
        <v>0.24300000000000035</v>
      </c>
      <c r="P11" s="14">
        <v>242.96650778163666</v>
      </c>
      <c r="Q11" s="15">
        <f t="shared" si="9"/>
        <v>1</v>
      </c>
      <c r="R11" s="15">
        <f t="shared" si="0"/>
        <v>0</v>
      </c>
      <c r="S11" s="25">
        <v>97279</v>
      </c>
      <c r="T11" s="25">
        <v>96764</v>
      </c>
      <c r="U11" s="25">
        <v>96251</v>
      </c>
      <c r="V11" s="17">
        <v>10.73</v>
      </c>
      <c r="W11" s="17">
        <f t="shared" si="1"/>
        <v>1.0305997219659511</v>
      </c>
      <c r="X11" s="12">
        <v>10.73</v>
      </c>
      <c r="Y11" s="12">
        <v>10.73</v>
      </c>
      <c r="Z11" s="12">
        <v>3.01</v>
      </c>
      <c r="AA11" s="17">
        <f t="shared" si="10"/>
        <v>0.47856649559384334</v>
      </c>
      <c r="AB11" s="25">
        <v>1.95</v>
      </c>
      <c r="AC11" s="16">
        <v>4.07</v>
      </c>
      <c r="AD11" s="25">
        <v>0</v>
      </c>
      <c r="AE11" s="25">
        <v>0</v>
      </c>
      <c r="AF11" s="25">
        <v>1</v>
      </c>
      <c r="AG11" s="25">
        <v>5</v>
      </c>
      <c r="AH11">
        <v>27</v>
      </c>
      <c r="AI11" s="25">
        <f t="shared" si="2"/>
        <v>33</v>
      </c>
      <c r="AJ11" s="25">
        <v>0</v>
      </c>
      <c r="AK11" s="25">
        <v>1</v>
      </c>
      <c r="AL11" s="25">
        <v>5</v>
      </c>
      <c r="AM11" s="25">
        <v>46</v>
      </c>
      <c r="AN11" s="25">
        <f t="shared" si="3"/>
        <v>52</v>
      </c>
      <c r="AO11" s="25">
        <v>0</v>
      </c>
      <c r="AP11" s="25">
        <v>0</v>
      </c>
      <c r="AQ11" s="25">
        <v>6</v>
      </c>
      <c r="AR11" s="25">
        <v>35</v>
      </c>
      <c r="AS11" s="25">
        <f t="shared" si="4"/>
        <v>41</v>
      </c>
      <c r="AT11" s="25">
        <f t="shared" si="11"/>
        <v>0</v>
      </c>
      <c r="AU11" s="25">
        <f t="shared" si="5"/>
        <v>2</v>
      </c>
      <c r="AV11" s="25">
        <f t="shared" si="5"/>
        <v>16</v>
      </c>
      <c r="AW11" s="25">
        <f t="shared" si="5"/>
        <v>108</v>
      </c>
      <c r="AX11" s="25">
        <f t="shared" si="5"/>
        <v>126</v>
      </c>
    </row>
    <row r="12" spans="1:50" x14ac:dyDescent="0.3">
      <c r="A12" s="25">
        <v>11</v>
      </c>
      <c r="B12" s="25">
        <v>80</v>
      </c>
      <c r="C12" s="25">
        <v>1</v>
      </c>
      <c r="D12" s="25">
        <v>1</v>
      </c>
      <c r="E12" s="25">
        <v>1</v>
      </c>
      <c r="F12" s="25">
        <v>1</v>
      </c>
      <c r="G12" s="25">
        <v>3</v>
      </c>
      <c r="H12" s="25">
        <v>3</v>
      </c>
      <c r="I12" s="19">
        <f t="shared" si="6"/>
        <v>6</v>
      </c>
      <c r="J12" s="25">
        <v>3.47</v>
      </c>
      <c r="K12" s="9">
        <v>5.7</v>
      </c>
      <c r="L12" s="9">
        <v>6.26</v>
      </c>
      <c r="M12" s="14">
        <v>40040</v>
      </c>
      <c r="N12" s="14">
        <f t="shared" si="7"/>
        <v>559.99999999999966</v>
      </c>
      <c r="O12" s="9">
        <f t="shared" si="8"/>
        <v>0.55999999999999961</v>
      </c>
      <c r="P12" s="14">
        <v>559.94732416160753</v>
      </c>
      <c r="Q12" s="15">
        <f t="shared" si="9"/>
        <v>1</v>
      </c>
      <c r="R12" s="15">
        <f t="shared" si="0"/>
        <v>0</v>
      </c>
      <c r="S12" s="25">
        <v>97279</v>
      </c>
      <c r="T12" s="25">
        <v>96764</v>
      </c>
      <c r="U12" s="25">
        <v>96251</v>
      </c>
      <c r="V12" s="17">
        <v>26.9</v>
      </c>
      <c r="W12" s="17">
        <f t="shared" si="1"/>
        <v>1.4297522800024081</v>
      </c>
      <c r="X12" s="12">
        <v>17.27</v>
      </c>
      <c r="Y12" s="12">
        <v>34.47</v>
      </c>
      <c r="Z12" s="12">
        <v>2.61</v>
      </c>
      <c r="AA12" s="17">
        <f t="shared" si="10"/>
        <v>0.41664050733828095</v>
      </c>
      <c r="AB12" s="25">
        <v>1.35</v>
      </c>
      <c r="AC12" s="16">
        <v>5.14</v>
      </c>
      <c r="AD12" s="25">
        <v>1</v>
      </c>
      <c r="AE12" s="25">
        <v>0</v>
      </c>
      <c r="AF12" s="25">
        <v>1</v>
      </c>
      <c r="AG12" s="25">
        <v>15</v>
      </c>
      <c r="AH12">
        <v>62</v>
      </c>
      <c r="AI12" s="25">
        <f t="shared" si="2"/>
        <v>78</v>
      </c>
      <c r="AJ12" s="25">
        <v>0</v>
      </c>
      <c r="AK12" s="25">
        <v>0</v>
      </c>
      <c r="AL12" s="25">
        <v>8</v>
      </c>
      <c r="AM12" s="25">
        <v>49</v>
      </c>
      <c r="AN12" s="25">
        <f t="shared" si="3"/>
        <v>57</v>
      </c>
      <c r="AO12" s="25">
        <v>0</v>
      </c>
      <c r="AP12" s="25">
        <v>0</v>
      </c>
      <c r="AQ12" s="25">
        <v>15</v>
      </c>
      <c r="AR12" s="25">
        <v>63</v>
      </c>
      <c r="AS12" s="25">
        <f t="shared" si="4"/>
        <v>78</v>
      </c>
      <c r="AT12" s="25">
        <f t="shared" si="11"/>
        <v>0</v>
      </c>
      <c r="AU12" s="25">
        <f t="shared" si="5"/>
        <v>1</v>
      </c>
      <c r="AV12" s="25">
        <f t="shared" si="5"/>
        <v>38</v>
      </c>
      <c r="AW12" s="25">
        <f t="shared" si="5"/>
        <v>174</v>
      </c>
      <c r="AX12" s="25">
        <f t="shared" si="5"/>
        <v>213</v>
      </c>
    </row>
    <row r="13" spans="1:50" x14ac:dyDescent="0.3">
      <c r="A13" s="25">
        <v>12</v>
      </c>
      <c r="B13" s="25">
        <v>90</v>
      </c>
      <c r="C13" s="25">
        <v>1</v>
      </c>
      <c r="D13" s="25">
        <v>1</v>
      </c>
      <c r="E13" s="25">
        <v>1</v>
      </c>
      <c r="F13" s="25">
        <v>1</v>
      </c>
      <c r="G13" s="25">
        <v>3</v>
      </c>
      <c r="H13" s="25">
        <v>3</v>
      </c>
      <c r="I13" s="19">
        <f t="shared" si="6"/>
        <v>6</v>
      </c>
      <c r="J13" s="25">
        <v>3.55</v>
      </c>
      <c r="K13" s="9">
        <v>6.26</v>
      </c>
      <c r="L13" s="9">
        <v>7.6</v>
      </c>
      <c r="M13" s="14">
        <v>40040</v>
      </c>
      <c r="N13" s="14">
        <f t="shared" si="7"/>
        <v>1339.9999999999998</v>
      </c>
      <c r="O13" s="9">
        <f t="shared" si="8"/>
        <v>1.3399999999999999</v>
      </c>
      <c r="P13" s="14">
        <v>1338.6295200515772</v>
      </c>
      <c r="Q13" s="15">
        <f t="shared" si="9"/>
        <v>1</v>
      </c>
      <c r="R13" s="15">
        <f t="shared" si="0"/>
        <v>0</v>
      </c>
      <c r="S13" s="25">
        <v>92778</v>
      </c>
      <c r="T13" s="25">
        <v>87407</v>
      </c>
      <c r="U13" s="25">
        <v>87407</v>
      </c>
      <c r="V13" s="17">
        <v>29.84</v>
      </c>
      <c r="W13" s="17">
        <f t="shared" si="1"/>
        <v>1.4747988188006311</v>
      </c>
      <c r="X13" s="12">
        <v>13.34</v>
      </c>
      <c r="Y13" s="12">
        <v>74.03</v>
      </c>
      <c r="Z13" s="12">
        <v>1.68</v>
      </c>
      <c r="AA13" s="17">
        <f t="shared" si="10"/>
        <v>0.22530928172586284</v>
      </c>
      <c r="AB13" s="25">
        <v>1.37</v>
      </c>
      <c r="AC13" s="16">
        <v>1.97</v>
      </c>
      <c r="AD13" s="25">
        <v>0</v>
      </c>
      <c r="AE13" s="25">
        <v>2</v>
      </c>
      <c r="AF13" s="25">
        <v>0</v>
      </c>
      <c r="AG13" s="25">
        <v>11</v>
      </c>
      <c r="AH13">
        <v>31</v>
      </c>
      <c r="AI13" s="25">
        <f t="shared" si="2"/>
        <v>44</v>
      </c>
      <c r="AJ13" s="25">
        <v>0</v>
      </c>
      <c r="AK13" s="25">
        <v>0</v>
      </c>
      <c r="AL13" s="25">
        <v>10</v>
      </c>
      <c r="AM13" s="25">
        <v>36</v>
      </c>
      <c r="AN13" s="25">
        <f t="shared" si="3"/>
        <v>46</v>
      </c>
      <c r="AO13" s="25">
        <v>0</v>
      </c>
      <c r="AP13" s="25">
        <v>2</v>
      </c>
      <c r="AQ13" s="25">
        <v>8</v>
      </c>
      <c r="AR13" s="25">
        <v>24</v>
      </c>
      <c r="AS13" s="25">
        <f t="shared" si="4"/>
        <v>34</v>
      </c>
      <c r="AT13" s="25">
        <f t="shared" si="11"/>
        <v>2</v>
      </c>
      <c r="AU13" s="25">
        <f t="shared" si="5"/>
        <v>2</v>
      </c>
      <c r="AV13" s="25">
        <f t="shared" si="5"/>
        <v>29</v>
      </c>
      <c r="AW13" s="25">
        <f t="shared" si="5"/>
        <v>91</v>
      </c>
      <c r="AX13" s="25">
        <f t="shared" si="5"/>
        <v>124</v>
      </c>
    </row>
    <row r="14" spans="1:50" x14ac:dyDescent="0.3">
      <c r="A14" s="25">
        <v>13</v>
      </c>
      <c r="B14" s="25">
        <v>90</v>
      </c>
      <c r="C14" s="25">
        <v>1</v>
      </c>
      <c r="D14" s="25">
        <v>1</v>
      </c>
      <c r="E14" s="25">
        <v>1</v>
      </c>
      <c r="F14" s="25">
        <v>1</v>
      </c>
      <c r="G14" s="25">
        <v>3</v>
      </c>
      <c r="H14" s="25">
        <v>3</v>
      </c>
      <c r="I14" s="19">
        <f t="shared" si="6"/>
        <v>6</v>
      </c>
      <c r="J14" s="25">
        <v>3.52</v>
      </c>
      <c r="K14" s="9">
        <v>7.6</v>
      </c>
      <c r="L14" s="9">
        <v>8.4</v>
      </c>
      <c r="M14" s="14">
        <v>40040</v>
      </c>
      <c r="N14" s="14">
        <f t="shared" si="7"/>
        <v>800.00000000000068</v>
      </c>
      <c r="O14" s="9">
        <f t="shared" si="8"/>
        <v>0.80000000000000071</v>
      </c>
      <c r="P14" s="14">
        <v>799.89984189529264</v>
      </c>
      <c r="Q14" s="15">
        <f t="shared" si="9"/>
        <v>1</v>
      </c>
      <c r="R14" s="15">
        <f t="shared" si="0"/>
        <v>0</v>
      </c>
      <c r="S14" s="25">
        <v>92778</v>
      </c>
      <c r="T14" s="25">
        <v>87407</v>
      </c>
      <c r="U14" s="25">
        <v>87407</v>
      </c>
      <c r="V14" s="17">
        <v>16.05</v>
      </c>
      <c r="W14" s="17">
        <f t="shared" si="1"/>
        <v>1.2054750367408908</v>
      </c>
      <c r="X14" s="12">
        <v>11.52</v>
      </c>
      <c r="Y14" s="12">
        <v>25.26</v>
      </c>
      <c r="Z14" s="12">
        <v>2.1</v>
      </c>
      <c r="AA14" s="17">
        <f t="shared" si="10"/>
        <v>0.3222192947339193</v>
      </c>
      <c r="AB14" s="25">
        <v>1.76</v>
      </c>
      <c r="AC14" s="16">
        <v>2.95</v>
      </c>
      <c r="AD14" s="25">
        <v>3</v>
      </c>
      <c r="AE14" s="25">
        <v>0</v>
      </c>
      <c r="AF14" s="25">
        <v>1</v>
      </c>
      <c r="AG14" s="25">
        <v>6</v>
      </c>
      <c r="AH14">
        <v>22</v>
      </c>
      <c r="AI14" s="25">
        <f t="shared" si="2"/>
        <v>29</v>
      </c>
      <c r="AJ14" s="25">
        <v>0</v>
      </c>
      <c r="AK14" s="25">
        <v>0</v>
      </c>
      <c r="AL14" s="25">
        <v>5</v>
      </c>
      <c r="AM14" s="25">
        <v>30</v>
      </c>
      <c r="AN14" s="25">
        <f t="shared" si="3"/>
        <v>35</v>
      </c>
      <c r="AO14" s="25">
        <v>0</v>
      </c>
      <c r="AP14" s="25">
        <v>0</v>
      </c>
      <c r="AQ14" s="25">
        <v>7</v>
      </c>
      <c r="AR14" s="25">
        <v>23</v>
      </c>
      <c r="AS14" s="25">
        <f t="shared" si="4"/>
        <v>30</v>
      </c>
      <c r="AT14" s="25">
        <f t="shared" si="11"/>
        <v>0</v>
      </c>
      <c r="AU14" s="25">
        <f t="shared" si="5"/>
        <v>1</v>
      </c>
      <c r="AV14" s="25">
        <f t="shared" si="5"/>
        <v>18</v>
      </c>
      <c r="AW14" s="25">
        <f t="shared" si="5"/>
        <v>75</v>
      </c>
      <c r="AX14" s="25">
        <f t="shared" si="5"/>
        <v>94</v>
      </c>
    </row>
    <row r="15" spans="1:50" x14ac:dyDescent="0.3">
      <c r="A15" s="25">
        <v>14</v>
      </c>
      <c r="B15" s="25">
        <v>90</v>
      </c>
      <c r="C15" s="25">
        <v>1</v>
      </c>
      <c r="D15" s="25">
        <v>1</v>
      </c>
      <c r="E15" s="25">
        <v>1</v>
      </c>
      <c r="F15" s="25">
        <v>1</v>
      </c>
      <c r="G15" s="25">
        <v>4</v>
      </c>
      <c r="H15" s="25">
        <v>3</v>
      </c>
      <c r="I15" s="19">
        <f t="shared" si="6"/>
        <v>7</v>
      </c>
      <c r="J15" s="25">
        <v>3.43</v>
      </c>
      <c r="K15" s="9">
        <v>8.4</v>
      </c>
      <c r="L15" s="9">
        <v>9.5150000000000006</v>
      </c>
      <c r="M15" s="14">
        <v>40040</v>
      </c>
      <c r="N15" s="14">
        <f t="shared" si="7"/>
        <v>1115.0000000000002</v>
      </c>
      <c r="O15" s="9">
        <f t="shared" si="8"/>
        <v>1.1150000000000002</v>
      </c>
      <c r="P15" s="14">
        <v>1068.0592320340199</v>
      </c>
      <c r="Q15" s="15">
        <f t="shared" si="9"/>
        <v>0.96</v>
      </c>
      <c r="R15" s="15">
        <f t="shared" si="0"/>
        <v>4.0000000000000036E-2</v>
      </c>
      <c r="S15" s="25">
        <v>92778</v>
      </c>
      <c r="T15" s="25">
        <v>87407</v>
      </c>
      <c r="U15" s="25">
        <v>87407</v>
      </c>
      <c r="V15" s="17">
        <v>26.85</v>
      </c>
      <c r="W15" s="17">
        <f t="shared" si="1"/>
        <v>1.4289442900355744</v>
      </c>
      <c r="X15" s="12">
        <v>11.08</v>
      </c>
      <c r="Y15" s="12">
        <v>43.33</v>
      </c>
      <c r="Z15" s="12">
        <v>2.2999999999999998</v>
      </c>
      <c r="AA15" s="17">
        <f t="shared" si="10"/>
        <v>0.36172783601759284</v>
      </c>
      <c r="AB15" s="25">
        <v>1.53</v>
      </c>
      <c r="AC15" s="16">
        <v>3.63</v>
      </c>
      <c r="AD15" s="25">
        <v>3</v>
      </c>
      <c r="AE15" s="25">
        <v>0</v>
      </c>
      <c r="AF15" s="25">
        <v>1</v>
      </c>
      <c r="AG15" s="25">
        <v>8</v>
      </c>
      <c r="AH15">
        <v>35</v>
      </c>
      <c r="AI15" s="25">
        <f t="shared" si="2"/>
        <v>44</v>
      </c>
      <c r="AJ15" s="25">
        <v>0</v>
      </c>
      <c r="AK15" s="25">
        <v>0</v>
      </c>
      <c r="AL15" s="25">
        <v>10</v>
      </c>
      <c r="AM15" s="25">
        <v>42</v>
      </c>
      <c r="AN15" s="25">
        <f t="shared" si="3"/>
        <v>52</v>
      </c>
      <c r="AO15" s="25">
        <v>0</v>
      </c>
      <c r="AP15" s="25">
        <v>1</v>
      </c>
      <c r="AQ15" s="25">
        <v>10</v>
      </c>
      <c r="AR15" s="25">
        <v>51</v>
      </c>
      <c r="AS15" s="25">
        <f t="shared" si="4"/>
        <v>62</v>
      </c>
      <c r="AT15" s="25">
        <f t="shared" si="11"/>
        <v>0</v>
      </c>
      <c r="AU15" s="25">
        <f t="shared" si="5"/>
        <v>2</v>
      </c>
      <c r="AV15" s="25">
        <f t="shared" si="5"/>
        <v>28</v>
      </c>
      <c r="AW15" s="25">
        <f t="shared" si="5"/>
        <v>128</v>
      </c>
      <c r="AX15" s="25">
        <f t="shared" si="5"/>
        <v>158</v>
      </c>
    </row>
    <row r="16" spans="1:50" x14ac:dyDescent="0.3">
      <c r="A16" s="25">
        <v>15</v>
      </c>
      <c r="B16" s="25">
        <v>90</v>
      </c>
      <c r="C16" s="25">
        <v>1</v>
      </c>
      <c r="D16" s="25">
        <v>1</v>
      </c>
      <c r="E16" s="25">
        <v>1</v>
      </c>
      <c r="F16" s="25">
        <v>1</v>
      </c>
      <c r="G16" s="25">
        <v>3</v>
      </c>
      <c r="H16" s="25">
        <v>3</v>
      </c>
      <c r="I16" s="19">
        <f t="shared" si="6"/>
        <v>6</v>
      </c>
      <c r="J16" s="25">
        <v>3.38</v>
      </c>
      <c r="K16" s="9">
        <v>9.5150000000000006</v>
      </c>
      <c r="L16" s="9">
        <v>10.34</v>
      </c>
      <c r="M16" s="14">
        <v>40710</v>
      </c>
      <c r="N16" s="14">
        <f t="shared" si="7"/>
        <v>824.99999999999932</v>
      </c>
      <c r="O16" s="9">
        <f t="shared" si="8"/>
        <v>0.82499999999999929</v>
      </c>
      <c r="P16" s="14">
        <v>824.91364983781875</v>
      </c>
      <c r="Q16" s="15">
        <f t="shared" si="9"/>
        <v>1</v>
      </c>
      <c r="R16" s="15">
        <f t="shared" si="0"/>
        <v>0</v>
      </c>
      <c r="S16" s="25">
        <v>76249</v>
      </c>
      <c r="T16" s="25">
        <v>79266</v>
      </c>
      <c r="U16" s="25">
        <v>82402</v>
      </c>
      <c r="V16" s="17">
        <v>53.37</v>
      </c>
      <c r="W16" s="17">
        <f t="shared" si="1"/>
        <v>1.7272972028035876</v>
      </c>
      <c r="X16" s="12">
        <v>30.34</v>
      </c>
      <c r="Y16" s="12">
        <v>140.84</v>
      </c>
      <c r="Z16" s="12">
        <v>1.5</v>
      </c>
      <c r="AA16" s="17">
        <f t="shared" si="10"/>
        <v>0.17609125905568124</v>
      </c>
      <c r="AB16" s="25">
        <v>1.25</v>
      </c>
      <c r="AC16" s="16">
        <v>2.09</v>
      </c>
      <c r="AD16" s="25">
        <v>1</v>
      </c>
      <c r="AE16" s="25">
        <v>0</v>
      </c>
      <c r="AF16" s="25">
        <v>0</v>
      </c>
      <c r="AG16" s="25">
        <v>1</v>
      </c>
      <c r="AH16">
        <v>16</v>
      </c>
      <c r="AI16" s="25">
        <f t="shared" si="2"/>
        <v>17</v>
      </c>
      <c r="AJ16" s="25">
        <v>1</v>
      </c>
      <c r="AK16" s="25">
        <v>1</v>
      </c>
      <c r="AL16" s="25">
        <v>3</v>
      </c>
      <c r="AM16" s="25">
        <v>17</v>
      </c>
      <c r="AN16" s="25">
        <f t="shared" si="3"/>
        <v>22</v>
      </c>
      <c r="AO16" s="25">
        <v>1</v>
      </c>
      <c r="AP16" s="25">
        <v>3</v>
      </c>
      <c r="AQ16" s="25">
        <v>4</v>
      </c>
      <c r="AR16" s="25">
        <v>16</v>
      </c>
      <c r="AS16" s="25">
        <f t="shared" si="4"/>
        <v>24</v>
      </c>
      <c r="AT16" s="25">
        <f t="shared" si="11"/>
        <v>2</v>
      </c>
      <c r="AU16" s="25">
        <f t="shared" si="5"/>
        <v>4</v>
      </c>
      <c r="AV16" s="25">
        <f t="shared" si="5"/>
        <v>8</v>
      </c>
      <c r="AW16" s="25">
        <f t="shared" si="5"/>
        <v>49</v>
      </c>
      <c r="AX16" s="25">
        <f t="shared" si="5"/>
        <v>63</v>
      </c>
    </row>
    <row r="17" spans="1:50" x14ac:dyDescent="0.3">
      <c r="A17" s="25">
        <v>16</v>
      </c>
      <c r="B17" s="25">
        <v>90</v>
      </c>
      <c r="C17" s="25">
        <v>1</v>
      </c>
      <c r="D17" s="25">
        <v>1</v>
      </c>
      <c r="E17" s="25">
        <v>1</v>
      </c>
      <c r="F17" s="25">
        <v>1</v>
      </c>
      <c r="G17" s="25">
        <v>3</v>
      </c>
      <c r="H17" s="25">
        <v>3</v>
      </c>
      <c r="I17" s="19">
        <f t="shared" si="6"/>
        <v>6</v>
      </c>
      <c r="J17" s="25">
        <v>3.48</v>
      </c>
      <c r="K17" s="9">
        <v>10.34</v>
      </c>
      <c r="L17" s="9">
        <v>11.435</v>
      </c>
      <c r="M17" s="14">
        <v>40710</v>
      </c>
      <c r="N17" s="14">
        <f t="shared" si="7"/>
        <v>1095.0000000000007</v>
      </c>
      <c r="O17" s="9">
        <f t="shared" si="8"/>
        <v>1.0950000000000006</v>
      </c>
      <c r="P17" s="14">
        <v>1058.0854419260404</v>
      </c>
      <c r="Q17" s="15">
        <f t="shared" si="9"/>
        <v>0.97</v>
      </c>
      <c r="R17" s="15">
        <f t="shared" si="0"/>
        <v>3.0000000000000027E-2</v>
      </c>
      <c r="S17" s="25">
        <v>67552</v>
      </c>
      <c r="T17" s="25">
        <v>70225</v>
      </c>
      <c r="U17" s="25">
        <v>73004</v>
      </c>
      <c r="V17" s="17">
        <v>37.07</v>
      </c>
      <c r="W17" s="17">
        <f t="shared" si="1"/>
        <v>1.5690225860295637</v>
      </c>
      <c r="X17" s="12">
        <v>9.61</v>
      </c>
      <c r="Y17" s="12">
        <v>107.98</v>
      </c>
      <c r="Z17" s="12">
        <v>1.67</v>
      </c>
      <c r="AA17" s="17">
        <f t="shared" si="10"/>
        <v>0.22271647114758325</v>
      </c>
      <c r="AB17" s="25">
        <v>1.44</v>
      </c>
      <c r="AC17" s="16">
        <v>2.17</v>
      </c>
      <c r="AD17" s="25">
        <v>4</v>
      </c>
      <c r="AE17" s="25">
        <v>0</v>
      </c>
      <c r="AF17" s="25">
        <v>0</v>
      </c>
      <c r="AG17" s="25">
        <v>6</v>
      </c>
      <c r="AH17">
        <v>11</v>
      </c>
      <c r="AI17" s="25">
        <f t="shared" si="2"/>
        <v>17</v>
      </c>
      <c r="AJ17" s="25">
        <v>0</v>
      </c>
      <c r="AK17" s="25">
        <v>0</v>
      </c>
      <c r="AL17" s="25">
        <v>2</v>
      </c>
      <c r="AM17" s="25">
        <v>14</v>
      </c>
      <c r="AN17" s="25">
        <f t="shared" si="3"/>
        <v>16</v>
      </c>
      <c r="AO17" s="25">
        <v>0</v>
      </c>
      <c r="AP17" s="25">
        <v>1</v>
      </c>
      <c r="AQ17" s="25">
        <v>6</v>
      </c>
      <c r="AR17" s="25">
        <v>24</v>
      </c>
      <c r="AS17" s="25">
        <f t="shared" si="4"/>
        <v>31</v>
      </c>
      <c r="AT17" s="25">
        <f t="shared" si="11"/>
        <v>0</v>
      </c>
      <c r="AU17" s="25">
        <f t="shared" si="5"/>
        <v>1</v>
      </c>
      <c r="AV17" s="25">
        <f t="shared" si="5"/>
        <v>14</v>
      </c>
      <c r="AW17" s="25">
        <f t="shared" si="5"/>
        <v>49</v>
      </c>
      <c r="AX17" s="25">
        <f t="shared" si="5"/>
        <v>64</v>
      </c>
    </row>
    <row r="18" spans="1:50" x14ac:dyDescent="0.3">
      <c r="A18" s="25">
        <v>17</v>
      </c>
      <c r="B18" s="25">
        <v>90</v>
      </c>
      <c r="C18" s="25">
        <v>1</v>
      </c>
      <c r="D18" s="25">
        <v>1</v>
      </c>
      <c r="E18" s="25">
        <v>1</v>
      </c>
      <c r="F18" s="25">
        <v>1</v>
      </c>
      <c r="G18" s="25">
        <v>3</v>
      </c>
      <c r="H18" s="25">
        <v>3</v>
      </c>
      <c r="I18" s="19">
        <f t="shared" si="6"/>
        <v>6</v>
      </c>
      <c r="J18" s="25">
        <v>3.49</v>
      </c>
      <c r="K18" s="9">
        <v>11.435</v>
      </c>
      <c r="L18" s="9">
        <v>11.91</v>
      </c>
      <c r="M18" s="14">
        <v>40710</v>
      </c>
      <c r="N18" s="14">
        <f t="shared" si="7"/>
        <v>474.99999999999966</v>
      </c>
      <c r="O18" s="9">
        <f t="shared" si="8"/>
        <v>0.47499999999999964</v>
      </c>
      <c r="P18" s="14">
        <v>474.94134368435317</v>
      </c>
      <c r="Q18" s="15">
        <f t="shared" si="9"/>
        <v>1</v>
      </c>
      <c r="R18" s="15">
        <f t="shared" si="0"/>
        <v>0</v>
      </c>
      <c r="S18" s="25">
        <v>67552</v>
      </c>
      <c r="T18" s="25">
        <v>70225</v>
      </c>
      <c r="U18" s="25">
        <v>73004</v>
      </c>
      <c r="V18" s="17">
        <v>21.47</v>
      </c>
      <c r="W18" s="17">
        <f t="shared" si="1"/>
        <v>1.3318320444362486</v>
      </c>
      <c r="X18" s="12">
        <v>12.79</v>
      </c>
      <c r="Y18" s="12">
        <v>38.24</v>
      </c>
      <c r="Z18" s="12">
        <v>1.79</v>
      </c>
      <c r="AA18" s="17">
        <f t="shared" si="10"/>
        <v>0.2528530309798932</v>
      </c>
      <c r="AB18" s="25">
        <v>1.42</v>
      </c>
      <c r="AC18" s="16">
        <v>2.2999999999999998</v>
      </c>
      <c r="AD18" s="25">
        <v>3</v>
      </c>
      <c r="AE18" s="25">
        <v>0</v>
      </c>
      <c r="AF18" s="25">
        <v>0</v>
      </c>
      <c r="AG18" s="25">
        <v>1</v>
      </c>
      <c r="AH18">
        <v>11</v>
      </c>
      <c r="AI18" s="25">
        <f t="shared" si="2"/>
        <v>12</v>
      </c>
      <c r="AJ18" s="25">
        <v>0</v>
      </c>
      <c r="AK18" s="25">
        <v>0</v>
      </c>
      <c r="AL18" s="25">
        <v>0</v>
      </c>
      <c r="AM18" s="25">
        <v>11</v>
      </c>
      <c r="AN18" s="25">
        <f t="shared" si="3"/>
        <v>11</v>
      </c>
      <c r="AO18" s="25">
        <v>0</v>
      </c>
      <c r="AP18" s="25">
        <v>0</v>
      </c>
      <c r="AQ18" s="25">
        <v>1</v>
      </c>
      <c r="AR18" s="25">
        <v>5</v>
      </c>
      <c r="AS18" s="25">
        <f t="shared" si="4"/>
        <v>6</v>
      </c>
      <c r="AT18" s="25">
        <f t="shared" si="11"/>
        <v>0</v>
      </c>
      <c r="AU18" s="25">
        <f t="shared" si="11"/>
        <v>0</v>
      </c>
      <c r="AV18" s="25">
        <f t="shared" si="11"/>
        <v>2</v>
      </c>
      <c r="AW18" s="25">
        <f t="shared" si="11"/>
        <v>27</v>
      </c>
      <c r="AX18" s="25">
        <f t="shared" si="11"/>
        <v>29</v>
      </c>
    </row>
    <row r="19" spans="1:50" x14ac:dyDescent="0.3">
      <c r="A19" s="25">
        <v>18</v>
      </c>
      <c r="B19" s="25">
        <v>90</v>
      </c>
      <c r="C19" s="25">
        <v>1</v>
      </c>
      <c r="D19" s="25">
        <v>1</v>
      </c>
      <c r="E19" s="25">
        <v>1</v>
      </c>
      <c r="F19" s="25">
        <v>1</v>
      </c>
      <c r="G19" s="25">
        <v>3</v>
      </c>
      <c r="H19" s="25">
        <v>3</v>
      </c>
      <c r="I19" s="19">
        <f t="shared" si="6"/>
        <v>6</v>
      </c>
      <c r="J19" s="25">
        <v>3.37</v>
      </c>
      <c r="K19" s="9">
        <v>11.91</v>
      </c>
      <c r="L19" s="9">
        <v>12.61</v>
      </c>
      <c r="M19" s="14">
        <v>20000</v>
      </c>
      <c r="N19" s="14">
        <f t="shared" si="7"/>
        <v>699.99999999999932</v>
      </c>
      <c r="O19" s="9">
        <f t="shared" si="8"/>
        <v>0.69999999999999929</v>
      </c>
      <c r="P19" s="14">
        <v>679.21238766067586</v>
      </c>
      <c r="Q19" s="15">
        <f t="shared" si="9"/>
        <v>0.97</v>
      </c>
      <c r="R19" s="15">
        <f t="shared" si="0"/>
        <v>3.0000000000000027E-2</v>
      </c>
      <c r="S19" s="25">
        <v>67552</v>
      </c>
      <c r="T19" s="25">
        <v>70225</v>
      </c>
      <c r="U19" s="25">
        <v>73004</v>
      </c>
      <c r="V19" s="17">
        <v>29.86</v>
      </c>
      <c r="W19" s="17">
        <f t="shared" si="1"/>
        <v>1.4750898033890065</v>
      </c>
      <c r="X19" s="12">
        <v>16.8</v>
      </c>
      <c r="Y19" s="12">
        <v>95.23</v>
      </c>
      <c r="Z19" s="12">
        <v>2.34</v>
      </c>
      <c r="AA19" s="17">
        <f t="shared" si="10"/>
        <v>0.36921585741014279</v>
      </c>
      <c r="AB19" s="25">
        <v>1.79</v>
      </c>
      <c r="AC19" s="16">
        <v>3.57</v>
      </c>
      <c r="AD19" s="25">
        <v>1</v>
      </c>
      <c r="AE19" s="25">
        <v>0</v>
      </c>
      <c r="AF19" s="25">
        <v>0</v>
      </c>
      <c r="AG19" s="25">
        <v>4</v>
      </c>
      <c r="AH19">
        <v>9</v>
      </c>
      <c r="AI19" s="25">
        <f t="shared" si="2"/>
        <v>13</v>
      </c>
      <c r="AJ19" s="25">
        <v>0</v>
      </c>
      <c r="AK19" s="25">
        <v>0</v>
      </c>
      <c r="AL19" s="25">
        <v>2</v>
      </c>
      <c r="AM19" s="25">
        <v>12</v>
      </c>
      <c r="AN19" s="25">
        <f t="shared" si="3"/>
        <v>14</v>
      </c>
      <c r="AO19" s="25">
        <v>1</v>
      </c>
      <c r="AP19" s="25">
        <v>1</v>
      </c>
      <c r="AQ19" s="25">
        <v>5</v>
      </c>
      <c r="AR19" s="25">
        <v>10</v>
      </c>
      <c r="AS19" s="25">
        <f t="shared" si="4"/>
        <v>17</v>
      </c>
      <c r="AT19" s="25">
        <f t="shared" si="11"/>
        <v>1</v>
      </c>
      <c r="AU19" s="25">
        <f t="shared" si="11"/>
        <v>1</v>
      </c>
      <c r="AV19" s="25">
        <f t="shared" si="11"/>
        <v>11</v>
      </c>
      <c r="AW19" s="25">
        <f t="shared" si="11"/>
        <v>31</v>
      </c>
      <c r="AX19" s="25">
        <f t="shared" si="11"/>
        <v>44</v>
      </c>
    </row>
    <row r="20" spans="1:50" x14ac:dyDescent="0.3">
      <c r="A20" s="25">
        <v>19</v>
      </c>
      <c r="B20" s="25">
        <v>60</v>
      </c>
      <c r="C20" s="25">
        <v>1</v>
      </c>
      <c r="D20" s="25">
        <v>1</v>
      </c>
      <c r="E20" s="25">
        <v>1</v>
      </c>
      <c r="F20" s="25">
        <v>1</v>
      </c>
      <c r="G20" s="25">
        <v>4</v>
      </c>
      <c r="H20" s="25">
        <v>3</v>
      </c>
      <c r="I20" s="19">
        <f t="shared" si="6"/>
        <v>7</v>
      </c>
      <c r="J20" s="25">
        <v>3.49</v>
      </c>
      <c r="K20" s="9">
        <v>12.61</v>
      </c>
      <c r="L20" s="9">
        <v>13.382</v>
      </c>
      <c r="M20" s="14">
        <v>20000</v>
      </c>
      <c r="N20" s="14">
        <f t="shared" si="7"/>
        <v>772.00000000000023</v>
      </c>
      <c r="O20" s="9">
        <f t="shared" si="8"/>
        <v>0.77200000000000024</v>
      </c>
      <c r="P20" s="14">
        <v>771.57453131363957</v>
      </c>
      <c r="Q20" s="15">
        <f t="shared" si="9"/>
        <v>1</v>
      </c>
      <c r="R20" s="15">
        <f t="shared" si="0"/>
        <v>0</v>
      </c>
      <c r="S20" s="25">
        <v>67552</v>
      </c>
      <c r="T20" s="25">
        <v>70225</v>
      </c>
      <c r="U20" s="25">
        <v>73004</v>
      </c>
      <c r="V20" s="17">
        <v>17.75</v>
      </c>
      <c r="W20" s="17">
        <f t="shared" si="1"/>
        <v>1.249198357391113</v>
      </c>
      <c r="X20" s="12">
        <v>9.77</v>
      </c>
      <c r="Y20" s="12">
        <v>29.28</v>
      </c>
      <c r="Z20" s="12">
        <v>2.38</v>
      </c>
      <c r="AA20" s="17">
        <f t="shared" si="10"/>
        <v>0.37657695705651195</v>
      </c>
      <c r="AB20" s="25">
        <v>1.9</v>
      </c>
      <c r="AC20" s="16">
        <v>3.83</v>
      </c>
      <c r="AD20" s="25">
        <v>2</v>
      </c>
      <c r="AE20" s="25">
        <v>0</v>
      </c>
      <c r="AF20" s="25">
        <v>2</v>
      </c>
      <c r="AG20" s="25">
        <v>3</v>
      </c>
      <c r="AH20">
        <v>50</v>
      </c>
      <c r="AI20" s="25">
        <f t="shared" si="2"/>
        <v>55</v>
      </c>
      <c r="AJ20" s="25">
        <v>0</v>
      </c>
      <c r="AK20" s="25">
        <v>2</v>
      </c>
      <c r="AL20" s="25">
        <v>5</v>
      </c>
      <c r="AM20" s="25">
        <v>52</v>
      </c>
      <c r="AN20" s="25">
        <f t="shared" si="3"/>
        <v>59</v>
      </c>
      <c r="AO20" s="25">
        <v>0</v>
      </c>
      <c r="AP20" s="25">
        <v>1</v>
      </c>
      <c r="AQ20" s="25">
        <v>5</v>
      </c>
      <c r="AR20" s="25">
        <v>88</v>
      </c>
      <c r="AS20" s="25">
        <f t="shared" si="4"/>
        <v>94</v>
      </c>
      <c r="AT20" s="25">
        <f t="shared" si="11"/>
        <v>0</v>
      </c>
      <c r="AU20" s="25">
        <f t="shared" si="11"/>
        <v>5</v>
      </c>
      <c r="AV20" s="25">
        <f t="shared" si="11"/>
        <v>13</v>
      </c>
      <c r="AW20" s="25">
        <f t="shared" si="11"/>
        <v>190</v>
      </c>
      <c r="AX20" s="25">
        <f t="shared" si="11"/>
        <v>208</v>
      </c>
    </row>
    <row r="21" spans="1:50" x14ac:dyDescent="0.3">
      <c r="A21" s="25">
        <v>20</v>
      </c>
      <c r="B21" s="25">
        <v>90</v>
      </c>
      <c r="C21" s="25">
        <v>1</v>
      </c>
      <c r="D21" s="25">
        <v>1</v>
      </c>
      <c r="E21" s="25">
        <v>1</v>
      </c>
      <c r="F21" s="25">
        <v>1</v>
      </c>
      <c r="G21" s="25">
        <v>4</v>
      </c>
      <c r="H21" s="25">
        <v>3</v>
      </c>
      <c r="I21" s="19">
        <f t="shared" si="6"/>
        <v>7</v>
      </c>
      <c r="J21" s="25">
        <v>3.43</v>
      </c>
      <c r="K21" s="9">
        <v>13.382</v>
      </c>
      <c r="L21" s="9">
        <v>14</v>
      </c>
      <c r="M21" s="14">
        <v>20000</v>
      </c>
      <c r="N21" s="14">
        <f t="shared" si="7"/>
        <v>618.00000000000034</v>
      </c>
      <c r="O21" s="9">
        <f t="shared" si="8"/>
        <v>0.61800000000000033</v>
      </c>
      <c r="P21" s="14">
        <v>617.57893096840132</v>
      </c>
      <c r="Q21" s="15">
        <f t="shared" si="9"/>
        <v>1</v>
      </c>
      <c r="R21" s="15">
        <f t="shared" si="0"/>
        <v>0</v>
      </c>
      <c r="S21" s="25">
        <v>67552</v>
      </c>
      <c r="T21" s="25">
        <v>70225</v>
      </c>
      <c r="U21" s="25">
        <v>73004</v>
      </c>
      <c r="V21" s="17">
        <v>13.51</v>
      </c>
      <c r="W21" s="17">
        <f t="shared" si="1"/>
        <v>1.1306553490220306</v>
      </c>
      <c r="X21" s="12">
        <v>11.47</v>
      </c>
      <c r="Y21" s="12">
        <v>17.02</v>
      </c>
      <c r="Z21" s="12">
        <v>1.57</v>
      </c>
      <c r="AA21" s="17">
        <f t="shared" si="10"/>
        <v>0.19589965240923377</v>
      </c>
      <c r="AB21" s="25">
        <v>1</v>
      </c>
      <c r="AC21" s="16">
        <v>2.4</v>
      </c>
      <c r="AD21" s="25">
        <v>2</v>
      </c>
      <c r="AE21" s="25">
        <v>0</v>
      </c>
      <c r="AF21" s="25">
        <v>0</v>
      </c>
      <c r="AG21" s="25">
        <v>3</v>
      </c>
      <c r="AH21">
        <v>9</v>
      </c>
      <c r="AI21" s="25">
        <f t="shared" si="2"/>
        <v>12</v>
      </c>
      <c r="AJ21" s="25">
        <v>0</v>
      </c>
      <c r="AK21" s="25">
        <v>0</v>
      </c>
      <c r="AL21" s="25">
        <v>3</v>
      </c>
      <c r="AM21" s="25">
        <v>8</v>
      </c>
      <c r="AN21" s="25">
        <f t="shared" si="3"/>
        <v>11</v>
      </c>
      <c r="AO21" s="25">
        <v>0</v>
      </c>
      <c r="AP21" s="25">
        <v>0</v>
      </c>
      <c r="AQ21" s="25">
        <v>2</v>
      </c>
      <c r="AR21" s="25">
        <v>6</v>
      </c>
      <c r="AS21" s="25">
        <f t="shared" si="4"/>
        <v>8</v>
      </c>
      <c r="AT21" s="25">
        <f t="shared" si="11"/>
        <v>0</v>
      </c>
      <c r="AU21" s="25">
        <f t="shared" si="11"/>
        <v>0</v>
      </c>
      <c r="AV21" s="25">
        <f t="shared" si="11"/>
        <v>8</v>
      </c>
      <c r="AW21" s="25">
        <f t="shared" si="11"/>
        <v>23</v>
      </c>
      <c r="AX21" s="25">
        <f t="shared" si="11"/>
        <v>31</v>
      </c>
    </row>
    <row r="22" spans="1:50" x14ac:dyDescent="0.3">
      <c r="A22" s="25">
        <v>21</v>
      </c>
      <c r="B22" s="25">
        <v>90</v>
      </c>
      <c r="C22" s="25">
        <v>2</v>
      </c>
      <c r="D22" s="25">
        <v>1</v>
      </c>
      <c r="E22" s="25">
        <v>1</v>
      </c>
      <c r="F22" s="25">
        <v>1</v>
      </c>
      <c r="G22" s="25">
        <v>3</v>
      </c>
      <c r="H22" s="25">
        <v>3</v>
      </c>
      <c r="I22" s="19">
        <f t="shared" si="6"/>
        <v>6</v>
      </c>
      <c r="J22" s="25">
        <v>3.42</v>
      </c>
      <c r="K22" s="9">
        <v>14</v>
      </c>
      <c r="L22" s="9">
        <v>14.37</v>
      </c>
      <c r="M22" s="14">
        <v>20000</v>
      </c>
      <c r="N22" s="14">
        <f t="shared" si="7"/>
        <v>369.9999999999992</v>
      </c>
      <c r="O22" s="9">
        <f t="shared" si="8"/>
        <v>0.36999999999999922</v>
      </c>
      <c r="P22" s="14">
        <v>360.41494820033387</v>
      </c>
      <c r="Q22" s="15">
        <f t="shared" si="9"/>
        <v>0.97</v>
      </c>
      <c r="R22" s="15">
        <f t="shared" si="0"/>
        <v>3.0000000000000027E-2</v>
      </c>
      <c r="S22" s="25">
        <v>76160</v>
      </c>
      <c r="T22" s="25">
        <v>75544</v>
      </c>
      <c r="U22" s="25">
        <v>74933</v>
      </c>
      <c r="V22" s="17">
        <v>35.770000000000003</v>
      </c>
      <c r="W22" s="17">
        <f t="shared" si="1"/>
        <v>1.5535189401489695</v>
      </c>
      <c r="X22" s="12">
        <v>12.11</v>
      </c>
      <c r="Y22" s="12">
        <v>106.33</v>
      </c>
      <c r="Z22" s="12">
        <v>2.61</v>
      </c>
      <c r="AA22" s="17">
        <f t="shared" si="10"/>
        <v>0.41664050733828095</v>
      </c>
      <c r="AB22" s="25">
        <v>1.87</v>
      </c>
      <c r="AC22" s="16">
        <v>4.21</v>
      </c>
      <c r="AD22" s="25">
        <v>3</v>
      </c>
      <c r="AE22" s="25">
        <v>0</v>
      </c>
      <c r="AF22" s="25">
        <v>0</v>
      </c>
      <c r="AG22" s="25">
        <v>2</v>
      </c>
      <c r="AH22">
        <v>13</v>
      </c>
      <c r="AI22" s="25">
        <f t="shared" si="2"/>
        <v>15</v>
      </c>
      <c r="AJ22" s="25">
        <v>0</v>
      </c>
      <c r="AK22" s="25">
        <v>0</v>
      </c>
      <c r="AL22" s="25">
        <v>2</v>
      </c>
      <c r="AM22" s="25">
        <v>14</v>
      </c>
      <c r="AN22" s="25">
        <f t="shared" si="3"/>
        <v>16</v>
      </c>
      <c r="AO22" s="25">
        <v>0</v>
      </c>
      <c r="AP22" s="25">
        <v>0</v>
      </c>
      <c r="AQ22" s="25">
        <v>2</v>
      </c>
      <c r="AR22" s="25">
        <v>19</v>
      </c>
      <c r="AS22" s="25">
        <f t="shared" si="4"/>
        <v>21</v>
      </c>
      <c r="AT22" s="25">
        <f t="shared" si="11"/>
        <v>0</v>
      </c>
      <c r="AU22" s="25">
        <f t="shared" si="11"/>
        <v>0</v>
      </c>
      <c r="AV22" s="25">
        <f t="shared" si="11"/>
        <v>6</v>
      </c>
      <c r="AW22" s="25">
        <f t="shared" si="11"/>
        <v>46</v>
      </c>
      <c r="AX22" s="25">
        <f t="shared" si="11"/>
        <v>52</v>
      </c>
    </row>
    <row r="23" spans="1:50" s="88" customFormat="1" x14ac:dyDescent="0.3">
      <c r="A23" s="86">
        <v>22</v>
      </c>
      <c r="B23" s="86">
        <v>90</v>
      </c>
      <c r="C23" s="86">
        <v>1</v>
      </c>
      <c r="D23" s="86">
        <v>1</v>
      </c>
      <c r="E23" s="86">
        <v>1</v>
      </c>
      <c r="F23" s="86">
        <v>1</v>
      </c>
      <c r="G23" s="86">
        <v>3</v>
      </c>
      <c r="H23" s="86">
        <v>3</v>
      </c>
      <c r="I23" s="86">
        <f t="shared" si="6"/>
        <v>6</v>
      </c>
      <c r="J23" s="86">
        <v>3.55</v>
      </c>
      <c r="K23" s="89">
        <v>14.37</v>
      </c>
      <c r="L23" s="89">
        <v>14.88</v>
      </c>
      <c r="M23" s="90">
        <v>20000</v>
      </c>
      <c r="N23" s="90">
        <f t="shared" si="7"/>
        <v>510.00000000000159</v>
      </c>
      <c r="O23" s="89">
        <f t="shared" si="8"/>
        <v>0.51000000000000156</v>
      </c>
      <c r="P23" s="90">
        <v>493.72203412796227</v>
      </c>
      <c r="Q23" s="87">
        <f t="shared" si="9"/>
        <v>0.97</v>
      </c>
      <c r="R23" s="87">
        <f t="shared" si="0"/>
        <v>3.0000000000000027E-2</v>
      </c>
      <c r="S23" s="86">
        <v>28782</v>
      </c>
      <c r="T23" s="86">
        <v>28550</v>
      </c>
      <c r="U23" s="86">
        <v>28319</v>
      </c>
      <c r="V23" s="23">
        <v>75.28</v>
      </c>
      <c r="W23" s="23">
        <f t="shared" si="1"/>
        <v>1.8766796104192005</v>
      </c>
      <c r="X23" s="13">
        <v>44.99</v>
      </c>
      <c r="Y23" s="13">
        <v>120.64</v>
      </c>
      <c r="Z23" s="13">
        <v>2.4700000000000002</v>
      </c>
      <c r="AA23" s="23">
        <f t="shared" si="10"/>
        <v>0.39269695325966575</v>
      </c>
      <c r="AB23" s="86">
        <v>1.99</v>
      </c>
      <c r="AC23" s="91">
        <v>3.29</v>
      </c>
      <c r="AD23" s="86">
        <v>1</v>
      </c>
      <c r="AE23" s="86">
        <v>0</v>
      </c>
      <c r="AF23" s="86">
        <v>1</v>
      </c>
      <c r="AG23" s="86">
        <v>4</v>
      </c>
      <c r="AH23" s="93">
        <v>22</v>
      </c>
      <c r="AI23" s="86">
        <f t="shared" si="2"/>
        <v>27</v>
      </c>
      <c r="AJ23" s="86">
        <v>0</v>
      </c>
      <c r="AK23" s="86">
        <v>0</v>
      </c>
      <c r="AL23" s="86">
        <v>2</v>
      </c>
      <c r="AM23" s="86">
        <v>20</v>
      </c>
      <c r="AN23" s="86">
        <f t="shared" si="3"/>
        <v>22</v>
      </c>
      <c r="AO23" s="86">
        <v>0</v>
      </c>
      <c r="AP23" s="86">
        <v>0</v>
      </c>
      <c r="AQ23" s="86">
        <v>5</v>
      </c>
      <c r="AR23" s="86">
        <v>28</v>
      </c>
      <c r="AS23" s="86">
        <f t="shared" si="4"/>
        <v>33</v>
      </c>
      <c r="AT23" s="86">
        <f t="shared" si="11"/>
        <v>0</v>
      </c>
      <c r="AU23" s="86">
        <f t="shared" si="11"/>
        <v>1</v>
      </c>
      <c r="AV23" s="86">
        <f t="shared" si="11"/>
        <v>11</v>
      </c>
      <c r="AW23" s="86">
        <f t="shared" si="11"/>
        <v>70</v>
      </c>
      <c r="AX23" s="86">
        <f t="shared" si="11"/>
        <v>82</v>
      </c>
    </row>
    <row r="24" spans="1:50" x14ac:dyDescent="0.3">
      <c r="A24" s="25">
        <v>23</v>
      </c>
      <c r="B24" s="25">
        <v>90</v>
      </c>
      <c r="C24" s="25">
        <v>1</v>
      </c>
      <c r="D24" s="25">
        <v>1</v>
      </c>
      <c r="E24" s="25">
        <v>1</v>
      </c>
      <c r="F24" s="25">
        <v>1</v>
      </c>
      <c r="G24" s="25">
        <v>2</v>
      </c>
      <c r="H24" s="25">
        <v>2</v>
      </c>
      <c r="I24" s="19">
        <f t="shared" si="6"/>
        <v>4</v>
      </c>
      <c r="J24" s="25">
        <v>3.4</v>
      </c>
      <c r="K24" s="9">
        <v>14.88</v>
      </c>
      <c r="L24" s="9">
        <v>15.28</v>
      </c>
      <c r="M24" s="14">
        <v>20000</v>
      </c>
      <c r="N24" s="14">
        <f t="shared" si="7"/>
        <v>399.99999999999858</v>
      </c>
      <c r="O24" s="9">
        <f t="shared" si="8"/>
        <v>0.39999999999999858</v>
      </c>
      <c r="P24" s="14">
        <v>395.60784161194869</v>
      </c>
      <c r="Q24" s="15">
        <f t="shared" si="9"/>
        <v>0.99</v>
      </c>
      <c r="R24" s="15">
        <f t="shared" si="0"/>
        <v>1.0000000000000009E-2</v>
      </c>
      <c r="S24" s="25">
        <v>28782</v>
      </c>
      <c r="T24" s="25">
        <v>28550</v>
      </c>
      <c r="U24" s="25">
        <v>28319</v>
      </c>
      <c r="V24" s="17">
        <v>66.599999999999994</v>
      </c>
      <c r="W24" s="17">
        <f t="shared" si="1"/>
        <v>1.823474229170301</v>
      </c>
      <c r="X24" s="12">
        <v>54.17</v>
      </c>
      <c r="Y24" s="12">
        <v>84.2</v>
      </c>
      <c r="Z24" s="12">
        <v>3</v>
      </c>
      <c r="AA24" s="17">
        <f t="shared" si="10"/>
        <v>0.47712125471966244</v>
      </c>
      <c r="AB24" s="25">
        <v>2.54</v>
      </c>
      <c r="AC24" s="16">
        <v>3.99</v>
      </c>
      <c r="AD24" s="25">
        <v>3</v>
      </c>
      <c r="AE24" s="25">
        <v>0</v>
      </c>
      <c r="AF24" s="25">
        <v>0</v>
      </c>
      <c r="AG24" s="25">
        <v>1</v>
      </c>
      <c r="AH24">
        <v>2</v>
      </c>
      <c r="AI24" s="25">
        <f t="shared" si="2"/>
        <v>3</v>
      </c>
      <c r="AJ24" s="25">
        <v>0</v>
      </c>
      <c r="AK24" s="25">
        <v>0</v>
      </c>
      <c r="AL24" s="25">
        <v>2</v>
      </c>
      <c r="AM24" s="25">
        <v>9</v>
      </c>
      <c r="AN24" s="25">
        <f t="shared" si="3"/>
        <v>11</v>
      </c>
      <c r="AO24" s="25">
        <v>0</v>
      </c>
      <c r="AP24" s="25">
        <v>0</v>
      </c>
      <c r="AQ24" s="25">
        <v>0</v>
      </c>
      <c r="AR24" s="25">
        <v>6</v>
      </c>
      <c r="AS24" s="25">
        <f t="shared" si="4"/>
        <v>6</v>
      </c>
      <c r="AT24" s="25">
        <f t="shared" si="11"/>
        <v>0</v>
      </c>
      <c r="AU24" s="25">
        <f t="shared" si="11"/>
        <v>0</v>
      </c>
      <c r="AV24" s="25">
        <f t="shared" si="11"/>
        <v>3</v>
      </c>
      <c r="AW24" s="25">
        <f t="shared" si="11"/>
        <v>17</v>
      </c>
      <c r="AX24" s="25">
        <f t="shared" si="11"/>
        <v>20</v>
      </c>
    </row>
    <row r="25" spans="1:50" x14ac:dyDescent="0.3">
      <c r="A25" s="25">
        <v>24</v>
      </c>
      <c r="B25" s="25">
        <v>90</v>
      </c>
      <c r="C25" s="25">
        <v>1</v>
      </c>
      <c r="D25" s="25">
        <v>1</v>
      </c>
      <c r="E25" s="25">
        <v>1</v>
      </c>
      <c r="F25" s="25">
        <v>1</v>
      </c>
      <c r="G25" s="25">
        <v>1</v>
      </c>
      <c r="H25" s="25">
        <v>1</v>
      </c>
      <c r="I25" s="19">
        <f t="shared" si="6"/>
        <v>2</v>
      </c>
      <c r="J25" s="25">
        <v>3.68</v>
      </c>
      <c r="K25" s="9">
        <v>15.28</v>
      </c>
      <c r="L25" s="9">
        <v>15.5</v>
      </c>
      <c r="M25" s="14">
        <v>20010</v>
      </c>
      <c r="N25" s="14">
        <f t="shared" si="7"/>
        <v>220.00000000000063</v>
      </c>
      <c r="O25" s="9">
        <f t="shared" si="8"/>
        <v>0.22000000000000061</v>
      </c>
      <c r="P25" s="14">
        <v>219.97870463923795</v>
      </c>
      <c r="Q25" s="15">
        <f t="shared" si="9"/>
        <v>1</v>
      </c>
      <c r="R25" s="15">
        <f t="shared" si="0"/>
        <v>0</v>
      </c>
      <c r="S25" s="25">
        <v>28782</v>
      </c>
      <c r="T25" s="25">
        <v>28550</v>
      </c>
      <c r="U25" s="25">
        <v>28319</v>
      </c>
      <c r="V25" s="17">
        <v>65.87</v>
      </c>
      <c r="W25" s="17">
        <f t="shared" si="1"/>
        <v>1.8186876634415137</v>
      </c>
      <c r="X25" s="12">
        <v>62.38</v>
      </c>
      <c r="Y25" s="12">
        <v>69.36</v>
      </c>
      <c r="Z25" s="12">
        <v>2.27</v>
      </c>
      <c r="AA25" s="17">
        <f t="shared" si="10"/>
        <v>0.35602585719312274</v>
      </c>
      <c r="AB25" s="25">
        <v>2.04</v>
      </c>
      <c r="AC25" s="16">
        <v>2.4900000000000002</v>
      </c>
      <c r="AD25" s="25">
        <v>2</v>
      </c>
      <c r="AE25" s="25">
        <v>0</v>
      </c>
      <c r="AF25" s="25">
        <v>0</v>
      </c>
      <c r="AG25" s="25">
        <v>0</v>
      </c>
      <c r="AH25">
        <v>2</v>
      </c>
      <c r="AI25" s="25">
        <f t="shared" si="2"/>
        <v>2</v>
      </c>
      <c r="AJ25" s="25">
        <v>0</v>
      </c>
      <c r="AK25" s="25">
        <v>0</v>
      </c>
      <c r="AL25" s="25">
        <v>1</v>
      </c>
      <c r="AM25" s="25">
        <v>1</v>
      </c>
      <c r="AN25" s="25">
        <f t="shared" si="3"/>
        <v>2</v>
      </c>
      <c r="AO25" s="25">
        <v>0</v>
      </c>
      <c r="AP25" s="25">
        <v>0</v>
      </c>
      <c r="AQ25" s="25">
        <v>1</v>
      </c>
      <c r="AR25" s="25">
        <v>1</v>
      </c>
      <c r="AS25" s="25">
        <f t="shared" si="4"/>
        <v>2</v>
      </c>
      <c r="AT25" s="25">
        <f t="shared" si="11"/>
        <v>0</v>
      </c>
      <c r="AU25" s="25">
        <f t="shared" si="11"/>
        <v>0</v>
      </c>
      <c r="AV25" s="25">
        <f t="shared" si="11"/>
        <v>2</v>
      </c>
      <c r="AW25" s="25">
        <f t="shared" si="11"/>
        <v>4</v>
      </c>
      <c r="AX25" s="25">
        <f t="shared" si="11"/>
        <v>6</v>
      </c>
    </row>
    <row r="26" spans="1:50" x14ac:dyDescent="0.3">
      <c r="A26" s="25">
        <v>25</v>
      </c>
      <c r="B26" s="25">
        <v>90</v>
      </c>
      <c r="C26" s="25">
        <v>1</v>
      </c>
      <c r="D26" s="25">
        <v>2</v>
      </c>
      <c r="E26" s="25">
        <v>1</v>
      </c>
      <c r="F26" s="25">
        <v>1</v>
      </c>
      <c r="G26" s="25">
        <v>2</v>
      </c>
      <c r="H26" s="25">
        <v>2</v>
      </c>
      <c r="I26" s="19">
        <f t="shared" si="6"/>
        <v>4</v>
      </c>
      <c r="J26" s="25">
        <v>3.78</v>
      </c>
      <c r="K26" s="9">
        <v>15.5</v>
      </c>
      <c r="L26" s="9">
        <v>15.82</v>
      </c>
      <c r="M26" s="14">
        <v>20010</v>
      </c>
      <c r="N26" s="14">
        <f t="shared" si="7"/>
        <v>320.00000000000028</v>
      </c>
      <c r="O26" s="9">
        <f t="shared" si="8"/>
        <v>0.32000000000000028</v>
      </c>
      <c r="P26" s="14">
        <v>319.96682375508351</v>
      </c>
      <c r="Q26" s="15">
        <f t="shared" si="9"/>
        <v>1</v>
      </c>
      <c r="R26" s="15">
        <f t="shared" si="0"/>
        <v>0</v>
      </c>
      <c r="S26" s="25">
        <v>39090</v>
      </c>
      <c r="T26" s="25">
        <v>40799</v>
      </c>
      <c r="U26" s="25">
        <v>42583</v>
      </c>
      <c r="V26" s="17">
        <v>78.239999999999995</v>
      </c>
      <c r="W26" s="17">
        <f t="shared" si="1"/>
        <v>1.8934288417795451</v>
      </c>
      <c r="X26" s="12">
        <v>62.36</v>
      </c>
      <c r="Y26" s="12">
        <v>94.8</v>
      </c>
      <c r="Z26" s="12">
        <v>5.93</v>
      </c>
      <c r="AA26" s="17">
        <f t="shared" si="10"/>
        <v>0.77305469336426258</v>
      </c>
      <c r="AB26" s="25">
        <v>4.59</v>
      </c>
      <c r="AC26" s="16">
        <v>6.74</v>
      </c>
      <c r="AD26" s="25">
        <v>0</v>
      </c>
      <c r="AE26" s="25">
        <v>0</v>
      </c>
      <c r="AF26" s="25">
        <v>0</v>
      </c>
      <c r="AG26" s="25">
        <v>0</v>
      </c>
      <c r="AH26">
        <v>1</v>
      </c>
      <c r="AI26" s="25">
        <f t="shared" si="2"/>
        <v>1</v>
      </c>
      <c r="AJ26" s="25">
        <v>0</v>
      </c>
      <c r="AK26" s="25">
        <v>0</v>
      </c>
      <c r="AL26" s="25">
        <v>0</v>
      </c>
      <c r="AM26" s="25">
        <v>2</v>
      </c>
      <c r="AN26" s="25">
        <f t="shared" si="3"/>
        <v>2</v>
      </c>
      <c r="AO26" s="25">
        <v>0</v>
      </c>
      <c r="AP26" s="25">
        <v>0</v>
      </c>
      <c r="AQ26" s="25">
        <v>2</v>
      </c>
      <c r="AR26" s="25">
        <v>6</v>
      </c>
      <c r="AS26" s="25">
        <f t="shared" si="4"/>
        <v>8</v>
      </c>
      <c r="AT26" s="25">
        <f t="shared" si="11"/>
        <v>0</v>
      </c>
      <c r="AU26" s="25">
        <f t="shared" si="11"/>
        <v>0</v>
      </c>
      <c r="AV26" s="25">
        <f t="shared" si="11"/>
        <v>2</v>
      </c>
      <c r="AW26" s="25">
        <f t="shared" si="11"/>
        <v>9</v>
      </c>
      <c r="AX26" s="25">
        <f t="shared" si="11"/>
        <v>11</v>
      </c>
    </row>
    <row r="27" spans="1:50" x14ac:dyDescent="0.3">
      <c r="A27" s="25">
        <v>26</v>
      </c>
      <c r="B27" s="25">
        <v>90</v>
      </c>
      <c r="C27" s="25">
        <v>2</v>
      </c>
      <c r="D27" s="25">
        <v>2</v>
      </c>
      <c r="E27" s="25">
        <v>1</v>
      </c>
      <c r="F27" s="25">
        <v>1</v>
      </c>
      <c r="G27" s="25">
        <v>2</v>
      </c>
      <c r="H27" s="25">
        <v>2</v>
      </c>
      <c r="I27" s="19">
        <f t="shared" si="6"/>
        <v>4</v>
      </c>
      <c r="J27" s="25">
        <v>3.84</v>
      </c>
      <c r="K27" s="9">
        <v>15.82</v>
      </c>
      <c r="L27" s="9">
        <v>16.43</v>
      </c>
      <c r="M27" s="14">
        <v>20010</v>
      </c>
      <c r="N27" s="14">
        <f t="shared" si="7"/>
        <v>609.99999999999943</v>
      </c>
      <c r="O27" s="9">
        <f t="shared" si="8"/>
        <v>0.60999999999999943</v>
      </c>
      <c r="P27" s="14">
        <v>602.51850705425989</v>
      </c>
      <c r="Q27" s="15">
        <f t="shared" si="9"/>
        <v>0.99</v>
      </c>
      <c r="R27" s="15">
        <f t="shared" si="0"/>
        <v>1.0000000000000009E-2</v>
      </c>
      <c r="S27" s="25">
        <v>39090</v>
      </c>
      <c r="T27" s="25">
        <v>40799</v>
      </c>
      <c r="U27" s="25">
        <v>42583</v>
      </c>
      <c r="V27" s="17">
        <v>52.84</v>
      </c>
      <c r="W27" s="17">
        <f t="shared" si="1"/>
        <v>1.7229628089424895</v>
      </c>
      <c r="X27" s="12">
        <v>32.85</v>
      </c>
      <c r="Y27" s="12">
        <v>77.8</v>
      </c>
      <c r="Z27" s="12">
        <v>1.69</v>
      </c>
      <c r="AA27" s="17">
        <f t="shared" si="10"/>
        <v>0.22788670461367352</v>
      </c>
      <c r="AB27" s="25">
        <v>1.57</v>
      </c>
      <c r="AC27" s="16">
        <v>1.88</v>
      </c>
      <c r="AD27" s="25">
        <v>0</v>
      </c>
      <c r="AE27" s="25">
        <v>0</v>
      </c>
      <c r="AF27" s="25">
        <v>0</v>
      </c>
      <c r="AG27" s="25">
        <v>2</v>
      </c>
      <c r="AH27">
        <v>7</v>
      </c>
      <c r="AI27" s="25">
        <f t="shared" si="2"/>
        <v>9</v>
      </c>
      <c r="AJ27" s="25">
        <v>0</v>
      </c>
      <c r="AK27" s="25">
        <v>0</v>
      </c>
      <c r="AL27" s="25">
        <v>1</v>
      </c>
      <c r="AM27" s="25">
        <v>6</v>
      </c>
      <c r="AN27" s="25">
        <f t="shared" si="3"/>
        <v>7</v>
      </c>
      <c r="AO27" s="25">
        <v>0</v>
      </c>
      <c r="AP27" s="25">
        <v>2</v>
      </c>
      <c r="AQ27" s="25">
        <v>3</v>
      </c>
      <c r="AR27" s="25">
        <v>9</v>
      </c>
      <c r="AS27" s="25">
        <f t="shared" si="4"/>
        <v>14</v>
      </c>
      <c r="AT27" s="25">
        <f t="shared" si="11"/>
        <v>0</v>
      </c>
      <c r="AU27" s="25">
        <f t="shared" si="11"/>
        <v>2</v>
      </c>
      <c r="AV27" s="25">
        <f t="shared" si="11"/>
        <v>6</v>
      </c>
      <c r="AW27" s="25">
        <f t="shared" si="11"/>
        <v>22</v>
      </c>
      <c r="AX27" s="25">
        <f t="shared" si="11"/>
        <v>30</v>
      </c>
    </row>
    <row r="28" spans="1:50" s="88" customFormat="1" x14ac:dyDescent="0.3">
      <c r="A28" s="86">
        <v>27</v>
      </c>
      <c r="B28" s="86">
        <v>90</v>
      </c>
      <c r="C28" s="86">
        <v>2</v>
      </c>
      <c r="D28" s="86">
        <v>2</v>
      </c>
      <c r="E28" s="86">
        <v>1</v>
      </c>
      <c r="F28" s="86">
        <v>1</v>
      </c>
      <c r="G28" s="86">
        <v>2</v>
      </c>
      <c r="H28" s="86">
        <v>2</v>
      </c>
      <c r="I28" s="86">
        <f t="shared" si="6"/>
        <v>4</v>
      </c>
      <c r="J28" s="86">
        <v>3.86</v>
      </c>
      <c r="K28" s="89">
        <v>16.43</v>
      </c>
      <c r="L28" s="89">
        <v>17.149999999999999</v>
      </c>
      <c r="M28" s="90">
        <v>20010</v>
      </c>
      <c r="N28" s="90">
        <f t="shared" si="7"/>
        <v>719.99999999999886</v>
      </c>
      <c r="O28" s="89">
        <f t="shared" si="8"/>
        <v>0.71999999999999886</v>
      </c>
      <c r="P28" s="90">
        <v>707.98892620466552</v>
      </c>
      <c r="Q28" s="87">
        <f t="shared" si="9"/>
        <v>0.98</v>
      </c>
      <c r="R28" s="87">
        <f t="shared" si="0"/>
        <v>2.0000000000000018E-2</v>
      </c>
      <c r="S28" s="86">
        <v>39090</v>
      </c>
      <c r="T28" s="86">
        <v>40799</v>
      </c>
      <c r="U28" s="86">
        <v>42583</v>
      </c>
      <c r="V28" s="23">
        <v>54.03</v>
      </c>
      <c r="W28" s="23">
        <f t="shared" si="1"/>
        <v>1.7326349675391959</v>
      </c>
      <c r="X28" s="13">
        <v>28.99</v>
      </c>
      <c r="Y28" s="13">
        <v>83.11</v>
      </c>
      <c r="Z28" s="13">
        <v>3.3</v>
      </c>
      <c r="AA28" s="23">
        <f t="shared" si="10"/>
        <v>0.51851393987788741</v>
      </c>
      <c r="AB28" s="86">
        <v>1.8</v>
      </c>
      <c r="AC28" s="91">
        <v>5.05</v>
      </c>
      <c r="AD28" s="86">
        <v>1</v>
      </c>
      <c r="AE28" s="86">
        <v>0</v>
      </c>
      <c r="AF28" s="86">
        <v>1</v>
      </c>
      <c r="AG28" s="86">
        <v>3</v>
      </c>
      <c r="AH28" s="93">
        <v>5</v>
      </c>
      <c r="AI28" s="86">
        <f t="shared" si="2"/>
        <v>9</v>
      </c>
      <c r="AJ28" s="86">
        <v>1</v>
      </c>
      <c r="AK28" s="86">
        <v>1</v>
      </c>
      <c r="AL28" s="86">
        <v>3</v>
      </c>
      <c r="AM28" s="86">
        <v>7</v>
      </c>
      <c r="AN28" s="86">
        <f t="shared" si="3"/>
        <v>12</v>
      </c>
      <c r="AO28" s="86">
        <v>0</v>
      </c>
      <c r="AP28" s="86">
        <v>1</v>
      </c>
      <c r="AQ28" s="86">
        <v>8</v>
      </c>
      <c r="AR28" s="86">
        <v>11</v>
      </c>
      <c r="AS28" s="86">
        <f t="shared" si="4"/>
        <v>20</v>
      </c>
      <c r="AT28" s="86">
        <f t="shared" si="11"/>
        <v>1</v>
      </c>
      <c r="AU28" s="86">
        <f t="shared" si="11"/>
        <v>3</v>
      </c>
      <c r="AV28" s="86">
        <f t="shared" si="11"/>
        <v>14</v>
      </c>
      <c r="AW28" s="86">
        <f t="shared" si="11"/>
        <v>23</v>
      </c>
      <c r="AX28" s="86">
        <f t="shared" si="11"/>
        <v>41</v>
      </c>
    </row>
    <row r="29" spans="1:50" x14ac:dyDescent="0.3">
      <c r="A29" s="25">
        <v>28</v>
      </c>
      <c r="B29" s="25">
        <v>90</v>
      </c>
      <c r="C29" s="25">
        <v>2</v>
      </c>
      <c r="D29" s="25">
        <v>2</v>
      </c>
      <c r="E29" s="25">
        <v>2</v>
      </c>
      <c r="F29" s="25">
        <v>2</v>
      </c>
      <c r="G29" s="25">
        <v>2</v>
      </c>
      <c r="H29" s="25">
        <v>2</v>
      </c>
      <c r="I29" s="19">
        <f t="shared" si="6"/>
        <v>4</v>
      </c>
      <c r="J29" s="25">
        <v>3.82</v>
      </c>
      <c r="K29" s="9">
        <v>17.149999999999999</v>
      </c>
      <c r="L29" s="9">
        <v>17.93</v>
      </c>
      <c r="M29" s="14">
        <v>20010</v>
      </c>
      <c r="N29" s="14">
        <f t="shared" si="7"/>
        <v>780.00000000000114</v>
      </c>
      <c r="O29" s="9">
        <f t="shared" si="8"/>
        <v>0.78000000000000114</v>
      </c>
      <c r="P29" s="14">
        <v>779.80691482942416</v>
      </c>
      <c r="Q29" s="15">
        <f t="shared" si="9"/>
        <v>1</v>
      </c>
      <c r="R29" s="15">
        <f t="shared" si="0"/>
        <v>0</v>
      </c>
      <c r="S29" s="25">
        <v>39090</v>
      </c>
      <c r="T29" s="25">
        <v>40799</v>
      </c>
      <c r="U29" s="25">
        <v>42583</v>
      </c>
      <c r="V29" s="23">
        <v>33.68</v>
      </c>
      <c r="W29" s="17">
        <f t="shared" si="1"/>
        <v>1.5273720828276118</v>
      </c>
      <c r="X29" s="13">
        <f>AVERAGE(X28,X31)</f>
        <v>18.934999999999999</v>
      </c>
      <c r="Y29" s="13">
        <f>AVERAGE(Y28,Y31)</f>
        <v>54.855000000000004</v>
      </c>
      <c r="Z29" s="12">
        <v>4.07</v>
      </c>
      <c r="AA29" s="17">
        <f t="shared" si="10"/>
        <v>0.60959440922522001</v>
      </c>
      <c r="AB29" s="25">
        <v>2.06</v>
      </c>
      <c r="AC29" s="16">
        <v>6.35</v>
      </c>
      <c r="AD29" s="25">
        <v>0</v>
      </c>
      <c r="AE29" s="25">
        <v>0</v>
      </c>
      <c r="AF29" s="25">
        <v>0</v>
      </c>
      <c r="AG29" s="25">
        <v>1</v>
      </c>
      <c r="AH29">
        <v>7</v>
      </c>
      <c r="AI29" s="25">
        <f t="shared" si="2"/>
        <v>8</v>
      </c>
      <c r="AJ29" s="25">
        <v>0</v>
      </c>
      <c r="AK29" s="25">
        <v>2</v>
      </c>
      <c r="AL29" s="25">
        <v>1</v>
      </c>
      <c r="AM29" s="25">
        <v>3</v>
      </c>
      <c r="AN29" s="25">
        <f t="shared" si="3"/>
        <v>6</v>
      </c>
      <c r="AO29" s="25">
        <v>0</v>
      </c>
      <c r="AP29" s="25">
        <v>1</v>
      </c>
      <c r="AQ29" s="25">
        <v>1</v>
      </c>
      <c r="AR29" s="25">
        <v>2</v>
      </c>
      <c r="AS29" s="25">
        <f t="shared" si="4"/>
        <v>4</v>
      </c>
      <c r="AT29" s="25">
        <f t="shared" si="11"/>
        <v>0</v>
      </c>
      <c r="AU29" s="25">
        <f t="shared" si="11"/>
        <v>3</v>
      </c>
      <c r="AV29" s="25">
        <f t="shared" si="11"/>
        <v>3</v>
      </c>
      <c r="AW29" s="25">
        <f t="shared" si="11"/>
        <v>12</v>
      </c>
      <c r="AX29" s="25">
        <f t="shared" si="11"/>
        <v>18</v>
      </c>
    </row>
    <row r="30" spans="1:50" x14ac:dyDescent="0.3">
      <c r="A30" s="25">
        <v>29</v>
      </c>
      <c r="B30" s="25">
        <v>90</v>
      </c>
      <c r="C30" s="25">
        <v>2</v>
      </c>
      <c r="D30" s="25">
        <v>2</v>
      </c>
      <c r="E30" s="25">
        <v>1</v>
      </c>
      <c r="F30" s="25">
        <v>1</v>
      </c>
      <c r="G30" s="25">
        <v>2</v>
      </c>
      <c r="H30" s="25">
        <v>2</v>
      </c>
      <c r="I30" s="19">
        <f t="shared" si="6"/>
        <v>4</v>
      </c>
      <c r="J30" s="25">
        <v>3.85</v>
      </c>
      <c r="K30" s="9">
        <v>17.93</v>
      </c>
      <c r="L30" s="9">
        <v>18.57</v>
      </c>
      <c r="M30" s="14">
        <v>20010</v>
      </c>
      <c r="N30" s="14">
        <f t="shared" si="7"/>
        <v>640.00000000000057</v>
      </c>
      <c r="O30" s="9">
        <f t="shared" si="8"/>
        <v>0.64000000000000057</v>
      </c>
      <c r="P30" s="14">
        <v>638.05161227618896</v>
      </c>
      <c r="Q30" s="15">
        <f t="shared" si="9"/>
        <v>1</v>
      </c>
      <c r="R30" s="15">
        <f t="shared" si="0"/>
        <v>0</v>
      </c>
      <c r="S30" s="25">
        <v>39090</v>
      </c>
      <c r="T30" s="25">
        <v>40799</v>
      </c>
      <c r="U30" s="25">
        <v>42583</v>
      </c>
      <c r="V30" s="23">
        <v>33.68</v>
      </c>
      <c r="W30" s="17">
        <f t="shared" si="1"/>
        <v>1.5273720828276118</v>
      </c>
      <c r="X30" s="13">
        <f>X29</f>
        <v>18.934999999999999</v>
      </c>
      <c r="Y30" s="13">
        <f>Y29</f>
        <v>54.855000000000004</v>
      </c>
      <c r="Z30" s="12">
        <v>4.97</v>
      </c>
      <c r="AA30" s="17">
        <f t="shared" si="10"/>
        <v>0.69635638873333205</v>
      </c>
      <c r="AB30" s="25">
        <v>3.97</v>
      </c>
      <c r="AC30" s="16">
        <v>5.65</v>
      </c>
      <c r="AD30" s="25">
        <v>0</v>
      </c>
      <c r="AE30" s="25">
        <v>0</v>
      </c>
      <c r="AF30" s="25">
        <v>0</v>
      </c>
      <c r="AG30" s="25">
        <v>0</v>
      </c>
      <c r="AH30">
        <v>10</v>
      </c>
      <c r="AI30" s="25">
        <f t="shared" si="2"/>
        <v>10</v>
      </c>
      <c r="AJ30" s="25">
        <v>0</v>
      </c>
      <c r="AK30" s="25">
        <v>0</v>
      </c>
      <c r="AL30" s="25">
        <v>1</v>
      </c>
      <c r="AM30" s="25">
        <v>3</v>
      </c>
      <c r="AN30" s="25">
        <f t="shared" si="3"/>
        <v>4</v>
      </c>
      <c r="AO30" s="25">
        <v>1</v>
      </c>
      <c r="AP30" s="25">
        <v>0</v>
      </c>
      <c r="AQ30" s="25">
        <v>5</v>
      </c>
      <c r="AR30" s="25">
        <v>9</v>
      </c>
      <c r="AS30" s="25">
        <f t="shared" si="4"/>
        <v>15</v>
      </c>
      <c r="AT30" s="25">
        <f t="shared" si="11"/>
        <v>1</v>
      </c>
      <c r="AU30" s="25">
        <f t="shared" si="11"/>
        <v>0</v>
      </c>
      <c r="AV30" s="25">
        <f t="shared" si="11"/>
        <v>6</v>
      </c>
      <c r="AW30" s="25">
        <f t="shared" si="11"/>
        <v>22</v>
      </c>
      <c r="AX30" s="25">
        <f t="shared" si="11"/>
        <v>29</v>
      </c>
    </row>
    <row r="31" spans="1:50" x14ac:dyDescent="0.3">
      <c r="A31" s="25">
        <v>30</v>
      </c>
      <c r="B31" s="25">
        <v>90</v>
      </c>
      <c r="C31" s="25">
        <v>2</v>
      </c>
      <c r="D31" s="25">
        <v>2</v>
      </c>
      <c r="E31" s="25">
        <v>1</v>
      </c>
      <c r="F31" s="25">
        <v>1</v>
      </c>
      <c r="G31" s="25">
        <v>2</v>
      </c>
      <c r="H31" s="25">
        <v>2</v>
      </c>
      <c r="I31" s="19">
        <f t="shared" si="6"/>
        <v>4</v>
      </c>
      <c r="J31" s="25">
        <v>3.84</v>
      </c>
      <c r="K31" s="9">
        <v>18.57</v>
      </c>
      <c r="L31" s="9">
        <v>19.373000000000001</v>
      </c>
      <c r="M31" s="14">
        <v>20010</v>
      </c>
      <c r="N31" s="14">
        <f t="shared" si="7"/>
        <v>803.0000000000008</v>
      </c>
      <c r="O31" s="9">
        <f t="shared" si="8"/>
        <v>0.80300000000000082</v>
      </c>
      <c r="P31" s="14">
        <v>802.91667952009323</v>
      </c>
      <c r="Q31" s="15">
        <f t="shared" si="9"/>
        <v>1</v>
      </c>
      <c r="R31" s="15">
        <f t="shared" si="0"/>
        <v>0</v>
      </c>
      <c r="S31" s="25">
        <v>39090</v>
      </c>
      <c r="T31" s="25">
        <v>40799</v>
      </c>
      <c r="U31" s="25">
        <v>42583</v>
      </c>
      <c r="V31" s="17">
        <v>13.34</v>
      </c>
      <c r="W31" s="17">
        <f t="shared" si="1"/>
        <v>1.1251558295805302</v>
      </c>
      <c r="X31" s="12">
        <v>8.8800000000000008</v>
      </c>
      <c r="Y31" s="12">
        <v>26.6</v>
      </c>
      <c r="Z31" s="12">
        <v>3.12</v>
      </c>
      <c r="AA31" s="17">
        <f t="shared" si="10"/>
        <v>0.49415459401844281</v>
      </c>
      <c r="AB31" s="25">
        <v>1.91</v>
      </c>
      <c r="AC31" s="16">
        <v>4.62</v>
      </c>
      <c r="AD31" s="25">
        <v>0</v>
      </c>
      <c r="AE31" s="25">
        <v>0</v>
      </c>
      <c r="AF31" s="25">
        <v>1</v>
      </c>
      <c r="AG31" s="25">
        <v>3</v>
      </c>
      <c r="AH31">
        <v>13</v>
      </c>
      <c r="AI31" s="25">
        <f t="shared" si="2"/>
        <v>17</v>
      </c>
      <c r="AJ31" s="25">
        <v>0</v>
      </c>
      <c r="AK31" s="25">
        <v>2</v>
      </c>
      <c r="AL31" s="25">
        <v>3</v>
      </c>
      <c r="AM31" s="25">
        <v>6</v>
      </c>
      <c r="AN31" s="25">
        <f t="shared" si="3"/>
        <v>11</v>
      </c>
      <c r="AO31" s="25">
        <v>0</v>
      </c>
      <c r="AP31" s="25">
        <v>2</v>
      </c>
      <c r="AQ31" s="25">
        <v>0</v>
      </c>
      <c r="AR31" s="25">
        <v>8</v>
      </c>
      <c r="AS31" s="25">
        <f t="shared" si="4"/>
        <v>10</v>
      </c>
      <c r="AT31" s="25">
        <f t="shared" si="11"/>
        <v>0</v>
      </c>
      <c r="AU31" s="25">
        <f t="shared" si="11"/>
        <v>5</v>
      </c>
      <c r="AV31" s="25">
        <f t="shared" si="11"/>
        <v>6</v>
      </c>
      <c r="AW31" s="25">
        <f t="shared" si="11"/>
        <v>27</v>
      </c>
      <c r="AX31" s="25">
        <f t="shared" si="11"/>
        <v>38</v>
      </c>
    </row>
    <row r="32" spans="1:50" x14ac:dyDescent="0.3">
      <c r="A32" s="25">
        <v>31</v>
      </c>
      <c r="B32" s="25">
        <v>90</v>
      </c>
      <c r="C32" s="25">
        <v>2</v>
      </c>
      <c r="D32" s="25">
        <v>1</v>
      </c>
      <c r="E32" s="25">
        <v>2</v>
      </c>
      <c r="F32" s="25">
        <v>1</v>
      </c>
      <c r="G32" s="25">
        <v>2</v>
      </c>
      <c r="H32" s="25">
        <v>2</v>
      </c>
      <c r="I32" s="19">
        <f t="shared" si="6"/>
        <v>4</v>
      </c>
      <c r="J32" s="25">
        <v>3.84</v>
      </c>
      <c r="K32" s="9">
        <v>19.373000000000001</v>
      </c>
      <c r="L32" s="9">
        <v>20.14</v>
      </c>
      <c r="M32" s="14">
        <v>20010</v>
      </c>
      <c r="N32" s="14">
        <f t="shared" si="7"/>
        <v>766.99999999999943</v>
      </c>
      <c r="O32" s="9">
        <f t="shared" si="8"/>
        <v>0.76699999999999946</v>
      </c>
      <c r="P32" s="14">
        <v>762.87235317281977</v>
      </c>
      <c r="Q32" s="15">
        <f t="shared" si="9"/>
        <v>0.99</v>
      </c>
      <c r="R32" s="15">
        <f t="shared" si="0"/>
        <v>1.0000000000000009E-2</v>
      </c>
      <c r="S32" s="25">
        <v>39090</v>
      </c>
      <c r="T32" s="25">
        <v>40799</v>
      </c>
      <c r="U32" s="25">
        <v>42583</v>
      </c>
      <c r="V32" s="23">
        <v>40.33</v>
      </c>
      <c r="W32" s="17">
        <f t="shared" si="1"/>
        <v>1.6056282220076186</v>
      </c>
      <c r="X32" s="13">
        <f>AVERAGE(X31,X38)</f>
        <v>25.130000000000003</v>
      </c>
      <c r="Y32" s="13">
        <f>AVERAGE(Y31,Y38)</f>
        <v>66.454999999999998</v>
      </c>
      <c r="Z32" s="12">
        <v>2.48</v>
      </c>
      <c r="AA32" s="17">
        <f t="shared" si="10"/>
        <v>0.39445168082621629</v>
      </c>
      <c r="AB32" s="25">
        <v>1.75</v>
      </c>
      <c r="AC32" s="16">
        <v>3.15</v>
      </c>
      <c r="AD32" s="25">
        <v>0</v>
      </c>
      <c r="AE32" s="25">
        <v>0</v>
      </c>
      <c r="AF32" s="25">
        <v>0</v>
      </c>
      <c r="AG32" s="25">
        <v>1</v>
      </c>
      <c r="AH32">
        <v>5</v>
      </c>
      <c r="AI32" s="25">
        <f t="shared" si="2"/>
        <v>6</v>
      </c>
      <c r="AJ32" s="25">
        <v>0</v>
      </c>
      <c r="AK32" s="25">
        <v>1</v>
      </c>
      <c r="AL32" s="25">
        <v>6</v>
      </c>
      <c r="AM32" s="25">
        <v>6</v>
      </c>
      <c r="AN32" s="25">
        <f t="shared" si="3"/>
        <v>13</v>
      </c>
      <c r="AO32" s="25">
        <v>0</v>
      </c>
      <c r="AP32" s="25">
        <v>3</v>
      </c>
      <c r="AQ32" s="25">
        <v>6</v>
      </c>
      <c r="AR32" s="25">
        <v>7</v>
      </c>
      <c r="AS32" s="25">
        <f t="shared" si="4"/>
        <v>16</v>
      </c>
      <c r="AT32" s="25">
        <f t="shared" si="11"/>
        <v>0</v>
      </c>
      <c r="AU32" s="25">
        <f t="shared" si="11"/>
        <v>4</v>
      </c>
      <c r="AV32" s="25">
        <f t="shared" si="11"/>
        <v>13</v>
      </c>
      <c r="AW32" s="25">
        <f t="shared" si="11"/>
        <v>18</v>
      </c>
      <c r="AX32" s="25">
        <f t="shared" si="11"/>
        <v>35</v>
      </c>
    </row>
    <row r="33" spans="1:50" x14ac:dyDescent="0.3">
      <c r="A33" s="25">
        <v>32</v>
      </c>
      <c r="B33" s="25">
        <v>80</v>
      </c>
      <c r="C33" s="25">
        <v>3</v>
      </c>
      <c r="D33" s="25">
        <v>2</v>
      </c>
      <c r="E33" s="25">
        <v>2</v>
      </c>
      <c r="F33" s="25">
        <v>2</v>
      </c>
      <c r="G33" s="25">
        <v>2</v>
      </c>
      <c r="H33" s="25">
        <v>2</v>
      </c>
      <c r="I33" s="19">
        <f t="shared" si="6"/>
        <v>4</v>
      </c>
      <c r="J33" s="25">
        <v>3.82</v>
      </c>
      <c r="K33" s="9">
        <v>20.14</v>
      </c>
      <c r="L33" s="9">
        <v>22</v>
      </c>
      <c r="M33" s="14">
        <v>20010</v>
      </c>
      <c r="N33" s="14">
        <f t="shared" si="7"/>
        <v>1859.9999999999995</v>
      </c>
      <c r="O33" s="9">
        <f t="shared" si="8"/>
        <v>1.8599999999999997</v>
      </c>
      <c r="P33" s="14">
        <v>1859.7342305991026</v>
      </c>
      <c r="Q33" s="15">
        <f t="shared" si="9"/>
        <v>1</v>
      </c>
      <c r="R33" s="15">
        <f t="shared" si="0"/>
        <v>0</v>
      </c>
      <c r="S33" s="25">
        <v>39090</v>
      </c>
      <c r="T33" s="25">
        <v>40799</v>
      </c>
      <c r="U33" s="25">
        <v>42583</v>
      </c>
      <c r="V33" s="23">
        <v>40.33</v>
      </c>
      <c r="W33" s="17">
        <f t="shared" si="1"/>
        <v>1.6056282220076186</v>
      </c>
      <c r="X33" s="13">
        <f t="shared" ref="X33:Y37" si="12">X32</f>
        <v>25.130000000000003</v>
      </c>
      <c r="Y33" s="13">
        <f t="shared" si="12"/>
        <v>66.454999999999998</v>
      </c>
      <c r="Z33" s="12">
        <v>2.89</v>
      </c>
      <c r="AA33" s="17">
        <f t="shared" si="10"/>
        <v>0.46089784275654788</v>
      </c>
      <c r="AB33" s="25">
        <v>1.54</v>
      </c>
      <c r="AC33" s="16">
        <v>7.21</v>
      </c>
      <c r="AD33" s="25">
        <v>1</v>
      </c>
      <c r="AE33" s="25">
        <v>0</v>
      </c>
      <c r="AF33" s="25">
        <v>4</v>
      </c>
      <c r="AG33" s="25">
        <v>9</v>
      </c>
      <c r="AH33">
        <v>16</v>
      </c>
      <c r="AI33" s="25">
        <f t="shared" si="2"/>
        <v>29</v>
      </c>
      <c r="AJ33" s="25">
        <v>0</v>
      </c>
      <c r="AK33" s="25">
        <v>1</v>
      </c>
      <c r="AL33" s="25">
        <v>16</v>
      </c>
      <c r="AM33" s="25">
        <v>12</v>
      </c>
      <c r="AN33" s="25">
        <f t="shared" si="3"/>
        <v>29</v>
      </c>
      <c r="AO33" s="25">
        <v>0</v>
      </c>
      <c r="AP33" s="25">
        <v>3</v>
      </c>
      <c r="AQ33" s="25">
        <v>12</v>
      </c>
      <c r="AR33" s="25">
        <v>25</v>
      </c>
      <c r="AS33" s="25">
        <f t="shared" si="4"/>
        <v>40</v>
      </c>
      <c r="AT33" s="25">
        <f t="shared" si="11"/>
        <v>0</v>
      </c>
      <c r="AU33" s="25">
        <f t="shared" si="11"/>
        <v>8</v>
      </c>
      <c r="AV33" s="25">
        <f t="shared" si="11"/>
        <v>37</v>
      </c>
      <c r="AW33" s="25">
        <f t="shared" si="11"/>
        <v>53</v>
      </c>
      <c r="AX33" s="25">
        <f t="shared" si="11"/>
        <v>98</v>
      </c>
    </row>
    <row r="34" spans="1:50" x14ac:dyDescent="0.3">
      <c r="A34" s="25">
        <v>33</v>
      </c>
      <c r="B34" s="25">
        <v>80</v>
      </c>
      <c r="C34" s="25">
        <v>3</v>
      </c>
      <c r="D34" s="25">
        <v>2</v>
      </c>
      <c r="E34" s="25">
        <v>2</v>
      </c>
      <c r="F34" s="25">
        <v>2</v>
      </c>
      <c r="G34" s="25">
        <v>2</v>
      </c>
      <c r="H34" s="25">
        <v>2</v>
      </c>
      <c r="I34" s="19">
        <f t="shared" si="6"/>
        <v>4</v>
      </c>
      <c r="J34" s="25">
        <v>3.56</v>
      </c>
      <c r="K34" s="9">
        <v>22</v>
      </c>
      <c r="L34" s="9">
        <f>22.48+0.25</f>
        <v>22.73</v>
      </c>
      <c r="M34" s="14">
        <v>20010</v>
      </c>
      <c r="N34" s="14">
        <f t="shared" si="7"/>
        <v>730.00000000000045</v>
      </c>
      <c r="O34" s="9">
        <f t="shared" si="8"/>
        <v>0.73000000000000043</v>
      </c>
      <c r="P34" s="14">
        <v>729.78394519503252</v>
      </c>
      <c r="Q34" s="15">
        <f t="shared" si="9"/>
        <v>1</v>
      </c>
      <c r="R34" s="15">
        <f t="shared" si="0"/>
        <v>0</v>
      </c>
      <c r="S34" s="25">
        <v>38900</v>
      </c>
      <c r="T34" s="25">
        <v>38723</v>
      </c>
      <c r="U34" s="25">
        <v>38547</v>
      </c>
      <c r="V34" s="23">
        <v>40.33</v>
      </c>
      <c r="W34" s="17">
        <f t="shared" si="1"/>
        <v>1.6056282220076186</v>
      </c>
      <c r="X34" s="13">
        <f t="shared" si="12"/>
        <v>25.130000000000003</v>
      </c>
      <c r="Y34" s="13">
        <f t="shared" si="12"/>
        <v>66.454999999999998</v>
      </c>
      <c r="Z34" s="12">
        <v>2.27</v>
      </c>
      <c r="AA34" s="17">
        <f t="shared" si="10"/>
        <v>0.35602585719312274</v>
      </c>
      <c r="AB34" s="25">
        <v>1.75</v>
      </c>
      <c r="AC34" s="16">
        <v>4.3899999999999997</v>
      </c>
      <c r="AD34" s="25">
        <v>6</v>
      </c>
      <c r="AE34" s="25">
        <v>0</v>
      </c>
      <c r="AF34" s="25">
        <v>0</v>
      </c>
      <c r="AG34" s="25">
        <v>1</v>
      </c>
      <c r="AH34">
        <v>1</v>
      </c>
      <c r="AI34" s="25">
        <f t="shared" si="2"/>
        <v>2</v>
      </c>
      <c r="AJ34" s="25">
        <v>0</v>
      </c>
      <c r="AK34" s="25">
        <v>0</v>
      </c>
      <c r="AL34" s="25">
        <v>1</v>
      </c>
      <c r="AM34" s="25">
        <v>3</v>
      </c>
      <c r="AN34" s="25">
        <f t="shared" si="3"/>
        <v>4</v>
      </c>
      <c r="AO34" s="25">
        <v>0</v>
      </c>
      <c r="AP34" s="25">
        <v>1</v>
      </c>
      <c r="AQ34" s="25">
        <v>0</v>
      </c>
      <c r="AR34" s="25">
        <v>8</v>
      </c>
      <c r="AS34" s="25">
        <f t="shared" si="4"/>
        <v>9</v>
      </c>
      <c r="AT34" s="25">
        <f t="shared" si="11"/>
        <v>0</v>
      </c>
      <c r="AU34" s="25">
        <f t="shared" si="11"/>
        <v>1</v>
      </c>
      <c r="AV34" s="25">
        <f t="shared" si="11"/>
        <v>2</v>
      </c>
      <c r="AW34" s="25">
        <f t="shared" si="11"/>
        <v>12</v>
      </c>
      <c r="AX34" s="25">
        <f t="shared" si="11"/>
        <v>15</v>
      </c>
    </row>
    <row r="35" spans="1:50" x14ac:dyDescent="0.3">
      <c r="A35" s="25">
        <v>34</v>
      </c>
      <c r="B35" s="25">
        <v>80</v>
      </c>
      <c r="C35" s="25">
        <v>3</v>
      </c>
      <c r="D35" s="25">
        <v>2</v>
      </c>
      <c r="E35" s="25">
        <v>2</v>
      </c>
      <c r="F35" s="25">
        <v>2</v>
      </c>
      <c r="G35" s="25">
        <v>2</v>
      </c>
      <c r="H35" s="25">
        <v>2</v>
      </c>
      <c r="I35" s="19">
        <f t="shared" si="6"/>
        <v>4</v>
      </c>
      <c r="J35" s="25">
        <v>3.7</v>
      </c>
      <c r="K35" s="10">
        <f>22.48+0.25</f>
        <v>22.73</v>
      </c>
      <c r="L35" s="10">
        <v>23.2</v>
      </c>
      <c r="M35" s="14">
        <v>20010</v>
      </c>
      <c r="N35" s="14">
        <f t="shared" si="7"/>
        <v>469.99999999999886</v>
      </c>
      <c r="O35" s="9">
        <f t="shared" si="8"/>
        <v>0.46999999999999886</v>
      </c>
      <c r="P35" s="14">
        <v>469.41882744788717</v>
      </c>
      <c r="Q35" s="15">
        <f t="shared" si="9"/>
        <v>1</v>
      </c>
      <c r="R35" s="15">
        <f t="shared" si="0"/>
        <v>0</v>
      </c>
      <c r="S35" s="25">
        <v>38900</v>
      </c>
      <c r="T35" s="25">
        <v>38723</v>
      </c>
      <c r="U35" s="25">
        <v>38547</v>
      </c>
      <c r="V35" s="23">
        <v>40.33</v>
      </c>
      <c r="W35" s="17">
        <f t="shared" si="1"/>
        <v>1.6056282220076186</v>
      </c>
      <c r="X35" s="13">
        <f t="shared" si="12"/>
        <v>25.130000000000003</v>
      </c>
      <c r="Y35" s="13">
        <f t="shared" si="12"/>
        <v>66.454999999999998</v>
      </c>
      <c r="Z35" s="12">
        <v>2.72</v>
      </c>
      <c r="AA35" s="17">
        <f t="shared" si="10"/>
        <v>0.43456890403419873</v>
      </c>
      <c r="AB35" s="25">
        <v>1.82</v>
      </c>
      <c r="AC35" s="16">
        <v>3.94</v>
      </c>
      <c r="AD35" s="25">
        <v>0</v>
      </c>
      <c r="AE35" s="25">
        <v>0</v>
      </c>
      <c r="AF35" s="25">
        <v>0</v>
      </c>
      <c r="AG35" s="25">
        <v>0</v>
      </c>
      <c r="AH35">
        <v>9</v>
      </c>
      <c r="AI35" s="25">
        <f t="shared" si="2"/>
        <v>9</v>
      </c>
      <c r="AJ35" s="25">
        <v>0</v>
      </c>
      <c r="AK35" s="25">
        <v>0</v>
      </c>
      <c r="AL35" s="25">
        <v>2</v>
      </c>
      <c r="AM35" s="25">
        <v>1</v>
      </c>
      <c r="AN35" s="25">
        <f t="shared" si="3"/>
        <v>3</v>
      </c>
      <c r="AO35" s="25">
        <v>1</v>
      </c>
      <c r="AP35" s="25">
        <v>0</v>
      </c>
      <c r="AQ35" s="25">
        <v>3</v>
      </c>
      <c r="AR35" s="25">
        <v>3</v>
      </c>
      <c r="AS35" s="25">
        <f t="shared" si="4"/>
        <v>7</v>
      </c>
      <c r="AT35" s="25">
        <f t="shared" si="11"/>
        <v>1</v>
      </c>
      <c r="AU35" s="25">
        <f t="shared" si="11"/>
        <v>0</v>
      </c>
      <c r="AV35" s="25">
        <f t="shared" si="11"/>
        <v>5</v>
      </c>
      <c r="AW35" s="25">
        <f t="shared" si="11"/>
        <v>13</v>
      </c>
      <c r="AX35" s="25">
        <f t="shared" si="11"/>
        <v>19</v>
      </c>
    </row>
    <row r="36" spans="1:50" x14ac:dyDescent="0.3">
      <c r="A36" s="25">
        <v>35</v>
      </c>
      <c r="B36" s="25">
        <v>80</v>
      </c>
      <c r="C36" s="25">
        <v>3</v>
      </c>
      <c r="D36" s="25">
        <v>2</v>
      </c>
      <c r="E36" s="25">
        <v>2</v>
      </c>
      <c r="F36" s="25">
        <v>2</v>
      </c>
      <c r="G36" s="25">
        <v>2</v>
      </c>
      <c r="H36" s="25">
        <v>2</v>
      </c>
      <c r="I36" s="19">
        <f t="shared" si="6"/>
        <v>4</v>
      </c>
      <c r="J36" s="25">
        <v>3.55</v>
      </c>
      <c r="K36" s="9">
        <v>23.2</v>
      </c>
      <c r="L36" s="9">
        <v>24.542000000000002</v>
      </c>
      <c r="M36" s="14">
        <v>20010</v>
      </c>
      <c r="N36" s="14">
        <f t="shared" si="7"/>
        <v>1342.0000000000023</v>
      </c>
      <c r="O36" s="9">
        <f t="shared" si="8"/>
        <v>1.3420000000000023</v>
      </c>
      <c r="P36" s="14">
        <v>1341.7784219963692</v>
      </c>
      <c r="Q36" s="15">
        <f t="shared" si="9"/>
        <v>1</v>
      </c>
      <c r="R36" s="15">
        <f t="shared" si="0"/>
        <v>0</v>
      </c>
      <c r="S36" s="25">
        <v>38900</v>
      </c>
      <c r="T36" s="25">
        <v>38723</v>
      </c>
      <c r="U36" s="25">
        <v>38547</v>
      </c>
      <c r="V36" s="23">
        <v>40.33</v>
      </c>
      <c r="W36" s="17">
        <f t="shared" si="1"/>
        <v>1.6056282220076186</v>
      </c>
      <c r="X36" s="13">
        <f t="shared" si="12"/>
        <v>25.130000000000003</v>
      </c>
      <c r="Y36" s="13">
        <f t="shared" si="12"/>
        <v>66.454999999999998</v>
      </c>
      <c r="Z36" s="12">
        <v>2.5499999999999998</v>
      </c>
      <c r="AA36" s="17">
        <f t="shared" si="10"/>
        <v>0.40654018043395512</v>
      </c>
      <c r="AB36" s="25">
        <v>1.62</v>
      </c>
      <c r="AC36" s="16">
        <v>3.42</v>
      </c>
      <c r="AD36" s="25">
        <v>0</v>
      </c>
      <c r="AE36" s="25">
        <v>0</v>
      </c>
      <c r="AF36" s="25">
        <v>1</v>
      </c>
      <c r="AG36" s="25">
        <v>2</v>
      </c>
      <c r="AH36">
        <v>4</v>
      </c>
      <c r="AI36" s="25">
        <f t="shared" si="2"/>
        <v>7</v>
      </c>
      <c r="AJ36" s="25">
        <v>0</v>
      </c>
      <c r="AK36" s="25">
        <v>0</v>
      </c>
      <c r="AL36" s="25">
        <v>3</v>
      </c>
      <c r="AM36" s="25">
        <v>4</v>
      </c>
      <c r="AN36" s="25">
        <f t="shared" si="3"/>
        <v>7</v>
      </c>
      <c r="AO36" s="25">
        <v>0</v>
      </c>
      <c r="AP36" s="25">
        <v>0</v>
      </c>
      <c r="AQ36" s="25">
        <v>2</v>
      </c>
      <c r="AR36" s="25">
        <v>10</v>
      </c>
      <c r="AS36" s="25">
        <f t="shared" si="4"/>
        <v>12</v>
      </c>
      <c r="AT36" s="25">
        <f t="shared" si="11"/>
        <v>0</v>
      </c>
      <c r="AU36" s="25">
        <f t="shared" si="11"/>
        <v>1</v>
      </c>
      <c r="AV36" s="25">
        <f t="shared" si="11"/>
        <v>7</v>
      </c>
      <c r="AW36" s="25">
        <f t="shared" si="11"/>
        <v>18</v>
      </c>
      <c r="AX36" s="25">
        <f t="shared" si="11"/>
        <v>26</v>
      </c>
    </row>
    <row r="37" spans="1:50" x14ac:dyDescent="0.3">
      <c r="A37" s="25">
        <v>36</v>
      </c>
      <c r="B37" s="25">
        <v>60</v>
      </c>
      <c r="C37" s="25">
        <v>3</v>
      </c>
      <c r="D37" s="25">
        <v>2</v>
      </c>
      <c r="E37" s="25">
        <v>2</v>
      </c>
      <c r="F37" s="25">
        <v>2</v>
      </c>
      <c r="G37" s="25">
        <v>2</v>
      </c>
      <c r="H37" s="25">
        <v>2</v>
      </c>
      <c r="I37" s="19">
        <f t="shared" si="6"/>
        <v>4</v>
      </c>
      <c r="J37" s="25">
        <v>3.68</v>
      </c>
      <c r="K37" s="9">
        <v>24.542000000000002</v>
      </c>
      <c r="L37" s="9">
        <v>25.15</v>
      </c>
      <c r="M37" s="14">
        <v>20010</v>
      </c>
      <c r="N37" s="14">
        <f t="shared" si="7"/>
        <v>607.99999999999704</v>
      </c>
      <c r="O37" s="9">
        <f t="shared" si="8"/>
        <v>0.6079999999999971</v>
      </c>
      <c r="P37" s="14">
        <v>607.91474277225666</v>
      </c>
      <c r="Q37" s="15">
        <f t="shared" si="9"/>
        <v>1</v>
      </c>
      <c r="R37" s="15">
        <f t="shared" si="0"/>
        <v>0</v>
      </c>
      <c r="S37" s="25">
        <v>38900</v>
      </c>
      <c r="T37" s="25">
        <v>38723</v>
      </c>
      <c r="U37" s="25">
        <v>38547</v>
      </c>
      <c r="V37" s="23">
        <v>40.33</v>
      </c>
      <c r="W37" s="17">
        <f t="shared" si="1"/>
        <v>1.6056282220076186</v>
      </c>
      <c r="X37" s="13">
        <f t="shared" si="12"/>
        <v>25.130000000000003</v>
      </c>
      <c r="Y37" s="13">
        <f t="shared" si="12"/>
        <v>66.454999999999998</v>
      </c>
      <c r="Z37" s="12">
        <v>4.1500000000000004</v>
      </c>
      <c r="AA37" s="17">
        <f t="shared" si="10"/>
        <v>0.61804809671209271</v>
      </c>
      <c r="AB37" s="25">
        <v>2.2200000000000002</v>
      </c>
      <c r="AC37" s="16">
        <v>6.37</v>
      </c>
      <c r="AD37" s="25">
        <v>0</v>
      </c>
      <c r="AE37" s="25">
        <v>0</v>
      </c>
      <c r="AF37" s="25">
        <v>0</v>
      </c>
      <c r="AG37" s="25">
        <v>0</v>
      </c>
      <c r="AH37">
        <v>4</v>
      </c>
      <c r="AI37" s="25">
        <f t="shared" si="2"/>
        <v>4</v>
      </c>
      <c r="AJ37" s="25">
        <v>0</v>
      </c>
      <c r="AK37" s="25">
        <v>0</v>
      </c>
      <c r="AL37" s="25">
        <v>2</v>
      </c>
      <c r="AM37" s="25">
        <v>7</v>
      </c>
      <c r="AN37" s="25">
        <f t="shared" si="3"/>
        <v>9</v>
      </c>
      <c r="AO37" s="25">
        <v>0</v>
      </c>
      <c r="AP37" s="25">
        <v>0</v>
      </c>
      <c r="AQ37" s="25">
        <v>2</v>
      </c>
      <c r="AR37" s="25">
        <v>12</v>
      </c>
      <c r="AS37" s="25">
        <f t="shared" si="4"/>
        <v>14</v>
      </c>
      <c r="AT37" s="25">
        <f t="shared" si="11"/>
        <v>0</v>
      </c>
      <c r="AU37" s="25">
        <f t="shared" si="11"/>
        <v>0</v>
      </c>
      <c r="AV37" s="25">
        <f t="shared" si="11"/>
        <v>4</v>
      </c>
      <c r="AW37" s="25">
        <f t="shared" si="11"/>
        <v>23</v>
      </c>
      <c r="AX37" s="25">
        <f t="shared" si="11"/>
        <v>27</v>
      </c>
    </row>
    <row r="38" spans="1:50" x14ac:dyDescent="0.3">
      <c r="A38" s="25">
        <v>37</v>
      </c>
      <c r="B38" s="25">
        <v>80</v>
      </c>
      <c r="C38" s="25">
        <v>2</v>
      </c>
      <c r="D38" s="25">
        <v>1</v>
      </c>
      <c r="E38" s="25">
        <v>2</v>
      </c>
      <c r="F38" s="25">
        <v>1</v>
      </c>
      <c r="G38" s="25">
        <v>1</v>
      </c>
      <c r="H38" s="25">
        <v>2</v>
      </c>
      <c r="I38" s="19">
        <f t="shared" si="6"/>
        <v>3</v>
      </c>
      <c r="J38" s="25">
        <v>4.2300000000000004</v>
      </c>
      <c r="K38" s="9">
        <v>25.15</v>
      </c>
      <c r="L38" s="9">
        <v>26.6</v>
      </c>
      <c r="M38" s="14">
        <v>20010</v>
      </c>
      <c r="N38" s="14">
        <f t="shared" si="7"/>
        <v>1450.0000000000027</v>
      </c>
      <c r="O38" s="9">
        <f t="shared" si="8"/>
        <v>1.4500000000000026</v>
      </c>
      <c r="P38" s="14">
        <v>1329.6226399182926</v>
      </c>
      <c r="Q38" s="15">
        <f t="shared" si="9"/>
        <v>0.92</v>
      </c>
      <c r="R38" s="15">
        <f t="shared" si="0"/>
        <v>7.999999999999996E-2</v>
      </c>
      <c r="S38" s="25">
        <v>38900</v>
      </c>
      <c r="T38" s="25">
        <v>38723</v>
      </c>
      <c r="U38" s="25">
        <v>38547</v>
      </c>
      <c r="V38" s="17">
        <v>67.31</v>
      </c>
      <c r="W38" s="17">
        <f t="shared" si="1"/>
        <v>1.828079590556746</v>
      </c>
      <c r="X38" s="12">
        <v>41.38</v>
      </c>
      <c r="Y38" s="12">
        <v>106.31</v>
      </c>
      <c r="Z38" s="12">
        <v>4.2300000000000004</v>
      </c>
      <c r="AA38" s="17">
        <f t="shared" si="10"/>
        <v>0.6263403673750424</v>
      </c>
      <c r="AB38" s="25">
        <v>3.09</v>
      </c>
      <c r="AC38" s="16">
        <v>6.11</v>
      </c>
      <c r="AD38" s="25">
        <v>3</v>
      </c>
      <c r="AE38" s="25">
        <v>0</v>
      </c>
      <c r="AF38" s="25">
        <v>0</v>
      </c>
      <c r="AG38" s="25">
        <v>2</v>
      </c>
      <c r="AH38">
        <v>17</v>
      </c>
      <c r="AI38" s="25">
        <f t="shared" si="2"/>
        <v>19</v>
      </c>
      <c r="AJ38" s="25">
        <v>0</v>
      </c>
      <c r="AK38" s="25">
        <v>1</v>
      </c>
      <c r="AL38" s="25">
        <v>2</v>
      </c>
      <c r="AM38" s="25">
        <v>23</v>
      </c>
      <c r="AN38" s="25">
        <f t="shared" si="3"/>
        <v>26</v>
      </c>
      <c r="AO38" s="25">
        <v>1</v>
      </c>
      <c r="AP38" s="25">
        <v>0</v>
      </c>
      <c r="AQ38" s="25">
        <v>7</v>
      </c>
      <c r="AR38" s="25">
        <v>20</v>
      </c>
      <c r="AS38" s="25">
        <f t="shared" si="4"/>
        <v>28</v>
      </c>
      <c r="AT38" s="25">
        <f t="shared" si="11"/>
        <v>1</v>
      </c>
      <c r="AU38" s="25">
        <f t="shared" si="11"/>
        <v>1</v>
      </c>
      <c r="AV38" s="25">
        <f t="shared" si="11"/>
        <v>11</v>
      </c>
      <c r="AW38" s="25">
        <f t="shared" si="11"/>
        <v>60</v>
      </c>
      <c r="AX38" s="25">
        <f t="shared" si="11"/>
        <v>73</v>
      </c>
    </row>
    <row r="39" spans="1:50" s="88" customFormat="1" x14ac:dyDescent="0.3">
      <c r="A39" s="86">
        <v>38</v>
      </c>
      <c r="B39" s="86">
        <v>80</v>
      </c>
      <c r="C39" s="86">
        <v>2</v>
      </c>
      <c r="D39" s="86">
        <v>1</v>
      </c>
      <c r="E39" s="86">
        <v>2</v>
      </c>
      <c r="F39" s="86">
        <v>1</v>
      </c>
      <c r="G39" s="86">
        <v>1</v>
      </c>
      <c r="H39" s="86">
        <v>2</v>
      </c>
      <c r="I39" s="86">
        <f t="shared" si="6"/>
        <v>3</v>
      </c>
      <c r="J39" s="86">
        <v>4.43</v>
      </c>
      <c r="K39" s="89">
        <v>26.6</v>
      </c>
      <c r="L39" s="89">
        <v>27.66</v>
      </c>
      <c r="M39" s="90">
        <v>20010</v>
      </c>
      <c r="N39" s="90">
        <f t="shared" si="7"/>
        <v>1059.9999999999986</v>
      </c>
      <c r="O39" s="89">
        <f t="shared" si="8"/>
        <v>1.0599999999999987</v>
      </c>
      <c r="P39" s="90">
        <v>1022.9338350928924</v>
      </c>
      <c r="Q39" s="87">
        <f t="shared" si="9"/>
        <v>0.97</v>
      </c>
      <c r="R39" s="87">
        <f t="shared" si="0"/>
        <v>3.0000000000000027E-2</v>
      </c>
      <c r="S39" s="86">
        <v>26946</v>
      </c>
      <c r="T39" s="86">
        <v>27525</v>
      </c>
      <c r="U39" s="86">
        <v>28116</v>
      </c>
      <c r="V39" s="23">
        <v>58.16</v>
      </c>
      <c r="W39" s="23">
        <f t="shared" si="1"/>
        <v>1.7646243978509815</v>
      </c>
      <c r="X39" s="13">
        <v>34.880000000000003</v>
      </c>
      <c r="Y39" s="13">
        <v>101.96</v>
      </c>
      <c r="Z39" s="13">
        <v>4.3099999999999996</v>
      </c>
      <c r="AA39" s="23">
        <f t="shared" si="10"/>
        <v>0.63447727016073152</v>
      </c>
      <c r="AB39" s="86">
        <v>2.62</v>
      </c>
      <c r="AC39" s="91">
        <v>5.2</v>
      </c>
      <c r="AD39" s="86">
        <v>0</v>
      </c>
      <c r="AE39" s="86">
        <v>0</v>
      </c>
      <c r="AF39" s="86">
        <v>1</v>
      </c>
      <c r="AG39" s="86">
        <v>0</v>
      </c>
      <c r="AH39" s="93">
        <v>8</v>
      </c>
      <c r="AI39" s="86">
        <f t="shared" si="2"/>
        <v>9</v>
      </c>
      <c r="AJ39" s="86">
        <v>0</v>
      </c>
      <c r="AK39" s="86">
        <v>0</v>
      </c>
      <c r="AL39" s="86">
        <v>2</v>
      </c>
      <c r="AM39" s="86">
        <v>11</v>
      </c>
      <c r="AN39" s="86">
        <f t="shared" si="3"/>
        <v>13</v>
      </c>
      <c r="AO39" s="86">
        <v>1</v>
      </c>
      <c r="AP39" s="86">
        <v>0</v>
      </c>
      <c r="AQ39" s="86">
        <v>1</v>
      </c>
      <c r="AR39" s="86">
        <v>9</v>
      </c>
      <c r="AS39" s="86">
        <f t="shared" si="4"/>
        <v>11</v>
      </c>
      <c r="AT39" s="86">
        <f t="shared" si="11"/>
        <v>1</v>
      </c>
      <c r="AU39" s="86">
        <f t="shared" si="11"/>
        <v>1</v>
      </c>
      <c r="AV39" s="86">
        <f t="shared" si="11"/>
        <v>3</v>
      </c>
      <c r="AW39" s="86">
        <f t="shared" si="11"/>
        <v>28</v>
      </c>
      <c r="AX39" s="86">
        <f t="shared" si="11"/>
        <v>33</v>
      </c>
    </row>
    <row r="40" spans="1:50" x14ac:dyDescent="0.3">
      <c r="A40" s="25">
        <v>39</v>
      </c>
      <c r="B40" s="25">
        <v>80</v>
      </c>
      <c r="C40" s="25">
        <v>2</v>
      </c>
      <c r="D40" s="25">
        <v>1</v>
      </c>
      <c r="E40" s="25">
        <v>2</v>
      </c>
      <c r="F40" s="25">
        <v>1</v>
      </c>
      <c r="G40" s="25">
        <v>2</v>
      </c>
      <c r="H40" s="25">
        <v>1</v>
      </c>
      <c r="I40" s="19">
        <f t="shared" si="6"/>
        <v>3</v>
      </c>
      <c r="J40" s="25">
        <v>3.77</v>
      </c>
      <c r="K40" s="9">
        <v>27.66</v>
      </c>
      <c r="L40" s="9">
        <v>28.376999999999999</v>
      </c>
      <c r="M40" s="14">
        <v>20020</v>
      </c>
      <c r="N40" s="14">
        <f t="shared" si="7"/>
        <v>716.99999999999875</v>
      </c>
      <c r="O40" s="9">
        <f t="shared" si="8"/>
        <v>0.71699999999999875</v>
      </c>
      <c r="P40" s="14">
        <v>522.2073690505938</v>
      </c>
      <c r="Q40" s="15">
        <f t="shared" si="9"/>
        <v>0.73</v>
      </c>
      <c r="R40" s="15">
        <f t="shared" si="0"/>
        <v>0.27</v>
      </c>
      <c r="S40" s="25">
        <v>26946</v>
      </c>
      <c r="T40" s="25">
        <v>27525</v>
      </c>
      <c r="U40" s="25">
        <v>28116</v>
      </c>
      <c r="V40" s="17">
        <v>81.61</v>
      </c>
      <c r="W40" s="17">
        <f t="shared" si="1"/>
        <v>1.9117433778559316</v>
      </c>
      <c r="X40" s="12">
        <v>47.62</v>
      </c>
      <c r="Y40" s="12">
        <v>138.19999999999999</v>
      </c>
      <c r="Z40" s="12">
        <v>2.88</v>
      </c>
      <c r="AA40" s="17">
        <f t="shared" si="10"/>
        <v>0.45939248775923086</v>
      </c>
      <c r="AB40" s="25">
        <v>2.44</v>
      </c>
      <c r="AC40" s="16">
        <v>3.85</v>
      </c>
      <c r="AD40" s="25">
        <v>0</v>
      </c>
      <c r="AE40" s="25">
        <v>0</v>
      </c>
      <c r="AF40" s="25">
        <v>0</v>
      </c>
      <c r="AG40" s="25">
        <v>0</v>
      </c>
      <c r="AH40">
        <v>5</v>
      </c>
      <c r="AI40" s="25">
        <f t="shared" si="2"/>
        <v>5</v>
      </c>
      <c r="AJ40" s="25">
        <v>0</v>
      </c>
      <c r="AK40" s="25">
        <v>0</v>
      </c>
      <c r="AL40" s="25">
        <v>2</v>
      </c>
      <c r="AM40" s="25">
        <v>1</v>
      </c>
      <c r="AN40" s="25">
        <f t="shared" si="3"/>
        <v>3</v>
      </c>
      <c r="AO40" s="25">
        <v>0</v>
      </c>
      <c r="AP40" s="25">
        <v>0</v>
      </c>
      <c r="AQ40" s="25">
        <v>0</v>
      </c>
      <c r="AR40" s="25">
        <v>5</v>
      </c>
      <c r="AS40" s="25">
        <f t="shared" si="4"/>
        <v>5</v>
      </c>
      <c r="AT40" s="25">
        <f t="shared" si="11"/>
        <v>0</v>
      </c>
      <c r="AU40" s="25">
        <f t="shared" si="11"/>
        <v>0</v>
      </c>
      <c r="AV40" s="25">
        <f t="shared" si="11"/>
        <v>2</v>
      </c>
      <c r="AW40" s="25">
        <f t="shared" si="11"/>
        <v>11</v>
      </c>
      <c r="AX40" s="25">
        <f t="shared" si="11"/>
        <v>13</v>
      </c>
    </row>
    <row r="41" spans="1:50" x14ac:dyDescent="0.3">
      <c r="A41" s="25">
        <v>40</v>
      </c>
      <c r="B41" s="25">
        <v>80</v>
      </c>
      <c r="C41" s="25">
        <v>2</v>
      </c>
      <c r="D41" s="25">
        <v>1</v>
      </c>
      <c r="E41" s="25">
        <v>2</v>
      </c>
      <c r="F41" s="25">
        <v>1</v>
      </c>
      <c r="G41" s="25">
        <v>2</v>
      </c>
      <c r="H41" s="25">
        <v>1</v>
      </c>
      <c r="I41" s="19">
        <f t="shared" si="6"/>
        <v>3</v>
      </c>
      <c r="J41" s="25">
        <v>3.7</v>
      </c>
      <c r="K41" s="9">
        <v>28.376999999999999</v>
      </c>
      <c r="L41" s="9">
        <v>28.8</v>
      </c>
      <c r="M41" s="14">
        <v>20020</v>
      </c>
      <c r="N41" s="14">
        <f t="shared" si="7"/>
        <v>423.00000000000182</v>
      </c>
      <c r="O41" s="9">
        <f t="shared" si="8"/>
        <v>0.42300000000000182</v>
      </c>
      <c r="P41" s="14">
        <v>404.36537297970921</v>
      </c>
      <c r="Q41" s="15">
        <f t="shared" si="9"/>
        <v>0.96</v>
      </c>
      <c r="R41" s="15">
        <f t="shared" si="0"/>
        <v>4.0000000000000036E-2</v>
      </c>
      <c r="S41" s="25">
        <v>26946</v>
      </c>
      <c r="T41" s="25">
        <v>27525</v>
      </c>
      <c r="U41" s="25">
        <v>28116</v>
      </c>
      <c r="V41" s="17">
        <v>94.56</v>
      </c>
      <c r="W41" s="17">
        <f t="shared" si="1"/>
        <v>1.9757074635371801</v>
      </c>
      <c r="X41" s="12">
        <v>67.849999999999994</v>
      </c>
      <c r="Y41" s="12">
        <v>112.47</v>
      </c>
      <c r="Z41" s="12">
        <v>6.66</v>
      </c>
      <c r="AA41" s="17">
        <f t="shared" si="10"/>
        <v>0.82347422917030111</v>
      </c>
      <c r="AB41" s="25">
        <v>3.86</v>
      </c>
      <c r="AC41" s="16">
        <v>8.66</v>
      </c>
      <c r="AD41" s="25">
        <v>0</v>
      </c>
      <c r="AE41" s="25">
        <v>0</v>
      </c>
      <c r="AF41" s="25">
        <v>0</v>
      </c>
      <c r="AG41" s="25">
        <v>2</v>
      </c>
      <c r="AH41">
        <v>1</v>
      </c>
      <c r="AI41" s="25">
        <f t="shared" si="2"/>
        <v>3</v>
      </c>
      <c r="AJ41" s="25">
        <v>0</v>
      </c>
      <c r="AK41" s="25">
        <v>0</v>
      </c>
      <c r="AL41" s="25">
        <v>0</v>
      </c>
      <c r="AM41" s="25">
        <v>0</v>
      </c>
      <c r="AN41" s="25">
        <f t="shared" si="3"/>
        <v>0</v>
      </c>
      <c r="AO41" s="25">
        <v>0</v>
      </c>
      <c r="AP41" s="25">
        <v>0</v>
      </c>
      <c r="AQ41" s="25">
        <v>1</v>
      </c>
      <c r="AR41" s="25">
        <v>1</v>
      </c>
      <c r="AS41" s="25">
        <f t="shared" si="4"/>
        <v>2</v>
      </c>
      <c r="AT41" s="25">
        <f t="shared" si="11"/>
        <v>0</v>
      </c>
      <c r="AU41" s="25">
        <f t="shared" si="11"/>
        <v>0</v>
      </c>
      <c r="AV41" s="25">
        <f t="shared" si="11"/>
        <v>3</v>
      </c>
      <c r="AW41" s="25">
        <f t="shared" si="11"/>
        <v>2</v>
      </c>
      <c r="AX41" s="25">
        <f t="shared" si="11"/>
        <v>5</v>
      </c>
    </row>
    <row r="42" spans="1:50" x14ac:dyDescent="0.3">
      <c r="A42" s="25">
        <v>41</v>
      </c>
      <c r="B42" s="25">
        <v>80</v>
      </c>
      <c r="C42" s="25">
        <v>2</v>
      </c>
      <c r="D42" s="25">
        <v>3</v>
      </c>
      <c r="E42" s="25">
        <v>2</v>
      </c>
      <c r="F42" s="25">
        <v>2</v>
      </c>
      <c r="G42" s="25">
        <v>2</v>
      </c>
      <c r="H42" s="25">
        <v>1</v>
      </c>
      <c r="I42" s="19">
        <f t="shared" si="6"/>
        <v>3</v>
      </c>
      <c r="J42" s="25">
        <v>3.87</v>
      </c>
      <c r="K42" s="9">
        <v>28.8</v>
      </c>
      <c r="L42" s="9">
        <v>29.353000000000002</v>
      </c>
      <c r="M42" s="14">
        <v>20020</v>
      </c>
      <c r="N42" s="14">
        <f t="shared" si="7"/>
        <v>553.0000000000008</v>
      </c>
      <c r="O42" s="9">
        <f t="shared" si="8"/>
        <v>0.55300000000000082</v>
      </c>
      <c r="P42" s="14">
        <v>552.88505320168849</v>
      </c>
      <c r="Q42" s="15">
        <f t="shared" si="9"/>
        <v>1</v>
      </c>
      <c r="R42" s="15">
        <f t="shared" si="0"/>
        <v>0</v>
      </c>
      <c r="S42" s="25">
        <v>26946</v>
      </c>
      <c r="T42" s="25">
        <v>27525</v>
      </c>
      <c r="U42" s="25">
        <v>28116</v>
      </c>
      <c r="V42" s="17">
        <v>83.29</v>
      </c>
      <c r="W42" s="17">
        <f t="shared" si="1"/>
        <v>1.9205928620848085</v>
      </c>
      <c r="X42" s="12">
        <v>66.989999999999995</v>
      </c>
      <c r="Y42" s="12">
        <v>93.89</v>
      </c>
      <c r="Z42" s="12">
        <v>3.56</v>
      </c>
      <c r="AA42" s="17">
        <f t="shared" si="10"/>
        <v>0.55144999797287519</v>
      </c>
      <c r="AB42" s="25">
        <v>2.59</v>
      </c>
      <c r="AC42" s="16">
        <v>6.21</v>
      </c>
      <c r="AD42" s="25">
        <v>0</v>
      </c>
      <c r="AE42" s="25">
        <v>1</v>
      </c>
      <c r="AF42" s="25">
        <v>0</v>
      </c>
      <c r="AG42" s="25">
        <v>0</v>
      </c>
      <c r="AH42">
        <v>1</v>
      </c>
      <c r="AI42" s="25">
        <f t="shared" si="2"/>
        <v>2</v>
      </c>
      <c r="AJ42" s="25">
        <v>0</v>
      </c>
      <c r="AK42" s="25">
        <v>0</v>
      </c>
      <c r="AL42" s="25">
        <v>2</v>
      </c>
      <c r="AM42" s="25">
        <v>1</v>
      </c>
      <c r="AN42" s="25">
        <f t="shared" si="3"/>
        <v>3</v>
      </c>
      <c r="AO42" s="25">
        <v>0</v>
      </c>
      <c r="AP42" s="25">
        <v>0</v>
      </c>
      <c r="AQ42" s="25">
        <v>0</v>
      </c>
      <c r="AR42" s="25">
        <v>1</v>
      </c>
      <c r="AS42" s="25">
        <f t="shared" si="4"/>
        <v>1</v>
      </c>
      <c r="AT42" s="25">
        <f t="shared" si="11"/>
        <v>1</v>
      </c>
      <c r="AU42" s="25">
        <f t="shared" si="11"/>
        <v>0</v>
      </c>
      <c r="AV42" s="25">
        <f t="shared" si="11"/>
        <v>2</v>
      </c>
      <c r="AW42" s="25">
        <f t="shared" si="11"/>
        <v>3</v>
      </c>
      <c r="AX42" s="25">
        <f t="shared" si="11"/>
        <v>6</v>
      </c>
    </row>
    <row r="43" spans="1:50" x14ac:dyDescent="0.3">
      <c r="A43" s="25">
        <v>42</v>
      </c>
      <c r="B43" s="25">
        <v>80</v>
      </c>
      <c r="C43" s="25">
        <v>3</v>
      </c>
      <c r="D43" s="25">
        <v>3</v>
      </c>
      <c r="E43" s="25">
        <v>3</v>
      </c>
      <c r="F43" s="25">
        <v>3</v>
      </c>
      <c r="G43" s="25">
        <v>1</v>
      </c>
      <c r="H43" s="25">
        <v>1</v>
      </c>
      <c r="I43" s="19">
        <f t="shared" si="6"/>
        <v>2</v>
      </c>
      <c r="J43" s="25">
        <v>4.3099999999999996</v>
      </c>
      <c r="K43" s="9">
        <v>29.353000000000002</v>
      </c>
      <c r="L43" s="9">
        <v>29.69</v>
      </c>
      <c r="M43" s="14">
        <v>20020</v>
      </c>
      <c r="N43" s="14">
        <f t="shared" si="7"/>
        <v>336.99999999999977</v>
      </c>
      <c r="O43" s="9">
        <f t="shared" si="8"/>
        <v>0.3369999999999998</v>
      </c>
      <c r="P43" s="14">
        <v>328.13315974323609</v>
      </c>
      <c r="Q43" s="15">
        <f t="shared" si="9"/>
        <v>0.97</v>
      </c>
      <c r="R43" s="15">
        <f t="shared" si="0"/>
        <v>3.0000000000000027E-2</v>
      </c>
      <c r="S43" s="25">
        <v>26946</v>
      </c>
      <c r="T43" s="25">
        <v>27525</v>
      </c>
      <c r="U43" s="25">
        <v>28116</v>
      </c>
      <c r="V43" s="17">
        <v>68.25</v>
      </c>
      <c r="W43" s="17">
        <f t="shared" si="1"/>
        <v>1.8341026557127937</v>
      </c>
      <c r="X43" s="12">
        <v>61.68</v>
      </c>
      <c r="Y43" s="12">
        <v>72.88</v>
      </c>
      <c r="Z43" s="12">
        <v>2.85</v>
      </c>
      <c r="AA43" s="17">
        <f t="shared" si="10"/>
        <v>0.45484486000851021</v>
      </c>
      <c r="AB43" s="25">
        <v>2.48</v>
      </c>
      <c r="AC43" s="16">
        <v>3.48</v>
      </c>
      <c r="AD43" s="25">
        <v>0</v>
      </c>
      <c r="AE43" s="25">
        <v>0</v>
      </c>
      <c r="AF43" s="25">
        <v>0</v>
      </c>
      <c r="AG43" s="25">
        <v>0</v>
      </c>
      <c r="AH43">
        <v>1</v>
      </c>
      <c r="AI43" s="25">
        <f t="shared" si="2"/>
        <v>1</v>
      </c>
      <c r="AJ43" s="25">
        <v>0</v>
      </c>
      <c r="AK43" s="25">
        <v>0</v>
      </c>
      <c r="AL43" s="25">
        <v>0</v>
      </c>
      <c r="AM43" s="25">
        <v>1</v>
      </c>
      <c r="AN43" s="25">
        <f t="shared" si="3"/>
        <v>1</v>
      </c>
      <c r="AO43" s="25">
        <v>0</v>
      </c>
      <c r="AP43" s="25">
        <v>0</v>
      </c>
      <c r="AQ43" s="25">
        <v>1</v>
      </c>
      <c r="AR43" s="25">
        <v>1</v>
      </c>
      <c r="AS43" s="25">
        <f t="shared" si="4"/>
        <v>2</v>
      </c>
      <c r="AT43" s="25">
        <f t="shared" si="11"/>
        <v>0</v>
      </c>
      <c r="AU43" s="25">
        <f t="shared" si="11"/>
        <v>0</v>
      </c>
      <c r="AV43" s="25">
        <f t="shared" si="11"/>
        <v>1</v>
      </c>
      <c r="AW43" s="25">
        <f t="shared" si="11"/>
        <v>3</v>
      </c>
      <c r="AX43" s="25">
        <f t="shared" si="11"/>
        <v>4</v>
      </c>
    </row>
    <row r="44" spans="1:50" x14ac:dyDescent="0.3">
      <c r="A44" s="25">
        <v>43</v>
      </c>
      <c r="B44" s="25">
        <v>80</v>
      </c>
      <c r="C44" s="25">
        <v>3</v>
      </c>
      <c r="D44" s="25">
        <v>2</v>
      </c>
      <c r="E44" s="25">
        <v>3</v>
      </c>
      <c r="F44" s="25">
        <v>2</v>
      </c>
      <c r="G44" s="25">
        <v>1</v>
      </c>
      <c r="H44" s="25">
        <v>1</v>
      </c>
      <c r="I44" s="19">
        <f t="shared" si="6"/>
        <v>2</v>
      </c>
      <c r="J44" s="25">
        <v>4.32</v>
      </c>
      <c r="K44" s="9">
        <v>29.69</v>
      </c>
      <c r="L44" s="9">
        <v>30.225999999999999</v>
      </c>
      <c r="M44" s="14">
        <v>20020</v>
      </c>
      <c r="N44" s="14">
        <f t="shared" si="7"/>
        <v>535.99999999999784</v>
      </c>
      <c r="O44" s="9">
        <f t="shared" si="8"/>
        <v>0.53599999999999781</v>
      </c>
      <c r="P44" s="14">
        <v>514.98560600668054</v>
      </c>
      <c r="Q44" s="15">
        <f t="shared" si="9"/>
        <v>0.96</v>
      </c>
      <c r="R44" s="15">
        <f t="shared" si="0"/>
        <v>4.0000000000000036E-2</v>
      </c>
      <c r="S44" s="25">
        <v>26946</v>
      </c>
      <c r="T44" s="25">
        <v>27525</v>
      </c>
      <c r="U44" s="25">
        <v>28116</v>
      </c>
      <c r="V44" s="17">
        <v>66.180000000000007</v>
      </c>
      <c r="W44" s="17">
        <f t="shared" si="1"/>
        <v>1.8207267628238342</v>
      </c>
      <c r="X44" s="12">
        <v>52.47</v>
      </c>
      <c r="Y44" s="12">
        <v>87.48</v>
      </c>
      <c r="Z44" s="12">
        <v>4.05</v>
      </c>
      <c r="AA44" s="17">
        <f t="shared" si="10"/>
        <v>0.60745502321466849</v>
      </c>
      <c r="AB44" s="25">
        <v>2.73</v>
      </c>
      <c r="AC44" s="16">
        <v>5.23</v>
      </c>
      <c r="AD44" s="25">
        <v>0</v>
      </c>
      <c r="AE44" s="25">
        <v>0</v>
      </c>
      <c r="AF44" s="25">
        <v>0</v>
      </c>
      <c r="AG44" s="25">
        <v>0</v>
      </c>
      <c r="AH44">
        <v>7</v>
      </c>
      <c r="AI44" s="25">
        <f t="shared" si="2"/>
        <v>7</v>
      </c>
      <c r="AJ44" s="25">
        <v>0</v>
      </c>
      <c r="AK44" s="25">
        <v>0</v>
      </c>
      <c r="AL44" s="25">
        <v>0</v>
      </c>
      <c r="AM44" s="25">
        <v>6</v>
      </c>
      <c r="AN44" s="25">
        <f t="shared" si="3"/>
        <v>6</v>
      </c>
      <c r="AO44" s="25">
        <v>0</v>
      </c>
      <c r="AP44" s="25">
        <v>0</v>
      </c>
      <c r="AQ44" s="25">
        <v>6</v>
      </c>
      <c r="AR44" s="25">
        <v>9</v>
      </c>
      <c r="AS44" s="25">
        <f t="shared" si="4"/>
        <v>15</v>
      </c>
      <c r="AT44" s="25">
        <f t="shared" si="11"/>
        <v>0</v>
      </c>
      <c r="AU44" s="25">
        <f t="shared" si="11"/>
        <v>0</v>
      </c>
      <c r="AV44" s="25">
        <f t="shared" si="11"/>
        <v>6</v>
      </c>
      <c r="AW44" s="25">
        <f t="shared" si="11"/>
        <v>22</v>
      </c>
      <c r="AX44" s="25">
        <f t="shared" si="11"/>
        <v>28</v>
      </c>
    </row>
    <row r="45" spans="1:50" x14ac:dyDescent="0.3">
      <c r="A45" s="25">
        <v>44</v>
      </c>
      <c r="B45" s="25">
        <v>80</v>
      </c>
      <c r="C45" s="25">
        <v>4</v>
      </c>
      <c r="D45" s="25">
        <v>3</v>
      </c>
      <c r="E45" s="25">
        <v>2</v>
      </c>
      <c r="F45" s="25">
        <v>2</v>
      </c>
      <c r="G45" s="25">
        <v>1</v>
      </c>
      <c r="H45" s="25">
        <v>2</v>
      </c>
      <c r="I45" s="19">
        <f t="shared" si="6"/>
        <v>3</v>
      </c>
      <c r="J45" s="25">
        <v>3.86</v>
      </c>
      <c r="K45" s="9">
        <v>30.225999999999999</v>
      </c>
      <c r="L45" s="9">
        <v>30.55</v>
      </c>
      <c r="M45" s="14">
        <v>20020</v>
      </c>
      <c r="N45" s="14">
        <f t="shared" si="7"/>
        <v>324.00000000000159</v>
      </c>
      <c r="O45" s="9">
        <f t="shared" si="8"/>
        <v>0.32400000000000156</v>
      </c>
      <c r="P45" s="14">
        <v>323.930054998392</v>
      </c>
      <c r="Q45" s="15">
        <f t="shared" si="9"/>
        <v>1</v>
      </c>
      <c r="R45" s="15">
        <f t="shared" si="0"/>
        <v>0</v>
      </c>
      <c r="S45" s="25">
        <v>26946</v>
      </c>
      <c r="T45" s="25">
        <v>27525</v>
      </c>
      <c r="U45" s="25">
        <v>28116</v>
      </c>
      <c r="V45" s="17">
        <v>73.849999999999994</v>
      </c>
      <c r="W45" s="17">
        <f t="shared" si="1"/>
        <v>1.8683504996479683</v>
      </c>
      <c r="X45" s="12">
        <v>55.48</v>
      </c>
      <c r="Y45" s="12">
        <v>91.27</v>
      </c>
      <c r="Z45" s="12">
        <v>4.12</v>
      </c>
      <c r="AA45" s="17">
        <f t="shared" si="10"/>
        <v>0.61489721603313463</v>
      </c>
      <c r="AB45" s="25">
        <v>2.79</v>
      </c>
      <c r="AC45" s="16">
        <v>5.92</v>
      </c>
      <c r="AD45" s="25">
        <v>0</v>
      </c>
      <c r="AE45" s="25">
        <v>0</v>
      </c>
      <c r="AF45" s="25">
        <v>0</v>
      </c>
      <c r="AG45" s="25">
        <v>2</v>
      </c>
      <c r="AH45">
        <v>2</v>
      </c>
      <c r="AI45" s="25">
        <f t="shared" si="2"/>
        <v>4</v>
      </c>
      <c r="AJ45" s="25">
        <v>0</v>
      </c>
      <c r="AK45" s="25">
        <v>0</v>
      </c>
      <c r="AL45" s="25">
        <v>2</v>
      </c>
      <c r="AM45" s="25">
        <v>4</v>
      </c>
      <c r="AN45" s="25">
        <f t="shared" si="3"/>
        <v>6</v>
      </c>
      <c r="AO45" s="25">
        <v>0</v>
      </c>
      <c r="AP45" s="25">
        <v>1</v>
      </c>
      <c r="AQ45" s="25">
        <v>1</v>
      </c>
      <c r="AR45" s="25">
        <v>6</v>
      </c>
      <c r="AS45" s="25">
        <f t="shared" si="4"/>
        <v>8</v>
      </c>
      <c r="AT45" s="25">
        <f t="shared" si="11"/>
        <v>0</v>
      </c>
      <c r="AU45" s="25">
        <f t="shared" si="11"/>
        <v>1</v>
      </c>
      <c r="AV45" s="25">
        <f t="shared" si="11"/>
        <v>5</v>
      </c>
      <c r="AW45" s="25">
        <f t="shared" si="11"/>
        <v>12</v>
      </c>
      <c r="AX45" s="25">
        <f t="shared" si="11"/>
        <v>18</v>
      </c>
    </row>
    <row r="46" spans="1:50" x14ac:dyDescent="0.3">
      <c r="A46" s="25">
        <v>45</v>
      </c>
      <c r="B46" s="25">
        <v>80</v>
      </c>
      <c r="C46" s="25">
        <v>3</v>
      </c>
      <c r="D46" s="25">
        <v>1</v>
      </c>
      <c r="E46" s="25">
        <v>3</v>
      </c>
      <c r="F46" s="25">
        <v>1</v>
      </c>
      <c r="G46" s="25">
        <v>1</v>
      </c>
      <c r="H46" s="25">
        <v>2</v>
      </c>
      <c r="I46" s="19">
        <f t="shared" si="6"/>
        <v>3</v>
      </c>
      <c r="J46" s="25">
        <v>3.89</v>
      </c>
      <c r="K46" s="9">
        <v>30.55</v>
      </c>
      <c r="L46" s="9">
        <v>30.91</v>
      </c>
      <c r="M46" s="14">
        <v>20020</v>
      </c>
      <c r="N46" s="14">
        <f t="shared" si="7"/>
        <v>359.99999999999943</v>
      </c>
      <c r="O46" s="9">
        <f t="shared" si="8"/>
        <v>0.35999999999999943</v>
      </c>
      <c r="P46" s="14">
        <v>344.84364180746672</v>
      </c>
      <c r="Q46" s="15">
        <f t="shared" si="9"/>
        <v>0.96</v>
      </c>
      <c r="R46" s="15">
        <f t="shared" si="0"/>
        <v>4.0000000000000036E-2</v>
      </c>
      <c r="S46" s="25">
        <v>26946</v>
      </c>
      <c r="T46" s="25">
        <v>27525</v>
      </c>
      <c r="U46" s="25">
        <v>28116</v>
      </c>
      <c r="V46" s="17">
        <v>63.25</v>
      </c>
      <c r="W46" s="17">
        <f t="shared" si="1"/>
        <v>1.8010605298478555</v>
      </c>
      <c r="X46" s="12">
        <v>49.35</v>
      </c>
      <c r="Y46" s="12">
        <v>76.86</v>
      </c>
      <c r="Z46" s="12">
        <v>3.62</v>
      </c>
      <c r="AA46" s="17">
        <f t="shared" si="10"/>
        <v>0.55870857053316569</v>
      </c>
      <c r="AB46" s="25">
        <v>3.16</v>
      </c>
      <c r="AC46" s="16">
        <v>4.3600000000000003</v>
      </c>
      <c r="AD46" s="25">
        <v>0</v>
      </c>
      <c r="AE46" s="25">
        <v>0</v>
      </c>
      <c r="AF46" s="25">
        <v>0</v>
      </c>
      <c r="AG46" s="25">
        <v>0</v>
      </c>
      <c r="AH46">
        <v>2</v>
      </c>
      <c r="AI46" s="25">
        <f t="shared" si="2"/>
        <v>2</v>
      </c>
      <c r="AJ46" s="25">
        <v>0</v>
      </c>
      <c r="AK46" s="25">
        <v>0</v>
      </c>
      <c r="AL46" s="25">
        <v>0</v>
      </c>
      <c r="AM46" s="25">
        <v>0</v>
      </c>
      <c r="AN46" s="25">
        <f t="shared" si="3"/>
        <v>0</v>
      </c>
      <c r="AO46" s="25">
        <v>0</v>
      </c>
      <c r="AP46" s="25">
        <v>0</v>
      </c>
      <c r="AQ46" s="25">
        <v>1</v>
      </c>
      <c r="AR46" s="25">
        <v>0</v>
      </c>
      <c r="AS46" s="25">
        <f t="shared" si="4"/>
        <v>1</v>
      </c>
      <c r="AT46" s="25">
        <f t="shared" si="11"/>
        <v>0</v>
      </c>
      <c r="AU46" s="25">
        <f t="shared" si="11"/>
        <v>0</v>
      </c>
      <c r="AV46" s="25">
        <f t="shared" si="11"/>
        <v>1</v>
      </c>
      <c r="AW46" s="25">
        <f t="shared" si="11"/>
        <v>2</v>
      </c>
      <c r="AX46" s="25">
        <f t="shared" si="11"/>
        <v>3</v>
      </c>
    </row>
    <row r="47" spans="1:50" x14ac:dyDescent="0.3">
      <c r="A47" s="25">
        <v>46</v>
      </c>
      <c r="B47" s="25">
        <v>80</v>
      </c>
      <c r="C47" s="25">
        <v>2</v>
      </c>
      <c r="D47" s="25">
        <v>2</v>
      </c>
      <c r="E47" s="25">
        <v>2</v>
      </c>
      <c r="F47" s="25">
        <v>1</v>
      </c>
      <c r="G47" s="25">
        <v>1</v>
      </c>
      <c r="H47" s="25">
        <v>2</v>
      </c>
      <c r="I47" s="19">
        <f t="shared" si="6"/>
        <v>3</v>
      </c>
      <c r="J47" s="25">
        <v>3.79</v>
      </c>
      <c r="K47" s="9">
        <v>30.91</v>
      </c>
      <c r="L47" s="9">
        <v>31.2</v>
      </c>
      <c r="M47" s="14">
        <v>20020</v>
      </c>
      <c r="N47" s="14">
        <f t="shared" si="7"/>
        <v>289.99999999999915</v>
      </c>
      <c r="O47" s="9">
        <f t="shared" si="8"/>
        <v>0.28999999999999915</v>
      </c>
      <c r="P47" s="14">
        <v>285.41886429653124</v>
      </c>
      <c r="Q47" s="15">
        <f t="shared" si="9"/>
        <v>0.98</v>
      </c>
      <c r="R47" s="15">
        <f t="shared" si="0"/>
        <v>2.0000000000000018E-2</v>
      </c>
      <c r="S47" s="25">
        <v>26946</v>
      </c>
      <c r="T47" s="25">
        <v>27525</v>
      </c>
      <c r="U47" s="25">
        <v>28116</v>
      </c>
      <c r="V47" s="17">
        <v>66.98</v>
      </c>
      <c r="W47" s="17">
        <f t="shared" si="1"/>
        <v>1.825945143203848</v>
      </c>
      <c r="X47" s="12">
        <v>49.35</v>
      </c>
      <c r="Y47" s="12">
        <v>86.62</v>
      </c>
      <c r="Z47" s="12">
        <v>3.03</v>
      </c>
      <c r="AA47" s="17">
        <f t="shared" si="10"/>
        <v>0.48144262850230496</v>
      </c>
      <c r="AB47" s="25">
        <v>2.96</v>
      </c>
      <c r="AC47" s="16">
        <v>3.08</v>
      </c>
      <c r="AD47" s="25">
        <v>0</v>
      </c>
      <c r="AE47" s="25">
        <v>0</v>
      </c>
      <c r="AF47" s="25">
        <v>0</v>
      </c>
      <c r="AG47" s="25">
        <v>0</v>
      </c>
      <c r="AH47">
        <v>5</v>
      </c>
      <c r="AI47" s="25">
        <f t="shared" si="2"/>
        <v>5</v>
      </c>
      <c r="AJ47" s="25">
        <v>0</v>
      </c>
      <c r="AK47" s="25">
        <v>0</v>
      </c>
      <c r="AL47" s="25">
        <v>0</v>
      </c>
      <c r="AM47" s="25">
        <v>6</v>
      </c>
      <c r="AN47" s="25">
        <f t="shared" si="3"/>
        <v>6</v>
      </c>
      <c r="AO47" s="25">
        <v>0</v>
      </c>
      <c r="AP47" s="25">
        <v>0</v>
      </c>
      <c r="AQ47" s="25">
        <v>2</v>
      </c>
      <c r="AR47" s="25">
        <v>2</v>
      </c>
      <c r="AS47" s="25">
        <f t="shared" si="4"/>
        <v>4</v>
      </c>
      <c r="AT47" s="25">
        <f t="shared" si="11"/>
        <v>0</v>
      </c>
      <c r="AU47" s="25">
        <f t="shared" si="11"/>
        <v>0</v>
      </c>
      <c r="AV47" s="25">
        <f t="shared" si="11"/>
        <v>2</v>
      </c>
      <c r="AW47" s="25">
        <f t="shared" si="11"/>
        <v>13</v>
      </c>
      <c r="AX47" s="25">
        <f t="shared" si="11"/>
        <v>15</v>
      </c>
    </row>
    <row r="48" spans="1:50" x14ac:dyDescent="0.3">
      <c r="A48" s="25">
        <v>47</v>
      </c>
      <c r="B48" s="25">
        <v>80</v>
      </c>
      <c r="C48" s="25">
        <v>2</v>
      </c>
      <c r="D48" s="25">
        <v>2</v>
      </c>
      <c r="E48" s="25">
        <v>2</v>
      </c>
      <c r="F48" s="25">
        <v>2</v>
      </c>
      <c r="G48" s="25">
        <v>2</v>
      </c>
      <c r="H48" s="25">
        <v>1</v>
      </c>
      <c r="I48" s="19">
        <f t="shared" si="6"/>
        <v>3</v>
      </c>
      <c r="J48" s="25">
        <v>3.4</v>
      </c>
      <c r="K48" s="9">
        <v>31.2</v>
      </c>
      <c r="L48" s="9">
        <v>31.55</v>
      </c>
      <c r="M48" s="14">
        <v>20020</v>
      </c>
      <c r="N48" s="14">
        <f t="shared" si="7"/>
        <v>350.00000000000142</v>
      </c>
      <c r="O48" s="9">
        <f t="shared" si="8"/>
        <v>0.35000000000000142</v>
      </c>
      <c r="P48" s="14">
        <v>339.28535575198515</v>
      </c>
      <c r="Q48" s="15">
        <f t="shared" si="9"/>
        <v>0.97</v>
      </c>
      <c r="R48" s="15">
        <f t="shared" si="0"/>
        <v>3.0000000000000027E-2</v>
      </c>
      <c r="S48" s="25">
        <v>26946</v>
      </c>
      <c r="T48" s="25">
        <v>27525</v>
      </c>
      <c r="U48" s="25">
        <v>28116</v>
      </c>
      <c r="V48" s="17">
        <v>61.72</v>
      </c>
      <c r="W48" s="17">
        <f t="shared" si="1"/>
        <v>1.7904259173911106</v>
      </c>
      <c r="X48" s="12">
        <v>53.24</v>
      </c>
      <c r="Y48" s="12">
        <v>70.2</v>
      </c>
      <c r="Z48" s="12">
        <v>4.0599999999999996</v>
      </c>
      <c r="AA48" s="17">
        <f t="shared" si="10"/>
        <v>0.60852603357719404</v>
      </c>
      <c r="AB48" s="25">
        <v>3.25</v>
      </c>
      <c r="AC48" s="16">
        <v>5.24</v>
      </c>
      <c r="AD48" s="25">
        <v>0</v>
      </c>
      <c r="AE48" s="25">
        <v>0</v>
      </c>
      <c r="AF48" s="25">
        <v>0</v>
      </c>
      <c r="AG48" s="25">
        <v>0</v>
      </c>
      <c r="AH48">
        <v>1</v>
      </c>
      <c r="AI48" s="25">
        <f t="shared" si="2"/>
        <v>1</v>
      </c>
      <c r="AJ48" s="25">
        <v>0</v>
      </c>
      <c r="AK48" s="25">
        <v>0</v>
      </c>
      <c r="AL48" s="25">
        <v>3</v>
      </c>
      <c r="AM48" s="25">
        <v>0</v>
      </c>
      <c r="AN48" s="25">
        <f t="shared" si="3"/>
        <v>3</v>
      </c>
      <c r="AO48" s="25">
        <v>0</v>
      </c>
      <c r="AP48" s="25">
        <v>0</v>
      </c>
      <c r="AQ48" s="25">
        <v>2</v>
      </c>
      <c r="AR48" s="25">
        <v>3</v>
      </c>
      <c r="AS48" s="25">
        <f t="shared" si="4"/>
        <v>5</v>
      </c>
      <c r="AT48" s="25">
        <f t="shared" si="11"/>
        <v>0</v>
      </c>
      <c r="AU48" s="25">
        <f t="shared" si="11"/>
        <v>0</v>
      </c>
      <c r="AV48" s="25">
        <f t="shared" si="11"/>
        <v>5</v>
      </c>
      <c r="AW48" s="25">
        <f t="shared" si="11"/>
        <v>4</v>
      </c>
      <c r="AX48" s="25">
        <f t="shared" si="11"/>
        <v>9</v>
      </c>
    </row>
    <row r="49" spans="1:50" x14ac:dyDescent="0.3">
      <c r="A49" s="25">
        <v>48</v>
      </c>
      <c r="B49" s="25">
        <v>80</v>
      </c>
      <c r="C49" s="25">
        <v>2</v>
      </c>
      <c r="D49" s="25">
        <v>2</v>
      </c>
      <c r="E49" s="25">
        <v>2</v>
      </c>
      <c r="F49" s="25">
        <v>2</v>
      </c>
      <c r="G49" s="25">
        <v>2</v>
      </c>
      <c r="H49" s="25">
        <v>1</v>
      </c>
      <c r="I49" s="19">
        <f t="shared" si="6"/>
        <v>3</v>
      </c>
      <c r="J49" s="25">
        <v>3.41</v>
      </c>
      <c r="K49" s="9">
        <v>31.55</v>
      </c>
      <c r="L49" s="9">
        <v>32.159999999999997</v>
      </c>
      <c r="M49" s="14">
        <v>20020</v>
      </c>
      <c r="N49" s="14">
        <f t="shared" si="7"/>
        <v>609.99999999999591</v>
      </c>
      <c r="O49" s="9">
        <f t="shared" si="8"/>
        <v>0.60999999999999588</v>
      </c>
      <c r="P49" s="14">
        <v>590.00079670478453</v>
      </c>
      <c r="Q49" s="15">
        <f t="shared" si="9"/>
        <v>0.97</v>
      </c>
      <c r="R49" s="15">
        <f t="shared" si="0"/>
        <v>3.0000000000000027E-2</v>
      </c>
      <c r="S49" s="25">
        <v>26946</v>
      </c>
      <c r="T49" s="25">
        <v>27525</v>
      </c>
      <c r="U49" s="25">
        <v>28116</v>
      </c>
      <c r="V49" s="17">
        <v>66.72</v>
      </c>
      <c r="W49" s="17">
        <f t="shared" si="1"/>
        <v>1.8242560376296824</v>
      </c>
      <c r="X49" s="12">
        <v>48.23</v>
      </c>
      <c r="Y49" s="12">
        <v>84.68</v>
      </c>
      <c r="Z49" s="12">
        <v>2.87</v>
      </c>
      <c r="AA49" s="17">
        <f t="shared" si="10"/>
        <v>0.45788189673399232</v>
      </c>
      <c r="AB49" s="25">
        <v>1.96</v>
      </c>
      <c r="AC49" s="16">
        <v>4.13</v>
      </c>
      <c r="AD49" s="25">
        <v>2</v>
      </c>
      <c r="AE49" s="25">
        <v>0</v>
      </c>
      <c r="AF49" s="25">
        <v>0</v>
      </c>
      <c r="AG49" s="25">
        <v>0</v>
      </c>
      <c r="AH49">
        <v>0</v>
      </c>
      <c r="AI49" s="25">
        <f t="shared" si="2"/>
        <v>0</v>
      </c>
      <c r="AJ49" s="25">
        <v>0</v>
      </c>
      <c r="AK49" s="25">
        <v>0</v>
      </c>
      <c r="AL49" s="25">
        <v>1</v>
      </c>
      <c r="AM49" s="25">
        <v>1</v>
      </c>
      <c r="AN49" s="25">
        <f t="shared" si="3"/>
        <v>2</v>
      </c>
      <c r="AO49" s="25">
        <v>0</v>
      </c>
      <c r="AP49" s="25">
        <v>0</v>
      </c>
      <c r="AQ49" s="25">
        <v>2</v>
      </c>
      <c r="AR49" s="25">
        <v>3</v>
      </c>
      <c r="AS49" s="25">
        <f t="shared" si="4"/>
        <v>5</v>
      </c>
      <c r="AT49" s="25">
        <f t="shared" si="11"/>
        <v>0</v>
      </c>
      <c r="AU49" s="25">
        <f t="shared" si="11"/>
        <v>0</v>
      </c>
      <c r="AV49" s="25">
        <f t="shared" si="11"/>
        <v>3</v>
      </c>
      <c r="AW49" s="25">
        <f t="shared" si="11"/>
        <v>4</v>
      </c>
      <c r="AX49" s="25">
        <f t="shared" si="11"/>
        <v>7</v>
      </c>
    </row>
    <row r="50" spans="1:50" s="88" customFormat="1" x14ac:dyDescent="0.3">
      <c r="A50" s="86">
        <v>49</v>
      </c>
      <c r="B50" s="86">
        <v>80</v>
      </c>
      <c r="C50" s="86">
        <v>2</v>
      </c>
      <c r="D50" s="86">
        <v>2</v>
      </c>
      <c r="E50" s="86">
        <v>1</v>
      </c>
      <c r="F50" s="86">
        <v>1</v>
      </c>
      <c r="G50" s="86">
        <v>2</v>
      </c>
      <c r="H50" s="86">
        <v>2</v>
      </c>
      <c r="I50" s="86">
        <f t="shared" si="6"/>
        <v>4</v>
      </c>
      <c r="J50" s="86">
        <v>3.43</v>
      </c>
      <c r="K50" s="89">
        <v>32.159999999999997</v>
      </c>
      <c r="L50" s="89">
        <v>33</v>
      </c>
      <c r="M50" s="90">
        <v>20020</v>
      </c>
      <c r="N50" s="90">
        <f t="shared" si="7"/>
        <v>840.00000000000341</v>
      </c>
      <c r="O50" s="89">
        <f t="shared" si="8"/>
        <v>0.84000000000000341</v>
      </c>
      <c r="P50" s="90">
        <v>839.40519885157244</v>
      </c>
      <c r="Q50" s="87">
        <f t="shared" si="9"/>
        <v>1</v>
      </c>
      <c r="R50" s="87">
        <f t="shared" si="0"/>
        <v>0</v>
      </c>
      <c r="S50" s="86">
        <v>24634</v>
      </c>
      <c r="T50" s="86">
        <v>25405</v>
      </c>
      <c r="U50" s="86">
        <v>26201</v>
      </c>
      <c r="V50" s="23">
        <v>79.42</v>
      </c>
      <c r="W50" s="23">
        <f t="shared" si="1"/>
        <v>1.8999298827278641</v>
      </c>
      <c r="X50" s="13">
        <v>43.89</v>
      </c>
      <c r="Y50" s="13">
        <v>97.32</v>
      </c>
      <c r="Z50" s="13">
        <v>2.46</v>
      </c>
      <c r="AA50" s="23">
        <f t="shared" si="10"/>
        <v>0.39093510710337914</v>
      </c>
      <c r="AB50" s="86">
        <v>1.73</v>
      </c>
      <c r="AC50" s="91">
        <v>3.13</v>
      </c>
      <c r="AD50" s="86">
        <v>3</v>
      </c>
      <c r="AE50" s="86">
        <v>0</v>
      </c>
      <c r="AF50" s="86">
        <v>1</v>
      </c>
      <c r="AG50" s="86">
        <v>1</v>
      </c>
      <c r="AH50" s="93">
        <v>3</v>
      </c>
      <c r="AI50" s="86">
        <f t="shared" si="2"/>
        <v>5</v>
      </c>
      <c r="AJ50" s="86">
        <v>0</v>
      </c>
      <c r="AK50" s="86">
        <v>0</v>
      </c>
      <c r="AL50" s="86">
        <v>0</v>
      </c>
      <c r="AM50" s="86">
        <v>8</v>
      </c>
      <c r="AN50" s="86">
        <f t="shared" si="3"/>
        <v>8</v>
      </c>
      <c r="AO50" s="86">
        <v>1</v>
      </c>
      <c r="AP50" s="86">
        <v>0</v>
      </c>
      <c r="AQ50" s="86">
        <v>0</v>
      </c>
      <c r="AR50" s="86">
        <v>2</v>
      </c>
      <c r="AS50" s="86">
        <f t="shared" si="4"/>
        <v>3</v>
      </c>
      <c r="AT50" s="86">
        <f t="shared" si="11"/>
        <v>1</v>
      </c>
      <c r="AU50" s="86">
        <f t="shared" si="11"/>
        <v>1</v>
      </c>
      <c r="AV50" s="86">
        <f t="shared" si="11"/>
        <v>1</v>
      </c>
      <c r="AW50" s="86">
        <f t="shared" si="11"/>
        <v>13</v>
      </c>
      <c r="AX50" s="86">
        <f t="shared" si="11"/>
        <v>16</v>
      </c>
    </row>
    <row r="51" spans="1:50" x14ac:dyDescent="0.3">
      <c r="A51" s="25">
        <v>50</v>
      </c>
      <c r="B51" s="25">
        <v>80</v>
      </c>
      <c r="C51" s="25">
        <v>2</v>
      </c>
      <c r="D51" s="25">
        <v>3</v>
      </c>
      <c r="E51" s="25">
        <v>2</v>
      </c>
      <c r="F51" s="25">
        <v>2</v>
      </c>
      <c r="G51" s="25">
        <v>2</v>
      </c>
      <c r="H51" s="25">
        <v>1</v>
      </c>
      <c r="I51" s="19">
        <f t="shared" si="6"/>
        <v>3</v>
      </c>
      <c r="J51" s="25">
        <v>3.46</v>
      </c>
      <c r="K51" s="9">
        <v>33</v>
      </c>
      <c r="L51" s="9">
        <v>33.24</v>
      </c>
      <c r="M51" s="14">
        <v>20020</v>
      </c>
      <c r="N51" s="14">
        <f t="shared" si="7"/>
        <v>240.00000000000199</v>
      </c>
      <c r="O51" s="9">
        <f t="shared" si="8"/>
        <v>0.24000000000000199</v>
      </c>
      <c r="P51" s="14">
        <v>239.62687068860026</v>
      </c>
      <c r="Q51" s="15">
        <f t="shared" si="9"/>
        <v>1</v>
      </c>
      <c r="R51" s="15">
        <f t="shared" si="0"/>
        <v>0</v>
      </c>
      <c r="S51" s="25">
        <v>24634</v>
      </c>
      <c r="T51" s="25">
        <v>25405</v>
      </c>
      <c r="U51" s="25">
        <v>26201</v>
      </c>
      <c r="V51" s="17">
        <v>63.22</v>
      </c>
      <c r="W51" s="17">
        <f t="shared" si="1"/>
        <v>1.8008544915035609</v>
      </c>
      <c r="X51" s="12">
        <v>46.32</v>
      </c>
      <c r="Y51" s="12">
        <v>79.05</v>
      </c>
      <c r="Z51" s="12">
        <v>2.33</v>
      </c>
      <c r="AA51" s="17">
        <f t="shared" si="10"/>
        <v>0.36735592102601899</v>
      </c>
      <c r="AB51" s="25">
        <v>2.04</v>
      </c>
      <c r="AC51" s="16">
        <v>2.63</v>
      </c>
      <c r="AD51" s="25">
        <v>0</v>
      </c>
      <c r="AE51" s="25">
        <v>0</v>
      </c>
      <c r="AF51" s="25">
        <v>0</v>
      </c>
      <c r="AG51" s="25">
        <v>1</v>
      </c>
      <c r="AH51">
        <v>2</v>
      </c>
      <c r="AI51" s="25">
        <f t="shared" si="2"/>
        <v>3</v>
      </c>
      <c r="AJ51" s="25">
        <v>0</v>
      </c>
      <c r="AK51" s="25">
        <v>0</v>
      </c>
      <c r="AL51" s="25">
        <v>0</v>
      </c>
      <c r="AM51" s="25">
        <v>3</v>
      </c>
      <c r="AN51" s="25">
        <f t="shared" si="3"/>
        <v>3</v>
      </c>
      <c r="AO51" s="25">
        <v>0</v>
      </c>
      <c r="AP51" s="25">
        <v>0</v>
      </c>
      <c r="AQ51" s="25">
        <v>2</v>
      </c>
      <c r="AR51" s="25">
        <v>2</v>
      </c>
      <c r="AS51" s="25">
        <f t="shared" si="4"/>
        <v>4</v>
      </c>
      <c r="AT51" s="25">
        <f t="shared" si="11"/>
        <v>0</v>
      </c>
      <c r="AU51" s="25">
        <f t="shared" si="11"/>
        <v>0</v>
      </c>
      <c r="AV51" s="25">
        <f t="shared" si="11"/>
        <v>3</v>
      </c>
      <c r="AW51" s="25">
        <f t="shared" si="11"/>
        <v>7</v>
      </c>
      <c r="AX51" s="25">
        <f t="shared" si="11"/>
        <v>10</v>
      </c>
    </row>
    <row r="52" spans="1:50" x14ac:dyDescent="0.3">
      <c r="A52" s="25">
        <v>51</v>
      </c>
      <c r="B52" s="25">
        <v>60</v>
      </c>
      <c r="C52" s="25">
        <v>2</v>
      </c>
      <c r="D52" s="25">
        <v>2</v>
      </c>
      <c r="E52" s="25">
        <v>2</v>
      </c>
      <c r="F52" s="25">
        <v>2</v>
      </c>
      <c r="G52" s="25">
        <v>2</v>
      </c>
      <c r="H52" s="25">
        <v>1</v>
      </c>
      <c r="I52" s="19">
        <f t="shared" si="6"/>
        <v>3</v>
      </c>
      <c r="J52" s="25">
        <v>3.43</v>
      </c>
      <c r="K52" s="9">
        <v>33.24</v>
      </c>
      <c r="L52" s="9">
        <v>33.630000000000003</v>
      </c>
      <c r="M52" s="14">
        <v>20020</v>
      </c>
      <c r="N52" s="14">
        <f t="shared" si="7"/>
        <v>390.00000000000057</v>
      </c>
      <c r="O52" s="9">
        <f t="shared" si="8"/>
        <v>0.39000000000000057</v>
      </c>
      <c r="P52" s="14">
        <v>383.80462004113951</v>
      </c>
      <c r="Q52" s="15">
        <f t="shared" si="9"/>
        <v>0.98</v>
      </c>
      <c r="R52" s="15">
        <f t="shared" si="0"/>
        <v>2.0000000000000018E-2</v>
      </c>
      <c r="S52" s="25">
        <v>24634</v>
      </c>
      <c r="T52" s="25">
        <v>25405</v>
      </c>
      <c r="U52" s="25">
        <v>26201</v>
      </c>
      <c r="V52" s="17">
        <v>52.08</v>
      </c>
      <c r="W52" s="17">
        <f t="shared" si="1"/>
        <v>1.7166709755601355</v>
      </c>
      <c r="X52" s="12">
        <v>39.020000000000003</v>
      </c>
      <c r="Y52" s="12">
        <v>67.06</v>
      </c>
      <c r="Z52" s="12">
        <v>1.96</v>
      </c>
      <c r="AA52" s="17">
        <f t="shared" si="10"/>
        <v>0.29225607135647602</v>
      </c>
      <c r="AB52" s="25">
        <v>1.71</v>
      </c>
      <c r="AC52" s="16">
        <v>2.27</v>
      </c>
      <c r="AD52" s="25">
        <v>0</v>
      </c>
      <c r="AE52" s="25">
        <v>0</v>
      </c>
      <c r="AF52" s="25">
        <v>0</v>
      </c>
      <c r="AG52" s="25">
        <v>0</v>
      </c>
      <c r="AH52">
        <v>1</v>
      </c>
      <c r="AI52" s="25">
        <f t="shared" si="2"/>
        <v>1</v>
      </c>
      <c r="AJ52" s="25">
        <v>0</v>
      </c>
      <c r="AK52" s="25">
        <v>0</v>
      </c>
      <c r="AL52" s="25">
        <v>0</v>
      </c>
      <c r="AM52" s="25">
        <v>0</v>
      </c>
      <c r="AN52" s="25">
        <f t="shared" si="3"/>
        <v>0</v>
      </c>
      <c r="AO52" s="25">
        <v>0</v>
      </c>
      <c r="AP52" s="25">
        <v>0</v>
      </c>
      <c r="AQ52" s="25">
        <v>1</v>
      </c>
      <c r="AR52" s="25">
        <v>0</v>
      </c>
      <c r="AS52" s="25">
        <f t="shared" si="4"/>
        <v>1</v>
      </c>
      <c r="AT52" s="25">
        <f t="shared" si="11"/>
        <v>0</v>
      </c>
      <c r="AU52" s="25">
        <f t="shared" si="11"/>
        <v>0</v>
      </c>
      <c r="AV52" s="25">
        <f t="shared" si="11"/>
        <v>1</v>
      </c>
      <c r="AW52" s="25">
        <f t="shared" si="11"/>
        <v>1</v>
      </c>
      <c r="AX52" s="25">
        <f t="shared" si="11"/>
        <v>2</v>
      </c>
    </row>
    <row r="53" spans="1:50" x14ac:dyDescent="0.3">
      <c r="A53" s="25">
        <v>52</v>
      </c>
      <c r="B53" s="25">
        <v>60</v>
      </c>
      <c r="C53" s="25">
        <v>3</v>
      </c>
      <c r="D53" s="25">
        <v>2</v>
      </c>
      <c r="E53" s="25">
        <v>2</v>
      </c>
      <c r="F53" s="25">
        <v>2</v>
      </c>
      <c r="G53" s="25">
        <v>2</v>
      </c>
      <c r="H53" s="25">
        <v>1</v>
      </c>
      <c r="I53" s="19">
        <f t="shared" si="6"/>
        <v>3</v>
      </c>
      <c r="J53" s="25">
        <v>3.42</v>
      </c>
      <c r="K53" s="9">
        <v>33.630000000000003</v>
      </c>
      <c r="L53" s="9">
        <v>34</v>
      </c>
      <c r="M53" s="14">
        <v>20020</v>
      </c>
      <c r="N53" s="14">
        <f t="shared" si="7"/>
        <v>369.99999999999744</v>
      </c>
      <c r="O53" s="9">
        <f t="shared" si="8"/>
        <v>0.36999999999999744</v>
      </c>
      <c r="P53" s="14">
        <v>369.7493341806483</v>
      </c>
      <c r="Q53" s="15">
        <f t="shared" si="9"/>
        <v>1</v>
      </c>
      <c r="R53" s="15">
        <f t="shared" si="0"/>
        <v>0</v>
      </c>
      <c r="S53" s="25">
        <v>24634</v>
      </c>
      <c r="T53" s="25">
        <v>25405</v>
      </c>
      <c r="U53" s="25">
        <v>26201</v>
      </c>
      <c r="V53" s="17">
        <v>65.19</v>
      </c>
      <c r="W53" s="17">
        <f t="shared" si="1"/>
        <v>1.814180981040187</v>
      </c>
      <c r="X53" s="12">
        <v>45.79</v>
      </c>
      <c r="Y53" s="12">
        <v>88.51</v>
      </c>
      <c r="Z53" s="12">
        <v>2.69</v>
      </c>
      <c r="AA53" s="17">
        <f t="shared" si="10"/>
        <v>0.42975228000240795</v>
      </c>
      <c r="AB53" s="25">
        <v>2.2000000000000002</v>
      </c>
      <c r="AC53" s="16">
        <v>3.37</v>
      </c>
      <c r="AD53" s="25">
        <v>3</v>
      </c>
      <c r="AE53" s="25">
        <v>0</v>
      </c>
      <c r="AF53" s="25">
        <v>0</v>
      </c>
      <c r="AG53" s="25">
        <v>0</v>
      </c>
      <c r="AH53">
        <v>1</v>
      </c>
      <c r="AI53" s="25">
        <f t="shared" si="2"/>
        <v>1</v>
      </c>
      <c r="AJ53" s="25">
        <v>0</v>
      </c>
      <c r="AK53" s="25">
        <v>0</v>
      </c>
      <c r="AL53" s="25">
        <v>0</v>
      </c>
      <c r="AM53" s="25">
        <v>1</v>
      </c>
      <c r="AN53" s="25">
        <f t="shared" si="3"/>
        <v>1</v>
      </c>
      <c r="AO53" s="25">
        <v>0</v>
      </c>
      <c r="AP53" s="25">
        <v>0</v>
      </c>
      <c r="AQ53" s="25">
        <v>1</v>
      </c>
      <c r="AR53" s="25">
        <v>2</v>
      </c>
      <c r="AS53" s="25">
        <f t="shared" si="4"/>
        <v>3</v>
      </c>
      <c r="AT53" s="25">
        <f t="shared" si="11"/>
        <v>0</v>
      </c>
      <c r="AU53" s="25">
        <f t="shared" si="11"/>
        <v>0</v>
      </c>
      <c r="AV53" s="25">
        <f t="shared" si="11"/>
        <v>1</v>
      </c>
      <c r="AW53" s="25">
        <f t="shared" si="11"/>
        <v>4</v>
      </c>
      <c r="AX53" s="25">
        <f t="shared" si="11"/>
        <v>5</v>
      </c>
    </row>
    <row r="54" spans="1:50" x14ac:dyDescent="0.3">
      <c r="A54" s="25">
        <v>53</v>
      </c>
      <c r="B54" s="25">
        <v>60</v>
      </c>
      <c r="C54" s="25">
        <v>2</v>
      </c>
      <c r="D54" s="25">
        <v>2</v>
      </c>
      <c r="E54" s="25">
        <v>2</v>
      </c>
      <c r="F54" s="25">
        <v>2</v>
      </c>
      <c r="G54" s="25">
        <v>1</v>
      </c>
      <c r="H54" s="25">
        <v>1</v>
      </c>
      <c r="I54" s="19">
        <f t="shared" si="6"/>
        <v>2</v>
      </c>
      <c r="J54" s="25">
        <v>3.53</v>
      </c>
      <c r="K54" s="9">
        <v>34</v>
      </c>
      <c r="L54" s="9">
        <v>34.54</v>
      </c>
      <c r="M54" s="14">
        <v>20020</v>
      </c>
      <c r="N54" s="14">
        <f t="shared" si="7"/>
        <v>539.99999999999909</v>
      </c>
      <c r="O54" s="9">
        <f t="shared" si="8"/>
        <v>0.53999999999999904</v>
      </c>
      <c r="P54" s="14">
        <v>537.5649377023625</v>
      </c>
      <c r="Q54" s="15">
        <f t="shared" si="9"/>
        <v>1</v>
      </c>
      <c r="R54" s="15">
        <f t="shared" si="0"/>
        <v>0</v>
      </c>
      <c r="S54" s="25">
        <v>24047</v>
      </c>
      <c r="T54" s="25">
        <v>24372</v>
      </c>
      <c r="U54" s="25">
        <v>24701</v>
      </c>
      <c r="V54" s="17">
        <v>56.64</v>
      </c>
      <c r="W54" s="17">
        <f t="shared" si="1"/>
        <v>1.7531232446817127</v>
      </c>
      <c r="X54" s="12">
        <v>32.61</v>
      </c>
      <c r="Y54" s="12">
        <v>85.51</v>
      </c>
      <c r="Z54" s="12">
        <v>2.98</v>
      </c>
      <c r="AA54" s="17">
        <f t="shared" si="10"/>
        <v>0.47421626407625522</v>
      </c>
      <c r="AB54" s="25">
        <v>2.46</v>
      </c>
      <c r="AC54" s="16">
        <v>3.63</v>
      </c>
      <c r="AD54" s="25">
        <v>0</v>
      </c>
      <c r="AE54" s="25">
        <v>0</v>
      </c>
      <c r="AF54" s="25">
        <v>0</v>
      </c>
      <c r="AG54" s="25">
        <v>0</v>
      </c>
      <c r="AH54">
        <v>6</v>
      </c>
      <c r="AI54" s="25">
        <f t="shared" si="2"/>
        <v>6</v>
      </c>
      <c r="AJ54" s="25">
        <v>0</v>
      </c>
      <c r="AK54" s="25">
        <v>0</v>
      </c>
      <c r="AL54" s="25">
        <v>2</v>
      </c>
      <c r="AM54" s="25">
        <v>8</v>
      </c>
      <c r="AN54" s="25">
        <f t="shared" si="3"/>
        <v>10</v>
      </c>
      <c r="AO54" s="25">
        <v>0</v>
      </c>
      <c r="AP54" s="25">
        <v>1</v>
      </c>
      <c r="AQ54" s="25">
        <v>0</v>
      </c>
      <c r="AR54" s="25">
        <v>5</v>
      </c>
      <c r="AS54" s="25">
        <f t="shared" si="4"/>
        <v>6</v>
      </c>
      <c r="AT54" s="25">
        <f t="shared" si="11"/>
        <v>0</v>
      </c>
      <c r="AU54" s="25">
        <f t="shared" si="11"/>
        <v>1</v>
      </c>
      <c r="AV54" s="25">
        <f t="shared" si="11"/>
        <v>2</v>
      </c>
      <c r="AW54" s="25">
        <f t="shared" si="11"/>
        <v>19</v>
      </c>
      <c r="AX54" s="25">
        <f t="shared" si="11"/>
        <v>22</v>
      </c>
    </row>
    <row r="55" spans="1:50" x14ac:dyDescent="0.3">
      <c r="A55" s="25">
        <v>54</v>
      </c>
      <c r="B55" s="25">
        <v>80</v>
      </c>
      <c r="C55" s="25">
        <v>2</v>
      </c>
      <c r="D55" s="25">
        <v>3</v>
      </c>
      <c r="E55" s="25">
        <v>2</v>
      </c>
      <c r="F55" s="25">
        <v>2</v>
      </c>
      <c r="G55" s="25">
        <v>2</v>
      </c>
      <c r="H55" s="25">
        <v>1</v>
      </c>
      <c r="I55" s="19">
        <f t="shared" si="6"/>
        <v>3</v>
      </c>
      <c r="J55" s="25">
        <v>3.73</v>
      </c>
      <c r="K55" s="10">
        <v>34.54</v>
      </c>
      <c r="L55" s="10">
        <v>35.075000000000003</v>
      </c>
      <c r="M55" s="14">
        <v>20031</v>
      </c>
      <c r="N55" s="14">
        <f t="shared" si="7"/>
        <v>535.00000000000364</v>
      </c>
      <c r="O55" s="9">
        <f t="shared" si="8"/>
        <v>0.53500000000000358</v>
      </c>
      <c r="P55" s="14">
        <v>527.75206661807272</v>
      </c>
      <c r="Q55" s="15">
        <f t="shared" si="9"/>
        <v>0.99</v>
      </c>
      <c r="R55" s="15">
        <f t="shared" si="0"/>
        <v>1.0000000000000009E-2</v>
      </c>
      <c r="S55" s="25">
        <v>24047</v>
      </c>
      <c r="T55" s="25">
        <v>24372</v>
      </c>
      <c r="U55" s="25">
        <v>24701</v>
      </c>
      <c r="V55" s="17">
        <v>83.25</v>
      </c>
      <c r="W55" s="17">
        <f t="shared" si="1"/>
        <v>1.9203842421783575</v>
      </c>
      <c r="X55" s="12">
        <v>70.53</v>
      </c>
      <c r="Y55" s="12">
        <v>92.5</v>
      </c>
      <c r="Z55" s="12">
        <v>2.88</v>
      </c>
      <c r="AA55" s="17">
        <f t="shared" si="10"/>
        <v>0.45939248775923086</v>
      </c>
      <c r="AB55" s="25">
        <v>2.39</v>
      </c>
      <c r="AC55" s="16">
        <v>3.4</v>
      </c>
      <c r="AD55" s="25">
        <v>0</v>
      </c>
      <c r="AE55" s="25">
        <v>0</v>
      </c>
      <c r="AF55" s="25">
        <v>1</v>
      </c>
      <c r="AG55" s="25">
        <v>0</v>
      </c>
      <c r="AH55">
        <v>0</v>
      </c>
      <c r="AI55" s="25">
        <f t="shared" si="2"/>
        <v>1</v>
      </c>
      <c r="AJ55" s="25">
        <v>0</v>
      </c>
      <c r="AK55" s="25">
        <v>0</v>
      </c>
      <c r="AL55" s="25">
        <v>0</v>
      </c>
      <c r="AM55" s="25">
        <v>2</v>
      </c>
      <c r="AN55" s="25">
        <f t="shared" si="3"/>
        <v>2</v>
      </c>
      <c r="AO55" s="25">
        <v>0</v>
      </c>
      <c r="AP55" s="25">
        <v>0</v>
      </c>
      <c r="AQ55" s="25">
        <v>0</v>
      </c>
      <c r="AR55" s="25">
        <v>2</v>
      </c>
      <c r="AS55" s="25">
        <f t="shared" si="4"/>
        <v>2</v>
      </c>
      <c r="AT55" s="25">
        <f t="shared" si="11"/>
        <v>0</v>
      </c>
      <c r="AU55" s="25">
        <f t="shared" si="11"/>
        <v>1</v>
      </c>
      <c r="AV55" s="25">
        <f t="shared" si="11"/>
        <v>0</v>
      </c>
      <c r="AW55" s="25">
        <f t="shared" si="11"/>
        <v>4</v>
      </c>
      <c r="AX55" s="25">
        <f t="shared" si="11"/>
        <v>5</v>
      </c>
    </row>
    <row r="56" spans="1:50" x14ac:dyDescent="0.3">
      <c r="A56" s="25">
        <v>55</v>
      </c>
      <c r="B56" s="25">
        <v>80</v>
      </c>
      <c r="C56" s="25">
        <v>2</v>
      </c>
      <c r="D56" s="25">
        <v>3</v>
      </c>
      <c r="E56" s="25">
        <v>2</v>
      </c>
      <c r="F56" s="25">
        <v>2</v>
      </c>
      <c r="G56" s="25">
        <v>2</v>
      </c>
      <c r="H56" s="25">
        <v>1</v>
      </c>
      <c r="I56" s="19">
        <f t="shared" si="6"/>
        <v>3</v>
      </c>
      <c r="J56" s="25">
        <v>3.86</v>
      </c>
      <c r="K56" s="10">
        <v>35.075000000000003</v>
      </c>
      <c r="L56" s="10">
        <v>35.406999999999996</v>
      </c>
      <c r="M56" s="14">
        <v>20031</v>
      </c>
      <c r="N56" s="14">
        <f t="shared" si="7"/>
        <v>331.99999999999363</v>
      </c>
      <c r="O56" s="9">
        <f t="shared" si="8"/>
        <v>0.33199999999999363</v>
      </c>
      <c r="P56" s="14">
        <v>317.89262868400516</v>
      </c>
      <c r="Q56" s="15">
        <f t="shared" si="9"/>
        <v>0.96</v>
      </c>
      <c r="R56" s="15">
        <f t="shared" si="0"/>
        <v>4.0000000000000036E-2</v>
      </c>
      <c r="S56" s="25">
        <v>24047</v>
      </c>
      <c r="T56" s="25">
        <v>24372</v>
      </c>
      <c r="U56" s="25">
        <v>24701</v>
      </c>
      <c r="V56" s="17">
        <v>86.32</v>
      </c>
      <c r="W56" s="17">
        <f t="shared" si="1"/>
        <v>1.9361114316748542</v>
      </c>
      <c r="X56" s="12">
        <v>83.51</v>
      </c>
      <c r="Y56" s="12">
        <v>91.07</v>
      </c>
      <c r="Z56" s="12">
        <v>2.21</v>
      </c>
      <c r="AA56" s="17">
        <f t="shared" si="10"/>
        <v>0.34439227368511072</v>
      </c>
      <c r="AB56" s="25">
        <v>2.11</v>
      </c>
      <c r="AC56" s="16">
        <v>2.27</v>
      </c>
      <c r="AD56" s="25">
        <v>0</v>
      </c>
      <c r="AE56" s="25">
        <v>0</v>
      </c>
      <c r="AF56" s="25">
        <v>0</v>
      </c>
      <c r="AG56" s="25">
        <v>0</v>
      </c>
      <c r="AH56">
        <v>0</v>
      </c>
      <c r="AI56" s="25">
        <f t="shared" si="2"/>
        <v>0</v>
      </c>
      <c r="AJ56" s="25">
        <v>0</v>
      </c>
      <c r="AK56" s="25">
        <v>0</v>
      </c>
      <c r="AL56" s="25">
        <v>0</v>
      </c>
      <c r="AM56" s="25">
        <v>1</v>
      </c>
      <c r="AN56" s="25">
        <f t="shared" si="3"/>
        <v>1</v>
      </c>
      <c r="AO56" s="25">
        <v>0</v>
      </c>
      <c r="AP56" s="25">
        <v>0</v>
      </c>
      <c r="AQ56" s="25">
        <v>0</v>
      </c>
      <c r="AR56" s="25">
        <v>1</v>
      </c>
      <c r="AS56" s="25">
        <f t="shared" si="4"/>
        <v>1</v>
      </c>
      <c r="AT56" s="25">
        <f t="shared" si="11"/>
        <v>0</v>
      </c>
      <c r="AU56" s="25">
        <f t="shared" si="11"/>
        <v>0</v>
      </c>
      <c r="AV56" s="25">
        <f t="shared" si="11"/>
        <v>0</v>
      </c>
      <c r="AW56" s="25">
        <f t="shared" si="11"/>
        <v>2</v>
      </c>
      <c r="AX56" s="25">
        <f t="shared" si="11"/>
        <v>2</v>
      </c>
    </row>
    <row r="57" spans="1:50" x14ac:dyDescent="0.3">
      <c r="A57" s="25">
        <v>56</v>
      </c>
      <c r="B57" s="25">
        <v>80</v>
      </c>
      <c r="C57" s="25">
        <v>4</v>
      </c>
      <c r="D57" s="25">
        <v>3</v>
      </c>
      <c r="E57" s="25">
        <v>2</v>
      </c>
      <c r="F57" s="25">
        <v>3</v>
      </c>
      <c r="G57" s="25">
        <v>2</v>
      </c>
      <c r="H57" s="25">
        <v>1</v>
      </c>
      <c r="I57" s="19">
        <f t="shared" si="6"/>
        <v>3</v>
      </c>
      <c r="J57" s="25">
        <v>3.81</v>
      </c>
      <c r="K57" s="10">
        <v>35.406999999999996</v>
      </c>
      <c r="L57" s="10">
        <v>35.627000000000002</v>
      </c>
      <c r="M57" s="14">
        <v>20031</v>
      </c>
      <c r="N57" s="14">
        <f t="shared" si="7"/>
        <v>220.00000000000597</v>
      </c>
      <c r="O57" s="9">
        <f t="shared" si="8"/>
        <v>0.22000000000000597</v>
      </c>
      <c r="P57" s="14">
        <v>219.97079329445714</v>
      </c>
      <c r="Q57" s="15">
        <f t="shared" si="9"/>
        <v>1</v>
      </c>
      <c r="R57" s="15">
        <f t="shared" si="0"/>
        <v>0</v>
      </c>
      <c r="S57" s="25">
        <v>24047</v>
      </c>
      <c r="T57" s="25">
        <v>24372</v>
      </c>
      <c r="U57" s="25">
        <v>24701</v>
      </c>
      <c r="V57" s="17">
        <v>78.34</v>
      </c>
      <c r="W57" s="17">
        <f t="shared" si="1"/>
        <v>1.893983567211847</v>
      </c>
      <c r="X57" s="12">
        <v>52.28</v>
      </c>
      <c r="Y57" s="12">
        <v>94.85</v>
      </c>
      <c r="Z57" s="12">
        <v>2.02</v>
      </c>
      <c r="AA57" s="17">
        <f t="shared" si="10"/>
        <v>0.30535136944662378</v>
      </c>
      <c r="AB57" s="25">
        <v>1.83</v>
      </c>
      <c r="AC57" s="16">
        <v>2.21</v>
      </c>
      <c r="AD57" s="25">
        <v>1</v>
      </c>
      <c r="AE57" s="25">
        <v>0</v>
      </c>
      <c r="AF57" s="25">
        <v>0</v>
      </c>
      <c r="AG57" s="25">
        <v>0</v>
      </c>
      <c r="AH57">
        <v>0</v>
      </c>
      <c r="AI57" s="25">
        <f t="shared" si="2"/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f t="shared" si="3"/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f t="shared" si="4"/>
        <v>0</v>
      </c>
      <c r="AT57" s="25">
        <f t="shared" si="11"/>
        <v>0</v>
      </c>
      <c r="AU57" s="25">
        <f t="shared" si="11"/>
        <v>0</v>
      </c>
      <c r="AV57" s="25">
        <f t="shared" si="11"/>
        <v>0</v>
      </c>
      <c r="AW57" s="25">
        <f t="shared" si="11"/>
        <v>0</v>
      </c>
      <c r="AX57" s="25">
        <f t="shared" si="11"/>
        <v>0</v>
      </c>
    </row>
    <row r="58" spans="1:50" x14ac:dyDescent="0.3">
      <c r="A58" s="25">
        <v>57</v>
      </c>
      <c r="B58" s="25">
        <v>80</v>
      </c>
      <c r="C58" s="25">
        <v>2</v>
      </c>
      <c r="D58" s="25">
        <v>3</v>
      </c>
      <c r="E58" s="25">
        <v>2</v>
      </c>
      <c r="F58" s="25">
        <v>2</v>
      </c>
      <c r="G58" s="25">
        <v>2</v>
      </c>
      <c r="H58" s="25">
        <v>1</v>
      </c>
      <c r="I58" s="19">
        <f t="shared" si="6"/>
        <v>3</v>
      </c>
      <c r="J58" s="25">
        <v>3.63</v>
      </c>
      <c r="K58" s="10">
        <v>35.627000000000002</v>
      </c>
      <c r="L58" s="10">
        <v>36.08</v>
      </c>
      <c r="M58" s="14">
        <v>20031</v>
      </c>
      <c r="N58" s="14">
        <f t="shared" si="7"/>
        <v>452.99999999999585</v>
      </c>
      <c r="O58" s="9">
        <f t="shared" si="8"/>
        <v>0.45299999999999585</v>
      </c>
      <c r="P58" s="14">
        <v>440.3388815106195</v>
      </c>
      <c r="Q58" s="15">
        <f t="shared" si="9"/>
        <v>0.97</v>
      </c>
      <c r="R58" s="15">
        <f t="shared" si="0"/>
        <v>3.0000000000000027E-2</v>
      </c>
      <c r="S58" s="25">
        <v>24047</v>
      </c>
      <c r="T58" s="25">
        <v>24372</v>
      </c>
      <c r="U58" s="25">
        <v>24701</v>
      </c>
      <c r="V58" s="17">
        <v>65.239999999999995</v>
      </c>
      <c r="W58" s="17">
        <f t="shared" si="1"/>
        <v>1.8145139523682381</v>
      </c>
      <c r="X58" s="12">
        <v>46.82</v>
      </c>
      <c r="Y58" s="12">
        <v>85.41</v>
      </c>
      <c r="Z58" s="12">
        <v>1.96</v>
      </c>
      <c r="AA58" s="17">
        <f t="shared" si="10"/>
        <v>0.29225607135647602</v>
      </c>
      <c r="AB58" s="25">
        <v>1.75</v>
      </c>
      <c r="AC58" s="16">
        <v>2.11</v>
      </c>
      <c r="AD58" s="25">
        <v>0</v>
      </c>
      <c r="AE58" s="25">
        <v>0</v>
      </c>
      <c r="AF58" s="25">
        <v>0</v>
      </c>
      <c r="AG58" s="25">
        <v>0</v>
      </c>
      <c r="AH58">
        <v>4</v>
      </c>
      <c r="AI58" s="25">
        <f t="shared" si="2"/>
        <v>4</v>
      </c>
      <c r="AJ58" s="25">
        <v>0</v>
      </c>
      <c r="AK58" s="25">
        <v>0</v>
      </c>
      <c r="AL58" s="25">
        <v>0</v>
      </c>
      <c r="AM58" s="25">
        <v>3</v>
      </c>
      <c r="AN58" s="25">
        <f t="shared" si="3"/>
        <v>3</v>
      </c>
      <c r="AO58" s="25">
        <v>0</v>
      </c>
      <c r="AP58" s="25">
        <v>1</v>
      </c>
      <c r="AQ58" s="25">
        <v>0</v>
      </c>
      <c r="AR58" s="25">
        <v>5</v>
      </c>
      <c r="AS58" s="25">
        <f t="shared" si="4"/>
        <v>6</v>
      </c>
      <c r="AT58" s="25">
        <f t="shared" si="11"/>
        <v>0</v>
      </c>
      <c r="AU58" s="25">
        <f t="shared" si="11"/>
        <v>1</v>
      </c>
      <c r="AV58" s="25">
        <f t="shared" si="11"/>
        <v>0</v>
      </c>
      <c r="AW58" s="25">
        <f t="shared" si="11"/>
        <v>12</v>
      </c>
      <c r="AX58" s="25">
        <f t="shared" si="11"/>
        <v>13</v>
      </c>
    </row>
    <row r="59" spans="1:50" x14ac:dyDescent="0.3">
      <c r="A59" s="25">
        <v>58</v>
      </c>
      <c r="B59" s="25">
        <v>80</v>
      </c>
      <c r="C59" s="25">
        <v>2</v>
      </c>
      <c r="D59" s="25">
        <v>2</v>
      </c>
      <c r="E59" s="25">
        <v>2</v>
      </c>
      <c r="F59" s="25">
        <v>2</v>
      </c>
      <c r="G59" s="25">
        <v>2</v>
      </c>
      <c r="H59" s="25">
        <v>1</v>
      </c>
      <c r="I59" s="19">
        <f t="shared" si="6"/>
        <v>3</v>
      </c>
      <c r="J59" s="25">
        <v>3.72</v>
      </c>
      <c r="K59" s="10">
        <v>36.08</v>
      </c>
      <c r="L59" s="10">
        <v>36.799999999999997</v>
      </c>
      <c r="M59" s="14">
        <v>20031</v>
      </c>
      <c r="N59" s="14">
        <f t="shared" si="7"/>
        <v>719.99999999999886</v>
      </c>
      <c r="O59" s="9">
        <f t="shared" si="8"/>
        <v>0.71999999999999886</v>
      </c>
      <c r="P59" s="14">
        <v>708.48939768886294</v>
      </c>
      <c r="Q59" s="15">
        <f t="shared" si="9"/>
        <v>0.98</v>
      </c>
      <c r="R59" s="15">
        <f t="shared" si="0"/>
        <v>2.0000000000000018E-2</v>
      </c>
      <c r="S59" s="25">
        <v>24047</v>
      </c>
      <c r="T59" s="25">
        <v>24372</v>
      </c>
      <c r="U59" s="25">
        <v>24701</v>
      </c>
      <c r="V59" s="17">
        <v>63.97</v>
      </c>
      <c r="W59" s="17">
        <f t="shared" si="1"/>
        <v>1.8059763507175626</v>
      </c>
      <c r="X59" s="12">
        <v>46.91</v>
      </c>
      <c r="Y59" s="12">
        <v>72.61</v>
      </c>
      <c r="Z59" s="12">
        <v>2.4900000000000002</v>
      </c>
      <c r="AA59" s="17">
        <f t="shared" si="10"/>
        <v>0.3961993470957364</v>
      </c>
      <c r="AB59" s="25">
        <v>2.25</v>
      </c>
      <c r="AC59" s="16">
        <v>2.87</v>
      </c>
      <c r="AD59" s="25">
        <v>0</v>
      </c>
      <c r="AE59" s="25">
        <v>0</v>
      </c>
      <c r="AF59" s="25">
        <v>0</v>
      </c>
      <c r="AG59" s="25">
        <v>1</v>
      </c>
      <c r="AH59">
        <v>0</v>
      </c>
      <c r="AI59" s="25">
        <f t="shared" si="2"/>
        <v>1</v>
      </c>
      <c r="AJ59" s="25">
        <v>0</v>
      </c>
      <c r="AK59" s="25">
        <v>0</v>
      </c>
      <c r="AL59" s="25">
        <v>3</v>
      </c>
      <c r="AM59" s="25">
        <v>1</v>
      </c>
      <c r="AN59" s="25">
        <f t="shared" si="3"/>
        <v>4</v>
      </c>
      <c r="AO59" s="25">
        <v>0</v>
      </c>
      <c r="AP59" s="25">
        <v>0</v>
      </c>
      <c r="AQ59" s="25">
        <v>0</v>
      </c>
      <c r="AR59" s="25">
        <v>2</v>
      </c>
      <c r="AS59" s="25">
        <f t="shared" si="4"/>
        <v>2</v>
      </c>
      <c r="AT59" s="25">
        <f t="shared" si="11"/>
        <v>0</v>
      </c>
      <c r="AU59" s="25">
        <f t="shared" si="11"/>
        <v>0</v>
      </c>
      <c r="AV59" s="25">
        <f t="shared" si="11"/>
        <v>4</v>
      </c>
      <c r="AW59" s="25">
        <f t="shared" si="11"/>
        <v>3</v>
      </c>
      <c r="AX59" s="25">
        <f t="shared" si="11"/>
        <v>7</v>
      </c>
    </row>
    <row r="60" spans="1:50" s="88" customFormat="1" x14ac:dyDescent="0.3">
      <c r="A60" s="86">
        <v>59</v>
      </c>
      <c r="B60" s="86">
        <v>60</v>
      </c>
      <c r="C60" s="86">
        <v>4</v>
      </c>
      <c r="D60" s="86">
        <v>4</v>
      </c>
      <c r="E60" s="86">
        <v>3</v>
      </c>
      <c r="F60" s="86">
        <v>3</v>
      </c>
      <c r="G60" s="86">
        <v>1</v>
      </c>
      <c r="H60" s="86">
        <v>2</v>
      </c>
      <c r="I60" s="86">
        <f t="shared" si="6"/>
        <v>3</v>
      </c>
      <c r="J60" s="86">
        <v>3.5</v>
      </c>
      <c r="K60" s="94">
        <v>36.799999999999997</v>
      </c>
      <c r="L60" s="94">
        <v>37.665999999999997</v>
      </c>
      <c r="M60" s="90">
        <v>20031</v>
      </c>
      <c r="N60" s="90">
        <f t="shared" si="7"/>
        <v>865.99999999999966</v>
      </c>
      <c r="O60" s="89">
        <f t="shared" si="8"/>
        <v>0.86599999999999966</v>
      </c>
      <c r="P60" s="90">
        <v>865.87361784303141</v>
      </c>
      <c r="Q60" s="87">
        <f t="shared" si="9"/>
        <v>1</v>
      </c>
      <c r="R60" s="87">
        <f t="shared" si="0"/>
        <v>0</v>
      </c>
      <c r="S60" s="86">
        <v>24047</v>
      </c>
      <c r="T60" s="86">
        <v>24372</v>
      </c>
      <c r="U60" s="86">
        <v>24701</v>
      </c>
      <c r="V60" s="23">
        <v>56.79</v>
      </c>
      <c r="W60" s="23">
        <f t="shared" si="1"/>
        <v>1.7542718686834591</v>
      </c>
      <c r="X60" s="13">
        <v>35.020000000000003</v>
      </c>
      <c r="Y60" s="13">
        <v>71.03</v>
      </c>
      <c r="Z60" s="13">
        <v>2.69</v>
      </c>
      <c r="AA60" s="23">
        <f t="shared" si="10"/>
        <v>0.42975228000240795</v>
      </c>
      <c r="AB60" s="86">
        <v>1.79</v>
      </c>
      <c r="AC60" s="91">
        <v>4.13</v>
      </c>
      <c r="AD60" s="86">
        <v>0</v>
      </c>
      <c r="AE60" s="86">
        <v>0</v>
      </c>
      <c r="AF60" s="86">
        <v>1</v>
      </c>
      <c r="AG60" s="86">
        <v>3</v>
      </c>
      <c r="AH60" s="93">
        <v>5</v>
      </c>
      <c r="AI60" s="86">
        <f t="shared" si="2"/>
        <v>9</v>
      </c>
      <c r="AJ60" s="86">
        <v>0</v>
      </c>
      <c r="AK60" s="86">
        <v>0</v>
      </c>
      <c r="AL60" s="86">
        <v>2</v>
      </c>
      <c r="AM60" s="86">
        <v>13</v>
      </c>
      <c r="AN60" s="86">
        <f t="shared" si="3"/>
        <v>15</v>
      </c>
      <c r="AO60" s="86">
        <v>1</v>
      </c>
      <c r="AP60" s="86">
        <v>0</v>
      </c>
      <c r="AQ60" s="86">
        <v>5</v>
      </c>
      <c r="AR60" s="86">
        <v>10</v>
      </c>
      <c r="AS60" s="86">
        <f t="shared" si="4"/>
        <v>16</v>
      </c>
      <c r="AT60" s="86">
        <f t="shared" si="11"/>
        <v>1</v>
      </c>
      <c r="AU60" s="86">
        <f t="shared" si="11"/>
        <v>1</v>
      </c>
      <c r="AV60" s="86">
        <f t="shared" si="11"/>
        <v>10</v>
      </c>
      <c r="AW60" s="86">
        <f t="shared" si="11"/>
        <v>28</v>
      </c>
      <c r="AX60" s="86">
        <f t="shared" si="11"/>
        <v>40</v>
      </c>
    </row>
    <row r="61" spans="1:50" s="88" customFormat="1" x14ac:dyDescent="0.3">
      <c r="A61" s="86">
        <v>60</v>
      </c>
      <c r="B61" s="86">
        <v>60</v>
      </c>
      <c r="C61" s="86">
        <v>3</v>
      </c>
      <c r="D61" s="86">
        <v>3</v>
      </c>
      <c r="E61" s="86">
        <v>2</v>
      </c>
      <c r="F61" s="86">
        <v>2</v>
      </c>
      <c r="G61" s="86">
        <v>1</v>
      </c>
      <c r="H61" s="86">
        <v>1</v>
      </c>
      <c r="I61" s="86">
        <f t="shared" si="6"/>
        <v>2</v>
      </c>
      <c r="J61" s="86">
        <v>4.3600000000000003</v>
      </c>
      <c r="K61" s="94">
        <v>37.665999999999997</v>
      </c>
      <c r="L61" s="94">
        <v>38.25</v>
      </c>
      <c r="M61" s="90">
        <v>20031</v>
      </c>
      <c r="N61" s="90">
        <f t="shared" si="7"/>
        <v>584.00000000000318</v>
      </c>
      <c r="O61" s="89">
        <f t="shared" si="8"/>
        <v>0.58400000000000318</v>
      </c>
      <c r="P61" s="90">
        <v>583.63982240453731</v>
      </c>
      <c r="Q61" s="87">
        <f t="shared" si="9"/>
        <v>1</v>
      </c>
      <c r="R61" s="87">
        <f t="shared" si="0"/>
        <v>0</v>
      </c>
      <c r="S61" s="86">
        <v>24047</v>
      </c>
      <c r="T61" s="86">
        <v>24372</v>
      </c>
      <c r="U61" s="86">
        <v>24701</v>
      </c>
      <c r="V61" s="23">
        <v>42.83</v>
      </c>
      <c r="W61" s="23">
        <f t="shared" si="1"/>
        <v>1.6317480743965693</v>
      </c>
      <c r="X61" s="13">
        <v>28.24</v>
      </c>
      <c r="Y61" s="13">
        <v>72.53</v>
      </c>
      <c r="Z61" s="13">
        <v>4.4800000000000004</v>
      </c>
      <c r="AA61" s="23">
        <f t="shared" si="10"/>
        <v>0.651278013998144</v>
      </c>
      <c r="AB61" s="86">
        <v>1.81</v>
      </c>
      <c r="AC61" s="91">
        <v>7.54</v>
      </c>
      <c r="AD61" s="86">
        <v>0</v>
      </c>
      <c r="AE61" s="86">
        <v>0</v>
      </c>
      <c r="AF61" s="86">
        <v>0</v>
      </c>
      <c r="AG61" s="86">
        <v>1</v>
      </c>
      <c r="AH61" s="93">
        <v>11</v>
      </c>
      <c r="AI61" s="86">
        <f t="shared" si="2"/>
        <v>12</v>
      </c>
      <c r="AJ61" s="86">
        <v>0</v>
      </c>
      <c r="AK61" s="86">
        <v>0</v>
      </c>
      <c r="AL61" s="86">
        <v>3</v>
      </c>
      <c r="AM61" s="86">
        <v>13</v>
      </c>
      <c r="AN61" s="86">
        <f t="shared" si="3"/>
        <v>16</v>
      </c>
      <c r="AO61" s="86">
        <v>0</v>
      </c>
      <c r="AP61" s="86">
        <v>2</v>
      </c>
      <c r="AQ61" s="86">
        <v>3</v>
      </c>
      <c r="AR61" s="86">
        <v>7</v>
      </c>
      <c r="AS61" s="86">
        <f t="shared" si="4"/>
        <v>12</v>
      </c>
      <c r="AT61" s="86">
        <f t="shared" si="11"/>
        <v>0</v>
      </c>
      <c r="AU61" s="86">
        <f t="shared" si="11"/>
        <v>2</v>
      </c>
      <c r="AV61" s="86">
        <f t="shared" si="11"/>
        <v>7</v>
      </c>
      <c r="AW61" s="86">
        <f t="shared" si="11"/>
        <v>31</v>
      </c>
      <c r="AX61" s="86">
        <f t="shared" si="11"/>
        <v>40</v>
      </c>
    </row>
    <row r="62" spans="1:50" x14ac:dyDescent="0.3">
      <c r="A62" s="25">
        <v>61</v>
      </c>
      <c r="B62" s="25">
        <v>80</v>
      </c>
      <c r="C62" s="25">
        <v>4</v>
      </c>
      <c r="D62" s="25">
        <v>3</v>
      </c>
      <c r="E62" s="25">
        <v>2</v>
      </c>
      <c r="F62" s="25">
        <v>2</v>
      </c>
      <c r="G62" s="25">
        <v>1</v>
      </c>
      <c r="H62" s="25">
        <v>1</v>
      </c>
      <c r="I62" s="19">
        <f t="shared" si="6"/>
        <v>2</v>
      </c>
      <c r="J62" s="25">
        <v>4.1399999999999997</v>
      </c>
      <c r="K62" s="10">
        <v>38.25</v>
      </c>
      <c r="L62" s="10">
        <v>38.700000000000003</v>
      </c>
      <c r="M62" s="14">
        <v>20031</v>
      </c>
      <c r="N62" s="14">
        <f t="shared" si="7"/>
        <v>450.00000000000284</v>
      </c>
      <c r="O62" s="9">
        <f t="shared" si="8"/>
        <v>0.45000000000000284</v>
      </c>
      <c r="P62" s="14">
        <v>449.94043110535046</v>
      </c>
      <c r="Q62" s="15">
        <f t="shared" si="9"/>
        <v>1</v>
      </c>
      <c r="R62" s="15">
        <f t="shared" si="0"/>
        <v>0</v>
      </c>
      <c r="S62" s="25">
        <v>24047</v>
      </c>
      <c r="T62" s="25">
        <v>24372</v>
      </c>
      <c r="U62" s="25">
        <v>24701</v>
      </c>
      <c r="V62" s="17">
        <v>65.08</v>
      </c>
      <c r="W62" s="17">
        <f t="shared" si="1"/>
        <v>1.8134475442648212</v>
      </c>
      <c r="X62" s="12">
        <v>46.66</v>
      </c>
      <c r="Y62" s="12">
        <v>76.91</v>
      </c>
      <c r="Z62" s="12">
        <v>2.73</v>
      </c>
      <c r="AA62" s="17">
        <f t="shared" si="10"/>
        <v>0.43616264704075602</v>
      </c>
      <c r="AB62" s="25">
        <v>1.94</v>
      </c>
      <c r="AC62" s="16">
        <v>3.73</v>
      </c>
      <c r="AD62" s="25">
        <v>0</v>
      </c>
      <c r="AE62" s="25">
        <v>0</v>
      </c>
      <c r="AF62" s="25">
        <v>0</v>
      </c>
      <c r="AG62" s="25">
        <v>0</v>
      </c>
      <c r="AH62">
        <v>0</v>
      </c>
      <c r="AI62" s="25">
        <f t="shared" si="2"/>
        <v>0</v>
      </c>
      <c r="AJ62" s="25">
        <v>0</v>
      </c>
      <c r="AK62" s="25">
        <v>0</v>
      </c>
      <c r="AL62" s="25">
        <v>0</v>
      </c>
      <c r="AM62" s="25">
        <v>0</v>
      </c>
      <c r="AN62" s="25">
        <f t="shared" si="3"/>
        <v>0</v>
      </c>
      <c r="AO62" s="25">
        <v>0</v>
      </c>
      <c r="AP62" s="25">
        <v>0</v>
      </c>
      <c r="AQ62" s="25">
        <v>2</v>
      </c>
      <c r="AR62" s="25">
        <v>1</v>
      </c>
      <c r="AS62" s="25">
        <f t="shared" si="4"/>
        <v>3</v>
      </c>
      <c r="AT62" s="25">
        <f t="shared" si="11"/>
        <v>0</v>
      </c>
      <c r="AU62" s="25">
        <f t="shared" si="11"/>
        <v>0</v>
      </c>
      <c r="AV62" s="25">
        <f t="shared" si="11"/>
        <v>2</v>
      </c>
      <c r="AW62" s="25">
        <f t="shared" si="11"/>
        <v>1</v>
      </c>
      <c r="AX62" s="25">
        <f t="shared" si="11"/>
        <v>3</v>
      </c>
    </row>
    <row r="63" spans="1:50" x14ac:dyDescent="0.3">
      <c r="A63" s="25">
        <v>62</v>
      </c>
      <c r="B63" s="25">
        <v>80</v>
      </c>
      <c r="C63" s="25">
        <v>3</v>
      </c>
      <c r="D63" s="25">
        <v>4</v>
      </c>
      <c r="E63" s="25">
        <v>2</v>
      </c>
      <c r="F63" s="25">
        <v>2</v>
      </c>
      <c r="G63" s="25">
        <v>2</v>
      </c>
      <c r="H63" s="25">
        <v>1</v>
      </c>
      <c r="I63" s="19">
        <f t="shared" si="6"/>
        <v>3</v>
      </c>
      <c r="J63" s="25">
        <v>3.7</v>
      </c>
      <c r="K63" s="10">
        <v>38.700000000000003</v>
      </c>
      <c r="L63" s="10">
        <v>39.409999999999997</v>
      </c>
      <c r="M63" s="14">
        <v>20031</v>
      </c>
      <c r="N63" s="14">
        <f t="shared" si="7"/>
        <v>709.99999999999375</v>
      </c>
      <c r="O63" s="9">
        <f t="shared" si="8"/>
        <v>0.70999999999999375</v>
      </c>
      <c r="P63" s="14">
        <v>618.34873659987841</v>
      </c>
      <c r="Q63" s="15">
        <f t="shared" si="9"/>
        <v>0.87</v>
      </c>
      <c r="R63" s="15">
        <f t="shared" si="0"/>
        <v>0.13</v>
      </c>
      <c r="S63" s="25">
        <v>24047</v>
      </c>
      <c r="T63" s="25">
        <v>24372</v>
      </c>
      <c r="U63" s="25">
        <v>24701</v>
      </c>
      <c r="V63" s="17">
        <v>67.27</v>
      </c>
      <c r="W63" s="17">
        <f t="shared" si="1"/>
        <v>1.8278214276828022</v>
      </c>
      <c r="X63" s="12">
        <v>58.25</v>
      </c>
      <c r="Y63" s="12">
        <v>83.4</v>
      </c>
      <c r="Z63" s="12">
        <v>2.23</v>
      </c>
      <c r="AA63" s="17">
        <f t="shared" si="10"/>
        <v>0.34830486304816066</v>
      </c>
      <c r="AB63" s="25">
        <v>1.87</v>
      </c>
      <c r="AC63" s="16">
        <v>2.58</v>
      </c>
      <c r="AD63" s="25">
        <v>0</v>
      </c>
      <c r="AE63" s="25">
        <v>0</v>
      </c>
      <c r="AF63" s="25">
        <v>0</v>
      </c>
      <c r="AG63" s="25">
        <v>0</v>
      </c>
      <c r="AH63">
        <v>1</v>
      </c>
      <c r="AI63" s="25">
        <f t="shared" si="2"/>
        <v>1</v>
      </c>
      <c r="AJ63" s="25">
        <v>0</v>
      </c>
      <c r="AK63" s="25">
        <v>0</v>
      </c>
      <c r="AL63" s="25">
        <v>1</v>
      </c>
      <c r="AM63" s="25">
        <v>1</v>
      </c>
      <c r="AN63" s="25">
        <f t="shared" si="3"/>
        <v>2</v>
      </c>
      <c r="AO63" s="25">
        <v>1</v>
      </c>
      <c r="AP63" s="25">
        <v>0</v>
      </c>
      <c r="AQ63" s="25">
        <v>1</v>
      </c>
      <c r="AR63" s="25">
        <v>6</v>
      </c>
      <c r="AS63" s="25">
        <f t="shared" si="4"/>
        <v>8</v>
      </c>
      <c r="AT63" s="25">
        <f t="shared" si="11"/>
        <v>1</v>
      </c>
      <c r="AU63" s="25">
        <f t="shared" si="11"/>
        <v>0</v>
      </c>
      <c r="AV63" s="25">
        <f t="shared" si="11"/>
        <v>2</v>
      </c>
      <c r="AW63" s="25">
        <f t="shared" si="11"/>
        <v>8</v>
      </c>
      <c r="AX63" s="25">
        <f t="shared" si="11"/>
        <v>11</v>
      </c>
    </row>
    <row r="64" spans="1:50" x14ac:dyDescent="0.3">
      <c r="A64" s="25">
        <v>63</v>
      </c>
      <c r="B64" s="25">
        <v>80</v>
      </c>
      <c r="C64" s="25">
        <v>2</v>
      </c>
      <c r="D64" s="25">
        <v>2</v>
      </c>
      <c r="E64" s="25">
        <v>2</v>
      </c>
      <c r="F64" s="25">
        <v>2</v>
      </c>
      <c r="G64" s="25">
        <v>2</v>
      </c>
      <c r="H64" s="25">
        <v>1</v>
      </c>
      <c r="I64" s="19">
        <f t="shared" si="6"/>
        <v>3</v>
      </c>
      <c r="J64" s="25">
        <v>3.58</v>
      </c>
      <c r="K64" s="10">
        <v>39.409999999999997</v>
      </c>
      <c r="L64" s="10">
        <v>40.161000000000001</v>
      </c>
      <c r="M64" s="14">
        <v>20031</v>
      </c>
      <c r="N64" s="14">
        <f t="shared" si="7"/>
        <v>751.00000000000477</v>
      </c>
      <c r="O64" s="9">
        <f t="shared" si="8"/>
        <v>0.75100000000000477</v>
      </c>
      <c r="P64" s="14">
        <v>733.12975616235281</v>
      </c>
      <c r="Q64" s="15">
        <f t="shared" si="9"/>
        <v>0.98</v>
      </c>
      <c r="R64" s="15">
        <f t="shared" si="0"/>
        <v>2.0000000000000018E-2</v>
      </c>
      <c r="S64" s="25">
        <v>24047</v>
      </c>
      <c r="T64" s="25">
        <v>24372</v>
      </c>
      <c r="U64" s="25">
        <v>24701</v>
      </c>
      <c r="V64" s="17">
        <v>54.51</v>
      </c>
      <c r="W64" s="17">
        <f t="shared" si="1"/>
        <v>1.7364761820276968</v>
      </c>
      <c r="X64" s="12">
        <v>43.17</v>
      </c>
      <c r="Y64" s="12">
        <v>63.92</v>
      </c>
      <c r="Z64" s="12">
        <v>3.01</v>
      </c>
      <c r="AA64" s="17">
        <f t="shared" si="10"/>
        <v>0.47856649559384334</v>
      </c>
      <c r="AB64" s="25">
        <v>1.84</v>
      </c>
      <c r="AC64" s="16">
        <v>4.01</v>
      </c>
      <c r="AD64" s="25">
        <v>1</v>
      </c>
      <c r="AE64" s="25">
        <v>0</v>
      </c>
      <c r="AF64" s="25">
        <v>0</v>
      </c>
      <c r="AG64" s="25">
        <v>0</v>
      </c>
      <c r="AH64">
        <v>3</v>
      </c>
      <c r="AI64" s="25">
        <f t="shared" si="2"/>
        <v>3</v>
      </c>
      <c r="AJ64" s="25">
        <v>0</v>
      </c>
      <c r="AK64" s="25">
        <v>0</v>
      </c>
      <c r="AL64" s="25">
        <v>1</v>
      </c>
      <c r="AM64" s="25">
        <v>3</v>
      </c>
      <c r="AN64" s="25">
        <f t="shared" si="3"/>
        <v>4</v>
      </c>
      <c r="AO64" s="25">
        <v>0</v>
      </c>
      <c r="AP64" s="25">
        <v>0</v>
      </c>
      <c r="AQ64" s="25">
        <v>0</v>
      </c>
      <c r="AR64" s="25">
        <v>1</v>
      </c>
      <c r="AS64" s="25">
        <f t="shared" si="4"/>
        <v>1</v>
      </c>
      <c r="AT64" s="25">
        <f t="shared" si="11"/>
        <v>0</v>
      </c>
      <c r="AU64" s="25">
        <f t="shared" si="11"/>
        <v>0</v>
      </c>
      <c r="AV64" s="25">
        <f t="shared" si="11"/>
        <v>1</v>
      </c>
      <c r="AW64" s="25">
        <f t="shared" si="11"/>
        <v>7</v>
      </c>
      <c r="AX64" s="25">
        <f t="shared" si="11"/>
        <v>8</v>
      </c>
    </row>
    <row r="65" spans="1:50" x14ac:dyDescent="0.3">
      <c r="A65" s="25">
        <v>64</v>
      </c>
      <c r="B65" s="25">
        <v>80</v>
      </c>
      <c r="C65" s="25">
        <v>2</v>
      </c>
      <c r="D65" s="25">
        <v>2</v>
      </c>
      <c r="E65" s="25">
        <v>1</v>
      </c>
      <c r="F65" s="25">
        <v>2</v>
      </c>
      <c r="G65" s="25">
        <v>2</v>
      </c>
      <c r="H65" s="25">
        <v>1</v>
      </c>
      <c r="I65" s="19">
        <f t="shared" si="6"/>
        <v>3</v>
      </c>
      <c r="J65" s="25">
        <v>3.57</v>
      </c>
      <c r="K65" s="10">
        <v>40.161000000000001</v>
      </c>
      <c r="L65" s="10">
        <v>40.6</v>
      </c>
      <c r="M65" s="14">
        <v>20031</v>
      </c>
      <c r="N65" s="14">
        <f t="shared" si="7"/>
        <v>439.00000000000006</v>
      </c>
      <c r="O65" s="9">
        <f t="shared" si="8"/>
        <v>0.43900000000000006</v>
      </c>
      <c r="P65" s="14">
        <v>416.69028216156215</v>
      </c>
      <c r="Q65" s="15">
        <f t="shared" si="9"/>
        <v>0.95</v>
      </c>
      <c r="R65" s="15">
        <f t="shared" si="0"/>
        <v>5.0000000000000044E-2</v>
      </c>
      <c r="S65" s="25">
        <v>24047</v>
      </c>
      <c r="T65" s="25">
        <v>24372</v>
      </c>
      <c r="U65" s="25">
        <v>24701</v>
      </c>
      <c r="V65" s="17">
        <v>66.83</v>
      </c>
      <c r="W65" s="17">
        <f t="shared" si="1"/>
        <v>1.8249714611236934</v>
      </c>
      <c r="X65" s="12">
        <v>58.89</v>
      </c>
      <c r="Y65" s="12">
        <v>84.85</v>
      </c>
      <c r="Z65" s="12">
        <v>1.75</v>
      </c>
      <c r="AA65" s="17">
        <f t="shared" si="10"/>
        <v>0.24303804868629444</v>
      </c>
      <c r="AB65" s="25">
        <v>1.41</v>
      </c>
      <c r="AC65" s="16">
        <v>1.97</v>
      </c>
      <c r="AD65" s="25">
        <v>1</v>
      </c>
      <c r="AE65" s="25">
        <v>0</v>
      </c>
      <c r="AF65" s="25">
        <v>0</v>
      </c>
      <c r="AG65" s="25">
        <v>0</v>
      </c>
      <c r="AH65">
        <v>2</v>
      </c>
      <c r="AI65" s="25">
        <f t="shared" si="2"/>
        <v>2</v>
      </c>
      <c r="AJ65" s="25">
        <v>0</v>
      </c>
      <c r="AK65" s="25">
        <v>0</v>
      </c>
      <c r="AL65" s="25">
        <v>0</v>
      </c>
      <c r="AM65" s="25">
        <v>0</v>
      </c>
      <c r="AN65" s="25">
        <f t="shared" si="3"/>
        <v>0</v>
      </c>
      <c r="AO65" s="25">
        <v>0</v>
      </c>
      <c r="AP65" s="25">
        <v>0</v>
      </c>
      <c r="AQ65" s="25">
        <v>1</v>
      </c>
      <c r="AR65" s="25">
        <v>0</v>
      </c>
      <c r="AS65" s="25">
        <f t="shared" si="4"/>
        <v>1</v>
      </c>
      <c r="AT65" s="25">
        <f t="shared" si="11"/>
        <v>0</v>
      </c>
      <c r="AU65" s="25">
        <f t="shared" si="11"/>
        <v>0</v>
      </c>
      <c r="AV65" s="25">
        <f t="shared" si="11"/>
        <v>1</v>
      </c>
      <c r="AW65" s="25">
        <f t="shared" si="11"/>
        <v>2</v>
      </c>
      <c r="AX65" s="25">
        <f t="shared" si="11"/>
        <v>3</v>
      </c>
    </row>
    <row r="66" spans="1:50" x14ac:dyDescent="0.3">
      <c r="A66" s="25">
        <v>65</v>
      </c>
      <c r="B66" s="25">
        <v>80</v>
      </c>
      <c r="C66" s="25">
        <v>1</v>
      </c>
      <c r="D66" s="25">
        <v>3</v>
      </c>
      <c r="E66" s="25">
        <v>1</v>
      </c>
      <c r="F66" s="25">
        <v>3</v>
      </c>
      <c r="G66" s="25">
        <v>2</v>
      </c>
      <c r="H66" s="25">
        <v>1</v>
      </c>
      <c r="I66" s="19">
        <f t="shared" si="6"/>
        <v>3</v>
      </c>
      <c r="J66" s="25">
        <v>3.56</v>
      </c>
      <c r="K66" s="10">
        <v>40.6</v>
      </c>
      <c r="L66" s="10">
        <v>41</v>
      </c>
      <c r="M66" s="14">
        <v>20031</v>
      </c>
      <c r="N66" s="14">
        <f t="shared" si="7"/>
        <v>399.99999999999858</v>
      </c>
      <c r="O66" s="9">
        <f t="shared" si="8"/>
        <v>0.39999999999999858</v>
      </c>
      <c r="P66" s="14">
        <v>344.07753866116241</v>
      </c>
      <c r="Q66" s="15">
        <f t="shared" si="9"/>
        <v>0.86</v>
      </c>
      <c r="R66" s="15">
        <f t="shared" ref="R66:R129" si="13">1-Q66</f>
        <v>0.14000000000000001</v>
      </c>
      <c r="S66" s="25">
        <v>24047</v>
      </c>
      <c r="T66" s="25">
        <v>24372</v>
      </c>
      <c r="U66" s="25">
        <v>24701</v>
      </c>
      <c r="V66" s="17">
        <v>67.349999999999994</v>
      </c>
      <c r="W66" s="17">
        <f t="shared" ref="W66:W129" si="14">LOG(V66)</f>
        <v>1.8283376000590044</v>
      </c>
      <c r="X66" s="12">
        <v>50.55</v>
      </c>
      <c r="Y66" s="12">
        <v>84.46</v>
      </c>
      <c r="Z66" s="12">
        <v>1.89</v>
      </c>
      <c r="AA66" s="17">
        <f t="shared" si="10"/>
        <v>0.27646180417324412</v>
      </c>
      <c r="AB66" s="25">
        <v>1.7</v>
      </c>
      <c r="AC66" s="16">
        <v>2.15</v>
      </c>
      <c r="AD66" s="25">
        <v>1</v>
      </c>
      <c r="AE66" s="25">
        <v>0</v>
      </c>
      <c r="AF66" s="25">
        <v>0</v>
      </c>
      <c r="AG66" s="25">
        <v>0</v>
      </c>
      <c r="AH66">
        <v>0</v>
      </c>
      <c r="AI66" s="25">
        <f t="shared" ref="AI66:AI129" si="15">SUM(AE66:AH66)</f>
        <v>0</v>
      </c>
      <c r="AJ66" s="25">
        <v>0</v>
      </c>
      <c r="AK66" s="25">
        <v>1</v>
      </c>
      <c r="AL66" s="25">
        <v>0</v>
      </c>
      <c r="AM66" s="25">
        <v>0</v>
      </c>
      <c r="AN66" s="25">
        <f t="shared" ref="AN66:AN129" si="16">SUM(AJ66:AM66)</f>
        <v>1</v>
      </c>
      <c r="AO66" s="25">
        <v>0</v>
      </c>
      <c r="AP66" s="25">
        <v>0</v>
      </c>
      <c r="AQ66" s="25">
        <v>2</v>
      </c>
      <c r="AR66" s="25">
        <v>0</v>
      </c>
      <c r="AS66" s="25">
        <f t="shared" ref="AS66:AS129" si="17">SUM(AO66:AR66)</f>
        <v>2</v>
      </c>
      <c r="AT66" s="25">
        <f t="shared" ref="AT66:AX116" si="18">AE66+AJ66+AO66</f>
        <v>0</v>
      </c>
      <c r="AU66" s="25">
        <f t="shared" si="18"/>
        <v>1</v>
      </c>
      <c r="AV66" s="25">
        <f t="shared" si="18"/>
        <v>2</v>
      </c>
      <c r="AW66" s="25">
        <f t="shared" si="18"/>
        <v>0</v>
      </c>
      <c r="AX66" s="25">
        <f t="shared" si="18"/>
        <v>3</v>
      </c>
    </row>
    <row r="67" spans="1:50" x14ac:dyDescent="0.3">
      <c r="A67" s="25">
        <v>66</v>
      </c>
      <c r="B67" s="25">
        <v>80</v>
      </c>
      <c r="C67" s="25">
        <v>2</v>
      </c>
      <c r="D67" s="25">
        <v>2</v>
      </c>
      <c r="E67" s="25">
        <v>2</v>
      </c>
      <c r="F67" s="25">
        <v>2</v>
      </c>
      <c r="G67" s="25">
        <v>1</v>
      </c>
      <c r="H67" s="25">
        <v>1</v>
      </c>
      <c r="I67" s="19">
        <f t="shared" ref="I67:I130" si="19">SUM(G67:H67)</f>
        <v>2</v>
      </c>
      <c r="J67" s="25">
        <v>3.48</v>
      </c>
      <c r="K67" s="10">
        <v>41</v>
      </c>
      <c r="L67" s="10">
        <v>41.465000000000003</v>
      </c>
      <c r="M67" s="14">
        <v>20031</v>
      </c>
      <c r="N67" s="14">
        <f t="shared" ref="N67:N130" si="20">(L67-K67)*1000</f>
        <v>465.00000000000341</v>
      </c>
      <c r="O67" s="9">
        <f t="shared" ref="O67:O130" si="21">N67/1000</f>
        <v>0.46500000000000341</v>
      </c>
      <c r="P67" s="14">
        <v>426.02823877022053</v>
      </c>
      <c r="Q67" s="15">
        <f t="shared" ref="Q67:Q130" si="22">ROUND(P67/N67,2)</f>
        <v>0.92</v>
      </c>
      <c r="R67" s="15">
        <f t="shared" si="13"/>
        <v>7.999999999999996E-2</v>
      </c>
      <c r="S67" s="25">
        <v>24047</v>
      </c>
      <c r="T67" s="25">
        <v>24372</v>
      </c>
      <c r="U67" s="25">
        <v>24701</v>
      </c>
      <c r="V67" s="17">
        <v>52.61</v>
      </c>
      <c r="W67" s="17">
        <f t="shared" si="14"/>
        <v>1.7210683017971591</v>
      </c>
      <c r="X67" s="12">
        <v>40.270000000000003</v>
      </c>
      <c r="Y67" s="12">
        <v>73.52</v>
      </c>
      <c r="Z67" s="12">
        <v>1.85</v>
      </c>
      <c r="AA67" s="17">
        <f t="shared" ref="AA67:AA130" si="23">LOG(Z67)</f>
        <v>0.26717172840301384</v>
      </c>
      <c r="AB67" s="25">
        <v>1.62</v>
      </c>
      <c r="AC67" s="16">
        <v>2.2799999999999998</v>
      </c>
      <c r="AD67" s="25">
        <v>0</v>
      </c>
      <c r="AE67" s="25">
        <v>0</v>
      </c>
      <c r="AF67" s="25">
        <v>0</v>
      </c>
      <c r="AG67" s="25">
        <v>0</v>
      </c>
      <c r="AH67">
        <v>2</v>
      </c>
      <c r="AI67" s="25">
        <f t="shared" si="15"/>
        <v>2</v>
      </c>
      <c r="AJ67" s="25">
        <v>0</v>
      </c>
      <c r="AK67" s="25">
        <v>0</v>
      </c>
      <c r="AL67" s="25">
        <v>0</v>
      </c>
      <c r="AM67" s="25">
        <v>2</v>
      </c>
      <c r="AN67" s="25">
        <f t="shared" si="16"/>
        <v>2</v>
      </c>
      <c r="AO67" s="25">
        <v>0</v>
      </c>
      <c r="AP67" s="25">
        <v>0</v>
      </c>
      <c r="AQ67" s="25">
        <v>1</v>
      </c>
      <c r="AR67" s="25">
        <v>1</v>
      </c>
      <c r="AS67" s="25">
        <f t="shared" si="17"/>
        <v>2</v>
      </c>
      <c r="AT67" s="25">
        <f t="shared" si="18"/>
        <v>0</v>
      </c>
      <c r="AU67" s="25">
        <f t="shared" si="18"/>
        <v>0</v>
      </c>
      <c r="AV67" s="25">
        <f t="shared" si="18"/>
        <v>1</v>
      </c>
      <c r="AW67" s="25">
        <f t="shared" si="18"/>
        <v>5</v>
      </c>
      <c r="AX67" s="25">
        <f t="shared" si="18"/>
        <v>6</v>
      </c>
    </row>
    <row r="68" spans="1:50" x14ac:dyDescent="0.3">
      <c r="A68" s="25">
        <v>67</v>
      </c>
      <c r="B68" s="25">
        <v>60</v>
      </c>
      <c r="C68" s="25">
        <v>2</v>
      </c>
      <c r="D68" s="25">
        <v>2</v>
      </c>
      <c r="E68" s="25">
        <v>2</v>
      </c>
      <c r="F68" s="25">
        <v>2</v>
      </c>
      <c r="G68" s="25">
        <v>1</v>
      </c>
      <c r="H68" s="25">
        <v>2</v>
      </c>
      <c r="I68" s="19">
        <f t="shared" si="19"/>
        <v>3</v>
      </c>
      <c r="J68" s="25">
        <v>4.41</v>
      </c>
      <c r="K68" s="10">
        <v>41.465000000000003</v>
      </c>
      <c r="L68" s="10">
        <v>42.125</v>
      </c>
      <c r="M68" s="14">
        <v>20031</v>
      </c>
      <c r="N68" s="14">
        <f t="shared" si="20"/>
        <v>659.99999999999659</v>
      </c>
      <c r="O68" s="9">
        <f t="shared" si="21"/>
        <v>0.65999999999999659</v>
      </c>
      <c r="P68" s="14">
        <v>658.48330428654822</v>
      </c>
      <c r="Q68" s="15">
        <f t="shared" si="22"/>
        <v>1</v>
      </c>
      <c r="R68" s="15">
        <f t="shared" si="13"/>
        <v>0</v>
      </c>
      <c r="S68" s="25">
        <v>21682</v>
      </c>
      <c r="T68" s="25">
        <v>22210</v>
      </c>
      <c r="U68" s="25">
        <v>22752</v>
      </c>
      <c r="V68" s="17">
        <v>82.77</v>
      </c>
      <c r="W68" s="17">
        <f t="shared" si="14"/>
        <v>1.9178729551988478</v>
      </c>
      <c r="X68" s="12">
        <v>68.97</v>
      </c>
      <c r="Y68" s="12">
        <v>106.81</v>
      </c>
      <c r="Z68" s="12">
        <v>2.84</v>
      </c>
      <c r="AA68" s="17">
        <f t="shared" si="23"/>
        <v>0.45331834004703764</v>
      </c>
      <c r="AB68" s="25">
        <v>1.91</v>
      </c>
      <c r="AC68" s="16">
        <v>3.67</v>
      </c>
      <c r="AD68" s="25">
        <v>0</v>
      </c>
      <c r="AE68" s="25">
        <v>0</v>
      </c>
      <c r="AF68" s="25">
        <v>0</v>
      </c>
      <c r="AG68" s="25">
        <v>0</v>
      </c>
      <c r="AH68">
        <v>2</v>
      </c>
      <c r="AI68" s="25">
        <f t="shared" si="15"/>
        <v>2</v>
      </c>
      <c r="AJ68" s="25">
        <v>0</v>
      </c>
      <c r="AK68" s="25">
        <v>0</v>
      </c>
      <c r="AL68" s="25">
        <v>2</v>
      </c>
      <c r="AM68" s="25">
        <v>2</v>
      </c>
      <c r="AN68" s="25">
        <f t="shared" si="16"/>
        <v>4</v>
      </c>
      <c r="AO68" s="25">
        <v>0</v>
      </c>
      <c r="AP68" s="25">
        <v>0</v>
      </c>
      <c r="AQ68" s="25">
        <v>5</v>
      </c>
      <c r="AR68" s="25">
        <v>3</v>
      </c>
      <c r="AS68" s="25">
        <f t="shared" si="17"/>
        <v>8</v>
      </c>
      <c r="AT68" s="25">
        <f t="shared" si="18"/>
        <v>0</v>
      </c>
      <c r="AU68" s="25">
        <f t="shared" si="18"/>
        <v>0</v>
      </c>
      <c r="AV68" s="25">
        <f t="shared" si="18"/>
        <v>7</v>
      </c>
      <c r="AW68" s="25">
        <f t="shared" si="18"/>
        <v>7</v>
      </c>
      <c r="AX68" s="25">
        <f t="shared" si="18"/>
        <v>14</v>
      </c>
    </row>
    <row r="69" spans="1:50" x14ac:dyDescent="0.3">
      <c r="A69" s="25">
        <v>68</v>
      </c>
      <c r="B69" s="25">
        <v>60</v>
      </c>
      <c r="C69" s="25">
        <v>2</v>
      </c>
      <c r="D69" s="25">
        <v>1</v>
      </c>
      <c r="E69" s="25">
        <v>1</v>
      </c>
      <c r="F69" s="25">
        <v>1</v>
      </c>
      <c r="G69" s="25">
        <v>1</v>
      </c>
      <c r="H69" s="25">
        <v>1</v>
      </c>
      <c r="I69" s="19">
        <f t="shared" si="19"/>
        <v>2</v>
      </c>
      <c r="J69" s="25">
        <v>4.3600000000000003</v>
      </c>
      <c r="K69" s="10">
        <v>42.125</v>
      </c>
      <c r="L69" s="10">
        <v>42.564999999999998</v>
      </c>
      <c r="M69" s="14">
        <v>20031</v>
      </c>
      <c r="N69" s="14">
        <f t="shared" si="20"/>
        <v>439.99999999999773</v>
      </c>
      <c r="O69" s="9">
        <f t="shared" si="21"/>
        <v>0.43999999999999773</v>
      </c>
      <c r="P69" s="14">
        <v>410.25580180522905</v>
      </c>
      <c r="Q69" s="15">
        <f t="shared" si="22"/>
        <v>0.93</v>
      </c>
      <c r="R69" s="15">
        <f t="shared" si="13"/>
        <v>6.9999999999999951E-2</v>
      </c>
      <c r="S69" s="25">
        <v>21682</v>
      </c>
      <c r="T69" s="25">
        <v>22210</v>
      </c>
      <c r="U69" s="25">
        <v>22752</v>
      </c>
      <c r="V69" s="17">
        <v>68.97</v>
      </c>
      <c r="W69" s="17">
        <f t="shared" si="14"/>
        <v>1.8386602259889415</v>
      </c>
      <c r="X69" s="12">
        <v>53.94</v>
      </c>
      <c r="Y69" s="12">
        <v>88.83</v>
      </c>
      <c r="Z69" s="12">
        <v>2.36</v>
      </c>
      <c r="AA69" s="17">
        <f t="shared" si="23"/>
        <v>0.37291200297010657</v>
      </c>
      <c r="AB69" s="25">
        <v>1.75</v>
      </c>
      <c r="AC69" s="16">
        <v>3.58</v>
      </c>
      <c r="AD69" s="25">
        <v>3</v>
      </c>
      <c r="AE69" s="25">
        <v>0</v>
      </c>
      <c r="AF69" s="25">
        <v>0</v>
      </c>
      <c r="AG69" s="25">
        <v>1</v>
      </c>
      <c r="AH69">
        <v>1</v>
      </c>
      <c r="AI69" s="25">
        <f t="shared" si="15"/>
        <v>2</v>
      </c>
      <c r="AJ69" s="25">
        <v>0</v>
      </c>
      <c r="AK69" s="25">
        <v>0</v>
      </c>
      <c r="AL69" s="25">
        <v>0</v>
      </c>
      <c r="AM69" s="25">
        <v>1</v>
      </c>
      <c r="AN69" s="25">
        <f t="shared" si="16"/>
        <v>1</v>
      </c>
      <c r="AO69" s="25">
        <v>0</v>
      </c>
      <c r="AP69" s="25">
        <v>0</v>
      </c>
      <c r="AQ69" s="25">
        <v>0</v>
      </c>
      <c r="AR69" s="25">
        <v>0</v>
      </c>
      <c r="AS69" s="25">
        <f t="shared" si="17"/>
        <v>0</v>
      </c>
      <c r="AT69" s="25">
        <f t="shared" si="18"/>
        <v>0</v>
      </c>
      <c r="AU69" s="25">
        <f t="shared" si="18"/>
        <v>0</v>
      </c>
      <c r="AV69" s="25">
        <f t="shared" si="18"/>
        <v>1</v>
      </c>
      <c r="AW69" s="25">
        <f t="shared" si="18"/>
        <v>2</v>
      </c>
      <c r="AX69" s="25">
        <f t="shared" si="18"/>
        <v>3</v>
      </c>
    </row>
    <row r="70" spans="1:50" x14ac:dyDescent="0.3">
      <c r="A70" s="25">
        <v>69</v>
      </c>
      <c r="B70" s="25">
        <v>80</v>
      </c>
      <c r="C70" s="25">
        <v>2</v>
      </c>
      <c r="D70" s="25">
        <v>2</v>
      </c>
      <c r="E70" s="25">
        <v>2</v>
      </c>
      <c r="F70" s="25">
        <v>2</v>
      </c>
      <c r="G70" s="25">
        <v>2</v>
      </c>
      <c r="H70" s="25">
        <v>1</v>
      </c>
      <c r="I70" s="19">
        <f t="shared" si="19"/>
        <v>3</v>
      </c>
      <c r="J70" s="25">
        <v>4.38</v>
      </c>
      <c r="K70" s="10">
        <v>42.564999999999998</v>
      </c>
      <c r="L70" s="10">
        <v>43</v>
      </c>
      <c r="M70" s="14">
        <v>20032</v>
      </c>
      <c r="N70" s="14">
        <f t="shared" si="20"/>
        <v>435.00000000000227</v>
      </c>
      <c r="O70" s="9">
        <f t="shared" si="21"/>
        <v>0.43500000000000227</v>
      </c>
      <c r="P70" s="14">
        <v>431.76048920360432</v>
      </c>
      <c r="Q70" s="15">
        <f t="shared" si="22"/>
        <v>0.99</v>
      </c>
      <c r="R70" s="15">
        <f t="shared" si="13"/>
        <v>1.0000000000000009E-2</v>
      </c>
      <c r="S70" s="25">
        <v>21682</v>
      </c>
      <c r="T70" s="25">
        <v>22210</v>
      </c>
      <c r="U70" s="25">
        <v>22752</v>
      </c>
      <c r="V70" s="17">
        <v>74.209999999999994</v>
      </c>
      <c r="W70" s="17">
        <f t="shared" si="14"/>
        <v>1.87046243158892</v>
      </c>
      <c r="X70" s="12">
        <v>65.61</v>
      </c>
      <c r="Y70" s="12">
        <v>79.989999999999995</v>
      </c>
      <c r="Z70" s="12">
        <v>3.41</v>
      </c>
      <c r="AA70" s="17">
        <f t="shared" si="23"/>
        <v>0.53275437899249778</v>
      </c>
      <c r="AB70" s="25">
        <v>1.9</v>
      </c>
      <c r="AC70" s="16">
        <v>5.83</v>
      </c>
      <c r="AD70" s="25">
        <v>0</v>
      </c>
      <c r="AE70" s="25">
        <v>0</v>
      </c>
      <c r="AF70" s="25">
        <v>0</v>
      </c>
      <c r="AG70" s="25">
        <v>1</v>
      </c>
      <c r="AH70">
        <v>1</v>
      </c>
      <c r="AI70" s="25">
        <f t="shared" si="15"/>
        <v>2</v>
      </c>
      <c r="AJ70" s="25">
        <v>0</v>
      </c>
      <c r="AK70" s="25">
        <v>0</v>
      </c>
      <c r="AL70" s="25">
        <v>0</v>
      </c>
      <c r="AM70" s="25">
        <v>1</v>
      </c>
      <c r="AN70" s="25">
        <f t="shared" si="16"/>
        <v>1</v>
      </c>
      <c r="AO70" s="25">
        <v>0</v>
      </c>
      <c r="AP70" s="25">
        <v>1</v>
      </c>
      <c r="AQ70" s="25">
        <v>1</v>
      </c>
      <c r="AR70" s="25">
        <v>0</v>
      </c>
      <c r="AS70" s="25">
        <f t="shared" si="17"/>
        <v>2</v>
      </c>
      <c r="AT70" s="25">
        <f t="shared" si="18"/>
        <v>0</v>
      </c>
      <c r="AU70" s="25">
        <f t="shared" si="18"/>
        <v>1</v>
      </c>
      <c r="AV70" s="25">
        <f t="shared" si="18"/>
        <v>2</v>
      </c>
      <c r="AW70" s="25">
        <f t="shared" si="18"/>
        <v>2</v>
      </c>
      <c r="AX70" s="25">
        <f t="shared" si="18"/>
        <v>5</v>
      </c>
    </row>
    <row r="71" spans="1:50" x14ac:dyDescent="0.3">
      <c r="A71" s="25">
        <v>70</v>
      </c>
      <c r="B71" s="25">
        <v>80</v>
      </c>
      <c r="C71" s="25">
        <v>1</v>
      </c>
      <c r="D71" s="25">
        <v>1</v>
      </c>
      <c r="E71" s="25">
        <v>1</v>
      </c>
      <c r="F71" s="25">
        <v>1</v>
      </c>
      <c r="G71" s="25">
        <v>2</v>
      </c>
      <c r="H71" s="25">
        <v>1</v>
      </c>
      <c r="I71" s="19">
        <f t="shared" si="19"/>
        <v>3</v>
      </c>
      <c r="J71" s="25">
        <v>3.66</v>
      </c>
      <c r="K71" s="10">
        <v>43</v>
      </c>
      <c r="L71" s="10">
        <v>43.402999999999999</v>
      </c>
      <c r="M71" s="14">
        <v>20032</v>
      </c>
      <c r="N71" s="14">
        <f t="shared" si="20"/>
        <v>402.99999999999869</v>
      </c>
      <c r="O71" s="9">
        <f t="shared" si="21"/>
        <v>0.40299999999999869</v>
      </c>
      <c r="P71" s="14">
        <v>402.7874611421862</v>
      </c>
      <c r="Q71" s="15">
        <f t="shared" si="22"/>
        <v>1</v>
      </c>
      <c r="R71" s="15">
        <f t="shared" si="13"/>
        <v>0</v>
      </c>
      <c r="S71" s="25">
        <v>21682</v>
      </c>
      <c r="T71" s="25">
        <v>22210</v>
      </c>
      <c r="U71" s="25">
        <v>22752</v>
      </c>
      <c r="V71" s="17">
        <v>58.17</v>
      </c>
      <c r="W71" s="17">
        <f t="shared" si="14"/>
        <v>1.7646990637983679</v>
      </c>
      <c r="X71" s="12">
        <v>46.47</v>
      </c>
      <c r="Y71" s="12">
        <v>72.73</v>
      </c>
      <c r="Z71" s="12">
        <v>4.43</v>
      </c>
      <c r="AA71" s="17">
        <f t="shared" si="23"/>
        <v>0.64640372622306952</v>
      </c>
      <c r="AB71" s="25">
        <v>3.69</v>
      </c>
      <c r="AC71" s="16">
        <v>5.17</v>
      </c>
      <c r="AD71" s="25">
        <v>0</v>
      </c>
      <c r="AE71" s="25">
        <v>0</v>
      </c>
      <c r="AF71" s="25">
        <v>0</v>
      </c>
      <c r="AG71" s="25">
        <v>0</v>
      </c>
      <c r="AH71">
        <v>0</v>
      </c>
      <c r="AI71" s="25">
        <f t="shared" si="15"/>
        <v>0</v>
      </c>
      <c r="AJ71" s="25">
        <v>0</v>
      </c>
      <c r="AK71" s="25">
        <v>0</v>
      </c>
      <c r="AL71" s="25">
        <v>0</v>
      </c>
      <c r="AM71" s="25">
        <v>1</v>
      </c>
      <c r="AN71" s="25">
        <f t="shared" si="16"/>
        <v>1</v>
      </c>
      <c r="AO71" s="25">
        <v>0</v>
      </c>
      <c r="AP71" s="25">
        <v>0</v>
      </c>
      <c r="AQ71" s="25">
        <v>1</v>
      </c>
      <c r="AR71" s="25">
        <v>0</v>
      </c>
      <c r="AS71" s="25">
        <f t="shared" si="17"/>
        <v>1</v>
      </c>
      <c r="AT71" s="25">
        <f t="shared" si="18"/>
        <v>0</v>
      </c>
      <c r="AU71" s="25">
        <f t="shared" si="18"/>
        <v>0</v>
      </c>
      <c r="AV71" s="25">
        <f t="shared" si="18"/>
        <v>1</v>
      </c>
      <c r="AW71" s="25">
        <f t="shared" si="18"/>
        <v>1</v>
      </c>
      <c r="AX71" s="25">
        <f t="shared" si="18"/>
        <v>2</v>
      </c>
    </row>
    <row r="72" spans="1:50" x14ac:dyDescent="0.3">
      <c r="A72" s="25">
        <v>71</v>
      </c>
      <c r="B72" s="25">
        <v>80</v>
      </c>
      <c r="C72" s="25">
        <v>1</v>
      </c>
      <c r="D72" s="25">
        <v>2</v>
      </c>
      <c r="E72" s="25">
        <v>1</v>
      </c>
      <c r="F72" s="25">
        <v>2</v>
      </c>
      <c r="G72" s="25">
        <v>1</v>
      </c>
      <c r="H72" s="25">
        <v>1</v>
      </c>
      <c r="I72" s="19">
        <f t="shared" si="19"/>
        <v>2</v>
      </c>
      <c r="J72" s="25">
        <v>3.67</v>
      </c>
      <c r="K72" s="10">
        <v>43.402999999999999</v>
      </c>
      <c r="L72" s="10">
        <v>44</v>
      </c>
      <c r="M72" s="14">
        <v>20032</v>
      </c>
      <c r="N72" s="14">
        <f t="shared" si="20"/>
        <v>597.00000000000136</v>
      </c>
      <c r="O72" s="9">
        <f t="shared" si="21"/>
        <v>0.59700000000000142</v>
      </c>
      <c r="P72" s="14">
        <v>561.06900801750623</v>
      </c>
      <c r="Q72" s="15">
        <f t="shared" si="22"/>
        <v>0.94</v>
      </c>
      <c r="R72" s="15">
        <f t="shared" si="13"/>
        <v>6.0000000000000053E-2</v>
      </c>
      <c r="S72" s="25">
        <v>21682</v>
      </c>
      <c r="T72" s="25">
        <v>22210</v>
      </c>
      <c r="U72" s="25">
        <v>22752</v>
      </c>
      <c r="V72" s="17">
        <v>64.55</v>
      </c>
      <c r="W72" s="17">
        <f t="shared" si="14"/>
        <v>1.8098962466024391</v>
      </c>
      <c r="X72" s="12">
        <v>48.17</v>
      </c>
      <c r="Y72" s="12">
        <v>83.03</v>
      </c>
      <c r="Z72" s="12">
        <v>3.11</v>
      </c>
      <c r="AA72" s="17">
        <f t="shared" si="23"/>
        <v>0.4927603890268375</v>
      </c>
      <c r="AB72" s="25">
        <v>1.8</v>
      </c>
      <c r="AC72" s="16">
        <v>4.37</v>
      </c>
      <c r="AD72" s="25">
        <v>0</v>
      </c>
      <c r="AE72" s="25">
        <v>0</v>
      </c>
      <c r="AF72" s="25">
        <v>0</v>
      </c>
      <c r="AG72" s="25">
        <v>0</v>
      </c>
      <c r="AH72">
        <v>0</v>
      </c>
      <c r="AI72" s="25">
        <f t="shared" si="15"/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f t="shared" si="16"/>
        <v>0</v>
      </c>
      <c r="AO72" s="25">
        <v>0</v>
      </c>
      <c r="AP72" s="25">
        <v>0</v>
      </c>
      <c r="AQ72" s="25">
        <v>1</v>
      </c>
      <c r="AR72" s="25">
        <v>1</v>
      </c>
      <c r="AS72" s="25">
        <f t="shared" si="17"/>
        <v>2</v>
      </c>
      <c r="AT72" s="25">
        <f t="shared" si="18"/>
        <v>0</v>
      </c>
      <c r="AU72" s="25">
        <f t="shared" si="18"/>
        <v>0</v>
      </c>
      <c r="AV72" s="25">
        <f t="shared" si="18"/>
        <v>1</v>
      </c>
      <c r="AW72" s="25">
        <f t="shared" si="18"/>
        <v>1</v>
      </c>
      <c r="AX72" s="25">
        <f t="shared" si="18"/>
        <v>2</v>
      </c>
    </row>
    <row r="73" spans="1:50" x14ac:dyDescent="0.3">
      <c r="A73" s="25">
        <v>72</v>
      </c>
      <c r="B73" s="25">
        <v>60</v>
      </c>
      <c r="C73" s="25">
        <v>3</v>
      </c>
      <c r="D73" s="25">
        <v>3</v>
      </c>
      <c r="E73" s="25">
        <v>2</v>
      </c>
      <c r="F73" s="25">
        <v>2</v>
      </c>
      <c r="G73" s="25">
        <v>1</v>
      </c>
      <c r="H73" s="25">
        <v>1</v>
      </c>
      <c r="I73" s="19">
        <f t="shared" si="19"/>
        <v>2</v>
      </c>
      <c r="J73" s="25">
        <v>4.2699999999999996</v>
      </c>
      <c r="K73" s="10">
        <v>44</v>
      </c>
      <c r="L73" s="10">
        <v>44.63</v>
      </c>
      <c r="M73" s="14">
        <v>20032</v>
      </c>
      <c r="N73" s="14">
        <f t="shared" si="20"/>
        <v>630.0000000000025</v>
      </c>
      <c r="O73" s="9">
        <f t="shared" si="21"/>
        <v>0.63000000000000245</v>
      </c>
      <c r="P73" s="14">
        <v>627.12085806980247</v>
      </c>
      <c r="Q73" s="15">
        <f t="shared" si="22"/>
        <v>1</v>
      </c>
      <c r="R73" s="15">
        <f t="shared" si="13"/>
        <v>0</v>
      </c>
      <c r="S73" s="25">
        <v>21682</v>
      </c>
      <c r="T73" s="25">
        <v>22210</v>
      </c>
      <c r="U73" s="25">
        <v>22752</v>
      </c>
      <c r="V73" s="17">
        <v>72.83</v>
      </c>
      <c r="W73" s="17">
        <f t="shared" si="14"/>
        <v>1.8623103099542704</v>
      </c>
      <c r="X73" s="12">
        <v>58.56</v>
      </c>
      <c r="Y73" s="12">
        <v>91.77</v>
      </c>
      <c r="Z73" s="12">
        <v>5.1100000000000003</v>
      </c>
      <c r="AA73" s="17">
        <f t="shared" si="23"/>
        <v>0.70842090013471271</v>
      </c>
      <c r="AB73" s="25">
        <v>4.1500000000000004</v>
      </c>
      <c r="AC73" s="16">
        <v>6.43</v>
      </c>
      <c r="AD73" s="25">
        <v>2</v>
      </c>
      <c r="AE73" s="25">
        <v>0</v>
      </c>
      <c r="AF73" s="25">
        <v>1</v>
      </c>
      <c r="AG73" s="25">
        <v>2</v>
      </c>
      <c r="AH73">
        <v>2</v>
      </c>
      <c r="AI73" s="25">
        <f t="shared" si="15"/>
        <v>5</v>
      </c>
      <c r="AJ73" s="25">
        <v>0</v>
      </c>
      <c r="AK73" s="25">
        <v>0</v>
      </c>
      <c r="AL73" s="25">
        <v>1</v>
      </c>
      <c r="AM73" s="25">
        <v>0</v>
      </c>
      <c r="AN73" s="25">
        <f t="shared" si="16"/>
        <v>1</v>
      </c>
      <c r="AO73" s="25">
        <v>0</v>
      </c>
      <c r="AP73" s="25">
        <v>0</v>
      </c>
      <c r="AQ73" s="25">
        <v>0</v>
      </c>
      <c r="AR73" s="25">
        <v>3</v>
      </c>
      <c r="AS73" s="25">
        <f t="shared" si="17"/>
        <v>3</v>
      </c>
      <c r="AT73" s="25">
        <f t="shared" si="18"/>
        <v>0</v>
      </c>
      <c r="AU73" s="25">
        <f t="shared" si="18"/>
        <v>1</v>
      </c>
      <c r="AV73" s="25">
        <f t="shared" si="18"/>
        <v>3</v>
      </c>
      <c r="AW73" s="25">
        <f t="shared" si="18"/>
        <v>5</v>
      </c>
      <c r="AX73" s="25">
        <f t="shared" si="18"/>
        <v>9</v>
      </c>
    </row>
    <row r="74" spans="1:50" x14ac:dyDescent="0.3">
      <c r="A74" s="25">
        <v>73</v>
      </c>
      <c r="B74" s="25">
        <v>80</v>
      </c>
      <c r="C74" s="25">
        <v>3</v>
      </c>
      <c r="D74" s="25">
        <v>1</v>
      </c>
      <c r="E74" s="25">
        <v>2</v>
      </c>
      <c r="F74" s="25">
        <v>1</v>
      </c>
      <c r="G74" s="25">
        <v>1</v>
      </c>
      <c r="H74" s="25">
        <v>2</v>
      </c>
      <c r="I74" s="19">
        <f t="shared" si="19"/>
        <v>3</v>
      </c>
      <c r="J74" s="25">
        <v>4.05</v>
      </c>
      <c r="K74" s="10">
        <v>44.63</v>
      </c>
      <c r="L74" s="10">
        <v>45.3</v>
      </c>
      <c r="M74" s="14">
        <v>20032</v>
      </c>
      <c r="N74" s="14">
        <f t="shared" si="20"/>
        <v>669.99999999999454</v>
      </c>
      <c r="O74" s="9">
        <f t="shared" si="21"/>
        <v>0.66999999999999449</v>
      </c>
      <c r="P74" s="14">
        <v>585.31182798551322</v>
      </c>
      <c r="Q74" s="15">
        <f t="shared" si="22"/>
        <v>0.87</v>
      </c>
      <c r="R74" s="15">
        <f t="shared" si="13"/>
        <v>0.13</v>
      </c>
      <c r="S74" s="25">
        <v>21682</v>
      </c>
      <c r="T74" s="25">
        <v>22210</v>
      </c>
      <c r="U74" s="25">
        <v>22752</v>
      </c>
      <c r="V74" s="17">
        <v>79.11</v>
      </c>
      <c r="W74" s="17">
        <f t="shared" si="14"/>
        <v>1.8982313845130967</v>
      </c>
      <c r="X74" s="12">
        <v>49.68</v>
      </c>
      <c r="Y74" s="12">
        <v>103.46</v>
      </c>
      <c r="Z74" s="12">
        <v>3.2</v>
      </c>
      <c r="AA74" s="17">
        <f t="shared" si="23"/>
        <v>0.50514997831990605</v>
      </c>
      <c r="AB74" s="25">
        <v>1.83</v>
      </c>
      <c r="AC74" s="16">
        <v>4.79</v>
      </c>
      <c r="AD74" s="25">
        <v>0</v>
      </c>
      <c r="AE74" s="25">
        <v>0</v>
      </c>
      <c r="AF74" s="25">
        <v>0</v>
      </c>
      <c r="AG74" s="25">
        <v>0</v>
      </c>
      <c r="AH74">
        <v>5</v>
      </c>
      <c r="AI74" s="25">
        <f t="shared" si="15"/>
        <v>5</v>
      </c>
      <c r="AJ74" s="25">
        <v>0</v>
      </c>
      <c r="AK74" s="25">
        <v>0</v>
      </c>
      <c r="AL74" s="25">
        <v>1</v>
      </c>
      <c r="AM74" s="25">
        <v>1</v>
      </c>
      <c r="AN74" s="25">
        <f t="shared" si="16"/>
        <v>2</v>
      </c>
      <c r="AO74" s="25">
        <v>0</v>
      </c>
      <c r="AP74" s="25">
        <v>0</v>
      </c>
      <c r="AQ74" s="25">
        <v>2</v>
      </c>
      <c r="AR74" s="25">
        <v>2</v>
      </c>
      <c r="AS74" s="25">
        <f t="shared" si="17"/>
        <v>4</v>
      </c>
      <c r="AT74" s="25">
        <f t="shared" si="18"/>
        <v>0</v>
      </c>
      <c r="AU74" s="25">
        <f t="shared" si="18"/>
        <v>0</v>
      </c>
      <c r="AV74" s="25">
        <f t="shared" si="18"/>
        <v>3</v>
      </c>
      <c r="AW74" s="25">
        <f t="shared" si="18"/>
        <v>8</v>
      </c>
      <c r="AX74" s="25">
        <f t="shared" si="18"/>
        <v>11</v>
      </c>
    </row>
    <row r="75" spans="1:50" x14ac:dyDescent="0.3">
      <c r="A75" s="25">
        <v>74</v>
      </c>
      <c r="B75" s="25">
        <v>60</v>
      </c>
      <c r="C75" s="25">
        <v>3</v>
      </c>
      <c r="D75" s="25">
        <v>3</v>
      </c>
      <c r="E75" s="25">
        <v>2</v>
      </c>
      <c r="F75" s="25">
        <v>1</v>
      </c>
      <c r="G75" s="25">
        <v>1</v>
      </c>
      <c r="H75" s="25">
        <v>2</v>
      </c>
      <c r="I75" s="19">
        <f t="shared" si="19"/>
        <v>3</v>
      </c>
      <c r="J75" s="25">
        <v>3.59</v>
      </c>
      <c r="K75" s="10">
        <v>45.3</v>
      </c>
      <c r="L75" s="10">
        <v>46.115000000000002</v>
      </c>
      <c r="M75" s="14">
        <v>20032</v>
      </c>
      <c r="N75" s="14">
        <f t="shared" si="20"/>
        <v>815.00000000000477</v>
      </c>
      <c r="O75" s="9">
        <f t="shared" si="21"/>
        <v>0.81500000000000472</v>
      </c>
      <c r="P75" s="14">
        <v>800.158129993084</v>
      </c>
      <c r="Q75" s="15">
        <f t="shared" si="22"/>
        <v>0.98</v>
      </c>
      <c r="R75" s="15">
        <f t="shared" si="13"/>
        <v>2.0000000000000018E-2</v>
      </c>
      <c r="S75" s="25">
        <v>21682</v>
      </c>
      <c r="T75" s="25">
        <v>22210</v>
      </c>
      <c r="U75" s="25">
        <v>22752</v>
      </c>
      <c r="V75" s="17">
        <v>89.28</v>
      </c>
      <c r="W75" s="17">
        <f t="shared" si="14"/>
        <v>1.9507541815935034</v>
      </c>
      <c r="X75" s="12">
        <v>60.81</v>
      </c>
      <c r="Y75" s="12">
        <v>128.15</v>
      </c>
      <c r="Z75" s="12">
        <v>5.34</v>
      </c>
      <c r="AA75" s="17">
        <f t="shared" si="23"/>
        <v>0.72754125702855643</v>
      </c>
      <c r="AB75" s="25">
        <v>4.54</v>
      </c>
      <c r="AC75" s="16">
        <v>6.17</v>
      </c>
      <c r="AD75" s="25">
        <v>1</v>
      </c>
      <c r="AE75" s="25">
        <v>0</v>
      </c>
      <c r="AF75" s="25">
        <v>0</v>
      </c>
      <c r="AG75" s="25">
        <v>0</v>
      </c>
      <c r="AH75">
        <v>8</v>
      </c>
      <c r="AI75" s="25">
        <f t="shared" si="15"/>
        <v>8</v>
      </c>
      <c r="AJ75" s="25">
        <v>0</v>
      </c>
      <c r="AK75" s="25">
        <v>0</v>
      </c>
      <c r="AL75" s="25">
        <v>1</v>
      </c>
      <c r="AM75" s="25">
        <v>6</v>
      </c>
      <c r="AN75" s="25">
        <f t="shared" si="16"/>
        <v>7</v>
      </c>
      <c r="AO75" s="25">
        <v>0</v>
      </c>
      <c r="AP75" s="25">
        <v>0</v>
      </c>
      <c r="AQ75" s="25">
        <v>1</v>
      </c>
      <c r="AR75" s="25">
        <v>4</v>
      </c>
      <c r="AS75" s="25">
        <f t="shared" si="17"/>
        <v>5</v>
      </c>
      <c r="AT75" s="25">
        <f t="shared" si="18"/>
        <v>0</v>
      </c>
      <c r="AU75" s="25">
        <f t="shared" si="18"/>
        <v>0</v>
      </c>
      <c r="AV75" s="25">
        <f t="shared" si="18"/>
        <v>2</v>
      </c>
      <c r="AW75" s="25">
        <f t="shared" si="18"/>
        <v>18</v>
      </c>
      <c r="AX75" s="25">
        <f t="shared" si="18"/>
        <v>20</v>
      </c>
    </row>
    <row r="76" spans="1:50" x14ac:dyDescent="0.3">
      <c r="A76" s="25">
        <v>75</v>
      </c>
      <c r="B76" s="25">
        <v>60</v>
      </c>
      <c r="C76" s="25">
        <v>2</v>
      </c>
      <c r="D76" s="25">
        <v>2</v>
      </c>
      <c r="E76" s="25">
        <v>1</v>
      </c>
      <c r="F76" s="25">
        <v>1</v>
      </c>
      <c r="G76" s="25">
        <v>1</v>
      </c>
      <c r="H76" s="25">
        <v>1</v>
      </c>
      <c r="I76" s="19">
        <f t="shared" si="19"/>
        <v>2</v>
      </c>
      <c r="J76" s="25">
        <v>4.3600000000000003</v>
      </c>
      <c r="K76" s="10">
        <v>46.115000000000002</v>
      </c>
      <c r="L76" s="10">
        <v>46.612000000000002</v>
      </c>
      <c r="M76" s="14">
        <v>20032</v>
      </c>
      <c r="N76" s="14">
        <f t="shared" si="20"/>
        <v>496.99999999999989</v>
      </c>
      <c r="O76" s="9">
        <f t="shared" si="21"/>
        <v>0.49699999999999989</v>
      </c>
      <c r="P76" s="14">
        <v>493.76164913726421</v>
      </c>
      <c r="Q76" s="15">
        <f t="shared" si="22"/>
        <v>0.99</v>
      </c>
      <c r="R76" s="15">
        <f t="shared" si="13"/>
        <v>1.0000000000000009E-2</v>
      </c>
      <c r="S76" s="25">
        <v>21682</v>
      </c>
      <c r="T76" s="25">
        <v>22210</v>
      </c>
      <c r="U76" s="25">
        <v>22752</v>
      </c>
      <c r="V76" s="17">
        <v>92.01</v>
      </c>
      <c r="W76" s="17">
        <f t="shared" si="14"/>
        <v>1.9638350307021479</v>
      </c>
      <c r="X76" s="12">
        <v>70.64</v>
      </c>
      <c r="Y76" s="12">
        <v>118.47</v>
      </c>
      <c r="Z76" s="12">
        <v>5.93</v>
      </c>
      <c r="AA76" s="17">
        <f t="shared" si="23"/>
        <v>0.77305469336426258</v>
      </c>
      <c r="AB76" s="25">
        <v>4.63</v>
      </c>
      <c r="AC76" s="16">
        <v>8.09</v>
      </c>
      <c r="AD76" s="25">
        <v>1</v>
      </c>
      <c r="AE76" s="25">
        <v>1</v>
      </c>
      <c r="AF76" s="25">
        <v>0</v>
      </c>
      <c r="AG76" s="25">
        <v>0</v>
      </c>
      <c r="AH76">
        <v>1</v>
      </c>
      <c r="AI76" s="25">
        <f t="shared" si="15"/>
        <v>2</v>
      </c>
      <c r="AJ76" s="25">
        <v>0</v>
      </c>
      <c r="AK76" s="25">
        <v>0</v>
      </c>
      <c r="AL76" s="25">
        <v>2</v>
      </c>
      <c r="AM76" s="25">
        <v>2</v>
      </c>
      <c r="AN76" s="25">
        <f t="shared" si="16"/>
        <v>4</v>
      </c>
      <c r="AO76" s="25">
        <v>0</v>
      </c>
      <c r="AP76" s="25">
        <v>0</v>
      </c>
      <c r="AQ76" s="25">
        <v>1</v>
      </c>
      <c r="AR76" s="25">
        <v>0</v>
      </c>
      <c r="AS76" s="25">
        <f t="shared" si="17"/>
        <v>1</v>
      </c>
      <c r="AT76" s="25">
        <f t="shared" si="18"/>
        <v>1</v>
      </c>
      <c r="AU76" s="25">
        <f t="shared" si="18"/>
        <v>0</v>
      </c>
      <c r="AV76" s="25">
        <f t="shared" si="18"/>
        <v>3</v>
      </c>
      <c r="AW76" s="25">
        <f t="shared" si="18"/>
        <v>3</v>
      </c>
      <c r="AX76" s="25">
        <f t="shared" si="18"/>
        <v>7</v>
      </c>
    </row>
    <row r="77" spans="1:50" x14ac:dyDescent="0.3">
      <c r="A77" s="25">
        <v>76</v>
      </c>
      <c r="B77" s="25">
        <v>80</v>
      </c>
      <c r="C77" s="25">
        <v>4</v>
      </c>
      <c r="D77" s="25">
        <v>4</v>
      </c>
      <c r="E77" s="25">
        <v>2</v>
      </c>
      <c r="F77" s="25">
        <v>2</v>
      </c>
      <c r="G77" s="25">
        <v>1</v>
      </c>
      <c r="H77" s="25">
        <v>1</v>
      </c>
      <c r="I77" s="19">
        <f t="shared" si="19"/>
        <v>2</v>
      </c>
      <c r="J77" s="25">
        <v>4.3</v>
      </c>
      <c r="K77" s="10">
        <v>46.612000000000002</v>
      </c>
      <c r="L77" s="10">
        <v>46.9</v>
      </c>
      <c r="M77" s="14">
        <v>20032</v>
      </c>
      <c r="N77" s="14">
        <f t="shared" si="20"/>
        <v>287.9999999999967</v>
      </c>
      <c r="O77" s="9">
        <f t="shared" si="21"/>
        <v>0.2879999999999967</v>
      </c>
      <c r="P77" s="14">
        <v>287.96026730402758</v>
      </c>
      <c r="Q77" s="15">
        <f t="shared" si="22"/>
        <v>1</v>
      </c>
      <c r="R77" s="15">
        <f t="shared" si="13"/>
        <v>0</v>
      </c>
      <c r="S77" s="25">
        <v>21682</v>
      </c>
      <c r="T77" s="25">
        <v>22210</v>
      </c>
      <c r="U77" s="25">
        <v>22752</v>
      </c>
      <c r="V77" s="17">
        <v>68.290000000000006</v>
      </c>
      <c r="W77" s="17">
        <f t="shared" si="14"/>
        <v>1.8343571127184051</v>
      </c>
      <c r="X77" s="12">
        <v>68.239999999999995</v>
      </c>
      <c r="Y77" s="12">
        <v>68.34</v>
      </c>
      <c r="Z77" s="12">
        <v>5.87</v>
      </c>
      <c r="AA77" s="17">
        <f t="shared" si="23"/>
        <v>0.76863810124761445</v>
      </c>
      <c r="AB77" s="25">
        <v>5.17</v>
      </c>
      <c r="AC77" s="16">
        <v>7.17</v>
      </c>
      <c r="AD77" s="25">
        <v>1</v>
      </c>
      <c r="AE77" s="25">
        <v>0</v>
      </c>
      <c r="AF77" s="25">
        <v>0</v>
      </c>
      <c r="AG77" s="25">
        <v>0</v>
      </c>
      <c r="AH77">
        <v>2</v>
      </c>
      <c r="AI77" s="25">
        <f t="shared" si="15"/>
        <v>2</v>
      </c>
      <c r="AJ77" s="25">
        <v>0</v>
      </c>
      <c r="AK77" s="25">
        <v>0</v>
      </c>
      <c r="AL77" s="25">
        <v>0</v>
      </c>
      <c r="AM77" s="25">
        <v>0</v>
      </c>
      <c r="AN77" s="25">
        <f t="shared" si="16"/>
        <v>0</v>
      </c>
      <c r="AO77" s="25">
        <v>0</v>
      </c>
      <c r="AP77" s="25">
        <v>0</v>
      </c>
      <c r="AQ77" s="25">
        <v>1</v>
      </c>
      <c r="AR77" s="25">
        <v>2</v>
      </c>
      <c r="AS77" s="25">
        <f t="shared" si="17"/>
        <v>3</v>
      </c>
      <c r="AT77" s="25">
        <f t="shared" si="18"/>
        <v>0</v>
      </c>
      <c r="AU77" s="25">
        <f t="shared" si="18"/>
        <v>0</v>
      </c>
      <c r="AV77" s="25">
        <f t="shared" si="18"/>
        <v>1</v>
      </c>
      <c r="AW77" s="25">
        <f t="shared" si="18"/>
        <v>4</v>
      </c>
      <c r="AX77" s="25">
        <f t="shared" si="18"/>
        <v>5</v>
      </c>
    </row>
    <row r="78" spans="1:50" x14ac:dyDescent="0.3">
      <c r="A78" s="25">
        <v>77</v>
      </c>
      <c r="B78" s="25">
        <v>80</v>
      </c>
      <c r="C78" s="25">
        <v>3</v>
      </c>
      <c r="D78" s="25">
        <v>3</v>
      </c>
      <c r="E78" s="25">
        <v>3</v>
      </c>
      <c r="F78" s="25">
        <v>3</v>
      </c>
      <c r="G78" s="25">
        <v>1</v>
      </c>
      <c r="H78" s="25">
        <v>1</v>
      </c>
      <c r="I78" s="19">
        <f t="shared" si="19"/>
        <v>2</v>
      </c>
      <c r="J78" s="25">
        <v>4.17</v>
      </c>
      <c r="K78" s="10">
        <v>46.9</v>
      </c>
      <c r="L78" s="10">
        <v>47.25</v>
      </c>
      <c r="M78" s="14">
        <v>20032</v>
      </c>
      <c r="N78" s="14">
        <f t="shared" si="20"/>
        <v>350.00000000000142</v>
      </c>
      <c r="O78" s="9">
        <f t="shared" si="21"/>
        <v>0.35000000000000142</v>
      </c>
      <c r="P78" s="14">
        <v>346.15933986826815</v>
      </c>
      <c r="Q78" s="15">
        <f t="shared" si="22"/>
        <v>0.99</v>
      </c>
      <c r="R78" s="15">
        <f t="shared" si="13"/>
        <v>1.0000000000000009E-2</v>
      </c>
      <c r="S78" s="25">
        <v>21682</v>
      </c>
      <c r="T78" s="25">
        <v>22210</v>
      </c>
      <c r="U78" s="25">
        <v>22752</v>
      </c>
      <c r="V78" s="17">
        <v>100.57</v>
      </c>
      <c r="W78" s="17">
        <f t="shared" si="14"/>
        <v>2.0024684501283323</v>
      </c>
      <c r="X78" s="12">
        <v>58.55</v>
      </c>
      <c r="Y78" s="12">
        <v>152.97999999999999</v>
      </c>
      <c r="Z78" s="12">
        <v>6.48</v>
      </c>
      <c r="AA78" s="17">
        <f t="shared" si="23"/>
        <v>0.81157500587059339</v>
      </c>
      <c r="AB78" s="25">
        <v>6.08</v>
      </c>
      <c r="AC78" s="16">
        <v>7.28</v>
      </c>
      <c r="AD78" s="25">
        <v>0</v>
      </c>
      <c r="AE78" s="25">
        <v>0</v>
      </c>
      <c r="AF78" s="25">
        <v>0</v>
      </c>
      <c r="AG78" s="25">
        <v>0</v>
      </c>
      <c r="AH78">
        <v>1</v>
      </c>
      <c r="AI78" s="25">
        <f t="shared" si="15"/>
        <v>1</v>
      </c>
      <c r="AJ78" s="25">
        <v>0</v>
      </c>
      <c r="AK78" s="25">
        <v>0</v>
      </c>
      <c r="AL78" s="25">
        <v>0</v>
      </c>
      <c r="AM78" s="25">
        <v>1</v>
      </c>
      <c r="AN78" s="25">
        <f t="shared" si="16"/>
        <v>1</v>
      </c>
      <c r="AO78" s="25">
        <v>0</v>
      </c>
      <c r="AP78" s="25">
        <v>0</v>
      </c>
      <c r="AQ78" s="25">
        <v>0</v>
      </c>
      <c r="AR78" s="25">
        <v>3</v>
      </c>
      <c r="AS78" s="25">
        <f t="shared" si="17"/>
        <v>3</v>
      </c>
      <c r="AT78" s="25">
        <f t="shared" si="18"/>
        <v>0</v>
      </c>
      <c r="AU78" s="25">
        <f t="shared" si="18"/>
        <v>0</v>
      </c>
      <c r="AV78" s="25">
        <f t="shared" si="18"/>
        <v>0</v>
      </c>
      <c r="AW78" s="25">
        <f t="shared" si="18"/>
        <v>5</v>
      </c>
      <c r="AX78" s="25">
        <f t="shared" si="18"/>
        <v>5</v>
      </c>
    </row>
    <row r="79" spans="1:50" s="88" customFormat="1" x14ac:dyDescent="0.3">
      <c r="A79" s="86">
        <v>78</v>
      </c>
      <c r="B79" s="86">
        <v>80</v>
      </c>
      <c r="C79" s="86">
        <v>3</v>
      </c>
      <c r="D79" s="86">
        <v>3</v>
      </c>
      <c r="E79" s="86">
        <v>2</v>
      </c>
      <c r="F79" s="86">
        <v>2</v>
      </c>
      <c r="G79" s="86">
        <v>1</v>
      </c>
      <c r="H79" s="86">
        <v>1</v>
      </c>
      <c r="I79" s="86">
        <f t="shared" si="19"/>
        <v>2</v>
      </c>
      <c r="J79" s="86">
        <v>3.85</v>
      </c>
      <c r="K79" s="94">
        <v>47.25</v>
      </c>
      <c r="L79" s="94">
        <v>47.59</v>
      </c>
      <c r="M79" s="90">
        <v>20032</v>
      </c>
      <c r="N79" s="90">
        <f t="shared" si="20"/>
        <v>340.00000000000341</v>
      </c>
      <c r="O79" s="89">
        <f t="shared" si="21"/>
        <v>0.34000000000000341</v>
      </c>
      <c r="P79" s="90">
        <v>339.95110511401106</v>
      </c>
      <c r="Q79" s="87">
        <f t="shared" si="22"/>
        <v>1</v>
      </c>
      <c r="R79" s="87">
        <f t="shared" si="13"/>
        <v>0</v>
      </c>
      <c r="S79" s="86">
        <v>21682</v>
      </c>
      <c r="T79" s="86">
        <v>22210</v>
      </c>
      <c r="U79" s="86">
        <v>22752</v>
      </c>
      <c r="V79" s="23">
        <v>60.32</v>
      </c>
      <c r="W79" s="23">
        <f t="shared" si="14"/>
        <v>1.7804613328617176</v>
      </c>
      <c r="X79" s="13">
        <v>21.05</v>
      </c>
      <c r="Y79" s="13">
        <v>80.78</v>
      </c>
      <c r="Z79" s="13">
        <v>4.62</v>
      </c>
      <c r="AA79" s="23">
        <f t="shared" si="23"/>
        <v>0.66464197555612547</v>
      </c>
      <c r="AB79" s="86">
        <v>4.28</v>
      </c>
      <c r="AC79" s="91">
        <v>5.29</v>
      </c>
      <c r="AD79" s="86">
        <v>1</v>
      </c>
      <c r="AE79" s="86">
        <v>1</v>
      </c>
      <c r="AF79" s="86">
        <v>1</v>
      </c>
      <c r="AG79" s="86">
        <v>0</v>
      </c>
      <c r="AH79" s="93">
        <v>0</v>
      </c>
      <c r="AI79" s="86">
        <f t="shared" si="15"/>
        <v>2</v>
      </c>
      <c r="AJ79" s="86">
        <v>0</v>
      </c>
      <c r="AK79" s="86">
        <v>0</v>
      </c>
      <c r="AL79" s="86">
        <v>0</v>
      </c>
      <c r="AM79" s="86">
        <v>0</v>
      </c>
      <c r="AN79" s="86">
        <f t="shared" si="16"/>
        <v>0</v>
      </c>
      <c r="AO79" s="86">
        <v>0</v>
      </c>
      <c r="AP79" s="86">
        <v>0</v>
      </c>
      <c r="AQ79" s="86">
        <v>0</v>
      </c>
      <c r="AR79" s="86">
        <v>0</v>
      </c>
      <c r="AS79" s="86">
        <f t="shared" si="17"/>
        <v>0</v>
      </c>
      <c r="AT79" s="86">
        <f t="shared" si="18"/>
        <v>1</v>
      </c>
      <c r="AU79" s="86">
        <f t="shared" si="18"/>
        <v>1</v>
      </c>
      <c r="AV79" s="86">
        <f t="shared" si="18"/>
        <v>0</v>
      </c>
      <c r="AW79" s="86">
        <f t="shared" si="18"/>
        <v>0</v>
      </c>
      <c r="AX79" s="86">
        <f t="shared" si="18"/>
        <v>2</v>
      </c>
    </row>
    <row r="80" spans="1:50" s="88" customFormat="1" x14ac:dyDescent="0.3">
      <c r="A80" s="86">
        <v>79</v>
      </c>
      <c r="B80" s="86">
        <v>80</v>
      </c>
      <c r="C80" s="86">
        <v>3</v>
      </c>
      <c r="D80" s="86">
        <v>3</v>
      </c>
      <c r="E80" s="86">
        <v>2</v>
      </c>
      <c r="F80" s="86">
        <v>2</v>
      </c>
      <c r="G80" s="86">
        <v>1</v>
      </c>
      <c r="H80" s="86">
        <v>1</v>
      </c>
      <c r="I80" s="86">
        <f t="shared" si="19"/>
        <v>2</v>
      </c>
      <c r="J80" s="86">
        <v>4.55</v>
      </c>
      <c r="K80" s="94">
        <v>47.59</v>
      </c>
      <c r="L80" s="94">
        <v>48</v>
      </c>
      <c r="M80" s="90">
        <v>20040</v>
      </c>
      <c r="N80" s="90">
        <f t="shared" si="20"/>
        <v>409.99999999999659</v>
      </c>
      <c r="O80" s="89">
        <f t="shared" si="21"/>
        <v>0.40999999999999659</v>
      </c>
      <c r="P80" s="90">
        <v>386.88608130596424</v>
      </c>
      <c r="Q80" s="87">
        <f t="shared" si="22"/>
        <v>0.94</v>
      </c>
      <c r="R80" s="87">
        <f t="shared" si="13"/>
        <v>6.0000000000000053E-2</v>
      </c>
      <c r="S80" s="86">
        <v>21682</v>
      </c>
      <c r="T80" s="86">
        <v>22210</v>
      </c>
      <c r="U80" s="86">
        <v>22752</v>
      </c>
      <c r="V80" s="23">
        <v>65.8</v>
      </c>
      <c r="W80" s="23">
        <f t="shared" si="14"/>
        <v>1.8182258936139555</v>
      </c>
      <c r="X80" s="13">
        <v>24.22</v>
      </c>
      <c r="Y80" s="13">
        <v>82.22</v>
      </c>
      <c r="Z80" s="13">
        <v>4.43</v>
      </c>
      <c r="AA80" s="23">
        <f t="shared" si="23"/>
        <v>0.64640372622306952</v>
      </c>
      <c r="AB80" s="86">
        <v>3.4</v>
      </c>
      <c r="AC80" s="91">
        <v>5.67</v>
      </c>
      <c r="AD80" s="86">
        <v>0</v>
      </c>
      <c r="AE80" s="86">
        <v>0</v>
      </c>
      <c r="AF80" s="86">
        <v>0</v>
      </c>
      <c r="AG80" s="86">
        <v>1</v>
      </c>
      <c r="AH80" s="93">
        <v>0</v>
      </c>
      <c r="AI80" s="86">
        <f t="shared" si="15"/>
        <v>1</v>
      </c>
      <c r="AJ80" s="86">
        <v>0</v>
      </c>
      <c r="AK80" s="86">
        <v>0</v>
      </c>
      <c r="AL80" s="86">
        <v>2</v>
      </c>
      <c r="AM80" s="86">
        <v>0</v>
      </c>
      <c r="AN80" s="86">
        <f t="shared" si="16"/>
        <v>2</v>
      </c>
      <c r="AO80" s="86">
        <v>1</v>
      </c>
      <c r="AP80" s="86">
        <v>0</v>
      </c>
      <c r="AQ80" s="86">
        <v>0</v>
      </c>
      <c r="AR80" s="86">
        <v>1</v>
      </c>
      <c r="AS80" s="86">
        <f t="shared" si="17"/>
        <v>2</v>
      </c>
      <c r="AT80" s="86">
        <f t="shared" si="18"/>
        <v>1</v>
      </c>
      <c r="AU80" s="86">
        <f t="shared" si="18"/>
        <v>0</v>
      </c>
      <c r="AV80" s="86">
        <f t="shared" si="18"/>
        <v>3</v>
      </c>
      <c r="AW80" s="86">
        <f t="shared" si="18"/>
        <v>1</v>
      </c>
      <c r="AX80" s="86">
        <f t="shared" si="18"/>
        <v>5</v>
      </c>
    </row>
    <row r="81" spans="1:50" x14ac:dyDescent="0.3">
      <c r="A81" s="25">
        <v>80</v>
      </c>
      <c r="B81" s="25">
        <v>80</v>
      </c>
      <c r="C81" s="25">
        <v>2</v>
      </c>
      <c r="D81" s="25">
        <v>2</v>
      </c>
      <c r="E81" s="25">
        <v>2</v>
      </c>
      <c r="F81" s="25">
        <v>2</v>
      </c>
      <c r="G81" s="25">
        <v>2</v>
      </c>
      <c r="H81" s="25">
        <v>1</v>
      </c>
      <c r="I81" s="19">
        <f t="shared" si="19"/>
        <v>3</v>
      </c>
      <c r="J81" s="25">
        <v>3.46</v>
      </c>
      <c r="K81" s="10">
        <v>48</v>
      </c>
      <c r="L81" s="10">
        <v>48.2</v>
      </c>
      <c r="M81" s="14">
        <v>20040</v>
      </c>
      <c r="N81" s="14">
        <f t="shared" si="20"/>
        <v>200.00000000000284</v>
      </c>
      <c r="O81" s="9">
        <f t="shared" si="21"/>
        <v>0.20000000000000284</v>
      </c>
      <c r="P81" s="14">
        <v>199.96639846960892</v>
      </c>
      <c r="Q81" s="15">
        <f t="shared" si="22"/>
        <v>1</v>
      </c>
      <c r="R81" s="15">
        <f t="shared" si="13"/>
        <v>0</v>
      </c>
      <c r="S81" s="25">
        <v>21682</v>
      </c>
      <c r="T81" s="25">
        <v>22210</v>
      </c>
      <c r="U81" s="25">
        <v>22752</v>
      </c>
      <c r="V81" s="17">
        <v>51.62</v>
      </c>
      <c r="W81" s="17">
        <f t="shared" si="14"/>
        <v>1.7128180002078501</v>
      </c>
      <c r="X81" s="12">
        <v>33.04</v>
      </c>
      <c r="Y81" s="12">
        <v>70.2</v>
      </c>
      <c r="Z81" s="12">
        <v>3.47</v>
      </c>
      <c r="AA81" s="17">
        <f t="shared" si="23"/>
        <v>0.54032947479087379</v>
      </c>
      <c r="AB81" s="25">
        <v>2.85</v>
      </c>
      <c r="AC81" s="16">
        <v>4.08</v>
      </c>
      <c r="AD81" s="25">
        <v>0</v>
      </c>
      <c r="AE81" s="25">
        <v>0</v>
      </c>
      <c r="AF81" s="25">
        <v>0</v>
      </c>
      <c r="AG81" s="25">
        <v>0</v>
      </c>
      <c r="AH81">
        <v>0</v>
      </c>
      <c r="AI81" s="25">
        <f t="shared" si="15"/>
        <v>0</v>
      </c>
      <c r="AJ81" s="25">
        <v>0</v>
      </c>
      <c r="AK81" s="25">
        <v>0</v>
      </c>
      <c r="AL81" s="25">
        <v>1</v>
      </c>
      <c r="AM81" s="25">
        <v>1</v>
      </c>
      <c r="AN81" s="25">
        <f t="shared" si="16"/>
        <v>2</v>
      </c>
      <c r="AO81" s="25">
        <v>0</v>
      </c>
      <c r="AP81" s="25">
        <v>0</v>
      </c>
      <c r="AQ81" s="25">
        <v>0</v>
      </c>
      <c r="AR81" s="25">
        <v>0</v>
      </c>
      <c r="AS81" s="25">
        <f t="shared" si="17"/>
        <v>0</v>
      </c>
      <c r="AT81" s="25">
        <f t="shared" si="18"/>
        <v>0</v>
      </c>
      <c r="AU81" s="25">
        <f t="shared" si="18"/>
        <v>0</v>
      </c>
      <c r="AV81" s="25">
        <f t="shared" si="18"/>
        <v>1</v>
      </c>
      <c r="AW81" s="25">
        <f t="shared" si="18"/>
        <v>1</v>
      </c>
      <c r="AX81" s="25">
        <f t="shared" si="18"/>
        <v>2</v>
      </c>
    </row>
    <row r="82" spans="1:50" x14ac:dyDescent="0.3">
      <c r="A82" s="25">
        <v>81</v>
      </c>
      <c r="B82" s="25">
        <v>80</v>
      </c>
      <c r="C82" s="25">
        <v>1</v>
      </c>
      <c r="D82" s="25">
        <v>1</v>
      </c>
      <c r="E82" s="25">
        <v>1</v>
      </c>
      <c r="F82" s="25">
        <v>1</v>
      </c>
      <c r="G82" s="25">
        <v>2</v>
      </c>
      <c r="H82" s="25">
        <v>1</v>
      </c>
      <c r="I82" s="19">
        <f t="shared" si="19"/>
        <v>3</v>
      </c>
      <c r="J82" s="25">
        <v>3.29</v>
      </c>
      <c r="K82" s="10">
        <v>48.2</v>
      </c>
      <c r="L82" s="10">
        <v>48.433</v>
      </c>
      <c r="M82" s="14">
        <v>20040</v>
      </c>
      <c r="N82" s="14">
        <f t="shared" si="20"/>
        <v>232.99999999999699</v>
      </c>
      <c r="O82" s="9">
        <f t="shared" si="21"/>
        <v>0.23299999999999699</v>
      </c>
      <c r="P82" s="14">
        <v>231.96454423167859</v>
      </c>
      <c r="Q82" s="15">
        <f t="shared" si="22"/>
        <v>1</v>
      </c>
      <c r="R82" s="15">
        <f t="shared" si="13"/>
        <v>0</v>
      </c>
      <c r="S82" s="25">
        <v>21682</v>
      </c>
      <c r="T82" s="25">
        <v>22210</v>
      </c>
      <c r="U82" s="25">
        <v>22752</v>
      </c>
      <c r="V82" s="17">
        <v>68.48</v>
      </c>
      <c r="W82" s="17">
        <f t="shared" si="14"/>
        <v>1.8355637516690968</v>
      </c>
      <c r="X82" s="12">
        <v>58.06</v>
      </c>
      <c r="Y82" s="12">
        <v>78.89</v>
      </c>
      <c r="Z82" s="12">
        <v>2.63</v>
      </c>
      <c r="AA82" s="17">
        <f t="shared" si="23"/>
        <v>0.41995574848975786</v>
      </c>
      <c r="AB82" s="25">
        <v>2.09</v>
      </c>
      <c r="AC82" s="16">
        <v>3.54</v>
      </c>
      <c r="AD82" s="25">
        <v>0</v>
      </c>
      <c r="AE82" s="25">
        <v>0</v>
      </c>
      <c r="AF82" s="25">
        <v>0</v>
      </c>
      <c r="AG82" s="25">
        <v>0</v>
      </c>
      <c r="AH82">
        <v>0</v>
      </c>
      <c r="AI82" s="25">
        <f t="shared" si="15"/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f t="shared" si="16"/>
        <v>0</v>
      </c>
      <c r="AO82" s="25">
        <v>0</v>
      </c>
      <c r="AP82" s="25">
        <v>0</v>
      </c>
      <c r="AQ82" s="25">
        <v>0</v>
      </c>
      <c r="AR82" s="25">
        <v>0</v>
      </c>
      <c r="AS82" s="25">
        <f t="shared" si="17"/>
        <v>0</v>
      </c>
      <c r="AT82" s="25">
        <f t="shared" si="18"/>
        <v>0</v>
      </c>
      <c r="AU82" s="25">
        <f t="shared" si="18"/>
        <v>0</v>
      </c>
      <c r="AV82" s="25">
        <f t="shared" si="18"/>
        <v>0</v>
      </c>
      <c r="AW82" s="25">
        <f t="shared" si="18"/>
        <v>0</v>
      </c>
      <c r="AX82" s="25">
        <f t="shared" si="18"/>
        <v>0</v>
      </c>
    </row>
    <row r="83" spans="1:50" x14ac:dyDescent="0.3">
      <c r="A83" s="25">
        <v>82</v>
      </c>
      <c r="B83" s="25">
        <v>80</v>
      </c>
      <c r="C83" s="25">
        <v>2</v>
      </c>
      <c r="D83" s="25">
        <v>3</v>
      </c>
      <c r="E83" s="25">
        <v>2</v>
      </c>
      <c r="F83" s="25">
        <v>3</v>
      </c>
      <c r="G83" s="25">
        <v>2</v>
      </c>
      <c r="H83" s="25">
        <v>1</v>
      </c>
      <c r="I83" s="19">
        <f t="shared" si="19"/>
        <v>3</v>
      </c>
      <c r="J83" s="25">
        <v>3.58</v>
      </c>
      <c r="K83" s="10">
        <v>48.433</v>
      </c>
      <c r="L83" s="10">
        <v>48.86</v>
      </c>
      <c r="M83" s="14">
        <v>20040</v>
      </c>
      <c r="N83" s="14">
        <f t="shared" si="20"/>
        <v>426.9999999999996</v>
      </c>
      <c r="O83" s="9">
        <f t="shared" si="21"/>
        <v>0.4269999999999996</v>
      </c>
      <c r="P83" s="14">
        <v>426.94920016341439</v>
      </c>
      <c r="Q83" s="15">
        <f t="shared" si="22"/>
        <v>1</v>
      </c>
      <c r="R83" s="15">
        <f t="shared" si="13"/>
        <v>0</v>
      </c>
      <c r="S83" s="25">
        <v>21682</v>
      </c>
      <c r="T83" s="25">
        <v>22210</v>
      </c>
      <c r="U83" s="25">
        <v>22752</v>
      </c>
      <c r="V83" s="17">
        <v>55.67</v>
      </c>
      <c r="W83" s="17">
        <f t="shared" si="14"/>
        <v>1.7456212213069384</v>
      </c>
      <c r="X83" s="12">
        <v>39.01</v>
      </c>
      <c r="Y83" s="12">
        <v>68.569999999999993</v>
      </c>
      <c r="Z83" s="12">
        <v>5.7</v>
      </c>
      <c r="AA83" s="17">
        <f t="shared" si="23"/>
        <v>0.75587485567249146</v>
      </c>
      <c r="AB83" s="25">
        <v>2.87</v>
      </c>
      <c r="AC83" s="16">
        <v>7.5</v>
      </c>
      <c r="AD83" s="25">
        <v>0</v>
      </c>
      <c r="AE83" s="25">
        <v>0</v>
      </c>
      <c r="AF83" s="25">
        <v>2</v>
      </c>
      <c r="AG83" s="25">
        <v>3</v>
      </c>
      <c r="AH83">
        <v>0</v>
      </c>
      <c r="AI83" s="25">
        <f t="shared" si="15"/>
        <v>5</v>
      </c>
      <c r="AJ83" s="25">
        <v>0</v>
      </c>
      <c r="AK83" s="25">
        <v>0</v>
      </c>
      <c r="AL83" s="25">
        <v>0</v>
      </c>
      <c r="AM83" s="25">
        <v>1</v>
      </c>
      <c r="AN83" s="25">
        <f t="shared" si="16"/>
        <v>1</v>
      </c>
      <c r="AO83" s="25">
        <v>0</v>
      </c>
      <c r="AP83" s="25">
        <v>0</v>
      </c>
      <c r="AQ83" s="25">
        <v>0</v>
      </c>
      <c r="AR83" s="25">
        <v>0</v>
      </c>
      <c r="AS83" s="25">
        <f t="shared" si="17"/>
        <v>0</v>
      </c>
      <c r="AT83" s="25">
        <f t="shared" si="18"/>
        <v>0</v>
      </c>
      <c r="AU83" s="25">
        <f t="shared" si="18"/>
        <v>2</v>
      </c>
      <c r="AV83" s="25">
        <f t="shared" si="18"/>
        <v>3</v>
      </c>
      <c r="AW83" s="25">
        <f t="shared" si="18"/>
        <v>1</v>
      </c>
      <c r="AX83" s="25">
        <f t="shared" si="18"/>
        <v>6</v>
      </c>
    </row>
    <row r="84" spans="1:50" x14ac:dyDescent="0.3">
      <c r="A84" s="25">
        <v>83</v>
      </c>
      <c r="B84" s="25">
        <v>80</v>
      </c>
      <c r="C84" s="25">
        <v>2</v>
      </c>
      <c r="D84" s="25">
        <v>2</v>
      </c>
      <c r="E84" s="25">
        <v>2</v>
      </c>
      <c r="F84" s="25">
        <v>2</v>
      </c>
      <c r="G84" s="25">
        <v>2</v>
      </c>
      <c r="H84" s="25">
        <v>1</v>
      </c>
      <c r="I84" s="19">
        <f t="shared" si="19"/>
        <v>3</v>
      </c>
      <c r="J84" s="25">
        <v>3.63</v>
      </c>
      <c r="K84" s="10">
        <v>48.86</v>
      </c>
      <c r="L84" s="10">
        <v>49.2</v>
      </c>
      <c r="M84" s="14">
        <v>20040</v>
      </c>
      <c r="N84" s="14">
        <f t="shared" si="20"/>
        <v>340.00000000000341</v>
      </c>
      <c r="O84" s="9">
        <f t="shared" si="21"/>
        <v>0.34000000000000341</v>
      </c>
      <c r="P84" s="14">
        <v>335.38055650307575</v>
      </c>
      <c r="Q84" s="15">
        <f t="shared" si="22"/>
        <v>0.99</v>
      </c>
      <c r="R84" s="15">
        <f t="shared" si="13"/>
        <v>1.0000000000000009E-2</v>
      </c>
      <c r="S84" s="25">
        <v>21682</v>
      </c>
      <c r="T84" s="25">
        <v>22210</v>
      </c>
      <c r="U84" s="25">
        <v>22752</v>
      </c>
      <c r="V84" s="17">
        <v>63.45</v>
      </c>
      <c r="W84" s="17">
        <f t="shared" si="14"/>
        <v>1.8024316264307236</v>
      </c>
      <c r="X84" s="12">
        <v>42.72</v>
      </c>
      <c r="Y84" s="12">
        <v>93.56</v>
      </c>
      <c r="Z84" s="12">
        <v>4</v>
      </c>
      <c r="AA84" s="17">
        <f t="shared" si="23"/>
        <v>0.6020599913279624</v>
      </c>
      <c r="AB84" s="25">
        <v>3.76</v>
      </c>
      <c r="AC84" s="16">
        <v>4.29</v>
      </c>
      <c r="AD84" s="25">
        <v>0</v>
      </c>
      <c r="AE84" s="25">
        <v>0</v>
      </c>
      <c r="AF84" s="25">
        <v>1</v>
      </c>
      <c r="AG84" s="25">
        <v>0</v>
      </c>
      <c r="AH84">
        <v>1</v>
      </c>
      <c r="AI84" s="25">
        <f t="shared" si="15"/>
        <v>2</v>
      </c>
      <c r="AJ84" s="25">
        <v>0</v>
      </c>
      <c r="AK84" s="25">
        <v>0</v>
      </c>
      <c r="AL84" s="25">
        <v>0</v>
      </c>
      <c r="AM84" s="25">
        <v>3</v>
      </c>
      <c r="AN84" s="25">
        <f t="shared" si="16"/>
        <v>3</v>
      </c>
      <c r="AO84" s="25">
        <v>0</v>
      </c>
      <c r="AP84" s="25">
        <v>0</v>
      </c>
      <c r="AQ84" s="25">
        <v>0</v>
      </c>
      <c r="AR84" s="25">
        <v>0</v>
      </c>
      <c r="AS84" s="25">
        <f t="shared" si="17"/>
        <v>0</v>
      </c>
      <c r="AT84" s="25">
        <f t="shared" si="18"/>
        <v>0</v>
      </c>
      <c r="AU84" s="25">
        <f t="shared" si="18"/>
        <v>1</v>
      </c>
      <c r="AV84" s="25">
        <f t="shared" si="18"/>
        <v>0</v>
      </c>
      <c r="AW84" s="25">
        <f t="shared" si="18"/>
        <v>4</v>
      </c>
      <c r="AX84" s="25">
        <f t="shared" si="18"/>
        <v>5</v>
      </c>
    </row>
    <row r="85" spans="1:50" x14ac:dyDescent="0.3">
      <c r="A85" s="25">
        <v>84</v>
      </c>
      <c r="B85" s="25">
        <v>80</v>
      </c>
      <c r="C85" s="25">
        <v>2</v>
      </c>
      <c r="D85" s="25">
        <v>3</v>
      </c>
      <c r="E85" s="25">
        <v>2</v>
      </c>
      <c r="F85" s="25">
        <v>3</v>
      </c>
      <c r="G85" s="25">
        <v>2</v>
      </c>
      <c r="H85" s="25">
        <v>1</v>
      </c>
      <c r="I85" s="19">
        <f t="shared" si="19"/>
        <v>3</v>
      </c>
      <c r="J85" s="25">
        <v>3.93</v>
      </c>
      <c r="K85" s="10">
        <v>49.2</v>
      </c>
      <c r="L85" s="10">
        <v>49.65</v>
      </c>
      <c r="M85" s="14">
        <v>20040</v>
      </c>
      <c r="N85" s="14">
        <f t="shared" si="20"/>
        <v>449.99999999999574</v>
      </c>
      <c r="O85" s="9">
        <f t="shared" si="21"/>
        <v>0.44999999999999574</v>
      </c>
      <c r="P85" s="14">
        <v>444.20461910098641</v>
      </c>
      <c r="Q85" s="15">
        <f t="shared" si="22"/>
        <v>0.99</v>
      </c>
      <c r="R85" s="15">
        <f t="shared" si="13"/>
        <v>1.0000000000000009E-2</v>
      </c>
      <c r="S85" s="25">
        <v>21682</v>
      </c>
      <c r="T85" s="25">
        <v>22210</v>
      </c>
      <c r="U85" s="25">
        <v>22752</v>
      </c>
      <c r="V85" s="17">
        <v>69.86</v>
      </c>
      <c r="W85" s="17">
        <f t="shared" si="14"/>
        <v>1.8442285813016279</v>
      </c>
      <c r="X85" s="12">
        <v>53.24</v>
      </c>
      <c r="Y85" s="12">
        <v>76.22</v>
      </c>
      <c r="Z85" s="12">
        <v>1.96</v>
      </c>
      <c r="AA85" s="17">
        <f t="shared" si="23"/>
        <v>0.29225607135647602</v>
      </c>
      <c r="AB85" s="25">
        <v>1.79</v>
      </c>
      <c r="AC85" s="16">
        <v>2.13</v>
      </c>
      <c r="AD85" s="25">
        <v>3</v>
      </c>
      <c r="AE85" s="25">
        <v>0</v>
      </c>
      <c r="AF85" s="25">
        <v>0</v>
      </c>
      <c r="AG85" s="25">
        <v>0</v>
      </c>
      <c r="AH85">
        <v>1</v>
      </c>
      <c r="AI85" s="25">
        <f t="shared" si="15"/>
        <v>1</v>
      </c>
      <c r="AJ85" s="25">
        <v>0</v>
      </c>
      <c r="AK85" s="25">
        <v>1</v>
      </c>
      <c r="AL85" s="25">
        <v>0</v>
      </c>
      <c r="AM85" s="25">
        <v>0</v>
      </c>
      <c r="AN85" s="25">
        <f t="shared" si="16"/>
        <v>1</v>
      </c>
      <c r="AO85" s="25">
        <v>0</v>
      </c>
      <c r="AP85" s="25">
        <v>0</v>
      </c>
      <c r="AQ85" s="25">
        <v>0</v>
      </c>
      <c r="AR85" s="25">
        <v>0</v>
      </c>
      <c r="AS85" s="25">
        <f t="shared" si="17"/>
        <v>0</v>
      </c>
      <c r="AT85" s="25">
        <f t="shared" si="18"/>
        <v>0</v>
      </c>
      <c r="AU85" s="25">
        <f t="shared" si="18"/>
        <v>1</v>
      </c>
      <c r="AV85" s="25">
        <f t="shared" si="18"/>
        <v>0</v>
      </c>
      <c r="AW85" s="25">
        <f t="shared" si="18"/>
        <v>1</v>
      </c>
      <c r="AX85" s="25">
        <f t="shared" si="18"/>
        <v>2</v>
      </c>
    </row>
    <row r="86" spans="1:50" x14ac:dyDescent="0.3">
      <c r="A86" s="25">
        <v>85</v>
      </c>
      <c r="B86" s="25">
        <v>60</v>
      </c>
      <c r="C86" s="25">
        <v>3</v>
      </c>
      <c r="D86" s="25">
        <v>3</v>
      </c>
      <c r="E86" s="25">
        <v>2</v>
      </c>
      <c r="F86" s="25">
        <v>2</v>
      </c>
      <c r="G86" s="25">
        <v>1</v>
      </c>
      <c r="H86" s="25">
        <v>1</v>
      </c>
      <c r="I86" s="19">
        <f t="shared" si="19"/>
        <v>2</v>
      </c>
      <c r="J86" s="25">
        <v>4.4000000000000004</v>
      </c>
      <c r="K86" s="10">
        <v>49.65</v>
      </c>
      <c r="L86" s="10">
        <v>50.35</v>
      </c>
      <c r="M86" s="14">
        <v>20040</v>
      </c>
      <c r="N86" s="14">
        <f t="shared" si="20"/>
        <v>700.00000000000284</v>
      </c>
      <c r="O86" s="9">
        <f t="shared" si="21"/>
        <v>0.70000000000000284</v>
      </c>
      <c r="P86" s="14">
        <v>699.90704177721784</v>
      </c>
      <c r="Q86" s="15">
        <f t="shared" si="22"/>
        <v>1</v>
      </c>
      <c r="R86" s="15">
        <f t="shared" si="13"/>
        <v>0</v>
      </c>
      <c r="S86" s="25">
        <v>21682</v>
      </c>
      <c r="T86" s="25">
        <v>22210</v>
      </c>
      <c r="U86" s="25">
        <v>22752</v>
      </c>
      <c r="V86" s="17">
        <v>75.69</v>
      </c>
      <c r="W86" s="17">
        <f t="shared" si="14"/>
        <v>1.8790385052372371</v>
      </c>
      <c r="X86" s="12">
        <v>32.85</v>
      </c>
      <c r="Y86" s="12">
        <v>99.17</v>
      </c>
      <c r="Z86" s="12">
        <v>2.63</v>
      </c>
      <c r="AA86" s="17">
        <f t="shared" si="23"/>
        <v>0.41995574848975786</v>
      </c>
      <c r="AB86" s="25">
        <v>1.75</v>
      </c>
      <c r="AC86" s="16">
        <v>4.2</v>
      </c>
      <c r="AD86" s="25">
        <v>1</v>
      </c>
      <c r="AE86" s="25">
        <v>0</v>
      </c>
      <c r="AF86" s="25">
        <v>1</v>
      </c>
      <c r="AG86" s="25">
        <v>2</v>
      </c>
      <c r="AH86">
        <v>4</v>
      </c>
      <c r="AI86" s="25">
        <f t="shared" si="15"/>
        <v>7</v>
      </c>
      <c r="AJ86" s="25">
        <v>0</v>
      </c>
      <c r="AK86" s="25">
        <v>0</v>
      </c>
      <c r="AL86" s="25">
        <v>1</v>
      </c>
      <c r="AM86" s="25">
        <v>9</v>
      </c>
      <c r="AN86" s="25">
        <f t="shared" si="16"/>
        <v>10</v>
      </c>
      <c r="AO86" s="25">
        <v>0</v>
      </c>
      <c r="AP86" s="25">
        <v>0</v>
      </c>
      <c r="AQ86" s="25">
        <v>2</v>
      </c>
      <c r="AR86" s="25">
        <v>6</v>
      </c>
      <c r="AS86" s="25">
        <f t="shared" si="17"/>
        <v>8</v>
      </c>
      <c r="AT86" s="25">
        <f t="shared" si="18"/>
        <v>0</v>
      </c>
      <c r="AU86" s="25">
        <f t="shared" si="18"/>
        <v>1</v>
      </c>
      <c r="AV86" s="25">
        <f t="shared" si="18"/>
        <v>5</v>
      </c>
      <c r="AW86" s="25">
        <f t="shared" si="18"/>
        <v>19</v>
      </c>
      <c r="AX86" s="25">
        <f t="shared" si="18"/>
        <v>25</v>
      </c>
    </row>
    <row r="87" spans="1:50" s="107" customFormat="1" x14ac:dyDescent="0.3">
      <c r="A87" s="98">
        <v>86</v>
      </c>
      <c r="B87" s="98">
        <v>60</v>
      </c>
      <c r="C87" s="98">
        <v>2</v>
      </c>
      <c r="D87" s="98">
        <v>2</v>
      </c>
      <c r="E87" s="98">
        <v>1</v>
      </c>
      <c r="F87" s="98">
        <v>1</v>
      </c>
      <c r="G87" s="98">
        <v>2</v>
      </c>
      <c r="H87" s="98">
        <v>1</v>
      </c>
      <c r="I87" s="98">
        <f t="shared" si="19"/>
        <v>3</v>
      </c>
      <c r="J87" s="98">
        <v>3.83</v>
      </c>
      <c r="K87" s="99">
        <v>50.35</v>
      </c>
      <c r="L87" s="99">
        <v>51</v>
      </c>
      <c r="M87" s="100">
        <v>20040</v>
      </c>
      <c r="N87" s="100">
        <f t="shared" si="20"/>
        <v>649.99999999999864</v>
      </c>
      <c r="O87" s="101">
        <f t="shared" si="21"/>
        <v>0.64999999999999869</v>
      </c>
      <c r="P87" s="100">
        <v>576.4651863640504</v>
      </c>
      <c r="Q87" s="102">
        <f t="shared" si="22"/>
        <v>0.89</v>
      </c>
      <c r="R87" s="102">
        <f t="shared" si="13"/>
        <v>0.10999999999999999</v>
      </c>
      <c r="S87" s="98">
        <v>21682</v>
      </c>
      <c r="T87" s="98">
        <v>22210</v>
      </c>
      <c r="U87" s="98">
        <v>22752</v>
      </c>
      <c r="V87" s="103">
        <v>66.959999999999994</v>
      </c>
      <c r="W87" s="103">
        <f t="shared" si="14"/>
        <v>1.8258154449852035</v>
      </c>
      <c r="X87" s="104">
        <v>50.44</v>
      </c>
      <c r="Y87" s="104">
        <v>91.3</v>
      </c>
      <c r="Z87" s="104">
        <v>3.42</v>
      </c>
      <c r="AA87" s="103">
        <f t="shared" si="23"/>
        <v>0.53402610605613499</v>
      </c>
      <c r="AB87" s="98">
        <v>1.92</v>
      </c>
      <c r="AC87" s="105">
        <v>5.9</v>
      </c>
      <c r="AD87" s="98">
        <v>0</v>
      </c>
      <c r="AE87" s="98">
        <v>0</v>
      </c>
      <c r="AF87" s="98">
        <v>1</v>
      </c>
      <c r="AG87" s="98">
        <v>3</v>
      </c>
      <c r="AH87" s="106">
        <v>5</v>
      </c>
      <c r="AI87" s="98">
        <f t="shared" si="15"/>
        <v>9</v>
      </c>
      <c r="AJ87" s="98">
        <v>0</v>
      </c>
      <c r="AK87" s="98">
        <v>0</v>
      </c>
      <c r="AL87" s="98">
        <v>1</v>
      </c>
      <c r="AM87" s="98">
        <v>7</v>
      </c>
      <c r="AN87" s="98">
        <f t="shared" si="16"/>
        <v>8</v>
      </c>
      <c r="AO87" s="98">
        <v>0</v>
      </c>
      <c r="AP87" s="98">
        <v>0</v>
      </c>
      <c r="AQ87" s="98">
        <v>5</v>
      </c>
      <c r="AR87" s="98">
        <v>5</v>
      </c>
      <c r="AS87" s="98">
        <f t="shared" si="17"/>
        <v>10</v>
      </c>
      <c r="AT87" s="98">
        <f t="shared" si="18"/>
        <v>0</v>
      </c>
      <c r="AU87" s="98">
        <f t="shared" si="18"/>
        <v>1</v>
      </c>
      <c r="AV87" s="98">
        <f t="shared" si="18"/>
        <v>9</v>
      </c>
      <c r="AW87" s="98">
        <f t="shared" si="18"/>
        <v>17</v>
      </c>
      <c r="AX87" s="98">
        <f t="shared" si="18"/>
        <v>27</v>
      </c>
    </row>
    <row r="88" spans="1:50" x14ac:dyDescent="0.3">
      <c r="A88" s="25">
        <v>87</v>
      </c>
      <c r="B88" s="25">
        <v>60</v>
      </c>
      <c r="C88" s="25">
        <v>2</v>
      </c>
      <c r="D88" s="25">
        <v>3</v>
      </c>
      <c r="E88" s="25">
        <v>2</v>
      </c>
      <c r="F88" s="25">
        <v>2</v>
      </c>
      <c r="G88" s="25">
        <v>1</v>
      </c>
      <c r="H88" s="25">
        <v>1</v>
      </c>
      <c r="I88" s="19">
        <f t="shared" si="19"/>
        <v>2</v>
      </c>
      <c r="J88" s="25">
        <v>3.69</v>
      </c>
      <c r="K88" s="10">
        <v>51</v>
      </c>
      <c r="L88" s="10">
        <v>51.39</v>
      </c>
      <c r="M88" s="14">
        <v>20040</v>
      </c>
      <c r="N88" s="14">
        <f t="shared" si="20"/>
        <v>390.00000000000057</v>
      </c>
      <c r="O88" s="9">
        <f t="shared" si="21"/>
        <v>0.39000000000000057</v>
      </c>
      <c r="P88" s="14">
        <v>370.25613238195291</v>
      </c>
      <c r="Q88" s="15">
        <f t="shared" si="22"/>
        <v>0.95</v>
      </c>
      <c r="R88" s="15">
        <f t="shared" si="13"/>
        <v>5.0000000000000044E-2</v>
      </c>
      <c r="S88" s="25">
        <v>21682</v>
      </c>
      <c r="T88" s="25">
        <v>22210</v>
      </c>
      <c r="U88" s="25">
        <v>22752</v>
      </c>
      <c r="V88" s="17">
        <v>59.68</v>
      </c>
      <c r="W88" s="17">
        <f t="shared" si="14"/>
        <v>1.7758288144646124</v>
      </c>
      <c r="X88" s="12">
        <v>31.77</v>
      </c>
      <c r="Y88" s="12">
        <v>91.3</v>
      </c>
      <c r="Z88" s="12">
        <v>3.21</v>
      </c>
      <c r="AA88" s="17">
        <f t="shared" si="23"/>
        <v>0.5065050324048721</v>
      </c>
      <c r="AB88" s="25">
        <v>2.4700000000000002</v>
      </c>
      <c r="AC88" s="16">
        <v>3.99</v>
      </c>
      <c r="AD88" s="25">
        <v>0</v>
      </c>
      <c r="AE88" s="25">
        <v>0</v>
      </c>
      <c r="AF88" s="25">
        <v>0</v>
      </c>
      <c r="AG88" s="25">
        <v>1</v>
      </c>
      <c r="AH88">
        <v>4</v>
      </c>
      <c r="AI88" s="25">
        <f t="shared" si="15"/>
        <v>5</v>
      </c>
      <c r="AJ88" s="25">
        <v>0</v>
      </c>
      <c r="AK88" s="25">
        <v>1</v>
      </c>
      <c r="AL88" s="25">
        <v>0</v>
      </c>
      <c r="AM88" s="25">
        <v>7</v>
      </c>
      <c r="AN88" s="25">
        <f t="shared" si="16"/>
        <v>8</v>
      </c>
      <c r="AO88" s="25">
        <v>0</v>
      </c>
      <c r="AP88" s="25">
        <v>0</v>
      </c>
      <c r="AQ88" s="25">
        <v>0</v>
      </c>
      <c r="AR88" s="25">
        <v>4</v>
      </c>
      <c r="AS88" s="25">
        <f t="shared" si="17"/>
        <v>4</v>
      </c>
      <c r="AT88" s="25">
        <f t="shared" si="18"/>
        <v>0</v>
      </c>
      <c r="AU88" s="25">
        <f t="shared" si="18"/>
        <v>1</v>
      </c>
      <c r="AV88" s="25">
        <f t="shared" si="18"/>
        <v>1</v>
      </c>
      <c r="AW88" s="25">
        <f t="shared" si="18"/>
        <v>15</v>
      </c>
      <c r="AX88" s="25">
        <f t="shared" si="18"/>
        <v>17</v>
      </c>
    </row>
    <row r="89" spans="1:50" x14ac:dyDescent="0.3">
      <c r="A89" s="25">
        <v>88</v>
      </c>
      <c r="B89" s="25">
        <v>60</v>
      </c>
      <c r="C89" s="25">
        <v>1</v>
      </c>
      <c r="D89" s="25">
        <v>1</v>
      </c>
      <c r="E89" s="25">
        <v>1</v>
      </c>
      <c r="F89" s="25">
        <v>1</v>
      </c>
      <c r="G89" s="25">
        <v>2</v>
      </c>
      <c r="H89" s="25">
        <v>1</v>
      </c>
      <c r="I89" s="19">
        <f t="shared" si="19"/>
        <v>3</v>
      </c>
      <c r="J89" s="25">
        <v>3.71</v>
      </c>
      <c r="K89" s="10">
        <v>51.39</v>
      </c>
      <c r="L89" s="10">
        <v>52</v>
      </c>
      <c r="M89" s="14">
        <v>20040</v>
      </c>
      <c r="N89" s="14">
        <f t="shared" si="20"/>
        <v>609.99999999999943</v>
      </c>
      <c r="O89" s="9">
        <f t="shared" si="21"/>
        <v>0.60999999999999943</v>
      </c>
      <c r="P89" s="14">
        <v>436.94355375395168</v>
      </c>
      <c r="Q89" s="15">
        <f t="shared" si="22"/>
        <v>0.72</v>
      </c>
      <c r="R89" s="15">
        <f t="shared" si="13"/>
        <v>0.28000000000000003</v>
      </c>
      <c r="S89" s="25">
        <v>21682</v>
      </c>
      <c r="T89" s="25">
        <v>22210</v>
      </c>
      <c r="U89" s="25">
        <v>22752</v>
      </c>
      <c r="V89" s="17">
        <v>61.8</v>
      </c>
      <c r="W89" s="17">
        <f t="shared" si="14"/>
        <v>1.7909884750888159</v>
      </c>
      <c r="X89" s="12">
        <v>39.53</v>
      </c>
      <c r="Y89" s="12">
        <v>78.989999999999995</v>
      </c>
      <c r="Z89" s="12">
        <v>5.34</v>
      </c>
      <c r="AA89" s="17">
        <f t="shared" si="23"/>
        <v>0.72754125702855643</v>
      </c>
      <c r="AB89" s="25">
        <v>3.97</v>
      </c>
      <c r="AC89" s="16">
        <v>7.04</v>
      </c>
      <c r="AD89" s="25">
        <v>0</v>
      </c>
      <c r="AE89" s="25">
        <v>0</v>
      </c>
      <c r="AF89" s="25">
        <v>1</v>
      </c>
      <c r="AG89" s="25">
        <v>0</v>
      </c>
      <c r="AH89">
        <v>1</v>
      </c>
      <c r="AI89" s="25">
        <f t="shared" si="15"/>
        <v>2</v>
      </c>
      <c r="AJ89" s="25">
        <v>0</v>
      </c>
      <c r="AK89" s="25">
        <v>0</v>
      </c>
      <c r="AL89" s="25">
        <v>2</v>
      </c>
      <c r="AM89" s="25">
        <v>1</v>
      </c>
      <c r="AN89" s="25">
        <f t="shared" si="16"/>
        <v>3</v>
      </c>
      <c r="AO89" s="25">
        <v>0</v>
      </c>
      <c r="AP89" s="25">
        <v>0</v>
      </c>
      <c r="AQ89" s="25">
        <v>0</v>
      </c>
      <c r="AR89" s="25">
        <v>1</v>
      </c>
      <c r="AS89" s="25">
        <f t="shared" si="17"/>
        <v>1</v>
      </c>
      <c r="AT89" s="25">
        <f t="shared" si="18"/>
        <v>0</v>
      </c>
      <c r="AU89" s="25">
        <f t="shared" si="18"/>
        <v>1</v>
      </c>
      <c r="AV89" s="25">
        <f t="shared" si="18"/>
        <v>2</v>
      </c>
      <c r="AW89" s="25">
        <f t="shared" si="18"/>
        <v>3</v>
      </c>
      <c r="AX89" s="25">
        <f t="shared" si="18"/>
        <v>6</v>
      </c>
    </row>
    <row r="90" spans="1:50" x14ac:dyDescent="0.3">
      <c r="A90" s="25">
        <v>89</v>
      </c>
      <c r="B90" s="25">
        <v>60</v>
      </c>
      <c r="C90" s="25">
        <v>2</v>
      </c>
      <c r="D90" s="25">
        <v>1</v>
      </c>
      <c r="E90" s="25">
        <v>2</v>
      </c>
      <c r="F90" s="25">
        <v>1</v>
      </c>
      <c r="G90" s="25">
        <v>1</v>
      </c>
      <c r="H90" s="25">
        <v>2</v>
      </c>
      <c r="I90" s="19">
        <f t="shared" si="19"/>
        <v>3</v>
      </c>
      <c r="J90" s="25">
        <v>4.25</v>
      </c>
      <c r="K90" s="10">
        <v>52</v>
      </c>
      <c r="L90" s="10">
        <v>52.45</v>
      </c>
      <c r="M90" s="14">
        <v>20050</v>
      </c>
      <c r="N90" s="14">
        <f t="shared" si="20"/>
        <v>450.00000000000284</v>
      </c>
      <c r="O90" s="9">
        <f t="shared" si="21"/>
        <v>0.45000000000000284</v>
      </c>
      <c r="P90" s="14">
        <v>423.012995586746</v>
      </c>
      <c r="Q90" s="15">
        <f t="shared" si="22"/>
        <v>0.94</v>
      </c>
      <c r="R90" s="15">
        <f t="shared" si="13"/>
        <v>6.0000000000000053E-2</v>
      </c>
      <c r="S90" s="25">
        <v>21682</v>
      </c>
      <c r="T90" s="25">
        <v>22210</v>
      </c>
      <c r="U90" s="25">
        <v>22752</v>
      </c>
      <c r="V90" s="17">
        <v>72.05</v>
      </c>
      <c r="W90" s="17">
        <f t="shared" si="14"/>
        <v>1.8576339851500081</v>
      </c>
      <c r="X90" s="12">
        <v>61.47</v>
      </c>
      <c r="Y90" s="12">
        <v>87.16</v>
      </c>
      <c r="Z90" s="12">
        <v>2.79</v>
      </c>
      <c r="AA90" s="17">
        <f t="shared" si="23"/>
        <v>0.44560420327359757</v>
      </c>
      <c r="AB90" s="25">
        <v>2.4</v>
      </c>
      <c r="AC90" s="16">
        <v>3.44</v>
      </c>
      <c r="AD90" s="25">
        <v>0</v>
      </c>
      <c r="AE90" s="25">
        <v>0</v>
      </c>
      <c r="AF90" s="25">
        <v>0</v>
      </c>
      <c r="AG90" s="25">
        <v>0</v>
      </c>
      <c r="AH90">
        <v>3</v>
      </c>
      <c r="AI90" s="25">
        <f t="shared" si="15"/>
        <v>3</v>
      </c>
      <c r="AJ90" s="25">
        <v>0</v>
      </c>
      <c r="AK90" s="25">
        <v>0</v>
      </c>
      <c r="AL90" s="25">
        <v>0</v>
      </c>
      <c r="AM90" s="25">
        <v>1</v>
      </c>
      <c r="AN90" s="25">
        <f t="shared" si="16"/>
        <v>1</v>
      </c>
      <c r="AO90" s="25">
        <v>0</v>
      </c>
      <c r="AP90" s="25">
        <v>0</v>
      </c>
      <c r="AQ90" s="25">
        <v>1</v>
      </c>
      <c r="AR90" s="25">
        <v>4</v>
      </c>
      <c r="AS90" s="25">
        <f t="shared" si="17"/>
        <v>5</v>
      </c>
      <c r="AT90" s="25">
        <f t="shared" si="18"/>
        <v>0</v>
      </c>
      <c r="AU90" s="25">
        <f t="shared" si="18"/>
        <v>0</v>
      </c>
      <c r="AV90" s="25">
        <f t="shared" si="18"/>
        <v>1</v>
      </c>
      <c r="AW90" s="25">
        <f t="shared" si="18"/>
        <v>8</v>
      </c>
      <c r="AX90" s="25">
        <f t="shared" si="18"/>
        <v>9</v>
      </c>
    </row>
    <row r="91" spans="1:50" x14ac:dyDescent="0.3">
      <c r="A91" s="25">
        <v>90</v>
      </c>
      <c r="B91" s="25">
        <v>80</v>
      </c>
      <c r="C91" s="25">
        <v>3</v>
      </c>
      <c r="D91" s="25">
        <v>1</v>
      </c>
      <c r="E91" s="25">
        <v>2</v>
      </c>
      <c r="F91" s="25">
        <v>1</v>
      </c>
      <c r="G91" s="25">
        <v>1</v>
      </c>
      <c r="H91" s="25">
        <v>2</v>
      </c>
      <c r="I91" s="19">
        <f t="shared" si="19"/>
        <v>3</v>
      </c>
      <c r="J91" s="25">
        <v>4.21</v>
      </c>
      <c r="K91" s="10">
        <v>52.45</v>
      </c>
      <c r="L91" s="10">
        <v>53.07</v>
      </c>
      <c r="M91" s="14">
        <v>20050</v>
      </c>
      <c r="N91" s="14">
        <f t="shared" si="20"/>
        <v>619.9999999999975</v>
      </c>
      <c r="O91" s="9">
        <f t="shared" si="21"/>
        <v>0.61999999999999755</v>
      </c>
      <c r="P91" s="14">
        <v>619.93659375763912</v>
      </c>
      <c r="Q91" s="15">
        <f t="shared" si="22"/>
        <v>1</v>
      </c>
      <c r="R91" s="15">
        <f t="shared" si="13"/>
        <v>0</v>
      </c>
      <c r="S91" s="25">
        <v>21682</v>
      </c>
      <c r="T91" s="25">
        <v>22210</v>
      </c>
      <c r="U91" s="25">
        <v>22752</v>
      </c>
      <c r="V91" s="17">
        <v>53.43</v>
      </c>
      <c r="W91" s="17">
        <f t="shared" si="14"/>
        <v>1.727785174182906</v>
      </c>
      <c r="X91" s="12">
        <v>11.1</v>
      </c>
      <c r="Y91" s="12">
        <v>80.84</v>
      </c>
      <c r="Z91" s="12">
        <v>2.78</v>
      </c>
      <c r="AA91" s="17">
        <f t="shared" si="23"/>
        <v>0.44404479591807622</v>
      </c>
      <c r="AB91" s="25">
        <v>1.97</v>
      </c>
      <c r="AC91" s="16">
        <v>3.56</v>
      </c>
      <c r="AD91" s="25">
        <v>3</v>
      </c>
      <c r="AE91" s="25">
        <v>0</v>
      </c>
      <c r="AF91" s="25">
        <v>1</v>
      </c>
      <c r="AG91" s="25">
        <v>0</v>
      </c>
      <c r="AH91">
        <v>0</v>
      </c>
      <c r="AI91" s="25">
        <f t="shared" si="15"/>
        <v>1</v>
      </c>
      <c r="AJ91" s="25">
        <v>0</v>
      </c>
      <c r="AK91" s="25">
        <v>0</v>
      </c>
      <c r="AL91" s="25">
        <v>0</v>
      </c>
      <c r="AM91" s="25">
        <v>0</v>
      </c>
      <c r="AN91" s="25">
        <f t="shared" si="16"/>
        <v>0</v>
      </c>
      <c r="AO91" s="25">
        <v>0</v>
      </c>
      <c r="AP91" s="25">
        <v>0</v>
      </c>
      <c r="AQ91" s="25">
        <v>2</v>
      </c>
      <c r="AR91" s="25">
        <v>2</v>
      </c>
      <c r="AS91" s="25">
        <f t="shared" si="17"/>
        <v>4</v>
      </c>
      <c r="AT91" s="25">
        <f t="shared" si="18"/>
        <v>0</v>
      </c>
      <c r="AU91" s="25">
        <f t="shared" si="18"/>
        <v>1</v>
      </c>
      <c r="AV91" s="25">
        <f t="shared" si="18"/>
        <v>2</v>
      </c>
      <c r="AW91" s="25">
        <f t="shared" si="18"/>
        <v>2</v>
      </c>
      <c r="AX91" s="25">
        <f t="shared" si="18"/>
        <v>5</v>
      </c>
    </row>
    <row r="92" spans="1:50" x14ac:dyDescent="0.3">
      <c r="A92" s="25">
        <v>91</v>
      </c>
      <c r="B92" s="25">
        <v>80</v>
      </c>
      <c r="C92" s="25">
        <v>3</v>
      </c>
      <c r="D92" s="25">
        <v>1</v>
      </c>
      <c r="E92" s="25">
        <v>2</v>
      </c>
      <c r="F92" s="25">
        <v>1</v>
      </c>
      <c r="G92" s="25">
        <v>1</v>
      </c>
      <c r="H92" s="25">
        <v>2</v>
      </c>
      <c r="I92" s="19">
        <f t="shared" si="19"/>
        <v>3</v>
      </c>
      <c r="J92" s="25">
        <v>3.81</v>
      </c>
      <c r="K92" s="10">
        <v>53.07</v>
      </c>
      <c r="L92" s="10">
        <v>53.5</v>
      </c>
      <c r="M92" s="14">
        <v>20050</v>
      </c>
      <c r="N92" s="14">
        <f t="shared" si="20"/>
        <v>429.99999999999972</v>
      </c>
      <c r="O92" s="9">
        <f t="shared" si="21"/>
        <v>0.42999999999999972</v>
      </c>
      <c r="P92" s="14">
        <v>407.44764955133672</v>
      </c>
      <c r="Q92" s="15">
        <f t="shared" si="22"/>
        <v>0.95</v>
      </c>
      <c r="R92" s="15">
        <f t="shared" si="13"/>
        <v>5.0000000000000044E-2</v>
      </c>
      <c r="S92" s="25">
        <v>21682</v>
      </c>
      <c r="T92" s="25">
        <v>22210</v>
      </c>
      <c r="U92" s="25">
        <v>22752</v>
      </c>
      <c r="V92" s="17">
        <v>50.54</v>
      </c>
      <c r="W92" s="17">
        <f t="shared" si="14"/>
        <v>1.7036352375838959</v>
      </c>
      <c r="X92" s="12">
        <v>14.44</v>
      </c>
      <c r="Y92" s="12">
        <v>73.02</v>
      </c>
      <c r="Z92" s="12">
        <v>3.08</v>
      </c>
      <c r="AA92" s="17">
        <f t="shared" si="23"/>
        <v>0.48855071650044429</v>
      </c>
      <c r="AB92" s="25">
        <v>2.2999999999999998</v>
      </c>
      <c r="AC92" s="16">
        <v>4.29</v>
      </c>
      <c r="AD92" s="25">
        <v>0</v>
      </c>
      <c r="AE92" s="25">
        <v>0</v>
      </c>
      <c r="AF92" s="25">
        <v>0</v>
      </c>
      <c r="AG92" s="25">
        <v>0</v>
      </c>
      <c r="AH92">
        <v>0</v>
      </c>
      <c r="AI92" s="25">
        <f t="shared" si="15"/>
        <v>0</v>
      </c>
      <c r="AJ92" s="25">
        <v>0</v>
      </c>
      <c r="AK92" s="25">
        <v>1</v>
      </c>
      <c r="AL92" s="25">
        <v>1</v>
      </c>
      <c r="AM92" s="25">
        <v>3</v>
      </c>
      <c r="AN92" s="25">
        <f t="shared" si="16"/>
        <v>5</v>
      </c>
      <c r="AO92" s="25">
        <v>0</v>
      </c>
      <c r="AP92" s="25">
        <v>0</v>
      </c>
      <c r="AQ92" s="25">
        <v>0</v>
      </c>
      <c r="AR92" s="25">
        <v>0</v>
      </c>
      <c r="AS92" s="25">
        <f t="shared" si="17"/>
        <v>0</v>
      </c>
      <c r="AT92" s="25">
        <f t="shared" si="18"/>
        <v>0</v>
      </c>
      <c r="AU92" s="25">
        <f t="shared" si="18"/>
        <v>1</v>
      </c>
      <c r="AV92" s="25">
        <f t="shared" si="18"/>
        <v>1</v>
      </c>
      <c r="AW92" s="25">
        <f t="shared" si="18"/>
        <v>3</v>
      </c>
      <c r="AX92" s="25">
        <f t="shared" si="18"/>
        <v>5</v>
      </c>
    </row>
    <row r="93" spans="1:50" x14ac:dyDescent="0.3">
      <c r="A93" s="25">
        <v>92</v>
      </c>
      <c r="B93" s="25">
        <v>80</v>
      </c>
      <c r="C93" s="25">
        <v>2</v>
      </c>
      <c r="D93" s="25">
        <v>2</v>
      </c>
      <c r="E93" s="25">
        <v>1</v>
      </c>
      <c r="F93" s="25">
        <v>1</v>
      </c>
      <c r="G93" s="25">
        <v>1</v>
      </c>
      <c r="H93" s="25">
        <v>2</v>
      </c>
      <c r="I93" s="19">
        <f t="shared" si="19"/>
        <v>3</v>
      </c>
      <c r="J93" s="25">
        <v>4.29</v>
      </c>
      <c r="K93" s="10">
        <v>53.5</v>
      </c>
      <c r="L93" s="10">
        <v>54.17</v>
      </c>
      <c r="M93" s="14">
        <v>20050</v>
      </c>
      <c r="N93" s="14">
        <f t="shared" si="20"/>
        <v>670.00000000000171</v>
      </c>
      <c r="O93" s="9">
        <f t="shared" si="21"/>
        <v>0.67000000000000171</v>
      </c>
      <c r="P93" s="14">
        <v>543.03189487456541</v>
      </c>
      <c r="Q93" s="15">
        <f t="shared" si="22"/>
        <v>0.81</v>
      </c>
      <c r="R93" s="15">
        <f t="shared" si="13"/>
        <v>0.18999999999999995</v>
      </c>
      <c r="S93" s="25">
        <v>21682</v>
      </c>
      <c r="T93" s="25">
        <v>22210</v>
      </c>
      <c r="U93" s="25">
        <v>22752</v>
      </c>
      <c r="V93" s="17">
        <v>56.98</v>
      </c>
      <c r="W93" s="17">
        <f t="shared" si="14"/>
        <v>1.7557224449034581</v>
      </c>
      <c r="X93" s="12">
        <v>25.28</v>
      </c>
      <c r="Y93" s="12">
        <v>73.25</v>
      </c>
      <c r="Z93" s="12">
        <v>4.08</v>
      </c>
      <c r="AA93" s="17">
        <f t="shared" si="23"/>
        <v>0.61066016308987991</v>
      </c>
      <c r="AB93" s="25">
        <v>3.01</v>
      </c>
      <c r="AC93" s="16">
        <v>5.9</v>
      </c>
      <c r="AD93" s="25">
        <v>0</v>
      </c>
      <c r="AE93" s="25">
        <v>0</v>
      </c>
      <c r="AF93" s="25">
        <v>0</v>
      </c>
      <c r="AG93" s="25">
        <v>0</v>
      </c>
      <c r="AH93">
        <v>4</v>
      </c>
      <c r="AI93" s="25">
        <f t="shared" si="15"/>
        <v>4</v>
      </c>
      <c r="AJ93" s="25">
        <v>0</v>
      </c>
      <c r="AK93" s="25">
        <v>0</v>
      </c>
      <c r="AL93" s="25">
        <v>0</v>
      </c>
      <c r="AM93" s="25">
        <v>1</v>
      </c>
      <c r="AN93" s="25">
        <f t="shared" si="16"/>
        <v>1</v>
      </c>
      <c r="AO93" s="25">
        <v>0</v>
      </c>
      <c r="AP93" s="25">
        <v>0</v>
      </c>
      <c r="AQ93" s="25">
        <v>0</v>
      </c>
      <c r="AR93" s="25">
        <v>2</v>
      </c>
      <c r="AS93" s="25">
        <f t="shared" si="17"/>
        <v>2</v>
      </c>
      <c r="AT93" s="25">
        <f t="shared" si="18"/>
        <v>0</v>
      </c>
      <c r="AU93" s="25">
        <f t="shared" si="18"/>
        <v>0</v>
      </c>
      <c r="AV93" s="25">
        <f t="shared" si="18"/>
        <v>0</v>
      </c>
      <c r="AW93" s="25">
        <f t="shared" si="18"/>
        <v>7</v>
      </c>
      <c r="AX93" s="25">
        <f t="shared" si="18"/>
        <v>7</v>
      </c>
    </row>
    <row r="94" spans="1:50" x14ac:dyDescent="0.3">
      <c r="A94" s="25">
        <v>93</v>
      </c>
      <c r="B94" s="25">
        <v>80</v>
      </c>
      <c r="C94" s="25">
        <v>2</v>
      </c>
      <c r="D94" s="25">
        <v>2</v>
      </c>
      <c r="E94" s="25">
        <v>1</v>
      </c>
      <c r="F94" s="25">
        <v>1</v>
      </c>
      <c r="G94" s="25">
        <v>1</v>
      </c>
      <c r="H94" s="25">
        <v>1</v>
      </c>
      <c r="I94" s="19">
        <f t="shared" si="19"/>
        <v>2</v>
      </c>
      <c r="J94" s="25">
        <v>4.3600000000000003</v>
      </c>
      <c r="K94" s="10">
        <v>54.17</v>
      </c>
      <c r="L94" s="10">
        <v>54.85</v>
      </c>
      <c r="M94" s="14">
        <v>20050</v>
      </c>
      <c r="N94" s="14">
        <f t="shared" si="20"/>
        <v>679.99999999999977</v>
      </c>
      <c r="O94" s="9">
        <f t="shared" si="21"/>
        <v>0.67999999999999983</v>
      </c>
      <c r="P94" s="14">
        <v>647.51981453766325</v>
      </c>
      <c r="Q94" s="15">
        <f t="shared" si="22"/>
        <v>0.95</v>
      </c>
      <c r="R94" s="15">
        <f t="shared" si="13"/>
        <v>5.0000000000000044E-2</v>
      </c>
      <c r="S94" s="25">
        <v>21682</v>
      </c>
      <c r="T94" s="25">
        <v>22210</v>
      </c>
      <c r="U94" s="25">
        <v>22752</v>
      </c>
      <c r="V94" s="17">
        <v>43.3</v>
      </c>
      <c r="W94" s="17">
        <f t="shared" si="14"/>
        <v>1.6364878963533653</v>
      </c>
      <c r="X94" s="12">
        <v>16.86</v>
      </c>
      <c r="Y94" s="12">
        <v>69</v>
      </c>
      <c r="Z94" s="12">
        <v>2.6</v>
      </c>
      <c r="AA94" s="17">
        <f t="shared" si="23"/>
        <v>0.41497334797081797</v>
      </c>
      <c r="AB94" s="25">
        <v>2.02</v>
      </c>
      <c r="AC94" s="16">
        <v>4.51</v>
      </c>
      <c r="AD94" s="25">
        <v>0</v>
      </c>
      <c r="AE94" s="25">
        <v>0</v>
      </c>
      <c r="AF94" s="25">
        <v>0</v>
      </c>
      <c r="AG94" s="25">
        <v>1</v>
      </c>
      <c r="AH94">
        <v>0</v>
      </c>
      <c r="AI94" s="25">
        <f t="shared" si="15"/>
        <v>1</v>
      </c>
      <c r="AJ94" s="25">
        <v>0</v>
      </c>
      <c r="AK94" s="25">
        <v>1</v>
      </c>
      <c r="AL94" s="25">
        <v>1</v>
      </c>
      <c r="AM94" s="25">
        <v>0</v>
      </c>
      <c r="AN94" s="25">
        <f t="shared" si="16"/>
        <v>2</v>
      </c>
      <c r="AO94" s="25">
        <v>0</v>
      </c>
      <c r="AP94" s="25">
        <v>0</v>
      </c>
      <c r="AQ94" s="25">
        <v>1</v>
      </c>
      <c r="AR94" s="25">
        <v>0</v>
      </c>
      <c r="AS94" s="25">
        <f t="shared" si="17"/>
        <v>1</v>
      </c>
      <c r="AT94" s="25">
        <f t="shared" si="18"/>
        <v>0</v>
      </c>
      <c r="AU94" s="25">
        <f t="shared" si="18"/>
        <v>1</v>
      </c>
      <c r="AV94" s="25">
        <f t="shared" si="18"/>
        <v>3</v>
      </c>
      <c r="AW94" s="25">
        <f t="shared" si="18"/>
        <v>0</v>
      </c>
      <c r="AX94" s="25">
        <f t="shared" si="18"/>
        <v>4</v>
      </c>
    </row>
    <row r="95" spans="1:50" x14ac:dyDescent="0.3">
      <c r="A95" s="25">
        <v>94</v>
      </c>
      <c r="B95" s="25">
        <v>60</v>
      </c>
      <c r="C95" s="25">
        <v>2</v>
      </c>
      <c r="D95" s="25">
        <v>2</v>
      </c>
      <c r="E95" s="25">
        <v>2</v>
      </c>
      <c r="F95" s="25">
        <v>2</v>
      </c>
      <c r="G95" s="25">
        <v>2</v>
      </c>
      <c r="H95" s="25">
        <v>1</v>
      </c>
      <c r="I95" s="19">
        <f t="shared" si="19"/>
        <v>3</v>
      </c>
      <c r="J95" s="25">
        <v>3.47</v>
      </c>
      <c r="K95" s="10">
        <v>54.85</v>
      </c>
      <c r="L95" s="10">
        <v>55.12</v>
      </c>
      <c r="M95" s="14">
        <v>20050</v>
      </c>
      <c r="N95" s="14">
        <f t="shared" si="20"/>
        <v>269.99999999999602</v>
      </c>
      <c r="O95" s="9">
        <f t="shared" si="21"/>
        <v>0.26999999999999602</v>
      </c>
      <c r="P95" s="14">
        <v>265.3762413814066</v>
      </c>
      <c r="Q95" s="15">
        <f t="shared" si="22"/>
        <v>0.98</v>
      </c>
      <c r="R95" s="15">
        <f t="shared" si="13"/>
        <v>2.0000000000000018E-2</v>
      </c>
      <c r="S95" s="25">
        <v>21682</v>
      </c>
      <c r="T95" s="25">
        <v>22210</v>
      </c>
      <c r="U95" s="25">
        <v>22752</v>
      </c>
      <c r="V95" s="17">
        <v>65.34</v>
      </c>
      <c r="W95" s="17">
        <f t="shared" si="14"/>
        <v>1.8151791301394187</v>
      </c>
      <c r="X95" s="12">
        <v>54.07</v>
      </c>
      <c r="Y95" s="12">
        <v>76.61</v>
      </c>
      <c r="Z95" s="12">
        <v>2.34</v>
      </c>
      <c r="AA95" s="17">
        <f t="shared" si="23"/>
        <v>0.36921585741014279</v>
      </c>
      <c r="AB95" s="25">
        <v>1.69</v>
      </c>
      <c r="AC95" s="16">
        <v>2.99</v>
      </c>
      <c r="AD95" s="25">
        <v>0</v>
      </c>
      <c r="AE95" s="25">
        <v>0</v>
      </c>
      <c r="AF95" s="25">
        <v>0</v>
      </c>
      <c r="AG95" s="25">
        <v>0</v>
      </c>
      <c r="AH95">
        <v>0</v>
      </c>
      <c r="AI95" s="25">
        <f t="shared" si="15"/>
        <v>0</v>
      </c>
      <c r="AJ95" s="25">
        <v>0</v>
      </c>
      <c r="AK95" s="25">
        <v>0</v>
      </c>
      <c r="AL95" s="25">
        <v>1</v>
      </c>
      <c r="AM95" s="25">
        <v>0</v>
      </c>
      <c r="AN95" s="25">
        <f t="shared" si="16"/>
        <v>1</v>
      </c>
      <c r="AO95" s="25">
        <v>0</v>
      </c>
      <c r="AP95" s="25">
        <v>1</v>
      </c>
      <c r="AQ95" s="25">
        <v>0</v>
      </c>
      <c r="AR95" s="25">
        <v>0</v>
      </c>
      <c r="AS95" s="25">
        <f t="shared" si="17"/>
        <v>1</v>
      </c>
      <c r="AT95" s="25">
        <f t="shared" si="18"/>
        <v>0</v>
      </c>
      <c r="AU95" s="25">
        <f t="shared" si="18"/>
        <v>1</v>
      </c>
      <c r="AV95" s="25">
        <f t="shared" si="18"/>
        <v>1</v>
      </c>
      <c r="AW95" s="25">
        <f t="shared" si="18"/>
        <v>0</v>
      </c>
      <c r="AX95" s="25">
        <f t="shared" si="18"/>
        <v>2</v>
      </c>
    </row>
    <row r="96" spans="1:50" x14ac:dyDescent="0.3">
      <c r="A96" s="25">
        <v>95</v>
      </c>
      <c r="B96" s="25">
        <v>60</v>
      </c>
      <c r="C96" s="25">
        <v>2</v>
      </c>
      <c r="D96" s="25">
        <v>2</v>
      </c>
      <c r="E96" s="25">
        <v>1</v>
      </c>
      <c r="F96" s="25">
        <v>1</v>
      </c>
      <c r="G96" s="25">
        <v>2</v>
      </c>
      <c r="H96" s="25">
        <v>2</v>
      </c>
      <c r="I96" s="19">
        <f t="shared" si="19"/>
        <v>4</v>
      </c>
      <c r="J96" s="25">
        <v>3.67</v>
      </c>
      <c r="K96" s="10">
        <v>55.12</v>
      </c>
      <c r="L96" s="10">
        <v>55.7</v>
      </c>
      <c r="M96" s="14">
        <v>20050</v>
      </c>
      <c r="N96" s="14">
        <f t="shared" si="20"/>
        <v>580.00000000000546</v>
      </c>
      <c r="O96" s="9">
        <f t="shared" si="21"/>
        <v>0.58000000000000551</v>
      </c>
      <c r="P96" s="14">
        <v>579.68254864057019</v>
      </c>
      <c r="Q96" s="15">
        <f t="shared" si="22"/>
        <v>1</v>
      </c>
      <c r="R96" s="15">
        <f t="shared" si="13"/>
        <v>0</v>
      </c>
      <c r="S96" s="25">
        <v>24779</v>
      </c>
      <c r="T96" s="25">
        <v>24574</v>
      </c>
      <c r="U96" s="25">
        <v>24371</v>
      </c>
      <c r="V96" s="17">
        <v>64.47</v>
      </c>
      <c r="W96" s="17">
        <f t="shared" si="14"/>
        <v>1.8093576702111058</v>
      </c>
      <c r="X96" s="12">
        <v>44.65</v>
      </c>
      <c r="Y96" s="12">
        <v>84.28</v>
      </c>
      <c r="Z96" s="12">
        <v>2.09</v>
      </c>
      <c r="AA96" s="17">
        <f t="shared" si="23"/>
        <v>0.32014628611105395</v>
      </c>
      <c r="AB96" s="25">
        <v>1.81</v>
      </c>
      <c r="AC96" s="16">
        <v>2.44</v>
      </c>
      <c r="AD96" s="25">
        <v>3</v>
      </c>
      <c r="AE96" s="25">
        <v>0</v>
      </c>
      <c r="AF96" s="25">
        <v>0</v>
      </c>
      <c r="AG96" s="25">
        <v>1</v>
      </c>
      <c r="AH96">
        <v>1</v>
      </c>
      <c r="AI96" s="25">
        <f t="shared" si="15"/>
        <v>2</v>
      </c>
      <c r="AJ96" s="25">
        <v>0</v>
      </c>
      <c r="AK96" s="25">
        <v>0</v>
      </c>
      <c r="AL96" s="25">
        <v>0</v>
      </c>
      <c r="AM96" s="25">
        <v>1</v>
      </c>
      <c r="AN96" s="25">
        <f t="shared" si="16"/>
        <v>1</v>
      </c>
      <c r="AO96" s="25">
        <v>0</v>
      </c>
      <c r="AP96" s="25">
        <v>0</v>
      </c>
      <c r="AQ96" s="25">
        <v>0</v>
      </c>
      <c r="AR96" s="25">
        <v>4</v>
      </c>
      <c r="AS96" s="25">
        <f t="shared" si="17"/>
        <v>4</v>
      </c>
      <c r="AT96" s="25">
        <f t="shared" si="18"/>
        <v>0</v>
      </c>
      <c r="AU96" s="25">
        <f t="shared" si="18"/>
        <v>0</v>
      </c>
      <c r="AV96" s="25">
        <f t="shared" si="18"/>
        <v>1</v>
      </c>
      <c r="AW96" s="25">
        <f t="shared" si="18"/>
        <v>6</v>
      </c>
      <c r="AX96" s="25">
        <f t="shared" si="18"/>
        <v>7</v>
      </c>
    </row>
    <row r="97" spans="1:50" x14ac:dyDescent="0.3">
      <c r="A97" s="25">
        <v>96</v>
      </c>
      <c r="B97" s="25">
        <v>60</v>
      </c>
      <c r="C97" s="25">
        <v>2</v>
      </c>
      <c r="D97" s="25">
        <v>3</v>
      </c>
      <c r="E97" s="25">
        <v>2</v>
      </c>
      <c r="F97" s="25">
        <v>3</v>
      </c>
      <c r="G97" s="25">
        <v>1</v>
      </c>
      <c r="H97" s="25">
        <v>1</v>
      </c>
      <c r="I97" s="19">
        <f t="shared" si="19"/>
        <v>2</v>
      </c>
      <c r="J97" s="25">
        <v>4.34</v>
      </c>
      <c r="K97" s="10">
        <v>55.7</v>
      </c>
      <c r="L97" s="10">
        <v>56.1</v>
      </c>
      <c r="M97" s="14">
        <v>20050</v>
      </c>
      <c r="N97" s="14">
        <f t="shared" si="20"/>
        <v>399.99999999999858</v>
      </c>
      <c r="O97" s="9">
        <f t="shared" si="21"/>
        <v>0.39999999999999858</v>
      </c>
      <c r="P97" s="14">
        <v>399.96251747379392</v>
      </c>
      <c r="Q97" s="15">
        <f t="shared" si="22"/>
        <v>1</v>
      </c>
      <c r="R97" s="15">
        <f t="shared" si="13"/>
        <v>0</v>
      </c>
      <c r="S97" s="25">
        <v>24779</v>
      </c>
      <c r="T97" s="25">
        <v>24574</v>
      </c>
      <c r="U97" s="25">
        <v>24371</v>
      </c>
      <c r="V97" s="17">
        <v>46.76</v>
      </c>
      <c r="W97" s="17">
        <f t="shared" si="14"/>
        <v>1.6698745024898025</v>
      </c>
      <c r="X97" s="12">
        <v>37.26</v>
      </c>
      <c r="Y97" s="12">
        <v>56.25</v>
      </c>
      <c r="Z97" s="12">
        <v>2.34</v>
      </c>
      <c r="AA97" s="17">
        <f t="shared" si="23"/>
        <v>0.36921585741014279</v>
      </c>
      <c r="AB97" s="25">
        <v>2.09</v>
      </c>
      <c r="AC97" s="16">
        <v>2.67</v>
      </c>
      <c r="AD97" s="25">
        <v>0</v>
      </c>
      <c r="AE97" s="25">
        <v>0</v>
      </c>
      <c r="AF97" s="25">
        <v>0</v>
      </c>
      <c r="AG97" s="25">
        <v>0</v>
      </c>
      <c r="AH97">
        <v>3</v>
      </c>
      <c r="AI97" s="25">
        <f t="shared" si="15"/>
        <v>3</v>
      </c>
      <c r="AJ97" s="25">
        <v>0</v>
      </c>
      <c r="AK97" s="25">
        <v>0</v>
      </c>
      <c r="AL97" s="25">
        <v>3</v>
      </c>
      <c r="AM97" s="25">
        <v>0</v>
      </c>
      <c r="AN97" s="25">
        <f t="shared" si="16"/>
        <v>3</v>
      </c>
      <c r="AO97" s="25">
        <v>0</v>
      </c>
      <c r="AP97" s="25">
        <v>0</v>
      </c>
      <c r="AQ97" s="25">
        <v>0</v>
      </c>
      <c r="AR97" s="25">
        <v>1</v>
      </c>
      <c r="AS97" s="25">
        <f t="shared" si="17"/>
        <v>1</v>
      </c>
      <c r="AT97" s="25">
        <f t="shared" si="18"/>
        <v>0</v>
      </c>
      <c r="AU97" s="25">
        <f t="shared" si="18"/>
        <v>0</v>
      </c>
      <c r="AV97" s="25">
        <f t="shared" si="18"/>
        <v>3</v>
      </c>
      <c r="AW97" s="25">
        <f t="shared" si="18"/>
        <v>4</v>
      </c>
      <c r="AX97" s="25">
        <f t="shared" si="18"/>
        <v>7</v>
      </c>
    </row>
    <row r="98" spans="1:50" x14ac:dyDescent="0.3">
      <c r="A98" s="25">
        <v>97</v>
      </c>
      <c r="B98" s="25">
        <v>60</v>
      </c>
      <c r="C98" s="25">
        <v>2</v>
      </c>
      <c r="D98" s="25">
        <v>3</v>
      </c>
      <c r="E98" s="25">
        <v>2</v>
      </c>
      <c r="F98" s="25">
        <v>2</v>
      </c>
      <c r="G98" s="25">
        <v>1</v>
      </c>
      <c r="H98" s="25">
        <v>1</v>
      </c>
      <c r="I98" s="19">
        <f t="shared" si="19"/>
        <v>2</v>
      </c>
      <c r="J98" s="25">
        <v>4.41</v>
      </c>
      <c r="K98" s="10">
        <v>56.1</v>
      </c>
      <c r="L98" s="10">
        <v>56.7</v>
      </c>
      <c r="M98" s="14">
        <v>20050</v>
      </c>
      <c r="N98" s="14">
        <f t="shared" si="20"/>
        <v>600.00000000000136</v>
      </c>
      <c r="O98" s="9">
        <f t="shared" si="21"/>
        <v>0.60000000000000131</v>
      </c>
      <c r="P98" s="14">
        <v>580.15729867629614</v>
      </c>
      <c r="Q98" s="15">
        <f t="shared" si="22"/>
        <v>0.97</v>
      </c>
      <c r="R98" s="15">
        <f t="shared" si="13"/>
        <v>3.0000000000000027E-2</v>
      </c>
      <c r="S98" s="25">
        <v>24779</v>
      </c>
      <c r="T98" s="25">
        <v>24574</v>
      </c>
      <c r="U98" s="25">
        <v>24371</v>
      </c>
      <c r="V98" s="17">
        <v>51.49</v>
      </c>
      <c r="W98" s="17">
        <f t="shared" si="14"/>
        <v>1.7117228918272347</v>
      </c>
      <c r="X98" s="12">
        <v>40.75</v>
      </c>
      <c r="Y98" s="12">
        <v>62.45</v>
      </c>
      <c r="Z98" s="12">
        <v>3.85</v>
      </c>
      <c r="AA98" s="17">
        <f t="shared" si="23"/>
        <v>0.5854607295085007</v>
      </c>
      <c r="AB98" s="25">
        <v>2.34</v>
      </c>
      <c r="AC98" s="16">
        <v>6.04</v>
      </c>
      <c r="AD98" s="25">
        <v>3</v>
      </c>
      <c r="AE98" s="25">
        <v>0</v>
      </c>
      <c r="AF98" s="25">
        <v>1</v>
      </c>
      <c r="AG98" s="25">
        <v>0</v>
      </c>
      <c r="AH98">
        <v>0</v>
      </c>
      <c r="AI98" s="25">
        <f t="shared" si="15"/>
        <v>1</v>
      </c>
      <c r="AJ98" s="25">
        <v>0</v>
      </c>
      <c r="AK98" s="25">
        <v>0</v>
      </c>
      <c r="AL98" s="25">
        <v>1</v>
      </c>
      <c r="AM98" s="25">
        <v>0</v>
      </c>
      <c r="AN98" s="25">
        <f t="shared" si="16"/>
        <v>1</v>
      </c>
      <c r="AO98" s="25">
        <v>0</v>
      </c>
      <c r="AP98" s="25">
        <v>0</v>
      </c>
      <c r="AQ98" s="25">
        <v>1</v>
      </c>
      <c r="AR98" s="25">
        <v>0</v>
      </c>
      <c r="AS98" s="25">
        <f t="shared" si="17"/>
        <v>1</v>
      </c>
      <c r="AT98" s="25">
        <f t="shared" si="18"/>
        <v>0</v>
      </c>
      <c r="AU98" s="25">
        <f t="shared" si="18"/>
        <v>1</v>
      </c>
      <c r="AV98" s="25">
        <f t="shared" si="18"/>
        <v>2</v>
      </c>
      <c r="AW98" s="25">
        <f t="shared" si="18"/>
        <v>0</v>
      </c>
      <c r="AX98" s="25">
        <f t="shared" si="18"/>
        <v>3</v>
      </c>
    </row>
    <row r="99" spans="1:50" x14ac:dyDescent="0.3">
      <c r="A99" s="25">
        <v>98</v>
      </c>
      <c r="B99" s="25">
        <v>40</v>
      </c>
      <c r="C99" s="25">
        <v>3</v>
      </c>
      <c r="D99" s="25">
        <v>3</v>
      </c>
      <c r="E99" s="25">
        <v>3</v>
      </c>
      <c r="F99" s="25">
        <v>1</v>
      </c>
      <c r="G99" s="25">
        <v>1</v>
      </c>
      <c r="H99" s="25">
        <v>1</v>
      </c>
      <c r="I99" s="19">
        <f t="shared" si="19"/>
        <v>2</v>
      </c>
      <c r="J99" s="25">
        <v>3.54</v>
      </c>
      <c r="K99" s="10">
        <v>56.7</v>
      </c>
      <c r="L99" s="10">
        <v>57</v>
      </c>
      <c r="M99" s="14">
        <v>20060</v>
      </c>
      <c r="N99" s="14">
        <f t="shared" si="20"/>
        <v>299.99999999999716</v>
      </c>
      <c r="O99" s="9">
        <f t="shared" si="21"/>
        <v>0.29999999999999716</v>
      </c>
      <c r="P99" s="14">
        <v>296.63742612855827</v>
      </c>
      <c r="Q99" s="15">
        <f t="shared" si="22"/>
        <v>0.99</v>
      </c>
      <c r="R99" s="15">
        <f t="shared" si="13"/>
        <v>1.0000000000000009E-2</v>
      </c>
      <c r="S99" s="25">
        <v>24779</v>
      </c>
      <c r="T99" s="25">
        <v>24574</v>
      </c>
      <c r="U99" s="25">
        <v>24371</v>
      </c>
      <c r="V99" s="17">
        <v>56.79</v>
      </c>
      <c r="W99" s="17">
        <f t="shared" si="14"/>
        <v>1.7542718686834591</v>
      </c>
      <c r="X99" s="12">
        <v>56.79</v>
      </c>
      <c r="Y99" s="12">
        <v>56.79</v>
      </c>
      <c r="Z99" s="12">
        <v>6.39</v>
      </c>
      <c r="AA99" s="17">
        <f t="shared" si="23"/>
        <v>0.80550085815840011</v>
      </c>
      <c r="AB99" s="25">
        <v>4.21</v>
      </c>
      <c r="AC99" s="16">
        <v>7.99</v>
      </c>
      <c r="AD99" s="25">
        <v>1</v>
      </c>
      <c r="AE99" s="25">
        <v>0</v>
      </c>
      <c r="AF99" s="25">
        <v>0</v>
      </c>
      <c r="AG99" s="25">
        <v>0</v>
      </c>
      <c r="AH99">
        <v>0</v>
      </c>
      <c r="AI99" s="25">
        <f t="shared" si="15"/>
        <v>0</v>
      </c>
      <c r="AJ99" s="25">
        <v>0</v>
      </c>
      <c r="AK99" s="25">
        <v>0</v>
      </c>
      <c r="AL99" s="25">
        <v>0</v>
      </c>
      <c r="AM99" s="25">
        <v>0</v>
      </c>
      <c r="AN99" s="25">
        <f t="shared" si="16"/>
        <v>0</v>
      </c>
      <c r="AO99" s="25">
        <v>0</v>
      </c>
      <c r="AP99" s="25">
        <v>0</v>
      </c>
      <c r="AQ99" s="25">
        <v>0</v>
      </c>
      <c r="AR99" s="25">
        <v>0</v>
      </c>
      <c r="AS99" s="25">
        <f t="shared" si="17"/>
        <v>0</v>
      </c>
      <c r="AT99" s="25">
        <f t="shared" si="18"/>
        <v>0</v>
      </c>
      <c r="AU99" s="25">
        <f t="shared" si="18"/>
        <v>0</v>
      </c>
      <c r="AV99" s="25">
        <f t="shared" si="18"/>
        <v>0</v>
      </c>
      <c r="AW99" s="25">
        <f t="shared" si="18"/>
        <v>0</v>
      </c>
      <c r="AX99" s="25">
        <f t="shared" si="18"/>
        <v>0</v>
      </c>
    </row>
    <row r="100" spans="1:50" x14ac:dyDescent="0.3">
      <c r="A100" s="25">
        <v>99</v>
      </c>
      <c r="B100" s="25">
        <v>60</v>
      </c>
      <c r="C100" s="25">
        <v>3</v>
      </c>
      <c r="D100" s="25">
        <v>3</v>
      </c>
      <c r="E100" s="25">
        <v>2</v>
      </c>
      <c r="F100" s="25">
        <v>2</v>
      </c>
      <c r="G100" s="25">
        <v>1</v>
      </c>
      <c r="H100" s="25">
        <v>1</v>
      </c>
      <c r="I100" s="19">
        <f t="shared" si="19"/>
        <v>2</v>
      </c>
      <c r="J100" s="25">
        <v>3.22</v>
      </c>
      <c r="K100" s="10">
        <v>57</v>
      </c>
      <c r="L100" s="10">
        <v>57.67</v>
      </c>
      <c r="M100" s="14">
        <v>20060</v>
      </c>
      <c r="N100" s="14">
        <f t="shared" si="20"/>
        <v>670.00000000000171</v>
      </c>
      <c r="O100" s="9">
        <f t="shared" si="21"/>
        <v>0.67000000000000171</v>
      </c>
      <c r="P100" s="14">
        <v>669.92455181009359</v>
      </c>
      <c r="Q100" s="15">
        <f t="shared" si="22"/>
        <v>1</v>
      </c>
      <c r="R100" s="15">
        <f t="shared" si="13"/>
        <v>0</v>
      </c>
      <c r="S100" s="25">
        <v>24779</v>
      </c>
      <c r="T100" s="25">
        <v>24574</v>
      </c>
      <c r="U100" s="25">
        <v>24371</v>
      </c>
      <c r="V100" s="17">
        <v>27.14</v>
      </c>
      <c r="W100" s="17">
        <f t="shared" si="14"/>
        <v>1.4336098433237183</v>
      </c>
      <c r="X100" s="12">
        <v>20.149999999999999</v>
      </c>
      <c r="Y100" s="12">
        <v>33.11</v>
      </c>
      <c r="Z100" s="12">
        <v>4.25</v>
      </c>
      <c r="AA100" s="17">
        <f t="shared" si="23"/>
        <v>0.62838893005031149</v>
      </c>
      <c r="AB100" s="25">
        <v>1.91</v>
      </c>
      <c r="AC100" s="16">
        <v>9.3800000000000008</v>
      </c>
      <c r="AD100" s="25">
        <v>1</v>
      </c>
      <c r="AE100" s="25">
        <v>0</v>
      </c>
      <c r="AF100" s="25">
        <v>0</v>
      </c>
      <c r="AG100" s="25">
        <v>1</v>
      </c>
      <c r="AH100">
        <v>3</v>
      </c>
      <c r="AI100" s="25">
        <f t="shared" si="15"/>
        <v>4</v>
      </c>
      <c r="AJ100" s="25">
        <v>0</v>
      </c>
      <c r="AK100" s="25">
        <v>0</v>
      </c>
      <c r="AL100" s="25">
        <v>1</v>
      </c>
      <c r="AM100" s="25">
        <v>1</v>
      </c>
      <c r="AN100" s="25">
        <f t="shared" si="16"/>
        <v>2</v>
      </c>
      <c r="AO100" s="25">
        <v>0</v>
      </c>
      <c r="AP100" s="25">
        <v>1</v>
      </c>
      <c r="AQ100" s="25">
        <v>0</v>
      </c>
      <c r="AR100" s="25">
        <v>2</v>
      </c>
      <c r="AS100" s="25">
        <f t="shared" si="17"/>
        <v>3</v>
      </c>
      <c r="AT100" s="25">
        <f t="shared" si="18"/>
        <v>0</v>
      </c>
      <c r="AU100" s="25">
        <f t="shared" si="18"/>
        <v>1</v>
      </c>
      <c r="AV100" s="25">
        <f t="shared" si="18"/>
        <v>2</v>
      </c>
      <c r="AW100" s="25">
        <f t="shared" si="18"/>
        <v>6</v>
      </c>
      <c r="AX100" s="25">
        <f t="shared" si="18"/>
        <v>9</v>
      </c>
    </row>
    <row r="101" spans="1:50" x14ac:dyDescent="0.3">
      <c r="A101" s="25">
        <v>100</v>
      </c>
      <c r="B101" s="25">
        <v>60</v>
      </c>
      <c r="C101" s="25">
        <v>3</v>
      </c>
      <c r="D101" s="25">
        <v>2</v>
      </c>
      <c r="E101" s="25">
        <v>3</v>
      </c>
      <c r="F101" s="25">
        <v>2</v>
      </c>
      <c r="G101" s="25">
        <v>1</v>
      </c>
      <c r="H101" s="25">
        <v>1</v>
      </c>
      <c r="I101" s="19">
        <f t="shared" si="19"/>
        <v>2</v>
      </c>
      <c r="J101" s="25">
        <v>3.31</v>
      </c>
      <c r="K101" s="10">
        <v>57.67</v>
      </c>
      <c r="L101" s="10">
        <v>57.93</v>
      </c>
      <c r="M101" s="14">
        <v>20060</v>
      </c>
      <c r="N101" s="14">
        <f t="shared" si="20"/>
        <v>259.99999999999801</v>
      </c>
      <c r="O101" s="9">
        <f t="shared" si="21"/>
        <v>0.25999999999999801</v>
      </c>
      <c r="P101" s="14">
        <v>256.25952708352378</v>
      </c>
      <c r="Q101" s="15">
        <f t="shared" si="22"/>
        <v>0.99</v>
      </c>
      <c r="R101" s="15">
        <f t="shared" si="13"/>
        <v>1.0000000000000009E-2</v>
      </c>
      <c r="S101" s="25">
        <v>24779</v>
      </c>
      <c r="T101" s="25">
        <v>24574</v>
      </c>
      <c r="U101" s="25">
        <v>24371</v>
      </c>
      <c r="V101" s="17">
        <v>21.05</v>
      </c>
      <c r="W101" s="17">
        <f t="shared" si="14"/>
        <v>1.323252100171687</v>
      </c>
      <c r="X101" s="12">
        <v>21.05</v>
      </c>
      <c r="Y101" s="12">
        <v>21.05</v>
      </c>
      <c r="Z101" s="12">
        <v>2.66</v>
      </c>
      <c r="AA101" s="17">
        <f t="shared" si="23"/>
        <v>0.42488163663106698</v>
      </c>
      <c r="AB101" s="25">
        <v>2.08</v>
      </c>
      <c r="AC101" s="16">
        <v>3.34</v>
      </c>
      <c r="AD101" s="25">
        <v>1</v>
      </c>
      <c r="AE101" s="25">
        <v>0</v>
      </c>
      <c r="AF101" s="25">
        <v>0</v>
      </c>
      <c r="AG101" s="25">
        <v>1</v>
      </c>
      <c r="AH101">
        <v>1</v>
      </c>
      <c r="AI101" s="25">
        <f t="shared" si="15"/>
        <v>2</v>
      </c>
      <c r="AJ101" s="25">
        <v>0</v>
      </c>
      <c r="AK101" s="25">
        <v>0</v>
      </c>
      <c r="AL101" s="25">
        <v>0</v>
      </c>
      <c r="AM101" s="25">
        <v>1</v>
      </c>
      <c r="AN101" s="25">
        <f t="shared" si="16"/>
        <v>1</v>
      </c>
      <c r="AO101" s="25">
        <v>0</v>
      </c>
      <c r="AP101" s="25">
        <v>0</v>
      </c>
      <c r="AQ101" s="25">
        <v>0</v>
      </c>
      <c r="AR101" s="25">
        <v>0</v>
      </c>
      <c r="AS101" s="25">
        <f t="shared" si="17"/>
        <v>0</v>
      </c>
      <c r="AT101" s="25">
        <f t="shared" si="18"/>
        <v>0</v>
      </c>
      <c r="AU101" s="25">
        <f t="shared" si="18"/>
        <v>0</v>
      </c>
      <c r="AV101" s="25">
        <f t="shared" si="18"/>
        <v>1</v>
      </c>
      <c r="AW101" s="25">
        <f t="shared" si="18"/>
        <v>2</v>
      </c>
      <c r="AX101" s="25">
        <f t="shared" si="18"/>
        <v>3</v>
      </c>
    </row>
    <row r="102" spans="1:50" x14ac:dyDescent="0.3">
      <c r="A102" s="25">
        <v>101</v>
      </c>
      <c r="B102" s="25">
        <v>60</v>
      </c>
      <c r="C102" s="25">
        <v>3</v>
      </c>
      <c r="D102" s="25">
        <v>2</v>
      </c>
      <c r="E102" s="25">
        <v>3</v>
      </c>
      <c r="F102" s="25">
        <v>2</v>
      </c>
      <c r="G102" s="25">
        <v>1</v>
      </c>
      <c r="H102" s="25">
        <v>1</v>
      </c>
      <c r="I102" s="19">
        <f t="shared" si="19"/>
        <v>2</v>
      </c>
      <c r="J102" s="25">
        <v>3.27</v>
      </c>
      <c r="K102" s="10">
        <v>57.93</v>
      </c>
      <c r="L102" s="10">
        <v>58.1</v>
      </c>
      <c r="M102" s="14">
        <v>20060</v>
      </c>
      <c r="N102" s="14">
        <f t="shared" si="20"/>
        <v>170.00000000000171</v>
      </c>
      <c r="O102" s="9">
        <f t="shared" si="21"/>
        <v>0.17000000000000171</v>
      </c>
      <c r="P102" s="14">
        <v>162.99713512563852</v>
      </c>
      <c r="Q102" s="15">
        <f t="shared" si="22"/>
        <v>0.96</v>
      </c>
      <c r="R102" s="15">
        <f t="shared" si="13"/>
        <v>4.0000000000000036E-2</v>
      </c>
      <c r="S102" s="25">
        <v>24779</v>
      </c>
      <c r="T102" s="25">
        <v>24574</v>
      </c>
      <c r="U102" s="25">
        <v>24371</v>
      </c>
      <c r="V102" s="17">
        <v>24.17</v>
      </c>
      <c r="W102" s="17">
        <f t="shared" si="14"/>
        <v>1.3832766504076504</v>
      </c>
      <c r="X102" s="12">
        <v>24.17</v>
      </c>
      <c r="Y102" s="12">
        <v>24.17</v>
      </c>
      <c r="Z102" s="12">
        <v>3</v>
      </c>
      <c r="AA102" s="17">
        <f t="shared" si="23"/>
        <v>0.47712125471966244</v>
      </c>
      <c r="AB102" s="25">
        <v>2.94</v>
      </c>
      <c r="AC102" s="16">
        <v>3.06</v>
      </c>
      <c r="AD102" s="25">
        <v>1</v>
      </c>
      <c r="AE102" s="25">
        <v>0</v>
      </c>
      <c r="AF102" s="25">
        <v>0</v>
      </c>
      <c r="AG102" s="25">
        <v>0</v>
      </c>
      <c r="AH102">
        <v>0</v>
      </c>
      <c r="AI102" s="25">
        <f t="shared" si="15"/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f t="shared" si="16"/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f t="shared" si="17"/>
        <v>0</v>
      </c>
      <c r="AT102" s="25">
        <f t="shared" si="18"/>
        <v>0</v>
      </c>
      <c r="AU102" s="25">
        <f t="shared" si="18"/>
        <v>0</v>
      </c>
      <c r="AV102" s="25">
        <f t="shared" si="18"/>
        <v>0</v>
      </c>
      <c r="AW102" s="25">
        <f t="shared" si="18"/>
        <v>0</v>
      </c>
      <c r="AX102" s="25">
        <f t="shared" si="18"/>
        <v>0</v>
      </c>
    </row>
    <row r="103" spans="1:50" x14ac:dyDescent="0.3">
      <c r="A103" s="25">
        <v>102</v>
      </c>
      <c r="B103" s="25">
        <v>60</v>
      </c>
      <c r="C103" s="25">
        <v>2</v>
      </c>
      <c r="D103" s="25">
        <v>2</v>
      </c>
      <c r="E103" s="25">
        <v>2</v>
      </c>
      <c r="F103" s="25">
        <v>2</v>
      </c>
      <c r="G103" s="25">
        <v>1</v>
      </c>
      <c r="H103" s="25">
        <v>1</v>
      </c>
      <c r="I103" s="19">
        <f t="shared" si="19"/>
        <v>2</v>
      </c>
      <c r="J103" s="25">
        <v>3.59</v>
      </c>
      <c r="K103" s="10">
        <v>58.1</v>
      </c>
      <c r="L103" s="10">
        <v>58.5</v>
      </c>
      <c r="M103" s="14">
        <v>20060</v>
      </c>
      <c r="N103" s="14">
        <f t="shared" si="20"/>
        <v>399.99999999999858</v>
      </c>
      <c r="O103" s="9">
        <f t="shared" si="21"/>
        <v>0.39999999999999858</v>
      </c>
      <c r="P103" s="14">
        <v>388.56470381299175</v>
      </c>
      <c r="Q103" s="15">
        <f t="shared" si="22"/>
        <v>0.97</v>
      </c>
      <c r="R103" s="15">
        <f t="shared" si="13"/>
        <v>3.0000000000000027E-2</v>
      </c>
      <c r="S103" s="25">
        <v>24779</v>
      </c>
      <c r="T103" s="25">
        <v>24574</v>
      </c>
      <c r="U103" s="25">
        <v>24371</v>
      </c>
      <c r="V103" s="17">
        <v>33.06</v>
      </c>
      <c r="W103" s="17">
        <f t="shared" si="14"/>
        <v>1.5193028492354288</v>
      </c>
      <c r="X103" s="12">
        <v>28.46</v>
      </c>
      <c r="Y103" s="12">
        <v>37.65</v>
      </c>
      <c r="Z103" s="12">
        <v>2.9</v>
      </c>
      <c r="AA103" s="17">
        <f t="shared" si="23"/>
        <v>0.46239799789895608</v>
      </c>
      <c r="AB103" s="25">
        <v>2.54</v>
      </c>
      <c r="AC103" s="16">
        <v>3.44</v>
      </c>
      <c r="AD103" s="25">
        <v>0</v>
      </c>
      <c r="AE103" s="25">
        <v>0</v>
      </c>
      <c r="AF103" s="25">
        <v>0</v>
      </c>
      <c r="AG103" s="25">
        <v>0</v>
      </c>
      <c r="AH103">
        <v>1</v>
      </c>
      <c r="AI103" s="25">
        <f t="shared" si="15"/>
        <v>1</v>
      </c>
      <c r="AJ103" s="25">
        <v>0</v>
      </c>
      <c r="AK103" s="25">
        <v>0</v>
      </c>
      <c r="AL103" s="25">
        <v>0</v>
      </c>
      <c r="AM103" s="25">
        <v>0</v>
      </c>
      <c r="AN103" s="25">
        <f t="shared" si="16"/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f t="shared" si="17"/>
        <v>0</v>
      </c>
      <c r="AT103" s="25">
        <f t="shared" si="18"/>
        <v>0</v>
      </c>
      <c r="AU103" s="25">
        <f t="shared" si="18"/>
        <v>0</v>
      </c>
      <c r="AV103" s="25">
        <f t="shared" si="18"/>
        <v>0</v>
      </c>
      <c r="AW103" s="25">
        <f t="shared" si="18"/>
        <v>1</v>
      </c>
      <c r="AX103" s="25">
        <f t="shared" si="18"/>
        <v>1</v>
      </c>
    </row>
    <row r="104" spans="1:50" x14ac:dyDescent="0.3">
      <c r="A104" s="25">
        <v>103</v>
      </c>
      <c r="B104" s="25">
        <v>40</v>
      </c>
      <c r="C104" s="25">
        <v>4</v>
      </c>
      <c r="D104" s="25">
        <v>2</v>
      </c>
      <c r="E104" s="25">
        <v>2</v>
      </c>
      <c r="F104" s="25">
        <v>2</v>
      </c>
      <c r="G104" s="25">
        <v>1</v>
      </c>
      <c r="H104" s="25">
        <v>1</v>
      </c>
      <c r="I104" s="19">
        <f t="shared" si="19"/>
        <v>2</v>
      </c>
      <c r="J104" s="25">
        <v>3.66</v>
      </c>
      <c r="K104" s="10">
        <v>58.5</v>
      </c>
      <c r="L104" s="10">
        <v>58.8</v>
      </c>
      <c r="M104" s="14">
        <v>20060</v>
      </c>
      <c r="N104" s="14">
        <f t="shared" si="20"/>
        <v>299.99999999999716</v>
      </c>
      <c r="O104" s="9">
        <f t="shared" si="21"/>
        <v>0.29999999999999716</v>
      </c>
      <c r="P104" s="14">
        <v>282.77962864367458</v>
      </c>
      <c r="Q104" s="15">
        <f t="shared" si="22"/>
        <v>0.94</v>
      </c>
      <c r="R104" s="15">
        <f t="shared" si="13"/>
        <v>6.0000000000000053E-2</v>
      </c>
      <c r="S104" s="25">
        <v>24779</v>
      </c>
      <c r="T104" s="25">
        <v>24574</v>
      </c>
      <c r="U104" s="25">
        <v>24371</v>
      </c>
      <c r="V104" s="17">
        <v>42.68</v>
      </c>
      <c r="W104" s="17">
        <f t="shared" si="14"/>
        <v>1.6302244107524322</v>
      </c>
      <c r="X104" s="12">
        <v>42.68</v>
      </c>
      <c r="Y104" s="12">
        <v>42.68</v>
      </c>
      <c r="Z104" s="12">
        <v>3.19</v>
      </c>
      <c r="AA104" s="17">
        <f t="shared" si="23"/>
        <v>0.50379068305718111</v>
      </c>
      <c r="AB104" s="25">
        <v>2.68</v>
      </c>
      <c r="AC104" s="16">
        <v>4.05</v>
      </c>
      <c r="AD104" s="25">
        <v>1</v>
      </c>
      <c r="AE104" s="25">
        <v>0</v>
      </c>
      <c r="AF104" s="25">
        <v>0</v>
      </c>
      <c r="AG104" s="25">
        <v>0</v>
      </c>
      <c r="AH104">
        <v>0</v>
      </c>
      <c r="AI104" s="25">
        <f t="shared" si="15"/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f t="shared" si="16"/>
        <v>0</v>
      </c>
      <c r="AO104" s="25">
        <v>0</v>
      </c>
      <c r="AP104" s="25">
        <v>1</v>
      </c>
      <c r="AQ104" s="25">
        <v>1</v>
      </c>
      <c r="AR104" s="25">
        <v>0</v>
      </c>
      <c r="AS104" s="25">
        <f t="shared" si="17"/>
        <v>2</v>
      </c>
      <c r="AT104" s="25">
        <f t="shared" si="18"/>
        <v>0</v>
      </c>
      <c r="AU104" s="25">
        <f t="shared" si="18"/>
        <v>1</v>
      </c>
      <c r="AV104" s="25">
        <f t="shared" si="18"/>
        <v>1</v>
      </c>
      <c r="AW104" s="25">
        <f t="shared" si="18"/>
        <v>0</v>
      </c>
      <c r="AX104" s="25">
        <f t="shared" si="18"/>
        <v>2</v>
      </c>
    </row>
    <row r="105" spans="1:50" x14ac:dyDescent="0.3">
      <c r="A105" s="25">
        <v>104</v>
      </c>
      <c r="B105" s="25">
        <v>40</v>
      </c>
      <c r="C105" s="25">
        <v>4</v>
      </c>
      <c r="D105" s="25">
        <v>2</v>
      </c>
      <c r="E105" s="25">
        <v>2</v>
      </c>
      <c r="F105" s="25">
        <v>2</v>
      </c>
      <c r="G105" s="25">
        <v>1</v>
      </c>
      <c r="H105" s="25">
        <v>1</v>
      </c>
      <c r="I105" s="19">
        <f t="shared" si="19"/>
        <v>2</v>
      </c>
      <c r="J105" s="25">
        <v>3.76</v>
      </c>
      <c r="K105" s="10">
        <v>58.8</v>
      </c>
      <c r="L105" s="10">
        <v>59</v>
      </c>
      <c r="M105" s="14">
        <v>20060</v>
      </c>
      <c r="N105" s="14">
        <f t="shared" si="20"/>
        <v>200.00000000000284</v>
      </c>
      <c r="O105" s="9">
        <f t="shared" si="21"/>
        <v>0.20000000000000284</v>
      </c>
      <c r="P105" s="14">
        <v>192.96569139948167</v>
      </c>
      <c r="Q105" s="15">
        <f t="shared" si="22"/>
        <v>0.96</v>
      </c>
      <c r="R105" s="15">
        <f t="shared" si="13"/>
        <v>4.0000000000000036E-2</v>
      </c>
      <c r="S105" s="25">
        <v>24779</v>
      </c>
      <c r="T105" s="25">
        <v>24574</v>
      </c>
      <c r="U105" s="25">
        <v>24371</v>
      </c>
      <c r="V105" s="17">
        <v>28.8</v>
      </c>
      <c r="W105" s="17">
        <f t="shared" si="14"/>
        <v>1.4593924877592308</v>
      </c>
      <c r="X105" s="12">
        <v>28.8</v>
      </c>
      <c r="Y105" s="12">
        <v>28.8</v>
      </c>
      <c r="Z105" s="12">
        <v>8.24</v>
      </c>
      <c r="AA105" s="17">
        <f t="shared" si="23"/>
        <v>0.91592721169711577</v>
      </c>
      <c r="AB105" s="25">
        <v>7.55</v>
      </c>
      <c r="AC105" s="16">
        <v>8.92</v>
      </c>
      <c r="AD105" s="25">
        <v>2</v>
      </c>
      <c r="AE105" s="25">
        <v>0</v>
      </c>
      <c r="AF105" s="25">
        <v>0</v>
      </c>
      <c r="AG105" s="25">
        <v>0</v>
      </c>
      <c r="AH105">
        <v>0</v>
      </c>
      <c r="AI105" s="25">
        <f t="shared" si="15"/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f t="shared" si="16"/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f t="shared" si="17"/>
        <v>0</v>
      </c>
      <c r="AT105" s="25">
        <f t="shared" si="18"/>
        <v>0</v>
      </c>
      <c r="AU105" s="25">
        <f t="shared" si="18"/>
        <v>0</v>
      </c>
      <c r="AV105" s="25">
        <f t="shared" si="18"/>
        <v>0</v>
      </c>
      <c r="AW105" s="25">
        <f t="shared" si="18"/>
        <v>0</v>
      </c>
      <c r="AX105" s="25">
        <f t="shared" si="18"/>
        <v>0</v>
      </c>
    </row>
    <row r="106" spans="1:50" x14ac:dyDescent="0.3">
      <c r="A106" s="25">
        <v>105</v>
      </c>
      <c r="B106" s="25">
        <v>40</v>
      </c>
      <c r="C106" s="25">
        <v>3</v>
      </c>
      <c r="D106" s="25">
        <v>3</v>
      </c>
      <c r="E106" s="25">
        <v>3</v>
      </c>
      <c r="F106" s="25">
        <v>3</v>
      </c>
      <c r="G106" s="25">
        <v>1</v>
      </c>
      <c r="H106" s="25">
        <v>1</v>
      </c>
      <c r="I106" s="19">
        <f t="shared" si="19"/>
        <v>2</v>
      </c>
      <c r="J106" s="25">
        <v>3.34</v>
      </c>
      <c r="K106" s="10">
        <v>59</v>
      </c>
      <c r="L106" s="10">
        <v>59.325000000000003</v>
      </c>
      <c r="M106" s="14">
        <v>20060</v>
      </c>
      <c r="N106" s="14">
        <f t="shared" si="20"/>
        <v>325.00000000000284</v>
      </c>
      <c r="O106" s="9">
        <f t="shared" si="21"/>
        <v>0.32500000000000284</v>
      </c>
      <c r="P106" s="14">
        <v>323.27618052675302</v>
      </c>
      <c r="Q106" s="15">
        <f t="shared" si="22"/>
        <v>0.99</v>
      </c>
      <c r="R106" s="15">
        <f t="shared" si="13"/>
        <v>1.0000000000000009E-2</v>
      </c>
      <c r="S106" s="25">
        <v>24779</v>
      </c>
      <c r="T106" s="25">
        <v>24574</v>
      </c>
      <c r="U106" s="25">
        <v>24371</v>
      </c>
      <c r="V106" s="17">
        <v>20.85</v>
      </c>
      <c r="W106" s="17">
        <f t="shared" si="14"/>
        <v>1.3191060593097763</v>
      </c>
      <c r="X106" s="12">
        <v>19.79</v>
      </c>
      <c r="Y106" s="12">
        <v>21.91</v>
      </c>
      <c r="Z106" s="12">
        <v>4.5199999999999996</v>
      </c>
      <c r="AA106" s="17">
        <f t="shared" si="23"/>
        <v>0.65513843481138212</v>
      </c>
      <c r="AB106" s="25">
        <v>3.34</v>
      </c>
      <c r="AC106" s="16">
        <v>5.31</v>
      </c>
      <c r="AD106" s="25">
        <v>0</v>
      </c>
      <c r="AE106" s="25">
        <v>0</v>
      </c>
      <c r="AF106" s="25">
        <v>0</v>
      </c>
      <c r="AG106" s="25">
        <v>0</v>
      </c>
      <c r="AH106">
        <v>0</v>
      </c>
      <c r="AI106" s="25">
        <f t="shared" si="15"/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f t="shared" si="16"/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f t="shared" si="17"/>
        <v>0</v>
      </c>
      <c r="AT106" s="25">
        <f t="shared" si="18"/>
        <v>0</v>
      </c>
      <c r="AU106" s="25">
        <f t="shared" si="18"/>
        <v>0</v>
      </c>
      <c r="AV106" s="25">
        <f t="shared" si="18"/>
        <v>0</v>
      </c>
      <c r="AW106" s="25">
        <f t="shared" si="18"/>
        <v>0</v>
      </c>
      <c r="AX106" s="25">
        <f t="shared" si="18"/>
        <v>0</v>
      </c>
    </row>
    <row r="107" spans="1:50" x14ac:dyDescent="0.3">
      <c r="A107" s="25">
        <v>106</v>
      </c>
      <c r="B107" s="25">
        <v>40</v>
      </c>
      <c r="C107" s="25">
        <v>4</v>
      </c>
      <c r="D107" s="25">
        <v>4</v>
      </c>
      <c r="E107" s="25">
        <v>3</v>
      </c>
      <c r="F107" s="25">
        <v>2</v>
      </c>
      <c r="G107" s="25">
        <v>1</v>
      </c>
      <c r="H107" s="25">
        <v>1</v>
      </c>
      <c r="I107" s="19">
        <f t="shared" si="19"/>
        <v>2</v>
      </c>
      <c r="J107" s="25">
        <v>3.03</v>
      </c>
      <c r="K107" s="10">
        <v>59.325000000000003</v>
      </c>
      <c r="L107" s="10">
        <v>59.774999999999999</v>
      </c>
      <c r="M107" s="14">
        <v>20060</v>
      </c>
      <c r="N107" s="14">
        <f t="shared" si="20"/>
        <v>449.99999999999574</v>
      </c>
      <c r="O107" s="9">
        <f t="shared" si="21"/>
        <v>0.44999999999999574</v>
      </c>
      <c r="P107" s="14">
        <v>388.8264981569306</v>
      </c>
      <c r="Q107" s="15">
        <f t="shared" si="22"/>
        <v>0.86</v>
      </c>
      <c r="R107" s="15">
        <f t="shared" si="13"/>
        <v>0.14000000000000001</v>
      </c>
      <c r="S107" s="25">
        <v>24779</v>
      </c>
      <c r="T107" s="25">
        <v>24574</v>
      </c>
      <c r="U107" s="25">
        <v>24371</v>
      </c>
      <c r="V107" s="17">
        <v>16.82</v>
      </c>
      <c r="W107" s="17">
        <f t="shared" si="14"/>
        <v>1.2258259914618934</v>
      </c>
      <c r="X107" s="12">
        <v>13.5</v>
      </c>
      <c r="Y107" s="12">
        <v>20.14</v>
      </c>
      <c r="Z107" s="12">
        <v>3.02</v>
      </c>
      <c r="AA107" s="17">
        <f t="shared" si="23"/>
        <v>0.48000694295715063</v>
      </c>
      <c r="AB107" s="25">
        <v>2.19</v>
      </c>
      <c r="AC107" s="16">
        <v>3.46</v>
      </c>
      <c r="AD107" s="25">
        <v>3</v>
      </c>
      <c r="AE107" s="25">
        <v>0</v>
      </c>
      <c r="AF107" s="25">
        <v>0</v>
      </c>
      <c r="AG107" s="25">
        <v>1</v>
      </c>
      <c r="AH107">
        <v>0</v>
      </c>
      <c r="AI107" s="25">
        <f t="shared" si="15"/>
        <v>1</v>
      </c>
      <c r="AJ107" s="25">
        <v>0</v>
      </c>
      <c r="AK107" s="25">
        <v>0</v>
      </c>
      <c r="AL107" s="25">
        <v>1</v>
      </c>
      <c r="AM107" s="25">
        <v>0</v>
      </c>
      <c r="AN107" s="25">
        <f t="shared" si="16"/>
        <v>1</v>
      </c>
      <c r="AO107" s="25">
        <v>0</v>
      </c>
      <c r="AP107" s="25">
        <v>0</v>
      </c>
      <c r="AQ107" s="25">
        <v>0</v>
      </c>
      <c r="AR107" s="25">
        <v>0</v>
      </c>
      <c r="AS107" s="25">
        <f t="shared" si="17"/>
        <v>0</v>
      </c>
      <c r="AT107" s="25">
        <f t="shared" si="18"/>
        <v>0</v>
      </c>
      <c r="AU107" s="25">
        <f t="shared" si="18"/>
        <v>0</v>
      </c>
      <c r="AV107" s="25">
        <f t="shared" si="18"/>
        <v>2</v>
      </c>
      <c r="AW107" s="25">
        <f t="shared" si="18"/>
        <v>0</v>
      </c>
      <c r="AX107" s="25">
        <f t="shared" si="18"/>
        <v>2</v>
      </c>
    </row>
    <row r="108" spans="1:50" x14ac:dyDescent="0.3">
      <c r="A108" s="25">
        <v>107</v>
      </c>
      <c r="B108" s="25">
        <v>40</v>
      </c>
      <c r="C108" s="25">
        <v>2</v>
      </c>
      <c r="D108" s="25">
        <v>3</v>
      </c>
      <c r="E108" s="25">
        <v>2</v>
      </c>
      <c r="F108" s="25">
        <v>3</v>
      </c>
      <c r="G108" s="25">
        <v>1</v>
      </c>
      <c r="H108" s="25">
        <v>1</v>
      </c>
      <c r="I108" s="19">
        <f t="shared" si="19"/>
        <v>2</v>
      </c>
      <c r="J108" s="25">
        <v>3.24</v>
      </c>
      <c r="K108" s="10">
        <v>59.774999999999999</v>
      </c>
      <c r="L108" s="10">
        <v>60.25</v>
      </c>
      <c r="M108" s="14">
        <v>20060</v>
      </c>
      <c r="N108" s="14">
        <f t="shared" si="20"/>
        <v>475.00000000000142</v>
      </c>
      <c r="O108" s="9">
        <f t="shared" si="21"/>
        <v>0.47500000000000142</v>
      </c>
      <c r="P108" s="14">
        <v>346.60936879417812</v>
      </c>
      <c r="Q108" s="15">
        <f t="shared" si="22"/>
        <v>0.73</v>
      </c>
      <c r="R108" s="15">
        <f t="shared" si="13"/>
        <v>0.27</v>
      </c>
      <c r="S108" s="25">
        <v>24779</v>
      </c>
      <c r="T108" s="25">
        <v>24574</v>
      </c>
      <c r="U108" s="25">
        <v>24371</v>
      </c>
      <c r="V108" s="17">
        <v>21.28</v>
      </c>
      <c r="W108" s="17">
        <f t="shared" si="14"/>
        <v>1.3279716236230106</v>
      </c>
      <c r="X108" s="12">
        <v>14.7</v>
      </c>
      <c r="Y108" s="12">
        <v>27.86</v>
      </c>
      <c r="Z108" s="12">
        <v>3.63</v>
      </c>
      <c r="AA108" s="17">
        <f t="shared" si="23"/>
        <v>0.55990662503611255</v>
      </c>
      <c r="AB108" s="25">
        <v>2.62</v>
      </c>
      <c r="AC108" s="16">
        <v>4.46</v>
      </c>
      <c r="AD108" s="25">
        <v>1</v>
      </c>
      <c r="AE108" s="25">
        <v>0</v>
      </c>
      <c r="AF108" s="25">
        <v>0</v>
      </c>
      <c r="AG108" s="25">
        <v>0</v>
      </c>
      <c r="AH108">
        <v>0</v>
      </c>
      <c r="AI108" s="25">
        <f t="shared" si="15"/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f t="shared" si="16"/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f t="shared" si="17"/>
        <v>0</v>
      </c>
      <c r="AT108" s="25">
        <f t="shared" si="18"/>
        <v>0</v>
      </c>
      <c r="AU108" s="25">
        <f t="shared" si="18"/>
        <v>0</v>
      </c>
      <c r="AV108" s="25">
        <f t="shared" si="18"/>
        <v>0</v>
      </c>
      <c r="AW108" s="25">
        <f t="shared" si="18"/>
        <v>0</v>
      </c>
      <c r="AX108" s="25">
        <f t="shared" si="18"/>
        <v>0</v>
      </c>
    </row>
    <row r="109" spans="1:50" x14ac:dyDescent="0.3">
      <c r="A109" s="25">
        <v>108</v>
      </c>
      <c r="B109" s="25">
        <v>60</v>
      </c>
      <c r="C109" s="25">
        <v>3</v>
      </c>
      <c r="D109" s="25">
        <v>3</v>
      </c>
      <c r="E109" s="25">
        <v>1</v>
      </c>
      <c r="F109" s="25">
        <v>3</v>
      </c>
      <c r="G109" s="25">
        <v>1</v>
      </c>
      <c r="H109" s="25">
        <v>1</v>
      </c>
      <c r="I109" s="19">
        <f t="shared" si="19"/>
        <v>2</v>
      </c>
      <c r="J109" s="25">
        <v>3.32</v>
      </c>
      <c r="K109" s="10">
        <v>60.25</v>
      </c>
      <c r="L109" s="10">
        <v>60.533000000000001</v>
      </c>
      <c r="M109" s="14">
        <v>20060</v>
      </c>
      <c r="N109" s="14">
        <f t="shared" si="20"/>
        <v>283.00000000000125</v>
      </c>
      <c r="O109" s="9">
        <f t="shared" si="21"/>
        <v>0.28300000000000125</v>
      </c>
      <c r="P109" s="14">
        <v>282.84888449047867</v>
      </c>
      <c r="Q109" s="15">
        <f t="shared" si="22"/>
        <v>1</v>
      </c>
      <c r="R109" s="15">
        <f t="shared" si="13"/>
        <v>0</v>
      </c>
      <c r="S109" s="25">
        <v>24779</v>
      </c>
      <c r="T109" s="25">
        <v>24574</v>
      </c>
      <c r="U109" s="25">
        <v>24371</v>
      </c>
      <c r="V109" s="17">
        <v>27.4</v>
      </c>
      <c r="W109" s="17">
        <f t="shared" si="14"/>
        <v>1.4377505628203879</v>
      </c>
      <c r="X109" s="12">
        <v>12.92</v>
      </c>
      <c r="Y109" s="12">
        <v>41.87</v>
      </c>
      <c r="Z109" s="12">
        <v>3.21</v>
      </c>
      <c r="AA109" s="17">
        <f t="shared" si="23"/>
        <v>0.5065050324048721</v>
      </c>
      <c r="AB109" s="25">
        <v>2.84</v>
      </c>
      <c r="AC109" s="16">
        <v>3.55</v>
      </c>
      <c r="AD109" s="25">
        <v>0</v>
      </c>
      <c r="AE109" s="25">
        <v>0</v>
      </c>
      <c r="AF109" s="25">
        <v>0</v>
      </c>
      <c r="AG109" s="25">
        <v>0</v>
      </c>
      <c r="AH109">
        <v>0</v>
      </c>
      <c r="AI109" s="25">
        <f t="shared" si="15"/>
        <v>0</v>
      </c>
      <c r="AJ109" s="25">
        <v>0</v>
      </c>
      <c r="AK109" s="25">
        <v>0</v>
      </c>
      <c r="AL109" s="25">
        <v>0</v>
      </c>
      <c r="AM109" s="25">
        <v>0</v>
      </c>
      <c r="AN109" s="25">
        <f t="shared" si="16"/>
        <v>0</v>
      </c>
      <c r="AO109" s="25">
        <v>0</v>
      </c>
      <c r="AP109" s="25">
        <v>0</v>
      </c>
      <c r="AQ109" s="25">
        <v>0</v>
      </c>
      <c r="AR109" s="25">
        <v>0</v>
      </c>
      <c r="AS109" s="25">
        <f t="shared" si="17"/>
        <v>0</v>
      </c>
      <c r="AT109" s="25">
        <f t="shared" si="18"/>
        <v>0</v>
      </c>
      <c r="AU109" s="25">
        <f t="shared" si="18"/>
        <v>0</v>
      </c>
      <c r="AV109" s="25">
        <f t="shared" si="18"/>
        <v>0</v>
      </c>
      <c r="AW109" s="25">
        <f t="shared" si="18"/>
        <v>0</v>
      </c>
      <c r="AX109" s="25">
        <f t="shared" si="18"/>
        <v>0</v>
      </c>
    </row>
    <row r="110" spans="1:50" x14ac:dyDescent="0.3">
      <c r="A110" s="25">
        <v>109</v>
      </c>
      <c r="B110" s="25">
        <v>60</v>
      </c>
      <c r="C110" s="25">
        <v>3</v>
      </c>
      <c r="D110" s="25">
        <v>3</v>
      </c>
      <c r="E110" s="25">
        <v>2</v>
      </c>
      <c r="F110" s="25">
        <v>2</v>
      </c>
      <c r="G110" s="25">
        <v>1</v>
      </c>
      <c r="H110" s="25">
        <v>1</v>
      </c>
      <c r="I110" s="19">
        <f t="shared" si="19"/>
        <v>2</v>
      </c>
      <c r="J110" s="25">
        <v>3.48</v>
      </c>
      <c r="K110" s="10">
        <v>60.533000000000001</v>
      </c>
      <c r="L110" s="10">
        <v>60.97</v>
      </c>
      <c r="M110" s="14">
        <v>20060</v>
      </c>
      <c r="N110" s="14">
        <f t="shared" si="20"/>
        <v>436.99999999999761</v>
      </c>
      <c r="O110" s="9">
        <f t="shared" si="21"/>
        <v>0.43699999999999761</v>
      </c>
      <c r="P110" s="14">
        <v>434.17290653266849</v>
      </c>
      <c r="Q110" s="15">
        <f t="shared" si="22"/>
        <v>0.99</v>
      </c>
      <c r="R110" s="15">
        <f t="shared" si="13"/>
        <v>1.0000000000000009E-2</v>
      </c>
      <c r="S110" s="25">
        <v>24779</v>
      </c>
      <c r="T110" s="25">
        <v>24574</v>
      </c>
      <c r="U110" s="25">
        <v>24371</v>
      </c>
      <c r="V110" s="17">
        <v>16.04</v>
      </c>
      <c r="W110" s="17">
        <f t="shared" si="14"/>
        <v>1.2052043639481447</v>
      </c>
      <c r="X110" s="12">
        <v>10.46</v>
      </c>
      <c r="Y110" s="12">
        <v>21.62</v>
      </c>
      <c r="Z110" s="12">
        <v>4.37</v>
      </c>
      <c r="AA110" s="17">
        <f t="shared" si="23"/>
        <v>0.64048143697042181</v>
      </c>
      <c r="AB110" s="25">
        <v>3.04</v>
      </c>
      <c r="AC110" s="16">
        <v>7.12</v>
      </c>
      <c r="AD110" s="25">
        <v>4</v>
      </c>
      <c r="AE110" s="25">
        <v>0</v>
      </c>
      <c r="AF110" s="25">
        <v>0</v>
      </c>
      <c r="AG110" s="25">
        <v>0</v>
      </c>
      <c r="AH110">
        <v>0</v>
      </c>
      <c r="AI110" s="25">
        <f t="shared" si="15"/>
        <v>0</v>
      </c>
      <c r="AJ110" s="25">
        <v>0</v>
      </c>
      <c r="AK110" s="25">
        <v>0</v>
      </c>
      <c r="AL110" s="25">
        <v>0</v>
      </c>
      <c r="AM110" s="25">
        <v>0</v>
      </c>
      <c r="AN110" s="25">
        <f t="shared" si="16"/>
        <v>0</v>
      </c>
      <c r="AO110" s="25">
        <v>0</v>
      </c>
      <c r="AP110" s="25">
        <v>0</v>
      </c>
      <c r="AQ110" s="25">
        <v>1</v>
      </c>
      <c r="AR110" s="25">
        <v>1</v>
      </c>
      <c r="AS110" s="25">
        <f t="shared" si="17"/>
        <v>2</v>
      </c>
      <c r="AT110" s="25">
        <f t="shared" si="18"/>
        <v>0</v>
      </c>
      <c r="AU110" s="25">
        <f t="shared" si="18"/>
        <v>0</v>
      </c>
      <c r="AV110" s="25">
        <f t="shared" si="18"/>
        <v>1</v>
      </c>
      <c r="AW110" s="25">
        <f t="shared" si="18"/>
        <v>1</v>
      </c>
      <c r="AX110" s="25">
        <f t="shared" si="18"/>
        <v>2</v>
      </c>
    </row>
    <row r="111" spans="1:50" x14ac:dyDescent="0.3">
      <c r="A111" s="25">
        <v>110</v>
      </c>
      <c r="B111" s="25">
        <v>60</v>
      </c>
      <c r="C111" s="25">
        <v>3</v>
      </c>
      <c r="D111" s="25">
        <v>3</v>
      </c>
      <c r="E111" s="25">
        <v>3</v>
      </c>
      <c r="F111" s="25">
        <v>3</v>
      </c>
      <c r="G111" s="25">
        <v>1</v>
      </c>
      <c r="H111" s="25">
        <v>1</v>
      </c>
      <c r="I111" s="19">
        <f t="shared" si="19"/>
        <v>2</v>
      </c>
      <c r="J111" s="25">
        <v>3.48</v>
      </c>
      <c r="K111" s="10">
        <v>60.97</v>
      </c>
      <c r="L111" s="10">
        <v>61.12</v>
      </c>
      <c r="M111" s="14">
        <v>20060</v>
      </c>
      <c r="N111" s="14">
        <f t="shared" si="20"/>
        <v>149.99999999999858</v>
      </c>
      <c r="O111" s="9">
        <f t="shared" si="21"/>
        <v>0.14999999999999858</v>
      </c>
      <c r="P111" s="14">
        <v>142.84751294900352</v>
      </c>
      <c r="Q111" s="15">
        <f t="shared" si="22"/>
        <v>0.95</v>
      </c>
      <c r="R111" s="15">
        <f t="shared" si="13"/>
        <v>5.0000000000000044E-2</v>
      </c>
      <c r="S111" s="25">
        <v>24779</v>
      </c>
      <c r="T111" s="25">
        <v>24574</v>
      </c>
      <c r="U111" s="25">
        <v>24371</v>
      </c>
      <c r="V111" s="17">
        <v>21.24</v>
      </c>
      <c r="W111" s="17">
        <f t="shared" si="14"/>
        <v>1.3271545124094315</v>
      </c>
      <c r="X111" s="12">
        <v>21.24</v>
      </c>
      <c r="Y111" s="12">
        <v>21.24</v>
      </c>
      <c r="Z111" s="12">
        <v>4.4000000000000004</v>
      </c>
      <c r="AA111" s="17">
        <f t="shared" si="23"/>
        <v>0.64345267648618742</v>
      </c>
      <c r="AB111" s="25">
        <v>3.05</v>
      </c>
      <c r="AC111" s="16">
        <v>5.74</v>
      </c>
      <c r="AD111" s="25">
        <v>0</v>
      </c>
      <c r="AE111" s="25">
        <v>0</v>
      </c>
      <c r="AF111" s="25">
        <v>0</v>
      </c>
      <c r="AG111" s="25">
        <v>0</v>
      </c>
      <c r="AH111">
        <v>0</v>
      </c>
      <c r="AI111" s="25">
        <f t="shared" si="15"/>
        <v>0</v>
      </c>
      <c r="AJ111" s="25">
        <v>0</v>
      </c>
      <c r="AK111" s="25">
        <v>0</v>
      </c>
      <c r="AL111" s="25">
        <v>0</v>
      </c>
      <c r="AM111" s="25">
        <v>0</v>
      </c>
      <c r="AN111" s="25">
        <f t="shared" si="16"/>
        <v>0</v>
      </c>
      <c r="AO111" s="25">
        <v>0</v>
      </c>
      <c r="AP111" s="25">
        <v>0</v>
      </c>
      <c r="AQ111" s="25">
        <v>0</v>
      </c>
      <c r="AR111" s="25">
        <v>0</v>
      </c>
      <c r="AS111" s="25">
        <f t="shared" si="17"/>
        <v>0</v>
      </c>
      <c r="AT111" s="25">
        <f t="shared" si="18"/>
        <v>0</v>
      </c>
      <c r="AU111" s="25">
        <f t="shared" si="18"/>
        <v>0</v>
      </c>
      <c r="AV111" s="25">
        <f t="shared" si="18"/>
        <v>0</v>
      </c>
      <c r="AW111" s="25">
        <f t="shared" si="18"/>
        <v>0</v>
      </c>
      <c r="AX111" s="25">
        <f t="shared" si="18"/>
        <v>0</v>
      </c>
    </row>
    <row r="112" spans="1:50" x14ac:dyDescent="0.3">
      <c r="A112" s="25">
        <v>111</v>
      </c>
      <c r="B112" s="25">
        <v>40</v>
      </c>
      <c r="C112" s="25">
        <v>4</v>
      </c>
      <c r="D112" s="25">
        <v>3</v>
      </c>
      <c r="E112" s="25">
        <v>2</v>
      </c>
      <c r="F112" s="25">
        <v>3</v>
      </c>
      <c r="G112" s="25">
        <v>1</v>
      </c>
      <c r="H112" s="25">
        <v>1</v>
      </c>
      <c r="I112" s="19">
        <f t="shared" si="19"/>
        <v>2</v>
      </c>
      <c r="J112" s="25">
        <v>3.88</v>
      </c>
      <c r="K112" s="10">
        <v>61.12</v>
      </c>
      <c r="L112" s="10">
        <v>61.36</v>
      </c>
      <c r="M112" s="14">
        <v>20060</v>
      </c>
      <c r="N112" s="14">
        <f t="shared" si="20"/>
        <v>240.00000000000199</v>
      </c>
      <c r="O112" s="9">
        <f t="shared" si="21"/>
        <v>0.24000000000000199</v>
      </c>
      <c r="P112" s="14">
        <v>200.94076997838619</v>
      </c>
      <c r="Q112" s="15">
        <f t="shared" si="22"/>
        <v>0.84</v>
      </c>
      <c r="R112" s="15">
        <f t="shared" si="13"/>
        <v>0.16000000000000003</v>
      </c>
      <c r="S112" s="25">
        <v>24779</v>
      </c>
      <c r="T112" s="25">
        <v>24574</v>
      </c>
      <c r="U112" s="25">
        <v>24371</v>
      </c>
      <c r="V112" s="17">
        <v>11.54</v>
      </c>
      <c r="W112" s="17">
        <f t="shared" si="14"/>
        <v>1.0622058088197126</v>
      </c>
      <c r="X112" s="12">
        <v>11.54</v>
      </c>
      <c r="Y112" s="12">
        <v>11.54</v>
      </c>
      <c r="Z112" s="12">
        <v>4.05</v>
      </c>
      <c r="AA112" s="17">
        <f t="shared" si="23"/>
        <v>0.60745502321466849</v>
      </c>
      <c r="AB112" s="25">
        <v>3.23</v>
      </c>
      <c r="AC112" s="16">
        <v>4.87</v>
      </c>
      <c r="AD112" s="25">
        <v>0</v>
      </c>
      <c r="AE112" s="25">
        <v>0</v>
      </c>
      <c r="AF112" s="25">
        <v>0</v>
      </c>
      <c r="AG112" s="25">
        <v>0</v>
      </c>
      <c r="AH112">
        <v>0</v>
      </c>
      <c r="AI112" s="25">
        <f t="shared" si="15"/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f t="shared" si="16"/>
        <v>0</v>
      </c>
      <c r="AO112" s="25">
        <v>0</v>
      </c>
      <c r="AP112" s="25">
        <v>0</v>
      </c>
      <c r="AQ112" s="25">
        <v>0</v>
      </c>
      <c r="AR112" s="25">
        <v>1</v>
      </c>
      <c r="AS112" s="25">
        <f t="shared" si="17"/>
        <v>1</v>
      </c>
      <c r="AT112" s="25">
        <f t="shared" si="18"/>
        <v>0</v>
      </c>
      <c r="AU112" s="25">
        <f t="shared" si="18"/>
        <v>0</v>
      </c>
      <c r="AV112" s="25">
        <f t="shared" si="18"/>
        <v>0</v>
      </c>
      <c r="AW112" s="25">
        <f t="shared" si="18"/>
        <v>1</v>
      </c>
      <c r="AX112" s="25">
        <f t="shared" si="18"/>
        <v>1</v>
      </c>
    </row>
    <row r="113" spans="1:50" x14ac:dyDescent="0.3">
      <c r="A113" s="25">
        <v>112</v>
      </c>
      <c r="B113" s="25">
        <v>40</v>
      </c>
      <c r="C113" s="25">
        <v>3</v>
      </c>
      <c r="D113" s="25">
        <v>2</v>
      </c>
      <c r="E113" s="25">
        <v>2</v>
      </c>
      <c r="F113" s="25">
        <v>2</v>
      </c>
      <c r="G113" s="25">
        <v>1</v>
      </c>
      <c r="H113" s="25">
        <v>1</v>
      </c>
      <c r="I113" s="19">
        <f t="shared" si="19"/>
        <v>2</v>
      </c>
      <c r="J113" s="25">
        <v>3.56</v>
      </c>
      <c r="K113" s="10">
        <v>61.36</v>
      </c>
      <c r="L113" s="10">
        <v>61.865000000000002</v>
      </c>
      <c r="M113" s="14">
        <v>20060</v>
      </c>
      <c r="N113" s="14">
        <f t="shared" si="20"/>
        <v>505.00000000000256</v>
      </c>
      <c r="O113" s="9">
        <f t="shared" si="21"/>
        <v>0.50500000000000256</v>
      </c>
      <c r="P113" s="14">
        <v>503.40686431710583</v>
      </c>
      <c r="Q113" s="15">
        <f t="shared" si="22"/>
        <v>1</v>
      </c>
      <c r="R113" s="15">
        <f t="shared" si="13"/>
        <v>0</v>
      </c>
      <c r="S113" s="25">
        <v>24779</v>
      </c>
      <c r="T113" s="25">
        <v>24574</v>
      </c>
      <c r="U113" s="25">
        <v>24371</v>
      </c>
      <c r="V113" s="17">
        <v>9.5399999999999991</v>
      </c>
      <c r="W113" s="17">
        <f t="shared" si="14"/>
        <v>0.97954837470409506</v>
      </c>
      <c r="X113" s="12">
        <v>6.89</v>
      </c>
      <c r="Y113" s="12">
        <v>12.18</v>
      </c>
      <c r="Z113" s="12">
        <v>4.4000000000000004</v>
      </c>
      <c r="AA113" s="17">
        <f t="shared" si="23"/>
        <v>0.64345267648618742</v>
      </c>
      <c r="AB113" s="25">
        <v>3.09</v>
      </c>
      <c r="AC113" s="16">
        <v>6.54</v>
      </c>
      <c r="AD113" s="25">
        <v>3</v>
      </c>
      <c r="AE113" s="25">
        <v>0</v>
      </c>
      <c r="AF113" s="25">
        <v>0</v>
      </c>
      <c r="AG113" s="25">
        <v>0</v>
      </c>
      <c r="AH113">
        <v>0</v>
      </c>
      <c r="AI113" s="25">
        <f t="shared" si="15"/>
        <v>0</v>
      </c>
      <c r="AJ113" s="25">
        <v>0</v>
      </c>
      <c r="AK113" s="25">
        <v>0</v>
      </c>
      <c r="AL113" s="25">
        <v>0</v>
      </c>
      <c r="AM113" s="25">
        <v>0</v>
      </c>
      <c r="AN113" s="25">
        <f t="shared" si="16"/>
        <v>0</v>
      </c>
      <c r="AO113" s="25">
        <v>0</v>
      </c>
      <c r="AP113" s="25">
        <v>0</v>
      </c>
      <c r="AQ113" s="25">
        <v>0</v>
      </c>
      <c r="AR113" s="25">
        <v>0</v>
      </c>
      <c r="AS113" s="25">
        <f t="shared" si="17"/>
        <v>0</v>
      </c>
      <c r="AT113" s="25">
        <f t="shared" si="18"/>
        <v>0</v>
      </c>
      <c r="AU113" s="25">
        <f t="shared" si="18"/>
        <v>0</v>
      </c>
      <c r="AV113" s="25">
        <f t="shared" si="18"/>
        <v>0</v>
      </c>
      <c r="AW113" s="25">
        <f t="shared" si="18"/>
        <v>0</v>
      </c>
      <c r="AX113" s="25">
        <f t="shared" si="18"/>
        <v>0</v>
      </c>
    </row>
    <row r="114" spans="1:50" x14ac:dyDescent="0.3">
      <c r="A114" s="25">
        <v>113</v>
      </c>
      <c r="B114" s="25">
        <v>40</v>
      </c>
      <c r="C114" s="25">
        <v>2</v>
      </c>
      <c r="D114" s="25">
        <v>2</v>
      </c>
      <c r="E114" s="25">
        <v>2</v>
      </c>
      <c r="F114" s="25">
        <v>2</v>
      </c>
      <c r="G114" s="25">
        <v>1</v>
      </c>
      <c r="H114" s="25">
        <v>1</v>
      </c>
      <c r="I114" s="19">
        <f t="shared" si="19"/>
        <v>2</v>
      </c>
      <c r="J114" s="25">
        <v>4.1900000000000004</v>
      </c>
      <c r="K114" s="10">
        <v>61.865000000000002</v>
      </c>
      <c r="L114" s="10">
        <v>62.05</v>
      </c>
      <c r="M114" s="14">
        <v>20060</v>
      </c>
      <c r="N114" s="14">
        <f t="shared" si="20"/>
        <v>184.99999999999517</v>
      </c>
      <c r="O114" s="9">
        <f t="shared" si="21"/>
        <v>0.18499999999999517</v>
      </c>
      <c r="P114" s="14">
        <v>180.2751484505456</v>
      </c>
      <c r="Q114" s="15">
        <f t="shared" si="22"/>
        <v>0.97</v>
      </c>
      <c r="R114" s="15">
        <f t="shared" si="13"/>
        <v>3.0000000000000027E-2</v>
      </c>
      <c r="S114" s="25">
        <v>24779</v>
      </c>
      <c r="T114" s="25">
        <v>24574</v>
      </c>
      <c r="U114" s="25">
        <v>24371</v>
      </c>
      <c r="V114" s="17">
        <v>30.62</v>
      </c>
      <c r="W114" s="17">
        <f t="shared" si="14"/>
        <v>1.4860051863622423</v>
      </c>
      <c r="X114" s="12">
        <v>30.62</v>
      </c>
      <c r="Y114" s="12">
        <v>30.62</v>
      </c>
      <c r="Z114" s="12">
        <v>4.38</v>
      </c>
      <c r="AA114" s="17">
        <f t="shared" si="23"/>
        <v>0.64147411050409953</v>
      </c>
      <c r="AB114" s="25">
        <v>3.76</v>
      </c>
      <c r="AC114" s="16">
        <v>5</v>
      </c>
      <c r="AD114" s="25">
        <v>0</v>
      </c>
      <c r="AE114" s="25">
        <v>0</v>
      </c>
      <c r="AF114" s="25">
        <v>0</v>
      </c>
      <c r="AG114" s="25">
        <v>0</v>
      </c>
      <c r="AH114">
        <v>0</v>
      </c>
      <c r="AI114" s="25">
        <f t="shared" si="15"/>
        <v>0</v>
      </c>
      <c r="AJ114" s="25">
        <v>0</v>
      </c>
      <c r="AK114" s="25">
        <v>0</v>
      </c>
      <c r="AL114" s="25">
        <v>1</v>
      </c>
      <c r="AM114" s="25">
        <v>0</v>
      </c>
      <c r="AN114" s="25">
        <f t="shared" si="16"/>
        <v>1</v>
      </c>
      <c r="AO114" s="25">
        <v>0</v>
      </c>
      <c r="AP114" s="25">
        <v>0</v>
      </c>
      <c r="AQ114" s="25">
        <v>0</v>
      </c>
      <c r="AR114" s="25">
        <v>1</v>
      </c>
      <c r="AS114" s="25">
        <f t="shared" si="17"/>
        <v>1</v>
      </c>
      <c r="AT114" s="25">
        <f t="shared" si="18"/>
        <v>0</v>
      </c>
      <c r="AU114" s="25">
        <f t="shared" si="18"/>
        <v>0</v>
      </c>
      <c r="AV114" s="25">
        <f t="shared" si="18"/>
        <v>1</v>
      </c>
      <c r="AW114" s="25">
        <f t="shared" si="18"/>
        <v>1</v>
      </c>
      <c r="AX114" s="25">
        <f t="shared" si="18"/>
        <v>2</v>
      </c>
    </row>
    <row r="115" spans="1:50" x14ac:dyDescent="0.3">
      <c r="A115" s="25">
        <v>114</v>
      </c>
      <c r="B115" s="25">
        <v>60</v>
      </c>
      <c r="C115" s="25">
        <v>3</v>
      </c>
      <c r="D115" s="25">
        <v>2</v>
      </c>
      <c r="E115" s="25">
        <v>2</v>
      </c>
      <c r="F115" s="25">
        <v>2</v>
      </c>
      <c r="G115" s="25">
        <v>1</v>
      </c>
      <c r="H115" s="25">
        <v>1</v>
      </c>
      <c r="I115" s="19">
        <f t="shared" si="19"/>
        <v>2</v>
      </c>
      <c r="J115" s="25">
        <v>3.92</v>
      </c>
      <c r="K115" s="10">
        <v>62.05</v>
      </c>
      <c r="L115" s="10">
        <v>62.65</v>
      </c>
      <c r="M115" s="14">
        <v>20060</v>
      </c>
      <c r="N115" s="14">
        <f t="shared" si="20"/>
        <v>600.00000000000136</v>
      </c>
      <c r="O115" s="9">
        <f t="shared" si="21"/>
        <v>0.60000000000000131</v>
      </c>
      <c r="P115" s="14">
        <v>551.2146649593941</v>
      </c>
      <c r="Q115" s="15">
        <f t="shared" si="22"/>
        <v>0.92</v>
      </c>
      <c r="R115" s="15">
        <f t="shared" si="13"/>
        <v>7.999999999999996E-2</v>
      </c>
      <c r="S115" s="25">
        <v>24779</v>
      </c>
      <c r="T115" s="25">
        <v>24574</v>
      </c>
      <c r="U115" s="25">
        <v>24371</v>
      </c>
      <c r="V115" s="17">
        <v>36.08</v>
      </c>
      <c r="W115" s="17">
        <f t="shared" si="14"/>
        <v>1.5572665288699041</v>
      </c>
      <c r="X115" s="12">
        <v>18.32</v>
      </c>
      <c r="Y115" s="12">
        <v>46.52</v>
      </c>
      <c r="Z115" s="12">
        <v>4.96</v>
      </c>
      <c r="AA115" s="17">
        <f t="shared" si="23"/>
        <v>0.69548167649019743</v>
      </c>
      <c r="AB115" s="25">
        <v>2.25</v>
      </c>
      <c r="AC115" s="16">
        <v>8.8800000000000008</v>
      </c>
      <c r="AD115" s="25">
        <v>1</v>
      </c>
      <c r="AE115" s="25">
        <v>0</v>
      </c>
      <c r="AF115" s="25">
        <v>0</v>
      </c>
      <c r="AG115" s="25">
        <v>0</v>
      </c>
      <c r="AH115">
        <v>0</v>
      </c>
      <c r="AI115" s="25">
        <f t="shared" si="15"/>
        <v>0</v>
      </c>
      <c r="AJ115" s="25">
        <v>0</v>
      </c>
      <c r="AK115" s="25">
        <v>0</v>
      </c>
      <c r="AL115" s="25">
        <v>0</v>
      </c>
      <c r="AM115" s="25">
        <v>0</v>
      </c>
      <c r="AN115" s="25">
        <f t="shared" si="16"/>
        <v>0</v>
      </c>
      <c r="AO115" s="25">
        <v>0</v>
      </c>
      <c r="AP115" s="25">
        <v>0</v>
      </c>
      <c r="AQ115" s="25">
        <v>0</v>
      </c>
      <c r="AR115" s="25">
        <v>1</v>
      </c>
      <c r="AS115" s="25">
        <f t="shared" si="17"/>
        <v>1</v>
      </c>
      <c r="AT115" s="25">
        <f t="shared" si="18"/>
        <v>0</v>
      </c>
      <c r="AU115" s="25">
        <f t="shared" si="18"/>
        <v>0</v>
      </c>
      <c r="AV115" s="25">
        <f t="shared" si="18"/>
        <v>0</v>
      </c>
      <c r="AW115" s="25">
        <f t="shared" si="18"/>
        <v>1</v>
      </c>
      <c r="AX115" s="25">
        <f t="shared" si="18"/>
        <v>1</v>
      </c>
    </row>
    <row r="116" spans="1:50" x14ac:dyDescent="0.3">
      <c r="A116" s="25">
        <v>115</v>
      </c>
      <c r="B116" s="25">
        <v>60</v>
      </c>
      <c r="C116" s="25">
        <v>2</v>
      </c>
      <c r="D116" s="25">
        <v>2</v>
      </c>
      <c r="E116" s="25">
        <v>1</v>
      </c>
      <c r="F116" s="25">
        <v>1</v>
      </c>
      <c r="G116" s="25">
        <v>1</v>
      </c>
      <c r="H116" s="25">
        <v>1</v>
      </c>
      <c r="I116" s="19">
        <f t="shared" si="19"/>
        <v>2</v>
      </c>
      <c r="J116" s="25">
        <v>4.3</v>
      </c>
      <c r="K116" s="10">
        <v>62.65</v>
      </c>
      <c r="L116" s="10">
        <v>63</v>
      </c>
      <c r="M116" s="14">
        <v>20060</v>
      </c>
      <c r="N116" s="14">
        <f t="shared" si="20"/>
        <v>350.00000000000142</v>
      </c>
      <c r="O116" s="9">
        <f t="shared" si="21"/>
        <v>0.35000000000000142</v>
      </c>
      <c r="P116" s="14">
        <v>234.72533767143497</v>
      </c>
      <c r="Q116" s="15">
        <f t="shared" si="22"/>
        <v>0.67</v>
      </c>
      <c r="R116" s="15">
        <f t="shared" si="13"/>
        <v>0.32999999999999996</v>
      </c>
      <c r="S116" s="25">
        <v>24779</v>
      </c>
      <c r="T116" s="25">
        <v>24574</v>
      </c>
      <c r="U116" s="25">
        <v>24371</v>
      </c>
      <c r="V116" s="17">
        <v>27.16</v>
      </c>
      <c r="W116" s="17">
        <f t="shared" si="14"/>
        <v>1.433929765608464</v>
      </c>
      <c r="X116" s="12">
        <v>13.06</v>
      </c>
      <c r="Y116" s="12">
        <v>41.26</v>
      </c>
      <c r="Z116" s="12">
        <v>3.03</v>
      </c>
      <c r="AA116" s="17">
        <f t="shared" si="23"/>
        <v>0.48144262850230496</v>
      </c>
      <c r="AB116" s="25">
        <v>2.74</v>
      </c>
      <c r="AC116" s="16">
        <v>3.3</v>
      </c>
      <c r="AD116" s="25">
        <v>1</v>
      </c>
      <c r="AE116" s="25">
        <v>0</v>
      </c>
      <c r="AF116" s="25">
        <v>0</v>
      </c>
      <c r="AG116" s="25">
        <v>0</v>
      </c>
      <c r="AH116">
        <v>0</v>
      </c>
      <c r="AI116" s="25">
        <f t="shared" si="15"/>
        <v>0</v>
      </c>
      <c r="AJ116" s="25">
        <v>0</v>
      </c>
      <c r="AK116" s="25">
        <v>0</v>
      </c>
      <c r="AL116" s="25">
        <v>0</v>
      </c>
      <c r="AM116" s="25">
        <v>0</v>
      </c>
      <c r="AN116" s="25">
        <f t="shared" si="16"/>
        <v>0</v>
      </c>
      <c r="AO116" s="25">
        <v>0</v>
      </c>
      <c r="AP116" s="25">
        <v>0</v>
      </c>
      <c r="AQ116" s="25">
        <v>1</v>
      </c>
      <c r="AR116" s="25">
        <v>0</v>
      </c>
      <c r="AS116" s="25">
        <f t="shared" si="17"/>
        <v>1</v>
      </c>
      <c r="AT116" s="25">
        <f t="shared" si="18"/>
        <v>0</v>
      </c>
      <c r="AU116" s="25">
        <f t="shared" si="18"/>
        <v>0</v>
      </c>
      <c r="AV116" s="25">
        <f t="shared" si="18"/>
        <v>1</v>
      </c>
      <c r="AW116" s="25">
        <f t="shared" si="18"/>
        <v>0</v>
      </c>
      <c r="AX116" s="25">
        <f t="shared" si="18"/>
        <v>1</v>
      </c>
    </row>
    <row r="117" spans="1:50" x14ac:dyDescent="0.3">
      <c r="A117" s="25">
        <v>116</v>
      </c>
      <c r="B117" s="25">
        <v>60</v>
      </c>
      <c r="C117" s="25">
        <v>3</v>
      </c>
      <c r="D117" s="25">
        <v>3</v>
      </c>
      <c r="E117" s="25">
        <v>3</v>
      </c>
      <c r="F117" s="25">
        <v>3</v>
      </c>
      <c r="G117" s="25">
        <v>1</v>
      </c>
      <c r="H117" s="25">
        <v>1</v>
      </c>
      <c r="I117" s="19">
        <f t="shared" si="19"/>
        <v>2</v>
      </c>
      <c r="J117" s="25">
        <v>4.1900000000000004</v>
      </c>
      <c r="K117" s="10">
        <v>63</v>
      </c>
      <c r="L117" s="10">
        <v>63.17</v>
      </c>
      <c r="M117" s="14">
        <v>20060</v>
      </c>
      <c r="N117" s="14">
        <f t="shared" si="20"/>
        <v>170.00000000000171</v>
      </c>
      <c r="O117" s="9">
        <f t="shared" si="21"/>
        <v>0.17000000000000171</v>
      </c>
      <c r="P117" s="14">
        <v>154.55241537365526</v>
      </c>
      <c r="Q117" s="15">
        <f t="shared" si="22"/>
        <v>0.91</v>
      </c>
      <c r="R117" s="15">
        <f t="shared" si="13"/>
        <v>8.9999999999999969E-2</v>
      </c>
      <c r="S117" s="25">
        <v>24779</v>
      </c>
      <c r="T117" s="25">
        <v>24574</v>
      </c>
      <c r="U117" s="25">
        <v>24371</v>
      </c>
      <c r="V117" s="17">
        <v>23.63</v>
      </c>
      <c r="W117" s="17">
        <f t="shared" si="14"/>
        <v>1.3734637216323691</v>
      </c>
      <c r="X117" s="12">
        <v>23.63</v>
      </c>
      <c r="Y117" s="12">
        <v>23.63</v>
      </c>
      <c r="Z117" s="12">
        <v>3.82</v>
      </c>
      <c r="AA117" s="17">
        <f t="shared" si="23"/>
        <v>0.58206336291170868</v>
      </c>
      <c r="AB117" s="25">
        <v>3.71</v>
      </c>
      <c r="AC117" s="16">
        <v>3.92</v>
      </c>
      <c r="AD117" s="25">
        <v>0</v>
      </c>
      <c r="AE117" s="25">
        <v>0</v>
      </c>
      <c r="AF117" s="25">
        <v>0</v>
      </c>
      <c r="AG117" s="25">
        <v>0</v>
      </c>
      <c r="AH117">
        <v>0</v>
      </c>
      <c r="AI117" s="25">
        <f t="shared" si="15"/>
        <v>0</v>
      </c>
      <c r="AJ117" s="25">
        <v>0</v>
      </c>
      <c r="AK117" s="25">
        <v>0</v>
      </c>
      <c r="AL117" s="25">
        <v>0</v>
      </c>
      <c r="AM117" s="25">
        <v>0</v>
      </c>
      <c r="AN117" s="25">
        <f t="shared" si="16"/>
        <v>0</v>
      </c>
      <c r="AO117" s="25">
        <v>0</v>
      </c>
      <c r="AP117" s="25">
        <v>0</v>
      </c>
      <c r="AQ117" s="25">
        <v>1</v>
      </c>
      <c r="AR117" s="25">
        <v>0</v>
      </c>
      <c r="AS117" s="25">
        <f t="shared" si="17"/>
        <v>1</v>
      </c>
      <c r="AT117" s="25">
        <f t="shared" ref="AT117:AX167" si="24">AE117+AJ117+AO117</f>
        <v>0</v>
      </c>
      <c r="AU117" s="25">
        <f t="shared" si="24"/>
        <v>0</v>
      </c>
      <c r="AV117" s="25">
        <f t="shared" si="24"/>
        <v>1</v>
      </c>
      <c r="AW117" s="25">
        <f t="shared" si="24"/>
        <v>0</v>
      </c>
      <c r="AX117" s="25">
        <f t="shared" si="24"/>
        <v>1</v>
      </c>
    </row>
    <row r="118" spans="1:50" x14ac:dyDescent="0.3">
      <c r="A118" s="25">
        <v>117</v>
      </c>
      <c r="B118" s="25">
        <v>60</v>
      </c>
      <c r="C118" s="25">
        <v>2</v>
      </c>
      <c r="D118" s="25">
        <v>2</v>
      </c>
      <c r="E118" s="25">
        <v>2</v>
      </c>
      <c r="F118" s="25">
        <v>2</v>
      </c>
      <c r="G118" s="25">
        <v>1</v>
      </c>
      <c r="H118" s="25">
        <v>1</v>
      </c>
      <c r="I118" s="19">
        <f t="shared" si="19"/>
        <v>2</v>
      </c>
      <c r="J118" s="25">
        <v>4.09</v>
      </c>
      <c r="K118" s="10">
        <v>63.17</v>
      </c>
      <c r="L118" s="10">
        <v>63.564999999999998</v>
      </c>
      <c r="M118" s="14">
        <v>20060</v>
      </c>
      <c r="N118" s="14">
        <f t="shared" si="20"/>
        <v>394.99999999999602</v>
      </c>
      <c r="O118" s="9">
        <f t="shared" si="21"/>
        <v>0.39499999999999602</v>
      </c>
      <c r="P118" s="14">
        <v>394.28652835565964</v>
      </c>
      <c r="Q118" s="15">
        <f t="shared" si="22"/>
        <v>1</v>
      </c>
      <c r="R118" s="15">
        <f t="shared" si="13"/>
        <v>0</v>
      </c>
      <c r="S118" s="25">
        <v>24779</v>
      </c>
      <c r="T118" s="25">
        <v>24574</v>
      </c>
      <c r="U118" s="25">
        <v>24371</v>
      </c>
      <c r="V118" s="17">
        <v>20.57</v>
      </c>
      <c r="W118" s="17">
        <f t="shared" si="14"/>
        <v>1.3132342916947239</v>
      </c>
      <c r="X118" s="12">
        <v>10.14</v>
      </c>
      <c r="Y118" s="12">
        <v>31</v>
      </c>
      <c r="Z118" s="12">
        <v>2.82</v>
      </c>
      <c r="AA118" s="17">
        <f t="shared" si="23"/>
        <v>0.45024910831936105</v>
      </c>
      <c r="AB118" s="25">
        <v>2.16</v>
      </c>
      <c r="AC118" s="16">
        <v>3.51</v>
      </c>
      <c r="AD118" s="25">
        <v>0</v>
      </c>
      <c r="AE118" s="25">
        <v>0</v>
      </c>
      <c r="AF118" s="25">
        <v>1</v>
      </c>
      <c r="AG118" s="25">
        <v>0</v>
      </c>
      <c r="AH118">
        <v>0</v>
      </c>
      <c r="AI118" s="25">
        <f t="shared" si="15"/>
        <v>1</v>
      </c>
      <c r="AJ118" s="25">
        <v>0</v>
      </c>
      <c r="AK118" s="25">
        <v>0</v>
      </c>
      <c r="AL118" s="25">
        <v>0</v>
      </c>
      <c r="AM118" s="25">
        <v>2</v>
      </c>
      <c r="AN118" s="25">
        <f t="shared" si="16"/>
        <v>2</v>
      </c>
      <c r="AO118" s="25">
        <v>0</v>
      </c>
      <c r="AP118" s="25">
        <v>0</v>
      </c>
      <c r="AQ118" s="25">
        <v>0</v>
      </c>
      <c r="AR118" s="25">
        <v>0</v>
      </c>
      <c r="AS118" s="25">
        <f t="shared" si="17"/>
        <v>0</v>
      </c>
      <c r="AT118" s="25">
        <f t="shared" si="24"/>
        <v>0</v>
      </c>
      <c r="AU118" s="25">
        <f t="shared" si="24"/>
        <v>1</v>
      </c>
      <c r="AV118" s="25">
        <f t="shared" si="24"/>
        <v>0</v>
      </c>
      <c r="AW118" s="25">
        <f t="shared" si="24"/>
        <v>2</v>
      </c>
      <c r="AX118" s="25">
        <f t="shared" si="24"/>
        <v>3</v>
      </c>
    </row>
    <row r="119" spans="1:50" x14ac:dyDescent="0.3">
      <c r="A119" s="25">
        <v>118</v>
      </c>
      <c r="B119" s="25">
        <v>60</v>
      </c>
      <c r="C119" s="25">
        <v>3</v>
      </c>
      <c r="D119" s="25">
        <v>2</v>
      </c>
      <c r="E119" s="25">
        <v>2</v>
      </c>
      <c r="F119" s="25">
        <v>1</v>
      </c>
      <c r="G119" s="25">
        <v>1</v>
      </c>
      <c r="H119" s="25">
        <v>1</v>
      </c>
      <c r="I119" s="19">
        <f t="shared" si="19"/>
        <v>2</v>
      </c>
      <c r="J119" s="25">
        <v>4.4000000000000004</v>
      </c>
      <c r="K119" s="10">
        <v>63.564999999999998</v>
      </c>
      <c r="L119" s="10">
        <v>64.17</v>
      </c>
      <c r="M119" s="14">
        <v>20060</v>
      </c>
      <c r="N119" s="14">
        <f t="shared" si="20"/>
        <v>605.00000000000398</v>
      </c>
      <c r="O119" s="9">
        <f t="shared" si="21"/>
        <v>0.60500000000000398</v>
      </c>
      <c r="P119" s="14">
        <v>292.70797615362585</v>
      </c>
      <c r="Q119" s="15">
        <f t="shared" si="22"/>
        <v>0.48</v>
      </c>
      <c r="R119" s="15">
        <f t="shared" si="13"/>
        <v>0.52</v>
      </c>
      <c r="S119" s="25">
        <v>24779</v>
      </c>
      <c r="T119" s="25">
        <v>24574</v>
      </c>
      <c r="U119" s="25">
        <v>24371</v>
      </c>
      <c r="V119" s="17">
        <v>14.26</v>
      </c>
      <c r="W119" s="17">
        <f t="shared" si="14"/>
        <v>1.1541195255158467</v>
      </c>
      <c r="X119" s="12">
        <v>12.39</v>
      </c>
      <c r="Y119" s="12">
        <v>15.91</v>
      </c>
      <c r="Z119" s="12">
        <v>4.55</v>
      </c>
      <c r="AA119" s="17">
        <f t="shared" si="23"/>
        <v>0.65801139665711239</v>
      </c>
      <c r="AB119" s="25">
        <v>3.63</v>
      </c>
      <c r="AC119" s="16">
        <v>5.7</v>
      </c>
      <c r="AD119" s="25">
        <v>1</v>
      </c>
      <c r="AE119" s="25">
        <v>0</v>
      </c>
      <c r="AF119" s="25">
        <v>0</v>
      </c>
      <c r="AG119" s="25">
        <v>1</v>
      </c>
      <c r="AH119">
        <v>0</v>
      </c>
      <c r="AI119" s="25">
        <f t="shared" si="15"/>
        <v>1</v>
      </c>
      <c r="AJ119" s="25">
        <v>0</v>
      </c>
      <c r="AK119" s="25">
        <v>0</v>
      </c>
      <c r="AL119" s="25">
        <v>2</v>
      </c>
      <c r="AM119" s="25">
        <v>0</v>
      </c>
      <c r="AN119" s="25">
        <f t="shared" si="16"/>
        <v>2</v>
      </c>
      <c r="AO119" s="25">
        <v>0</v>
      </c>
      <c r="AP119" s="25">
        <v>0</v>
      </c>
      <c r="AQ119" s="25">
        <v>0</v>
      </c>
      <c r="AR119" s="25">
        <v>0</v>
      </c>
      <c r="AS119" s="25">
        <f t="shared" si="17"/>
        <v>0</v>
      </c>
      <c r="AT119" s="25">
        <f t="shared" si="24"/>
        <v>0</v>
      </c>
      <c r="AU119" s="25">
        <f t="shared" si="24"/>
        <v>0</v>
      </c>
      <c r="AV119" s="25">
        <f t="shared" si="24"/>
        <v>3</v>
      </c>
      <c r="AW119" s="25">
        <f t="shared" si="24"/>
        <v>0</v>
      </c>
      <c r="AX119" s="25">
        <f t="shared" si="24"/>
        <v>3</v>
      </c>
    </row>
    <row r="120" spans="1:50" x14ac:dyDescent="0.3">
      <c r="A120" s="25">
        <v>119</v>
      </c>
      <c r="B120" s="25">
        <v>60</v>
      </c>
      <c r="C120" s="25">
        <v>3</v>
      </c>
      <c r="D120" s="25">
        <v>2</v>
      </c>
      <c r="E120" s="25">
        <v>2</v>
      </c>
      <c r="F120" s="25">
        <v>2</v>
      </c>
      <c r="G120" s="25">
        <v>1</v>
      </c>
      <c r="H120" s="25">
        <v>1</v>
      </c>
      <c r="I120" s="19">
        <f t="shared" si="19"/>
        <v>2</v>
      </c>
      <c r="J120" s="25">
        <v>3.76</v>
      </c>
      <c r="K120" s="10">
        <v>64.17</v>
      </c>
      <c r="L120" s="10">
        <v>64.352999999999994</v>
      </c>
      <c r="M120" s="14">
        <v>20060</v>
      </c>
      <c r="N120" s="14">
        <f t="shared" si="20"/>
        <v>182.99999999999272</v>
      </c>
      <c r="O120" s="9">
        <f t="shared" si="21"/>
        <v>0.18299999999999272</v>
      </c>
      <c r="P120" s="14">
        <v>181.97518915467555</v>
      </c>
      <c r="Q120" s="15">
        <f t="shared" si="22"/>
        <v>0.99</v>
      </c>
      <c r="R120" s="15">
        <f t="shared" si="13"/>
        <v>1.0000000000000009E-2</v>
      </c>
      <c r="S120" s="25">
        <v>24779</v>
      </c>
      <c r="T120" s="25">
        <v>24574</v>
      </c>
      <c r="U120" s="25">
        <v>24371</v>
      </c>
      <c r="V120" s="17">
        <v>19.43</v>
      </c>
      <c r="W120" s="17">
        <f t="shared" si="14"/>
        <v>1.2884728005997825</v>
      </c>
      <c r="X120" s="12">
        <v>19.43</v>
      </c>
      <c r="Y120" s="12">
        <v>19.43</v>
      </c>
      <c r="Z120" s="12">
        <v>2.66</v>
      </c>
      <c r="AA120" s="17">
        <f t="shared" si="23"/>
        <v>0.42488163663106698</v>
      </c>
      <c r="AB120" s="25">
        <v>2.66</v>
      </c>
      <c r="AC120" s="16">
        <v>2.66</v>
      </c>
      <c r="AD120" s="25">
        <v>1</v>
      </c>
      <c r="AE120" s="25">
        <v>0</v>
      </c>
      <c r="AF120" s="25">
        <v>0</v>
      </c>
      <c r="AG120" s="25">
        <v>0</v>
      </c>
      <c r="AH120">
        <v>0</v>
      </c>
      <c r="AI120" s="25">
        <f t="shared" si="15"/>
        <v>0</v>
      </c>
      <c r="AJ120" s="25">
        <v>0</v>
      </c>
      <c r="AK120" s="25">
        <v>0</v>
      </c>
      <c r="AL120" s="25">
        <v>0</v>
      </c>
      <c r="AM120" s="25">
        <v>0</v>
      </c>
      <c r="AN120" s="25">
        <f t="shared" si="16"/>
        <v>0</v>
      </c>
      <c r="AO120" s="25">
        <v>0</v>
      </c>
      <c r="AP120" s="25">
        <v>0</v>
      </c>
      <c r="AQ120" s="25">
        <v>0</v>
      </c>
      <c r="AR120" s="25">
        <v>0</v>
      </c>
      <c r="AS120" s="25">
        <f t="shared" si="17"/>
        <v>0</v>
      </c>
      <c r="AT120" s="25">
        <f t="shared" si="24"/>
        <v>0</v>
      </c>
      <c r="AU120" s="25">
        <f t="shared" si="24"/>
        <v>0</v>
      </c>
      <c r="AV120" s="25">
        <f t="shared" si="24"/>
        <v>0</v>
      </c>
      <c r="AW120" s="25">
        <f t="shared" si="24"/>
        <v>0</v>
      </c>
      <c r="AX120" s="25">
        <f t="shared" si="24"/>
        <v>0</v>
      </c>
    </row>
    <row r="121" spans="1:50" x14ac:dyDescent="0.3">
      <c r="A121" s="25">
        <v>120</v>
      </c>
      <c r="B121" s="25">
        <v>60</v>
      </c>
      <c r="C121" s="25">
        <v>3</v>
      </c>
      <c r="D121" s="25">
        <v>2</v>
      </c>
      <c r="E121" s="25">
        <v>2</v>
      </c>
      <c r="F121" s="25">
        <v>1</v>
      </c>
      <c r="G121" s="25">
        <v>1</v>
      </c>
      <c r="H121" s="25">
        <v>1</v>
      </c>
      <c r="I121" s="19">
        <f t="shared" si="19"/>
        <v>2</v>
      </c>
      <c r="J121" s="25">
        <v>4.3600000000000003</v>
      </c>
      <c r="K121" s="10">
        <v>64.352999999999994</v>
      </c>
      <c r="L121" s="10">
        <v>64.8</v>
      </c>
      <c r="M121" s="14">
        <v>20060</v>
      </c>
      <c r="N121" s="14">
        <f t="shared" si="20"/>
        <v>447.00000000000273</v>
      </c>
      <c r="O121" s="9">
        <f t="shared" si="21"/>
        <v>0.44700000000000273</v>
      </c>
      <c r="P121" s="14">
        <v>261.73255387911234</v>
      </c>
      <c r="Q121" s="15">
        <f t="shared" si="22"/>
        <v>0.59</v>
      </c>
      <c r="R121" s="15">
        <f t="shared" si="13"/>
        <v>0.41000000000000003</v>
      </c>
      <c r="S121" s="25">
        <v>24779</v>
      </c>
      <c r="T121" s="25">
        <v>24574</v>
      </c>
      <c r="U121" s="25">
        <v>24371</v>
      </c>
      <c r="V121" s="17">
        <v>5.81</v>
      </c>
      <c r="W121" s="17">
        <f t="shared" si="14"/>
        <v>0.76417613239033066</v>
      </c>
      <c r="X121" s="12">
        <v>5.81</v>
      </c>
      <c r="Y121" s="12">
        <v>5.81</v>
      </c>
      <c r="Z121" s="12">
        <v>2.98</v>
      </c>
      <c r="AA121" s="17">
        <f t="shared" si="23"/>
        <v>0.47421626407625522</v>
      </c>
      <c r="AB121" s="25">
        <v>2.44</v>
      </c>
      <c r="AC121" s="16">
        <v>3.69</v>
      </c>
      <c r="AD121" s="25">
        <v>2</v>
      </c>
      <c r="AE121" s="25">
        <v>0</v>
      </c>
      <c r="AF121" s="25">
        <v>0</v>
      </c>
      <c r="AG121" s="25">
        <v>0</v>
      </c>
      <c r="AH121">
        <v>0</v>
      </c>
      <c r="AI121" s="25">
        <f t="shared" si="15"/>
        <v>0</v>
      </c>
      <c r="AJ121" s="25">
        <v>0</v>
      </c>
      <c r="AK121" s="25">
        <v>0</v>
      </c>
      <c r="AL121" s="25">
        <v>0</v>
      </c>
      <c r="AM121" s="25">
        <v>0</v>
      </c>
      <c r="AN121" s="25">
        <f t="shared" si="16"/>
        <v>0</v>
      </c>
      <c r="AO121" s="25">
        <v>0</v>
      </c>
      <c r="AP121" s="25">
        <v>0</v>
      </c>
      <c r="AQ121" s="25">
        <v>0</v>
      </c>
      <c r="AR121" s="25">
        <v>1</v>
      </c>
      <c r="AS121" s="25">
        <f t="shared" si="17"/>
        <v>1</v>
      </c>
      <c r="AT121" s="25">
        <f t="shared" si="24"/>
        <v>0</v>
      </c>
      <c r="AU121" s="25">
        <f t="shared" si="24"/>
        <v>0</v>
      </c>
      <c r="AV121" s="25">
        <f t="shared" si="24"/>
        <v>0</v>
      </c>
      <c r="AW121" s="25">
        <f t="shared" si="24"/>
        <v>1</v>
      </c>
      <c r="AX121" s="25">
        <f t="shared" si="24"/>
        <v>1</v>
      </c>
    </row>
    <row r="122" spans="1:50" x14ac:dyDescent="0.3">
      <c r="A122" s="25">
        <v>121</v>
      </c>
      <c r="B122" s="25">
        <v>60</v>
      </c>
      <c r="C122" s="25">
        <v>3</v>
      </c>
      <c r="D122" s="25">
        <v>3</v>
      </c>
      <c r="E122" s="25">
        <v>2</v>
      </c>
      <c r="F122" s="25">
        <v>2</v>
      </c>
      <c r="G122" s="25">
        <v>1</v>
      </c>
      <c r="H122" s="25">
        <v>1</v>
      </c>
      <c r="I122" s="19">
        <f t="shared" si="19"/>
        <v>2</v>
      </c>
      <c r="J122" s="25">
        <v>3.7</v>
      </c>
      <c r="K122" s="10">
        <v>64.8</v>
      </c>
      <c r="L122" s="10">
        <v>65.260000000000005</v>
      </c>
      <c r="M122" s="14">
        <v>20060</v>
      </c>
      <c r="N122" s="14">
        <f t="shared" si="20"/>
        <v>460.00000000000796</v>
      </c>
      <c r="O122" s="9">
        <f t="shared" si="21"/>
        <v>0.46000000000000796</v>
      </c>
      <c r="P122" s="14">
        <v>453.56919504493982</v>
      </c>
      <c r="Q122" s="15">
        <f t="shared" si="22"/>
        <v>0.99</v>
      </c>
      <c r="R122" s="15">
        <f t="shared" si="13"/>
        <v>1.0000000000000009E-2</v>
      </c>
      <c r="S122" s="25">
        <v>24779</v>
      </c>
      <c r="T122" s="25">
        <v>24574</v>
      </c>
      <c r="U122" s="25">
        <v>24371</v>
      </c>
      <c r="V122" s="17">
        <v>12.7</v>
      </c>
      <c r="W122" s="17">
        <f t="shared" si="14"/>
        <v>1.1038037209559568</v>
      </c>
      <c r="X122" s="12">
        <v>6.54</v>
      </c>
      <c r="Y122" s="12">
        <v>18.850000000000001</v>
      </c>
      <c r="Z122" s="12">
        <v>3.23</v>
      </c>
      <c r="AA122" s="17">
        <f t="shared" si="23"/>
        <v>0.50920252233110286</v>
      </c>
      <c r="AB122" s="25">
        <v>2.14</v>
      </c>
      <c r="AC122" s="16">
        <v>3.83</v>
      </c>
      <c r="AD122" s="25">
        <v>2</v>
      </c>
      <c r="AE122" s="25">
        <v>0</v>
      </c>
      <c r="AF122" s="25">
        <v>0</v>
      </c>
      <c r="AG122" s="25">
        <v>0</v>
      </c>
      <c r="AH122">
        <v>1</v>
      </c>
      <c r="AI122" s="25">
        <f t="shared" si="15"/>
        <v>1</v>
      </c>
      <c r="AJ122" s="25">
        <v>0</v>
      </c>
      <c r="AK122" s="25">
        <v>0</v>
      </c>
      <c r="AL122" s="25">
        <v>1</v>
      </c>
      <c r="AM122" s="25">
        <v>7</v>
      </c>
      <c r="AN122" s="25">
        <f t="shared" si="16"/>
        <v>8</v>
      </c>
      <c r="AO122" s="25">
        <v>0</v>
      </c>
      <c r="AP122" s="25">
        <v>0</v>
      </c>
      <c r="AQ122" s="25">
        <v>0</v>
      </c>
      <c r="AR122" s="25">
        <v>5</v>
      </c>
      <c r="AS122" s="25">
        <f t="shared" si="17"/>
        <v>5</v>
      </c>
      <c r="AT122" s="25">
        <f t="shared" si="24"/>
        <v>0</v>
      </c>
      <c r="AU122" s="25">
        <f t="shared" si="24"/>
        <v>0</v>
      </c>
      <c r="AV122" s="25">
        <f t="shared" si="24"/>
        <v>1</v>
      </c>
      <c r="AW122" s="25">
        <f t="shared" si="24"/>
        <v>13</v>
      </c>
      <c r="AX122" s="25">
        <f t="shared" si="24"/>
        <v>14</v>
      </c>
    </row>
    <row r="123" spans="1:50" x14ac:dyDescent="0.3">
      <c r="A123" s="25">
        <v>122</v>
      </c>
      <c r="B123" s="25">
        <v>60</v>
      </c>
      <c r="C123" s="25">
        <v>4</v>
      </c>
      <c r="D123" s="25">
        <v>3</v>
      </c>
      <c r="E123" s="25">
        <v>2</v>
      </c>
      <c r="F123" s="25">
        <v>2</v>
      </c>
      <c r="G123" s="25">
        <v>1</v>
      </c>
      <c r="H123" s="25">
        <v>1</v>
      </c>
      <c r="I123" s="19">
        <f t="shared" si="19"/>
        <v>2</v>
      </c>
      <c r="J123" s="25">
        <v>3.89</v>
      </c>
      <c r="K123" s="10">
        <v>65.260000000000005</v>
      </c>
      <c r="L123" s="10">
        <v>65.849999999999994</v>
      </c>
      <c r="M123" s="14">
        <v>20060</v>
      </c>
      <c r="N123" s="14">
        <f t="shared" si="20"/>
        <v>589.9999999999892</v>
      </c>
      <c r="O123" s="9">
        <f t="shared" si="21"/>
        <v>0.5899999999999892</v>
      </c>
      <c r="P123" s="14">
        <v>564.59337895995304</v>
      </c>
      <c r="Q123" s="15">
        <f t="shared" si="22"/>
        <v>0.96</v>
      </c>
      <c r="R123" s="15">
        <f t="shared" si="13"/>
        <v>4.0000000000000036E-2</v>
      </c>
      <c r="S123" s="25">
        <v>24779</v>
      </c>
      <c r="T123" s="25">
        <v>24574</v>
      </c>
      <c r="U123" s="25">
        <v>24371</v>
      </c>
      <c r="V123" s="17">
        <v>11.86</v>
      </c>
      <c r="W123" s="17">
        <f t="shared" si="14"/>
        <v>1.0740846890282438</v>
      </c>
      <c r="X123" s="12">
        <v>9.74</v>
      </c>
      <c r="Y123" s="12">
        <v>13.37</v>
      </c>
      <c r="Z123" s="12">
        <v>2.61</v>
      </c>
      <c r="AA123" s="17">
        <f t="shared" si="23"/>
        <v>0.41664050733828095</v>
      </c>
      <c r="AB123" s="25">
        <v>2.0499999999999998</v>
      </c>
      <c r="AC123" s="16">
        <v>3.71</v>
      </c>
      <c r="AD123" s="25">
        <v>1</v>
      </c>
      <c r="AE123" s="25">
        <v>0</v>
      </c>
      <c r="AF123" s="25">
        <v>0</v>
      </c>
      <c r="AG123" s="25">
        <v>0</v>
      </c>
      <c r="AH123">
        <v>3</v>
      </c>
      <c r="AI123" s="25">
        <f t="shared" si="15"/>
        <v>3</v>
      </c>
      <c r="AJ123" s="25">
        <v>0</v>
      </c>
      <c r="AK123" s="25">
        <v>0</v>
      </c>
      <c r="AL123" s="25">
        <v>1</v>
      </c>
      <c r="AM123" s="25">
        <v>3</v>
      </c>
      <c r="AN123" s="25">
        <f t="shared" si="16"/>
        <v>4</v>
      </c>
      <c r="AO123" s="25">
        <v>0</v>
      </c>
      <c r="AP123" s="25">
        <v>0</v>
      </c>
      <c r="AQ123" s="25">
        <v>0</v>
      </c>
      <c r="AR123" s="25">
        <v>2</v>
      </c>
      <c r="AS123" s="25">
        <f t="shared" si="17"/>
        <v>2</v>
      </c>
      <c r="AT123" s="25">
        <f t="shared" si="24"/>
        <v>0</v>
      </c>
      <c r="AU123" s="25">
        <f t="shared" si="24"/>
        <v>0</v>
      </c>
      <c r="AV123" s="25">
        <f t="shared" si="24"/>
        <v>1</v>
      </c>
      <c r="AW123" s="25">
        <f t="shared" si="24"/>
        <v>8</v>
      </c>
      <c r="AX123" s="25">
        <f t="shared" si="24"/>
        <v>9</v>
      </c>
    </row>
    <row r="124" spans="1:50" x14ac:dyDescent="0.3">
      <c r="A124" s="25">
        <v>123</v>
      </c>
      <c r="B124" s="25">
        <v>60</v>
      </c>
      <c r="C124" s="25">
        <v>3</v>
      </c>
      <c r="D124" s="25">
        <v>2</v>
      </c>
      <c r="E124" s="25">
        <v>2</v>
      </c>
      <c r="F124" s="25">
        <v>2</v>
      </c>
      <c r="G124" s="25">
        <v>1</v>
      </c>
      <c r="H124" s="25">
        <v>1</v>
      </c>
      <c r="I124" s="19">
        <f t="shared" si="19"/>
        <v>2</v>
      </c>
      <c r="J124" s="25">
        <v>3.81</v>
      </c>
      <c r="K124" s="10">
        <v>65.849999999999994</v>
      </c>
      <c r="L124" s="10">
        <v>66.2</v>
      </c>
      <c r="M124" s="14">
        <v>20060</v>
      </c>
      <c r="N124" s="14">
        <f t="shared" si="20"/>
        <v>350.00000000000853</v>
      </c>
      <c r="O124" s="9">
        <f t="shared" si="21"/>
        <v>0.35000000000000853</v>
      </c>
      <c r="P124" s="14">
        <v>348.95093618286745</v>
      </c>
      <c r="Q124" s="15">
        <f t="shared" si="22"/>
        <v>1</v>
      </c>
      <c r="R124" s="15">
        <f t="shared" si="13"/>
        <v>0</v>
      </c>
      <c r="S124" s="25">
        <v>15790</v>
      </c>
      <c r="T124" s="25">
        <v>16879</v>
      </c>
      <c r="U124" s="25">
        <v>18043</v>
      </c>
      <c r="V124" s="17">
        <v>16.53</v>
      </c>
      <c r="W124" s="17">
        <f t="shared" si="14"/>
        <v>1.2182728535714475</v>
      </c>
      <c r="X124" s="12">
        <v>16.02</v>
      </c>
      <c r="Y124" s="12">
        <v>17.04</v>
      </c>
      <c r="Z124" s="12">
        <v>2.68</v>
      </c>
      <c r="AA124" s="17">
        <f t="shared" si="23"/>
        <v>0.42813479402878885</v>
      </c>
      <c r="AB124" s="25">
        <v>2.29</v>
      </c>
      <c r="AC124" s="16">
        <v>3.01</v>
      </c>
      <c r="AD124" s="25">
        <v>0</v>
      </c>
      <c r="AE124" s="25">
        <v>0</v>
      </c>
      <c r="AF124" s="25">
        <v>1</v>
      </c>
      <c r="AG124" s="25">
        <v>0</v>
      </c>
      <c r="AH124">
        <v>2</v>
      </c>
      <c r="AI124" s="25">
        <f t="shared" si="15"/>
        <v>3</v>
      </c>
      <c r="AJ124" s="25">
        <v>0</v>
      </c>
      <c r="AK124" s="25">
        <v>0</v>
      </c>
      <c r="AL124" s="25">
        <v>0</v>
      </c>
      <c r="AM124" s="25">
        <v>0</v>
      </c>
      <c r="AN124" s="25">
        <f t="shared" si="16"/>
        <v>0</v>
      </c>
      <c r="AO124" s="25">
        <v>0</v>
      </c>
      <c r="AP124" s="25">
        <v>0</v>
      </c>
      <c r="AQ124" s="25">
        <v>0</v>
      </c>
      <c r="AR124" s="25">
        <v>1</v>
      </c>
      <c r="AS124" s="25">
        <f t="shared" si="17"/>
        <v>1</v>
      </c>
      <c r="AT124" s="25">
        <f t="shared" si="24"/>
        <v>0</v>
      </c>
      <c r="AU124" s="25">
        <f t="shared" si="24"/>
        <v>1</v>
      </c>
      <c r="AV124" s="25">
        <f t="shared" si="24"/>
        <v>0</v>
      </c>
      <c r="AW124" s="25">
        <f t="shared" si="24"/>
        <v>3</v>
      </c>
      <c r="AX124" s="25">
        <f t="shared" si="24"/>
        <v>4</v>
      </c>
    </row>
    <row r="125" spans="1:50" x14ac:dyDescent="0.3">
      <c r="A125" s="25">
        <v>124</v>
      </c>
      <c r="B125" s="25">
        <v>60</v>
      </c>
      <c r="C125" s="25">
        <v>2</v>
      </c>
      <c r="D125" s="25">
        <v>2</v>
      </c>
      <c r="E125" s="25">
        <v>2</v>
      </c>
      <c r="F125" s="25">
        <v>2</v>
      </c>
      <c r="G125" s="25">
        <v>1</v>
      </c>
      <c r="H125" s="25">
        <v>1</v>
      </c>
      <c r="I125" s="19">
        <f t="shared" si="19"/>
        <v>2</v>
      </c>
      <c r="J125" s="25">
        <v>3.97</v>
      </c>
      <c r="K125" s="10">
        <v>66.2</v>
      </c>
      <c r="L125" s="10">
        <v>66.75</v>
      </c>
      <c r="M125" s="14">
        <v>20060</v>
      </c>
      <c r="N125" s="14">
        <f t="shared" si="20"/>
        <v>549.99999999999716</v>
      </c>
      <c r="O125" s="9">
        <f t="shared" si="21"/>
        <v>0.54999999999999716</v>
      </c>
      <c r="P125" s="14">
        <v>503.24889325681801</v>
      </c>
      <c r="Q125" s="15">
        <f t="shared" si="22"/>
        <v>0.91</v>
      </c>
      <c r="R125" s="15">
        <f t="shared" si="13"/>
        <v>8.9999999999999969E-2</v>
      </c>
      <c r="S125" s="25">
        <v>15790</v>
      </c>
      <c r="T125" s="25">
        <v>16879</v>
      </c>
      <c r="U125" s="25">
        <v>18043</v>
      </c>
      <c r="V125" s="17">
        <v>33.92</v>
      </c>
      <c r="W125" s="17">
        <f t="shared" si="14"/>
        <v>1.5304558435846762</v>
      </c>
      <c r="X125" s="12">
        <v>24.96</v>
      </c>
      <c r="Y125" s="12">
        <v>39.270000000000003</v>
      </c>
      <c r="Z125" s="12">
        <v>5.25</v>
      </c>
      <c r="AA125" s="17">
        <f t="shared" si="23"/>
        <v>0.72015930340595691</v>
      </c>
      <c r="AB125" s="25">
        <v>2.84</v>
      </c>
      <c r="AC125" s="16">
        <v>8.43</v>
      </c>
      <c r="AD125" s="25">
        <v>0</v>
      </c>
      <c r="AE125" s="25">
        <v>0</v>
      </c>
      <c r="AF125" s="25">
        <v>0</v>
      </c>
      <c r="AG125" s="25">
        <v>0</v>
      </c>
      <c r="AH125">
        <v>1</v>
      </c>
      <c r="AI125" s="25">
        <f t="shared" si="15"/>
        <v>1</v>
      </c>
      <c r="AJ125" s="25">
        <v>0</v>
      </c>
      <c r="AK125" s="25">
        <v>0</v>
      </c>
      <c r="AL125" s="25">
        <v>0</v>
      </c>
      <c r="AM125" s="25">
        <v>0</v>
      </c>
      <c r="AN125" s="25">
        <f t="shared" si="16"/>
        <v>0</v>
      </c>
      <c r="AO125" s="25">
        <v>0</v>
      </c>
      <c r="AP125" s="25">
        <v>0</v>
      </c>
      <c r="AQ125" s="25">
        <v>0</v>
      </c>
      <c r="AR125" s="25">
        <v>1</v>
      </c>
      <c r="AS125" s="25">
        <f t="shared" si="17"/>
        <v>1</v>
      </c>
      <c r="AT125" s="25">
        <f t="shared" si="24"/>
        <v>0</v>
      </c>
      <c r="AU125" s="25">
        <f t="shared" si="24"/>
        <v>0</v>
      </c>
      <c r="AV125" s="25">
        <f t="shared" si="24"/>
        <v>0</v>
      </c>
      <c r="AW125" s="25">
        <f t="shared" si="24"/>
        <v>2</v>
      </c>
      <c r="AX125" s="25">
        <f t="shared" si="24"/>
        <v>2</v>
      </c>
    </row>
    <row r="126" spans="1:50" x14ac:dyDescent="0.3">
      <c r="A126" s="25">
        <v>125</v>
      </c>
      <c r="B126" s="25">
        <v>60</v>
      </c>
      <c r="C126" s="25">
        <v>2</v>
      </c>
      <c r="D126" s="25">
        <v>2</v>
      </c>
      <c r="E126" s="25">
        <v>2</v>
      </c>
      <c r="F126" s="25">
        <v>1</v>
      </c>
      <c r="G126" s="25">
        <v>1</v>
      </c>
      <c r="H126" s="25">
        <v>1</v>
      </c>
      <c r="I126" s="19">
        <f t="shared" si="19"/>
        <v>2</v>
      </c>
      <c r="J126" s="25">
        <v>5.0199999999999996</v>
      </c>
      <c r="K126" s="10">
        <v>66.75</v>
      </c>
      <c r="L126" s="10">
        <v>67.11</v>
      </c>
      <c r="M126" s="14">
        <v>20060</v>
      </c>
      <c r="N126" s="14">
        <f t="shared" si="20"/>
        <v>359.99999999999943</v>
      </c>
      <c r="O126" s="9">
        <f t="shared" si="21"/>
        <v>0.35999999999999943</v>
      </c>
      <c r="P126" s="14">
        <v>354.56760148876924</v>
      </c>
      <c r="Q126" s="15">
        <f t="shared" si="22"/>
        <v>0.98</v>
      </c>
      <c r="R126" s="15">
        <f t="shared" si="13"/>
        <v>2.0000000000000018E-2</v>
      </c>
      <c r="S126" s="25">
        <v>15790</v>
      </c>
      <c r="T126" s="25">
        <v>16879</v>
      </c>
      <c r="U126" s="25">
        <v>18043</v>
      </c>
      <c r="V126" s="17">
        <v>24.19</v>
      </c>
      <c r="W126" s="17">
        <f t="shared" si="14"/>
        <v>1.3836358683618797</v>
      </c>
      <c r="X126" s="12">
        <v>24.19</v>
      </c>
      <c r="Y126" s="12">
        <v>24.19</v>
      </c>
      <c r="Z126" s="12">
        <v>7.7</v>
      </c>
      <c r="AA126" s="17">
        <f t="shared" si="23"/>
        <v>0.88649072517248184</v>
      </c>
      <c r="AB126" s="25">
        <v>6.57</v>
      </c>
      <c r="AC126" s="16">
        <v>8.4499999999999993</v>
      </c>
      <c r="AD126" s="25">
        <v>0</v>
      </c>
      <c r="AE126" s="25">
        <v>0</v>
      </c>
      <c r="AF126" s="25">
        <v>0</v>
      </c>
      <c r="AG126" s="25">
        <v>0</v>
      </c>
      <c r="AH126">
        <v>0</v>
      </c>
      <c r="AI126" s="25">
        <f t="shared" si="15"/>
        <v>0</v>
      </c>
      <c r="AJ126" s="25">
        <v>0</v>
      </c>
      <c r="AK126" s="25">
        <v>0</v>
      </c>
      <c r="AL126" s="25">
        <v>0</v>
      </c>
      <c r="AM126" s="25">
        <v>0</v>
      </c>
      <c r="AN126" s="25">
        <f t="shared" si="16"/>
        <v>0</v>
      </c>
      <c r="AO126" s="25">
        <v>0</v>
      </c>
      <c r="AP126" s="25">
        <v>0</v>
      </c>
      <c r="AQ126" s="25">
        <v>0</v>
      </c>
      <c r="AR126" s="25">
        <v>0</v>
      </c>
      <c r="AS126" s="25">
        <f t="shared" si="17"/>
        <v>0</v>
      </c>
      <c r="AT126" s="25">
        <f t="shared" si="24"/>
        <v>0</v>
      </c>
      <c r="AU126" s="25">
        <f t="shared" si="24"/>
        <v>0</v>
      </c>
      <c r="AV126" s="25">
        <f t="shared" si="24"/>
        <v>0</v>
      </c>
      <c r="AW126" s="25">
        <f t="shared" si="24"/>
        <v>0</v>
      </c>
      <c r="AX126" s="25">
        <f t="shared" si="24"/>
        <v>0</v>
      </c>
    </row>
    <row r="127" spans="1:50" x14ac:dyDescent="0.3">
      <c r="A127" s="25">
        <v>126</v>
      </c>
      <c r="B127" s="25">
        <v>60</v>
      </c>
      <c r="C127" s="25">
        <v>3</v>
      </c>
      <c r="D127" s="25">
        <v>2</v>
      </c>
      <c r="E127" s="25">
        <v>2</v>
      </c>
      <c r="F127" s="25">
        <v>1</v>
      </c>
      <c r="G127" s="25">
        <v>1</v>
      </c>
      <c r="H127" s="25">
        <v>1</v>
      </c>
      <c r="I127" s="19">
        <f t="shared" si="19"/>
        <v>2</v>
      </c>
      <c r="J127" s="25">
        <v>3.73</v>
      </c>
      <c r="K127" s="10">
        <v>67.11</v>
      </c>
      <c r="L127" s="10">
        <v>67.644999999999996</v>
      </c>
      <c r="M127" s="14">
        <v>20060</v>
      </c>
      <c r="N127" s="14">
        <f t="shared" si="20"/>
        <v>534.99999999999659</v>
      </c>
      <c r="O127" s="9">
        <f t="shared" si="21"/>
        <v>0.53499999999999659</v>
      </c>
      <c r="P127" s="14">
        <v>509.36835570336319</v>
      </c>
      <c r="Q127" s="15">
        <f t="shared" si="22"/>
        <v>0.95</v>
      </c>
      <c r="R127" s="15">
        <f t="shared" si="13"/>
        <v>5.0000000000000044E-2</v>
      </c>
      <c r="S127" s="25">
        <v>15790</v>
      </c>
      <c r="T127" s="25">
        <v>16879</v>
      </c>
      <c r="U127" s="25">
        <v>18043</v>
      </c>
      <c r="V127" s="17">
        <v>49.81</v>
      </c>
      <c r="W127" s="17">
        <f t="shared" si="14"/>
        <v>1.6973165417323834</v>
      </c>
      <c r="X127" s="12">
        <v>19.79</v>
      </c>
      <c r="Y127" s="12">
        <v>88.06</v>
      </c>
      <c r="Z127" s="12">
        <v>6.11</v>
      </c>
      <c r="AA127" s="17">
        <f t="shared" si="23"/>
        <v>0.78604121024255424</v>
      </c>
      <c r="AB127" s="25">
        <v>4.7</v>
      </c>
      <c r="AC127" s="16">
        <v>8.39</v>
      </c>
      <c r="AD127" s="25">
        <v>0</v>
      </c>
      <c r="AE127" s="25">
        <v>0</v>
      </c>
      <c r="AF127" s="25">
        <v>0</v>
      </c>
      <c r="AG127" s="25">
        <v>1</v>
      </c>
      <c r="AH127">
        <v>1</v>
      </c>
      <c r="AI127" s="25">
        <f t="shared" si="15"/>
        <v>2</v>
      </c>
      <c r="AJ127" s="25">
        <v>0</v>
      </c>
      <c r="AK127" s="25">
        <v>0</v>
      </c>
      <c r="AL127" s="25">
        <v>0</v>
      </c>
      <c r="AM127" s="25">
        <v>0</v>
      </c>
      <c r="AN127" s="25">
        <f t="shared" si="16"/>
        <v>0</v>
      </c>
      <c r="AO127" s="25">
        <v>0</v>
      </c>
      <c r="AP127" s="25">
        <v>0</v>
      </c>
      <c r="AQ127" s="25">
        <v>0</v>
      </c>
      <c r="AR127" s="25">
        <v>0</v>
      </c>
      <c r="AS127" s="25">
        <f t="shared" si="17"/>
        <v>0</v>
      </c>
      <c r="AT127" s="25">
        <f t="shared" si="24"/>
        <v>0</v>
      </c>
      <c r="AU127" s="25">
        <f t="shared" si="24"/>
        <v>0</v>
      </c>
      <c r="AV127" s="25">
        <f t="shared" si="24"/>
        <v>1</v>
      </c>
      <c r="AW127" s="25">
        <f t="shared" si="24"/>
        <v>1</v>
      </c>
      <c r="AX127" s="25">
        <f t="shared" si="24"/>
        <v>2</v>
      </c>
    </row>
    <row r="128" spans="1:50" s="88" customFormat="1" x14ac:dyDescent="0.3">
      <c r="A128" s="86">
        <v>127</v>
      </c>
      <c r="B128" s="86">
        <v>60</v>
      </c>
      <c r="C128" s="86">
        <v>3</v>
      </c>
      <c r="D128" s="86">
        <v>3</v>
      </c>
      <c r="E128" s="86">
        <v>3</v>
      </c>
      <c r="F128" s="86">
        <v>3</v>
      </c>
      <c r="G128" s="86">
        <v>1</v>
      </c>
      <c r="H128" s="86">
        <v>1</v>
      </c>
      <c r="I128" s="86">
        <f t="shared" si="19"/>
        <v>2</v>
      </c>
      <c r="J128" s="86">
        <v>4.22</v>
      </c>
      <c r="K128" s="94">
        <v>67.644999999999996</v>
      </c>
      <c r="L128" s="94">
        <v>68</v>
      </c>
      <c r="M128" s="90">
        <v>20060</v>
      </c>
      <c r="N128" s="90">
        <f t="shared" si="20"/>
        <v>355.00000000000398</v>
      </c>
      <c r="O128" s="89">
        <f t="shared" si="21"/>
        <v>0.35500000000000398</v>
      </c>
      <c r="P128" s="90">
        <v>338.86628382060184</v>
      </c>
      <c r="Q128" s="87">
        <f t="shared" si="22"/>
        <v>0.95</v>
      </c>
      <c r="R128" s="87">
        <f t="shared" si="13"/>
        <v>5.0000000000000044E-2</v>
      </c>
      <c r="S128" s="86">
        <v>15790</v>
      </c>
      <c r="T128" s="86">
        <v>16879</v>
      </c>
      <c r="U128" s="86">
        <v>18043</v>
      </c>
      <c r="V128" s="23">
        <v>29.03</v>
      </c>
      <c r="W128" s="23">
        <f t="shared" si="14"/>
        <v>1.4628470358316736</v>
      </c>
      <c r="X128" s="13">
        <v>18.170000000000002</v>
      </c>
      <c r="Y128" s="13">
        <v>39.89</v>
      </c>
      <c r="Z128" s="13">
        <v>6.96</v>
      </c>
      <c r="AA128" s="23">
        <f t="shared" si="23"/>
        <v>0.84260923961056211</v>
      </c>
      <c r="AB128" s="86">
        <v>6.17</v>
      </c>
      <c r="AC128" s="91">
        <v>7.89</v>
      </c>
      <c r="AD128" s="86">
        <v>0</v>
      </c>
      <c r="AE128" s="86">
        <v>0</v>
      </c>
      <c r="AF128" s="86">
        <v>0</v>
      </c>
      <c r="AG128" s="86">
        <v>0</v>
      </c>
      <c r="AH128" s="93">
        <v>0</v>
      </c>
      <c r="AI128" s="86">
        <f t="shared" si="15"/>
        <v>0</v>
      </c>
      <c r="AJ128" s="86">
        <v>1</v>
      </c>
      <c r="AK128" s="86">
        <v>0</v>
      </c>
      <c r="AL128" s="86">
        <v>0</v>
      </c>
      <c r="AM128" s="86">
        <v>1</v>
      </c>
      <c r="AN128" s="86">
        <f t="shared" si="16"/>
        <v>2</v>
      </c>
      <c r="AO128" s="86">
        <v>0</v>
      </c>
      <c r="AP128" s="86">
        <v>1</v>
      </c>
      <c r="AQ128" s="86">
        <v>0</v>
      </c>
      <c r="AR128" s="86">
        <v>0</v>
      </c>
      <c r="AS128" s="86">
        <f t="shared" si="17"/>
        <v>1</v>
      </c>
      <c r="AT128" s="86">
        <f t="shared" si="24"/>
        <v>1</v>
      </c>
      <c r="AU128" s="86">
        <f t="shared" si="24"/>
        <v>1</v>
      </c>
      <c r="AV128" s="86">
        <f t="shared" si="24"/>
        <v>0</v>
      </c>
      <c r="AW128" s="86">
        <f t="shared" si="24"/>
        <v>1</v>
      </c>
      <c r="AX128" s="86">
        <f t="shared" si="24"/>
        <v>3</v>
      </c>
    </row>
    <row r="129" spans="1:50" x14ac:dyDescent="0.3">
      <c r="A129" s="25">
        <v>128</v>
      </c>
      <c r="B129" s="25">
        <v>60</v>
      </c>
      <c r="C129" s="25">
        <v>3</v>
      </c>
      <c r="D129" s="25">
        <v>3</v>
      </c>
      <c r="E129" s="25">
        <v>3</v>
      </c>
      <c r="F129" s="25">
        <v>1</v>
      </c>
      <c r="G129" s="25">
        <v>1</v>
      </c>
      <c r="H129" s="25">
        <v>1</v>
      </c>
      <c r="I129" s="19">
        <f t="shared" si="19"/>
        <v>2</v>
      </c>
      <c r="J129" s="25">
        <v>3.82</v>
      </c>
      <c r="K129" s="10">
        <v>68</v>
      </c>
      <c r="L129" s="10">
        <v>68.515000000000001</v>
      </c>
      <c r="M129" s="14">
        <v>20060</v>
      </c>
      <c r="N129" s="14">
        <f t="shared" si="20"/>
        <v>515.00000000000057</v>
      </c>
      <c r="O129" s="9">
        <f t="shared" si="21"/>
        <v>0.51500000000000057</v>
      </c>
      <c r="P129" s="14">
        <v>469.15804424369861</v>
      </c>
      <c r="Q129" s="15">
        <f t="shared" si="22"/>
        <v>0.91</v>
      </c>
      <c r="R129" s="15">
        <f t="shared" si="13"/>
        <v>8.9999999999999969E-2</v>
      </c>
      <c r="S129" s="25">
        <v>15790</v>
      </c>
      <c r="T129" s="25">
        <v>16879</v>
      </c>
      <c r="U129" s="25">
        <v>18043</v>
      </c>
      <c r="V129" s="17">
        <v>10.88</v>
      </c>
      <c r="W129" s="17">
        <f t="shared" si="14"/>
        <v>1.0366288953621612</v>
      </c>
      <c r="X129" s="12">
        <v>6.92</v>
      </c>
      <c r="Y129" s="12">
        <v>15.79</v>
      </c>
      <c r="Z129" s="12">
        <v>2.95</v>
      </c>
      <c r="AA129" s="17">
        <f t="shared" si="23"/>
        <v>0.46982201597816303</v>
      </c>
      <c r="AB129" s="25">
        <v>2.13</v>
      </c>
      <c r="AC129" s="16">
        <v>4</v>
      </c>
      <c r="AD129" s="25">
        <v>0</v>
      </c>
      <c r="AE129" s="25">
        <v>0</v>
      </c>
      <c r="AF129" s="25">
        <v>0</v>
      </c>
      <c r="AG129" s="25">
        <v>0</v>
      </c>
      <c r="AH129">
        <v>1</v>
      </c>
      <c r="AI129" s="25">
        <f t="shared" si="15"/>
        <v>1</v>
      </c>
      <c r="AJ129" s="25">
        <v>0</v>
      </c>
      <c r="AK129" s="25">
        <v>0</v>
      </c>
      <c r="AL129" s="25">
        <v>0</v>
      </c>
      <c r="AM129" s="25">
        <v>0</v>
      </c>
      <c r="AN129" s="25">
        <f t="shared" si="16"/>
        <v>0</v>
      </c>
      <c r="AO129" s="25">
        <v>0</v>
      </c>
      <c r="AP129" s="25">
        <v>0</v>
      </c>
      <c r="AQ129" s="25">
        <v>0</v>
      </c>
      <c r="AR129" s="25">
        <v>0</v>
      </c>
      <c r="AS129" s="25">
        <f t="shared" si="17"/>
        <v>0</v>
      </c>
      <c r="AT129" s="25">
        <f t="shared" si="24"/>
        <v>0</v>
      </c>
      <c r="AU129" s="25">
        <f t="shared" si="24"/>
        <v>0</v>
      </c>
      <c r="AV129" s="25">
        <f t="shared" si="24"/>
        <v>0</v>
      </c>
      <c r="AW129" s="25">
        <f t="shared" si="24"/>
        <v>1</v>
      </c>
      <c r="AX129" s="25">
        <f t="shared" si="24"/>
        <v>1</v>
      </c>
    </row>
    <row r="130" spans="1:50" x14ac:dyDescent="0.3">
      <c r="A130" s="25">
        <v>129</v>
      </c>
      <c r="B130" s="25">
        <v>60</v>
      </c>
      <c r="C130" s="25">
        <v>3</v>
      </c>
      <c r="D130" s="25">
        <v>3</v>
      </c>
      <c r="E130" s="25">
        <v>2</v>
      </c>
      <c r="F130" s="25">
        <v>2</v>
      </c>
      <c r="G130" s="25">
        <v>1</v>
      </c>
      <c r="H130" s="25">
        <v>1</v>
      </c>
      <c r="I130" s="19">
        <f t="shared" si="19"/>
        <v>2</v>
      </c>
      <c r="J130" s="25">
        <v>3.78</v>
      </c>
      <c r="K130" s="10">
        <v>68.515000000000001</v>
      </c>
      <c r="L130" s="10">
        <v>69.444999999999993</v>
      </c>
      <c r="M130" s="14">
        <v>20060</v>
      </c>
      <c r="N130" s="14">
        <f t="shared" si="20"/>
        <v>929.99999999999261</v>
      </c>
      <c r="O130" s="9">
        <f t="shared" si="21"/>
        <v>0.92999999999999261</v>
      </c>
      <c r="P130" s="14">
        <v>722.70628784433745</v>
      </c>
      <c r="Q130" s="15">
        <f t="shared" si="22"/>
        <v>0.78</v>
      </c>
      <c r="R130" s="15">
        <f t="shared" ref="R130:R193" si="25">1-Q130</f>
        <v>0.21999999999999997</v>
      </c>
      <c r="S130" s="25">
        <v>15790</v>
      </c>
      <c r="T130" s="25">
        <v>16879</v>
      </c>
      <c r="U130" s="25">
        <v>18043</v>
      </c>
      <c r="V130" s="17">
        <v>15.61</v>
      </c>
      <c r="W130" s="17">
        <f t="shared" ref="W130:W193" si="26">LOG(V130)</f>
        <v>1.1934029030624176</v>
      </c>
      <c r="X130" s="12">
        <v>7.6</v>
      </c>
      <c r="Y130" s="12">
        <v>36.090000000000003</v>
      </c>
      <c r="Z130" s="12">
        <v>3.09</v>
      </c>
      <c r="AA130" s="17">
        <f t="shared" si="23"/>
        <v>0.48995847942483461</v>
      </c>
      <c r="AB130" s="25">
        <v>2.04</v>
      </c>
      <c r="AC130" s="16">
        <v>4.29</v>
      </c>
      <c r="AD130" s="25">
        <v>0</v>
      </c>
      <c r="AE130" s="25">
        <v>0</v>
      </c>
      <c r="AF130" s="25">
        <v>0</v>
      </c>
      <c r="AG130" s="25">
        <v>0</v>
      </c>
      <c r="AH130">
        <v>2</v>
      </c>
      <c r="AI130" s="25">
        <f t="shared" ref="AI130:AI193" si="27">SUM(AE130:AH130)</f>
        <v>2</v>
      </c>
      <c r="AJ130" s="25">
        <v>0</v>
      </c>
      <c r="AK130" s="25">
        <v>0</v>
      </c>
      <c r="AL130" s="25">
        <v>3</v>
      </c>
      <c r="AM130" s="25">
        <v>0</v>
      </c>
      <c r="AN130" s="25">
        <f t="shared" ref="AN130:AN193" si="28">SUM(AJ130:AM130)</f>
        <v>3</v>
      </c>
      <c r="AO130" s="25">
        <v>0</v>
      </c>
      <c r="AP130" s="25">
        <v>0</v>
      </c>
      <c r="AQ130" s="25">
        <v>2</v>
      </c>
      <c r="AR130" s="25">
        <v>2</v>
      </c>
      <c r="AS130" s="25">
        <f t="shared" ref="AS130:AS193" si="29">SUM(AO130:AR130)</f>
        <v>4</v>
      </c>
      <c r="AT130" s="25">
        <f t="shared" si="24"/>
        <v>0</v>
      </c>
      <c r="AU130" s="25">
        <f t="shared" si="24"/>
        <v>0</v>
      </c>
      <c r="AV130" s="25">
        <f t="shared" si="24"/>
        <v>5</v>
      </c>
      <c r="AW130" s="25">
        <f t="shared" si="24"/>
        <v>4</v>
      </c>
      <c r="AX130" s="25">
        <f t="shared" si="24"/>
        <v>9</v>
      </c>
    </row>
    <row r="131" spans="1:50" x14ac:dyDescent="0.3">
      <c r="A131" s="25">
        <v>130</v>
      </c>
      <c r="B131" s="25">
        <v>60</v>
      </c>
      <c r="C131" s="25">
        <v>4</v>
      </c>
      <c r="D131" s="25">
        <v>3</v>
      </c>
      <c r="E131" s="25">
        <v>4</v>
      </c>
      <c r="F131" s="25">
        <v>3</v>
      </c>
      <c r="G131" s="25">
        <v>1</v>
      </c>
      <c r="H131" s="25">
        <v>1</v>
      </c>
      <c r="I131" s="19">
        <f t="shared" ref="I131:I194" si="30">SUM(G131:H131)</f>
        <v>2</v>
      </c>
      <c r="J131" s="25">
        <v>3.22</v>
      </c>
      <c r="K131" s="10">
        <v>69.444999999999993</v>
      </c>
      <c r="L131" s="10">
        <v>69.762</v>
      </c>
      <c r="M131" s="14">
        <v>20060</v>
      </c>
      <c r="N131" s="14">
        <f t="shared" ref="N131:N194" si="31">(L131-K131)*1000</f>
        <v>317.00000000000728</v>
      </c>
      <c r="O131" s="9">
        <f t="shared" ref="O131:O194" si="32">N131/1000</f>
        <v>0.31700000000000728</v>
      </c>
      <c r="P131" s="14">
        <v>299.00098932564856</v>
      </c>
      <c r="Q131" s="15">
        <f t="shared" ref="Q131:Q194" si="33">ROUND(P131/N131,2)</f>
        <v>0.94</v>
      </c>
      <c r="R131" s="15">
        <f t="shared" si="25"/>
        <v>6.0000000000000053E-2</v>
      </c>
      <c r="S131" s="25">
        <v>15790</v>
      </c>
      <c r="T131" s="25">
        <v>16879</v>
      </c>
      <c r="U131" s="25">
        <v>18043</v>
      </c>
      <c r="V131" s="17">
        <v>14.74</v>
      </c>
      <c r="W131" s="17">
        <f t="shared" si="26"/>
        <v>1.1684974835230326</v>
      </c>
      <c r="X131" s="12">
        <v>8.82</v>
      </c>
      <c r="Y131" s="12">
        <v>20.65</v>
      </c>
      <c r="Z131" s="12">
        <v>3.19</v>
      </c>
      <c r="AA131" s="17">
        <f t="shared" ref="AA131:AA194" si="34">LOG(Z131)</f>
        <v>0.50379068305718111</v>
      </c>
      <c r="AB131" s="25">
        <v>2.85</v>
      </c>
      <c r="AC131" s="16">
        <v>3.38</v>
      </c>
      <c r="AD131" s="25">
        <v>1</v>
      </c>
      <c r="AE131" s="25">
        <v>0</v>
      </c>
      <c r="AF131" s="25">
        <v>0</v>
      </c>
      <c r="AG131" s="25">
        <v>0</v>
      </c>
      <c r="AH131">
        <v>0</v>
      </c>
      <c r="AI131" s="25">
        <f t="shared" si="27"/>
        <v>0</v>
      </c>
      <c r="AJ131" s="25">
        <v>0</v>
      </c>
      <c r="AK131" s="25">
        <v>0</v>
      </c>
      <c r="AL131" s="25">
        <v>0</v>
      </c>
      <c r="AM131" s="25">
        <v>1</v>
      </c>
      <c r="AN131" s="25">
        <f t="shared" si="28"/>
        <v>1</v>
      </c>
      <c r="AO131" s="25">
        <v>0</v>
      </c>
      <c r="AP131" s="25">
        <v>0</v>
      </c>
      <c r="AQ131" s="25">
        <v>0</v>
      </c>
      <c r="AR131" s="25">
        <v>0</v>
      </c>
      <c r="AS131" s="25">
        <f t="shared" si="29"/>
        <v>0</v>
      </c>
      <c r="AT131" s="25">
        <f t="shared" si="24"/>
        <v>0</v>
      </c>
      <c r="AU131" s="25">
        <f t="shared" si="24"/>
        <v>0</v>
      </c>
      <c r="AV131" s="25">
        <f t="shared" si="24"/>
        <v>0</v>
      </c>
      <c r="AW131" s="25">
        <f t="shared" si="24"/>
        <v>1</v>
      </c>
      <c r="AX131" s="25">
        <f t="shared" si="24"/>
        <v>1</v>
      </c>
    </row>
    <row r="132" spans="1:50" x14ac:dyDescent="0.3">
      <c r="A132" s="25">
        <v>131</v>
      </c>
      <c r="B132" s="25">
        <v>60</v>
      </c>
      <c r="C132" s="25">
        <v>4</v>
      </c>
      <c r="D132" s="25">
        <v>3</v>
      </c>
      <c r="E132" s="25">
        <v>3</v>
      </c>
      <c r="F132" s="25">
        <v>2</v>
      </c>
      <c r="G132" s="25">
        <v>1</v>
      </c>
      <c r="H132" s="25">
        <v>2</v>
      </c>
      <c r="I132" s="19">
        <f t="shared" si="30"/>
        <v>3</v>
      </c>
      <c r="J132" s="25">
        <v>3.4</v>
      </c>
      <c r="K132" s="10">
        <v>69.762</v>
      </c>
      <c r="L132" s="10">
        <v>70</v>
      </c>
      <c r="M132" s="14">
        <v>20060</v>
      </c>
      <c r="N132" s="14">
        <f t="shared" si="31"/>
        <v>237.99999999999955</v>
      </c>
      <c r="O132" s="9">
        <f t="shared" si="32"/>
        <v>0.23799999999999955</v>
      </c>
      <c r="P132" s="14">
        <v>237.89658528912889</v>
      </c>
      <c r="Q132" s="15">
        <f t="shared" si="33"/>
        <v>1</v>
      </c>
      <c r="R132" s="15">
        <f t="shared" si="25"/>
        <v>0</v>
      </c>
      <c r="S132" s="25">
        <v>15790</v>
      </c>
      <c r="T132" s="25">
        <v>16879</v>
      </c>
      <c r="U132" s="25">
        <v>18043</v>
      </c>
      <c r="V132" s="17">
        <v>35.75</v>
      </c>
      <c r="W132" s="17">
        <f t="shared" si="26"/>
        <v>1.5532760461370994</v>
      </c>
      <c r="X132" s="12">
        <v>35.75</v>
      </c>
      <c r="Y132" s="12">
        <v>35.75</v>
      </c>
      <c r="Z132" s="12">
        <v>2.89</v>
      </c>
      <c r="AA132" s="17">
        <f t="shared" si="34"/>
        <v>0.46089784275654788</v>
      </c>
      <c r="AB132" s="25">
        <v>2.79</v>
      </c>
      <c r="AC132" s="16">
        <v>2.98</v>
      </c>
      <c r="AD132" s="25">
        <v>0</v>
      </c>
      <c r="AE132" s="25">
        <v>0</v>
      </c>
      <c r="AF132" s="25">
        <v>0</v>
      </c>
      <c r="AG132" s="25">
        <v>0</v>
      </c>
      <c r="AH132">
        <v>0</v>
      </c>
      <c r="AI132" s="25">
        <f t="shared" si="27"/>
        <v>0</v>
      </c>
      <c r="AJ132" s="25">
        <v>0</v>
      </c>
      <c r="AK132" s="25">
        <v>0</v>
      </c>
      <c r="AL132" s="25">
        <v>0</v>
      </c>
      <c r="AM132" s="25">
        <v>1</v>
      </c>
      <c r="AN132" s="25">
        <f t="shared" si="28"/>
        <v>1</v>
      </c>
      <c r="AO132" s="25">
        <v>0</v>
      </c>
      <c r="AP132" s="25">
        <v>0</v>
      </c>
      <c r="AQ132" s="25">
        <v>1</v>
      </c>
      <c r="AR132" s="25">
        <v>1</v>
      </c>
      <c r="AS132" s="25">
        <f t="shared" si="29"/>
        <v>2</v>
      </c>
      <c r="AT132" s="25">
        <f t="shared" si="24"/>
        <v>0</v>
      </c>
      <c r="AU132" s="25">
        <f t="shared" si="24"/>
        <v>0</v>
      </c>
      <c r="AV132" s="25">
        <f t="shared" si="24"/>
        <v>1</v>
      </c>
      <c r="AW132" s="25">
        <f t="shared" si="24"/>
        <v>2</v>
      </c>
      <c r="AX132" s="25">
        <f t="shared" si="24"/>
        <v>3</v>
      </c>
    </row>
    <row r="133" spans="1:50" x14ac:dyDescent="0.3">
      <c r="A133" s="25">
        <v>132</v>
      </c>
      <c r="B133" s="25">
        <v>60</v>
      </c>
      <c r="C133" s="25">
        <v>3</v>
      </c>
      <c r="D133" s="25">
        <v>3</v>
      </c>
      <c r="E133" s="25">
        <v>3</v>
      </c>
      <c r="F133" s="25">
        <v>3</v>
      </c>
      <c r="G133" s="25">
        <v>1</v>
      </c>
      <c r="H133" s="25">
        <v>1</v>
      </c>
      <c r="I133" s="19">
        <f t="shared" si="30"/>
        <v>2</v>
      </c>
      <c r="J133" s="25">
        <v>3.34</v>
      </c>
      <c r="K133" s="10">
        <v>70</v>
      </c>
      <c r="L133" s="10">
        <v>70.41</v>
      </c>
      <c r="M133" s="14">
        <v>20060</v>
      </c>
      <c r="N133" s="14">
        <f t="shared" si="31"/>
        <v>409.99999999999659</v>
      </c>
      <c r="O133" s="9">
        <f t="shared" si="32"/>
        <v>0.40999999999999659</v>
      </c>
      <c r="P133" s="14">
        <v>385.97533739969128</v>
      </c>
      <c r="Q133" s="15">
        <f t="shared" si="33"/>
        <v>0.94</v>
      </c>
      <c r="R133" s="15">
        <f t="shared" si="25"/>
        <v>6.0000000000000053E-2</v>
      </c>
      <c r="S133" s="25">
        <v>15790</v>
      </c>
      <c r="T133" s="25">
        <v>16879</v>
      </c>
      <c r="U133" s="25">
        <v>18043</v>
      </c>
      <c r="V133" s="17">
        <v>34.93</v>
      </c>
      <c r="W133" s="17">
        <f t="shared" si="26"/>
        <v>1.5431985856376467</v>
      </c>
      <c r="X133" s="12">
        <v>26.58</v>
      </c>
      <c r="Y133" s="12">
        <v>43.27</v>
      </c>
      <c r="Z133" s="12">
        <v>3.54</v>
      </c>
      <c r="AA133" s="17">
        <f t="shared" si="34"/>
        <v>0.54900326202578786</v>
      </c>
      <c r="AB133" s="25">
        <v>3.08</v>
      </c>
      <c r="AC133" s="16">
        <v>4.18</v>
      </c>
      <c r="AD133" s="25">
        <v>0</v>
      </c>
      <c r="AE133" s="25">
        <v>0</v>
      </c>
      <c r="AF133" s="25">
        <v>0</v>
      </c>
      <c r="AG133" s="25">
        <v>0</v>
      </c>
      <c r="AH133">
        <v>1</v>
      </c>
      <c r="AI133" s="25">
        <f t="shared" si="27"/>
        <v>1</v>
      </c>
      <c r="AJ133" s="25">
        <v>0</v>
      </c>
      <c r="AK133" s="25">
        <v>0</v>
      </c>
      <c r="AL133" s="25">
        <v>2</v>
      </c>
      <c r="AM133" s="25">
        <v>1</v>
      </c>
      <c r="AN133" s="25">
        <f t="shared" si="28"/>
        <v>3</v>
      </c>
      <c r="AO133" s="25">
        <v>0</v>
      </c>
      <c r="AP133" s="25">
        <v>1</v>
      </c>
      <c r="AQ133" s="25">
        <v>1</v>
      </c>
      <c r="AR133" s="25">
        <v>2</v>
      </c>
      <c r="AS133" s="25">
        <f t="shared" si="29"/>
        <v>4</v>
      </c>
      <c r="AT133" s="25">
        <f t="shared" si="24"/>
        <v>0</v>
      </c>
      <c r="AU133" s="25">
        <f t="shared" si="24"/>
        <v>1</v>
      </c>
      <c r="AV133" s="25">
        <f t="shared" si="24"/>
        <v>3</v>
      </c>
      <c r="AW133" s="25">
        <f t="shared" si="24"/>
        <v>4</v>
      </c>
      <c r="AX133" s="25">
        <f t="shared" si="24"/>
        <v>8</v>
      </c>
    </row>
    <row r="134" spans="1:50" x14ac:dyDescent="0.3">
      <c r="A134" s="25">
        <v>133</v>
      </c>
      <c r="B134" s="25">
        <v>60</v>
      </c>
      <c r="C134" s="25">
        <v>3</v>
      </c>
      <c r="D134" s="25">
        <v>3</v>
      </c>
      <c r="E134" s="25">
        <v>2</v>
      </c>
      <c r="F134" s="25">
        <v>2</v>
      </c>
      <c r="G134" s="25">
        <v>1</v>
      </c>
      <c r="H134" s="25">
        <v>1</v>
      </c>
      <c r="I134" s="19">
        <f t="shared" si="30"/>
        <v>2</v>
      </c>
      <c r="J134" s="25">
        <v>3.46</v>
      </c>
      <c r="K134" s="10">
        <v>70.41</v>
      </c>
      <c r="L134" s="10">
        <v>71</v>
      </c>
      <c r="M134" s="14">
        <v>20060</v>
      </c>
      <c r="N134" s="14">
        <f t="shared" si="31"/>
        <v>590.00000000000341</v>
      </c>
      <c r="O134" s="9">
        <f t="shared" si="32"/>
        <v>0.59000000000000341</v>
      </c>
      <c r="P134" s="14">
        <v>497.43670118325485</v>
      </c>
      <c r="Q134" s="15">
        <f t="shared" si="33"/>
        <v>0.84</v>
      </c>
      <c r="R134" s="15">
        <f t="shared" si="25"/>
        <v>0.16000000000000003</v>
      </c>
      <c r="S134" s="25">
        <v>15790</v>
      </c>
      <c r="T134" s="25">
        <v>16879</v>
      </c>
      <c r="U134" s="25">
        <v>18043</v>
      </c>
      <c r="V134" s="17">
        <v>29.9</v>
      </c>
      <c r="W134" s="17">
        <f t="shared" si="26"/>
        <v>1.4756711883244296</v>
      </c>
      <c r="X134" s="12">
        <v>17.02</v>
      </c>
      <c r="Y134" s="12">
        <v>50.65</v>
      </c>
      <c r="Z134" s="12">
        <v>3.26</v>
      </c>
      <c r="AA134" s="17">
        <f t="shared" si="34"/>
        <v>0.51321760006793893</v>
      </c>
      <c r="AB134" s="25">
        <v>3.09</v>
      </c>
      <c r="AC134" s="16">
        <v>3.5</v>
      </c>
      <c r="AD134" s="25">
        <v>0</v>
      </c>
      <c r="AE134" s="25">
        <v>0</v>
      </c>
      <c r="AF134" s="25">
        <v>0</v>
      </c>
      <c r="AG134" s="25">
        <v>4</v>
      </c>
      <c r="AH134">
        <v>1</v>
      </c>
      <c r="AI134" s="25">
        <f t="shared" si="27"/>
        <v>5</v>
      </c>
      <c r="AJ134" s="25">
        <v>0</v>
      </c>
      <c r="AK134" s="25">
        <v>0</v>
      </c>
      <c r="AL134" s="25">
        <v>3</v>
      </c>
      <c r="AM134" s="25">
        <v>1</v>
      </c>
      <c r="AN134" s="25">
        <f t="shared" si="28"/>
        <v>4</v>
      </c>
      <c r="AO134" s="25">
        <v>0</v>
      </c>
      <c r="AP134" s="25">
        <v>0</v>
      </c>
      <c r="AQ134" s="25">
        <v>1</v>
      </c>
      <c r="AR134" s="25">
        <v>2</v>
      </c>
      <c r="AS134" s="25">
        <f t="shared" si="29"/>
        <v>3</v>
      </c>
      <c r="AT134" s="25">
        <f t="shared" si="24"/>
        <v>0</v>
      </c>
      <c r="AU134" s="25">
        <f t="shared" si="24"/>
        <v>0</v>
      </c>
      <c r="AV134" s="25">
        <f t="shared" si="24"/>
        <v>8</v>
      </c>
      <c r="AW134" s="25">
        <f t="shared" si="24"/>
        <v>4</v>
      </c>
      <c r="AX134" s="25">
        <f t="shared" si="24"/>
        <v>12</v>
      </c>
    </row>
    <row r="135" spans="1:50" s="88" customFormat="1" x14ac:dyDescent="0.3">
      <c r="A135" s="86">
        <v>134</v>
      </c>
      <c r="B135" s="86">
        <v>60</v>
      </c>
      <c r="C135" s="86">
        <v>3</v>
      </c>
      <c r="D135" s="86">
        <v>3</v>
      </c>
      <c r="E135" s="86">
        <v>2</v>
      </c>
      <c r="F135" s="86">
        <v>2</v>
      </c>
      <c r="G135" s="86">
        <v>1</v>
      </c>
      <c r="H135" s="86">
        <v>1</v>
      </c>
      <c r="I135" s="86">
        <f t="shared" si="30"/>
        <v>2</v>
      </c>
      <c r="J135" s="86">
        <v>3.39</v>
      </c>
      <c r="K135" s="94">
        <v>71</v>
      </c>
      <c r="L135" s="94">
        <v>72</v>
      </c>
      <c r="M135" s="90">
        <v>20060</v>
      </c>
      <c r="N135" s="90">
        <f t="shared" si="31"/>
        <v>1000</v>
      </c>
      <c r="O135" s="89">
        <f t="shared" si="32"/>
        <v>1</v>
      </c>
      <c r="P135" s="90">
        <v>805.84964659263937</v>
      </c>
      <c r="Q135" s="87">
        <f t="shared" si="33"/>
        <v>0.81</v>
      </c>
      <c r="R135" s="87">
        <f t="shared" si="25"/>
        <v>0.18999999999999995</v>
      </c>
      <c r="S135" s="86">
        <v>15790</v>
      </c>
      <c r="T135" s="86">
        <v>16879</v>
      </c>
      <c r="U135" s="86">
        <v>18043</v>
      </c>
      <c r="V135" s="23">
        <v>26.09</v>
      </c>
      <c r="W135" s="23">
        <f t="shared" si="26"/>
        <v>1.4164740791002208</v>
      </c>
      <c r="X135" s="13">
        <v>21.16</v>
      </c>
      <c r="Y135" s="13">
        <v>41.42</v>
      </c>
      <c r="Z135" s="13">
        <v>3.39</v>
      </c>
      <c r="AA135" s="23">
        <f t="shared" si="34"/>
        <v>0.53019969820308221</v>
      </c>
      <c r="AB135" s="86">
        <v>2.65</v>
      </c>
      <c r="AC135" s="91">
        <v>5.58</v>
      </c>
      <c r="AD135" s="86">
        <v>0</v>
      </c>
      <c r="AE135" s="86">
        <v>0</v>
      </c>
      <c r="AF135" s="86">
        <v>0</v>
      </c>
      <c r="AG135" s="86">
        <v>0</v>
      </c>
      <c r="AH135" s="93">
        <v>4</v>
      </c>
      <c r="AI135" s="86">
        <f t="shared" si="27"/>
        <v>4</v>
      </c>
      <c r="AJ135" s="86">
        <v>1</v>
      </c>
      <c r="AK135" s="86">
        <v>0</v>
      </c>
      <c r="AL135" s="86">
        <v>2</v>
      </c>
      <c r="AM135" s="86">
        <v>0</v>
      </c>
      <c r="AN135" s="86">
        <f t="shared" si="28"/>
        <v>3</v>
      </c>
      <c r="AO135" s="86">
        <v>1</v>
      </c>
      <c r="AP135" s="86">
        <v>0</v>
      </c>
      <c r="AQ135" s="86">
        <v>3</v>
      </c>
      <c r="AR135" s="86">
        <v>3</v>
      </c>
      <c r="AS135" s="86">
        <f t="shared" si="29"/>
        <v>7</v>
      </c>
      <c r="AT135" s="86">
        <f t="shared" si="24"/>
        <v>2</v>
      </c>
      <c r="AU135" s="86">
        <f t="shared" si="24"/>
        <v>0</v>
      </c>
      <c r="AV135" s="86">
        <f t="shared" si="24"/>
        <v>5</v>
      </c>
      <c r="AW135" s="86">
        <f t="shared" si="24"/>
        <v>7</v>
      </c>
      <c r="AX135" s="86">
        <f t="shared" si="24"/>
        <v>14</v>
      </c>
    </row>
    <row r="136" spans="1:50" x14ac:dyDescent="0.3">
      <c r="A136" s="25">
        <v>135</v>
      </c>
      <c r="B136" s="25">
        <v>60</v>
      </c>
      <c r="C136" s="25">
        <v>3</v>
      </c>
      <c r="D136" s="25">
        <v>3</v>
      </c>
      <c r="E136" s="25">
        <v>3</v>
      </c>
      <c r="F136" s="25">
        <v>3</v>
      </c>
      <c r="G136" s="25">
        <v>1</v>
      </c>
      <c r="H136" s="25">
        <v>1</v>
      </c>
      <c r="I136" s="19">
        <f t="shared" si="30"/>
        <v>2</v>
      </c>
      <c r="J136" s="25">
        <v>3.26</v>
      </c>
      <c r="K136" s="10">
        <v>72</v>
      </c>
      <c r="L136" s="10">
        <v>72.23</v>
      </c>
      <c r="M136" s="14">
        <v>20060</v>
      </c>
      <c r="N136" s="14">
        <f t="shared" si="31"/>
        <v>230.00000000000398</v>
      </c>
      <c r="O136" s="9">
        <f t="shared" si="32"/>
        <v>0.23000000000000398</v>
      </c>
      <c r="P136" s="14">
        <v>229.97095378619673</v>
      </c>
      <c r="Q136" s="15">
        <f t="shared" si="33"/>
        <v>1</v>
      </c>
      <c r="R136" s="15">
        <f t="shared" si="25"/>
        <v>0</v>
      </c>
      <c r="S136" s="25">
        <v>15790</v>
      </c>
      <c r="T136" s="25">
        <v>16879</v>
      </c>
      <c r="U136" s="25">
        <v>18043</v>
      </c>
      <c r="V136" s="17">
        <v>15.39</v>
      </c>
      <c r="W136" s="17">
        <f t="shared" si="26"/>
        <v>1.1872386198314788</v>
      </c>
      <c r="X136" s="12">
        <v>15.39</v>
      </c>
      <c r="Y136" s="12">
        <v>15.39</v>
      </c>
      <c r="Z136" s="12">
        <v>3.43</v>
      </c>
      <c r="AA136" s="17">
        <f t="shared" si="34"/>
        <v>0.53529412004277055</v>
      </c>
      <c r="AB136" s="25">
        <v>2.63</v>
      </c>
      <c r="AC136" s="16">
        <v>4.2300000000000004</v>
      </c>
      <c r="AD136" s="25">
        <v>1</v>
      </c>
      <c r="AE136" s="25">
        <v>0</v>
      </c>
      <c r="AF136" s="25">
        <v>0</v>
      </c>
      <c r="AG136" s="25">
        <v>0</v>
      </c>
      <c r="AH136">
        <v>0</v>
      </c>
      <c r="AI136" s="25">
        <f t="shared" si="27"/>
        <v>0</v>
      </c>
      <c r="AJ136" s="25">
        <v>0</v>
      </c>
      <c r="AK136" s="25">
        <v>0</v>
      </c>
      <c r="AL136" s="25">
        <v>1</v>
      </c>
      <c r="AM136" s="25">
        <v>1</v>
      </c>
      <c r="AN136" s="25">
        <f t="shared" si="28"/>
        <v>2</v>
      </c>
      <c r="AO136" s="25">
        <v>0</v>
      </c>
      <c r="AP136" s="25">
        <v>1</v>
      </c>
      <c r="AQ136" s="25">
        <v>0</v>
      </c>
      <c r="AR136" s="25">
        <v>0</v>
      </c>
      <c r="AS136" s="25">
        <f t="shared" si="29"/>
        <v>1</v>
      </c>
      <c r="AT136" s="25">
        <f t="shared" si="24"/>
        <v>0</v>
      </c>
      <c r="AU136" s="25">
        <f t="shared" si="24"/>
        <v>1</v>
      </c>
      <c r="AV136" s="25">
        <f t="shared" si="24"/>
        <v>1</v>
      </c>
      <c r="AW136" s="25">
        <f t="shared" si="24"/>
        <v>1</v>
      </c>
      <c r="AX136" s="25">
        <f t="shared" si="24"/>
        <v>3</v>
      </c>
    </row>
    <row r="137" spans="1:50" x14ac:dyDescent="0.3">
      <c r="A137" s="25">
        <v>136</v>
      </c>
      <c r="B137" s="25">
        <v>60</v>
      </c>
      <c r="C137" s="25">
        <v>2</v>
      </c>
      <c r="D137" s="25">
        <v>2</v>
      </c>
      <c r="E137" s="25">
        <v>2</v>
      </c>
      <c r="F137" s="25">
        <v>2</v>
      </c>
      <c r="G137" s="25">
        <v>1</v>
      </c>
      <c r="H137" s="25">
        <v>1</v>
      </c>
      <c r="I137" s="19">
        <f t="shared" si="30"/>
        <v>2</v>
      </c>
      <c r="J137" s="25">
        <v>3.38</v>
      </c>
      <c r="K137" s="10">
        <v>72.23</v>
      </c>
      <c r="L137" s="10">
        <v>72.510000000000005</v>
      </c>
      <c r="M137" s="14">
        <v>20060</v>
      </c>
      <c r="N137" s="14">
        <f t="shared" si="31"/>
        <v>280.00000000000114</v>
      </c>
      <c r="O137" s="9">
        <f t="shared" si="32"/>
        <v>0.28000000000000114</v>
      </c>
      <c r="P137" s="14">
        <v>259.10156442220864</v>
      </c>
      <c r="Q137" s="15">
        <f t="shared" si="33"/>
        <v>0.93</v>
      </c>
      <c r="R137" s="15">
        <f t="shared" si="25"/>
        <v>6.9999999999999951E-2</v>
      </c>
      <c r="S137" s="25">
        <v>15790</v>
      </c>
      <c r="T137" s="25">
        <v>16879</v>
      </c>
      <c r="U137" s="25">
        <v>18043</v>
      </c>
      <c r="V137" s="17">
        <v>28.64</v>
      </c>
      <c r="W137" s="17">
        <f t="shared" si="26"/>
        <v>1.4569730136358179</v>
      </c>
      <c r="X137" s="12">
        <v>28.64</v>
      </c>
      <c r="Y137" s="12">
        <v>28.64</v>
      </c>
      <c r="Z137" s="12">
        <v>4.09</v>
      </c>
      <c r="AA137" s="17">
        <f t="shared" si="34"/>
        <v>0.61172330800734176</v>
      </c>
      <c r="AB137" s="25">
        <v>3.9</v>
      </c>
      <c r="AC137" s="16">
        <v>4.21</v>
      </c>
      <c r="AD137" s="25">
        <v>0</v>
      </c>
      <c r="AE137" s="25">
        <v>0</v>
      </c>
      <c r="AF137" s="25">
        <v>0</v>
      </c>
      <c r="AG137" s="25">
        <v>0</v>
      </c>
      <c r="AH137">
        <v>1</v>
      </c>
      <c r="AI137" s="25">
        <f t="shared" si="27"/>
        <v>1</v>
      </c>
      <c r="AJ137" s="25">
        <v>0</v>
      </c>
      <c r="AK137" s="25">
        <v>0</v>
      </c>
      <c r="AL137" s="25">
        <v>0</v>
      </c>
      <c r="AM137" s="25">
        <v>0</v>
      </c>
      <c r="AN137" s="25">
        <f t="shared" si="28"/>
        <v>0</v>
      </c>
      <c r="AO137" s="25">
        <v>0</v>
      </c>
      <c r="AP137" s="25">
        <v>0</v>
      </c>
      <c r="AQ137" s="25">
        <v>0</v>
      </c>
      <c r="AR137" s="25">
        <v>0</v>
      </c>
      <c r="AS137" s="25">
        <f t="shared" si="29"/>
        <v>0</v>
      </c>
      <c r="AT137" s="25">
        <f t="shared" si="24"/>
        <v>0</v>
      </c>
      <c r="AU137" s="25">
        <f t="shared" si="24"/>
        <v>0</v>
      </c>
      <c r="AV137" s="25">
        <f t="shared" si="24"/>
        <v>0</v>
      </c>
      <c r="AW137" s="25">
        <f t="shared" si="24"/>
        <v>1</v>
      </c>
      <c r="AX137" s="25">
        <f t="shared" si="24"/>
        <v>1</v>
      </c>
    </row>
    <row r="138" spans="1:50" x14ac:dyDescent="0.3">
      <c r="A138" s="25">
        <v>137</v>
      </c>
      <c r="B138" s="25">
        <v>60</v>
      </c>
      <c r="C138" s="25">
        <v>3</v>
      </c>
      <c r="D138" s="25">
        <v>4</v>
      </c>
      <c r="E138" s="25">
        <v>2</v>
      </c>
      <c r="F138" s="25">
        <v>2</v>
      </c>
      <c r="G138" s="25">
        <v>1</v>
      </c>
      <c r="H138" s="25">
        <v>1</v>
      </c>
      <c r="I138" s="19">
        <f t="shared" si="30"/>
        <v>2</v>
      </c>
      <c r="J138" s="25">
        <v>3.14</v>
      </c>
      <c r="K138" s="10">
        <v>72.510000000000005</v>
      </c>
      <c r="L138" s="10">
        <v>72.92</v>
      </c>
      <c r="M138" s="14">
        <v>20060</v>
      </c>
      <c r="N138" s="14">
        <f t="shared" si="31"/>
        <v>409.99999999999659</v>
      </c>
      <c r="O138" s="9">
        <f t="shared" si="32"/>
        <v>0.40999999999999659</v>
      </c>
      <c r="P138" s="14">
        <v>409.71631940977073</v>
      </c>
      <c r="Q138" s="15">
        <f t="shared" si="33"/>
        <v>1</v>
      </c>
      <c r="R138" s="15">
        <f t="shared" si="25"/>
        <v>0</v>
      </c>
      <c r="S138" s="25">
        <v>15790</v>
      </c>
      <c r="T138" s="25">
        <v>16879</v>
      </c>
      <c r="U138" s="25">
        <v>18043</v>
      </c>
      <c r="V138" s="17">
        <v>25.16</v>
      </c>
      <c r="W138" s="17">
        <f t="shared" si="26"/>
        <v>1.4007106367732314</v>
      </c>
      <c r="X138" s="12">
        <v>14.95</v>
      </c>
      <c r="Y138" s="12">
        <v>35.369999999999997</v>
      </c>
      <c r="Z138" s="12">
        <v>3.5</v>
      </c>
      <c r="AA138" s="17">
        <f t="shared" si="34"/>
        <v>0.54406804435027567</v>
      </c>
      <c r="AB138" s="25">
        <v>2.93</v>
      </c>
      <c r="AC138" s="16">
        <v>3.88</v>
      </c>
      <c r="AD138" s="25">
        <v>0</v>
      </c>
      <c r="AE138" s="25">
        <v>0</v>
      </c>
      <c r="AF138" s="25">
        <v>0</v>
      </c>
      <c r="AG138" s="25">
        <v>0</v>
      </c>
      <c r="AH138">
        <v>0</v>
      </c>
      <c r="AI138" s="25">
        <f t="shared" si="27"/>
        <v>0</v>
      </c>
      <c r="AJ138" s="25">
        <v>0</v>
      </c>
      <c r="AK138" s="25">
        <v>0</v>
      </c>
      <c r="AL138" s="25">
        <v>0</v>
      </c>
      <c r="AM138" s="25">
        <v>1</v>
      </c>
      <c r="AN138" s="25">
        <f t="shared" si="28"/>
        <v>1</v>
      </c>
      <c r="AO138" s="25">
        <v>0</v>
      </c>
      <c r="AP138" s="25">
        <v>0</v>
      </c>
      <c r="AQ138" s="25">
        <v>0</v>
      </c>
      <c r="AR138" s="25">
        <v>1</v>
      </c>
      <c r="AS138" s="25">
        <f t="shared" si="29"/>
        <v>1</v>
      </c>
      <c r="AT138" s="25">
        <f t="shared" si="24"/>
        <v>0</v>
      </c>
      <c r="AU138" s="25">
        <f t="shared" si="24"/>
        <v>0</v>
      </c>
      <c r="AV138" s="25">
        <f t="shared" si="24"/>
        <v>0</v>
      </c>
      <c r="AW138" s="25">
        <f t="shared" si="24"/>
        <v>2</v>
      </c>
      <c r="AX138" s="25">
        <f t="shared" si="24"/>
        <v>2</v>
      </c>
    </row>
    <row r="139" spans="1:50" x14ac:dyDescent="0.3">
      <c r="A139" s="25">
        <v>138</v>
      </c>
      <c r="B139" s="25">
        <v>60</v>
      </c>
      <c r="C139" s="25">
        <v>3</v>
      </c>
      <c r="D139" s="25">
        <v>2</v>
      </c>
      <c r="E139" s="25">
        <v>2</v>
      </c>
      <c r="F139" s="25">
        <v>1</v>
      </c>
      <c r="G139" s="25">
        <v>1</v>
      </c>
      <c r="H139" s="25">
        <v>1</v>
      </c>
      <c r="I139" s="19">
        <f t="shared" si="30"/>
        <v>2</v>
      </c>
      <c r="J139" s="25">
        <v>3.43</v>
      </c>
      <c r="K139" s="10">
        <v>72.92</v>
      </c>
      <c r="L139" s="10">
        <v>73.555000000000007</v>
      </c>
      <c r="M139" s="14">
        <v>20060</v>
      </c>
      <c r="N139" s="14">
        <f t="shared" si="31"/>
        <v>635.00000000000512</v>
      </c>
      <c r="O139" s="9">
        <f t="shared" si="32"/>
        <v>0.63500000000000512</v>
      </c>
      <c r="P139" s="14">
        <v>478.30892682954823</v>
      </c>
      <c r="Q139" s="15">
        <f t="shared" si="33"/>
        <v>0.75</v>
      </c>
      <c r="R139" s="15">
        <f t="shared" si="25"/>
        <v>0.25</v>
      </c>
      <c r="S139" s="25">
        <v>15790</v>
      </c>
      <c r="T139" s="25">
        <v>16879</v>
      </c>
      <c r="U139" s="25">
        <v>18043</v>
      </c>
      <c r="V139" s="17">
        <v>20.38</v>
      </c>
      <c r="W139" s="17">
        <f t="shared" si="26"/>
        <v>1.3092041796704075</v>
      </c>
      <c r="X139" s="12">
        <v>16.190000000000001</v>
      </c>
      <c r="Y139" s="12">
        <v>24.83</v>
      </c>
      <c r="Z139" s="12">
        <v>4.0599999999999996</v>
      </c>
      <c r="AA139" s="17">
        <f t="shared" si="34"/>
        <v>0.60852603357719404</v>
      </c>
      <c r="AB139" s="25">
        <v>3.36</v>
      </c>
      <c r="AC139" s="16">
        <v>4.74</v>
      </c>
      <c r="AD139" s="25">
        <v>1</v>
      </c>
      <c r="AE139" s="25">
        <v>0</v>
      </c>
      <c r="AF139" s="25">
        <v>0</v>
      </c>
      <c r="AG139" s="25">
        <v>0</v>
      </c>
      <c r="AH139">
        <v>1</v>
      </c>
      <c r="AI139" s="25">
        <f t="shared" si="27"/>
        <v>1</v>
      </c>
      <c r="AJ139" s="25">
        <v>0</v>
      </c>
      <c r="AK139" s="25">
        <v>0</v>
      </c>
      <c r="AL139" s="25">
        <v>0</v>
      </c>
      <c r="AM139" s="25">
        <v>0</v>
      </c>
      <c r="AN139" s="25">
        <f t="shared" si="28"/>
        <v>0</v>
      </c>
      <c r="AO139" s="25">
        <v>0</v>
      </c>
      <c r="AP139" s="25">
        <v>0</v>
      </c>
      <c r="AQ139" s="25">
        <v>0</v>
      </c>
      <c r="AR139" s="25">
        <v>0</v>
      </c>
      <c r="AS139" s="25">
        <f t="shared" si="29"/>
        <v>0</v>
      </c>
      <c r="AT139" s="25">
        <f t="shared" si="24"/>
        <v>0</v>
      </c>
      <c r="AU139" s="25">
        <f t="shared" si="24"/>
        <v>0</v>
      </c>
      <c r="AV139" s="25">
        <f t="shared" si="24"/>
        <v>0</v>
      </c>
      <c r="AW139" s="25">
        <f t="shared" si="24"/>
        <v>1</v>
      </c>
      <c r="AX139" s="25">
        <f t="shared" si="24"/>
        <v>1</v>
      </c>
    </row>
    <row r="140" spans="1:50" x14ac:dyDescent="0.3">
      <c r="A140" s="25">
        <v>139</v>
      </c>
      <c r="B140" s="25">
        <v>40</v>
      </c>
      <c r="C140" s="25">
        <v>3</v>
      </c>
      <c r="D140" s="25">
        <v>2</v>
      </c>
      <c r="E140" s="25">
        <v>3</v>
      </c>
      <c r="F140" s="25">
        <v>2</v>
      </c>
      <c r="G140" s="25">
        <v>1</v>
      </c>
      <c r="H140" s="25">
        <v>1</v>
      </c>
      <c r="I140" s="19">
        <f t="shared" si="30"/>
        <v>2</v>
      </c>
      <c r="J140" s="25">
        <v>3.6</v>
      </c>
      <c r="K140" s="10">
        <v>73.555000000000007</v>
      </c>
      <c r="L140" s="10">
        <v>73.828000000000003</v>
      </c>
      <c r="M140" s="14">
        <v>20060</v>
      </c>
      <c r="N140" s="14">
        <f t="shared" si="31"/>
        <v>272.99999999999613</v>
      </c>
      <c r="O140" s="9">
        <f t="shared" si="32"/>
        <v>0.27299999999999613</v>
      </c>
      <c r="P140" s="14">
        <v>259.40942681235492</v>
      </c>
      <c r="Q140" s="15">
        <f t="shared" si="33"/>
        <v>0.95</v>
      </c>
      <c r="R140" s="15">
        <f t="shared" si="25"/>
        <v>5.0000000000000044E-2</v>
      </c>
      <c r="S140" s="25">
        <v>15790</v>
      </c>
      <c r="T140" s="25">
        <v>16879</v>
      </c>
      <c r="U140" s="25">
        <v>18043</v>
      </c>
      <c r="V140" s="17">
        <v>21.13</v>
      </c>
      <c r="W140" s="17">
        <f t="shared" si="26"/>
        <v>1.3248994970523134</v>
      </c>
      <c r="X140" s="12">
        <v>14.36</v>
      </c>
      <c r="Y140" s="12">
        <v>27.9</v>
      </c>
      <c r="Z140" s="12">
        <v>3.35</v>
      </c>
      <c r="AA140" s="17">
        <f t="shared" si="34"/>
        <v>0.5250448070368452</v>
      </c>
      <c r="AB140" s="25">
        <v>2.9</v>
      </c>
      <c r="AC140" s="16">
        <v>4.1500000000000004</v>
      </c>
      <c r="AD140" s="25">
        <v>0</v>
      </c>
      <c r="AE140" s="25">
        <v>0</v>
      </c>
      <c r="AF140" s="25">
        <v>0</v>
      </c>
      <c r="AG140" s="25">
        <v>0</v>
      </c>
      <c r="AH140">
        <v>0</v>
      </c>
      <c r="AI140" s="25">
        <f t="shared" si="27"/>
        <v>0</v>
      </c>
      <c r="AJ140" s="25">
        <v>0</v>
      </c>
      <c r="AK140" s="25">
        <v>0</v>
      </c>
      <c r="AL140" s="25">
        <v>0</v>
      </c>
      <c r="AM140" s="25">
        <v>0</v>
      </c>
      <c r="AN140" s="25">
        <f t="shared" si="28"/>
        <v>0</v>
      </c>
      <c r="AO140" s="25">
        <v>0</v>
      </c>
      <c r="AP140" s="25">
        <v>0</v>
      </c>
      <c r="AQ140" s="25">
        <v>1</v>
      </c>
      <c r="AR140" s="25">
        <v>0</v>
      </c>
      <c r="AS140" s="25">
        <f t="shared" si="29"/>
        <v>1</v>
      </c>
      <c r="AT140" s="25">
        <f t="shared" si="24"/>
        <v>0</v>
      </c>
      <c r="AU140" s="25">
        <f t="shared" si="24"/>
        <v>0</v>
      </c>
      <c r="AV140" s="25">
        <f t="shared" si="24"/>
        <v>1</v>
      </c>
      <c r="AW140" s="25">
        <f t="shared" si="24"/>
        <v>0</v>
      </c>
      <c r="AX140" s="25">
        <f t="shared" si="24"/>
        <v>1</v>
      </c>
    </row>
    <row r="141" spans="1:50" x14ac:dyDescent="0.3">
      <c r="A141" s="25">
        <v>140</v>
      </c>
      <c r="B141" s="25">
        <v>40</v>
      </c>
      <c r="C141" s="25">
        <v>4</v>
      </c>
      <c r="D141" s="25">
        <v>3</v>
      </c>
      <c r="E141" s="25">
        <v>3</v>
      </c>
      <c r="F141" s="25">
        <v>3</v>
      </c>
      <c r="G141" s="25">
        <v>1</v>
      </c>
      <c r="H141" s="25">
        <v>1</v>
      </c>
      <c r="I141" s="19">
        <f t="shared" si="30"/>
        <v>2</v>
      </c>
      <c r="J141" s="25">
        <v>3.09</v>
      </c>
      <c r="K141" s="10">
        <v>73.828000000000003</v>
      </c>
      <c r="L141" s="10">
        <v>74.08</v>
      </c>
      <c r="M141" s="14">
        <v>20060</v>
      </c>
      <c r="N141" s="14">
        <f t="shared" si="31"/>
        <v>251.99999999999534</v>
      </c>
      <c r="O141" s="9">
        <f t="shared" si="32"/>
        <v>0.25199999999999534</v>
      </c>
      <c r="P141" s="14">
        <v>251.58157034660434</v>
      </c>
      <c r="Q141" s="15">
        <f t="shared" si="33"/>
        <v>1</v>
      </c>
      <c r="R141" s="15">
        <f t="shared" si="25"/>
        <v>0</v>
      </c>
      <c r="S141" s="25">
        <v>15790</v>
      </c>
      <c r="T141" s="25">
        <v>16879</v>
      </c>
      <c r="U141" s="25">
        <v>18043</v>
      </c>
      <c r="V141" s="17">
        <v>12.2</v>
      </c>
      <c r="W141" s="17">
        <f t="shared" si="26"/>
        <v>1.0863598306747482</v>
      </c>
      <c r="X141" s="12">
        <v>12.2</v>
      </c>
      <c r="Y141" s="12">
        <v>12.2</v>
      </c>
      <c r="Z141" s="12">
        <v>2.86</v>
      </c>
      <c r="AA141" s="17">
        <f t="shared" si="34"/>
        <v>0.456366033129043</v>
      </c>
      <c r="AB141" s="25">
        <v>2.08</v>
      </c>
      <c r="AC141" s="16">
        <v>3.61</v>
      </c>
      <c r="AD141" s="25">
        <v>0</v>
      </c>
      <c r="AE141" s="25">
        <v>0</v>
      </c>
      <c r="AF141" s="25">
        <v>0</v>
      </c>
      <c r="AG141" s="25">
        <v>1</v>
      </c>
      <c r="AH141">
        <v>1</v>
      </c>
      <c r="AI141" s="25">
        <f t="shared" si="27"/>
        <v>2</v>
      </c>
      <c r="AJ141" s="25">
        <v>0</v>
      </c>
      <c r="AK141" s="25">
        <v>0</v>
      </c>
      <c r="AL141" s="25">
        <v>0</v>
      </c>
      <c r="AM141" s="25">
        <v>0</v>
      </c>
      <c r="AN141" s="25">
        <f t="shared" si="28"/>
        <v>0</v>
      </c>
      <c r="AO141" s="25">
        <v>0</v>
      </c>
      <c r="AP141" s="25">
        <v>0</v>
      </c>
      <c r="AQ141" s="25">
        <v>0</v>
      </c>
      <c r="AR141" s="25">
        <v>2</v>
      </c>
      <c r="AS141" s="25">
        <f t="shared" si="29"/>
        <v>2</v>
      </c>
      <c r="AT141" s="25">
        <f t="shared" si="24"/>
        <v>0</v>
      </c>
      <c r="AU141" s="25">
        <f t="shared" si="24"/>
        <v>0</v>
      </c>
      <c r="AV141" s="25">
        <f t="shared" si="24"/>
        <v>1</v>
      </c>
      <c r="AW141" s="25">
        <f t="shared" si="24"/>
        <v>3</v>
      </c>
      <c r="AX141" s="25">
        <f t="shared" si="24"/>
        <v>4</v>
      </c>
    </row>
    <row r="142" spans="1:50" x14ac:dyDescent="0.3">
      <c r="A142" s="25">
        <v>141</v>
      </c>
      <c r="B142" s="25">
        <v>40</v>
      </c>
      <c r="C142" s="25">
        <v>3</v>
      </c>
      <c r="D142" s="25">
        <v>3</v>
      </c>
      <c r="E142" s="25">
        <v>2</v>
      </c>
      <c r="F142" s="25">
        <v>1</v>
      </c>
      <c r="G142" s="25">
        <v>1</v>
      </c>
      <c r="H142" s="25">
        <v>1</v>
      </c>
      <c r="I142" s="19">
        <f t="shared" si="30"/>
        <v>2</v>
      </c>
      <c r="J142" s="25">
        <v>3.27</v>
      </c>
      <c r="K142" s="10">
        <v>74.08</v>
      </c>
      <c r="L142" s="10">
        <v>74.745000000000005</v>
      </c>
      <c r="M142" s="14">
        <v>20060</v>
      </c>
      <c r="N142" s="14">
        <f t="shared" si="31"/>
        <v>665.00000000000625</v>
      </c>
      <c r="O142" s="9">
        <f t="shared" si="32"/>
        <v>0.66500000000000625</v>
      </c>
      <c r="P142" s="14">
        <v>396.32420489208243</v>
      </c>
      <c r="Q142" s="15">
        <f t="shared" si="33"/>
        <v>0.6</v>
      </c>
      <c r="R142" s="15">
        <f t="shared" si="25"/>
        <v>0.4</v>
      </c>
      <c r="S142" s="25">
        <v>15790</v>
      </c>
      <c r="T142" s="25">
        <v>16879</v>
      </c>
      <c r="U142" s="25">
        <v>18043</v>
      </c>
      <c r="V142" s="17">
        <v>18.03</v>
      </c>
      <c r="W142" s="17">
        <f t="shared" si="26"/>
        <v>1.255995726722402</v>
      </c>
      <c r="X142" s="12">
        <v>15.76</v>
      </c>
      <c r="Y142" s="12">
        <v>20.7</v>
      </c>
      <c r="Z142" s="12">
        <v>3.53</v>
      </c>
      <c r="AA142" s="17">
        <f t="shared" si="34"/>
        <v>0.54777470538782258</v>
      </c>
      <c r="AB142" s="25">
        <v>2.34</v>
      </c>
      <c r="AC142" s="16">
        <v>5.12</v>
      </c>
      <c r="AD142" s="25">
        <v>2</v>
      </c>
      <c r="AE142" s="25">
        <v>0</v>
      </c>
      <c r="AF142" s="25">
        <v>0</v>
      </c>
      <c r="AG142" s="25">
        <v>0</v>
      </c>
      <c r="AH142">
        <v>0</v>
      </c>
      <c r="AI142" s="25">
        <f t="shared" si="27"/>
        <v>0</v>
      </c>
      <c r="AJ142" s="25">
        <v>0</v>
      </c>
      <c r="AK142" s="25">
        <v>0</v>
      </c>
      <c r="AL142" s="25">
        <v>1</v>
      </c>
      <c r="AM142" s="25">
        <v>1</v>
      </c>
      <c r="AN142" s="25">
        <f t="shared" si="28"/>
        <v>2</v>
      </c>
      <c r="AO142" s="25">
        <v>0</v>
      </c>
      <c r="AP142" s="25">
        <v>0</v>
      </c>
      <c r="AQ142" s="25">
        <v>0</v>
      </c>
      <c r="AR142" s="25">
        <v>0</v>
      </c>
      <c r="AS142" s="25">
        <f t="shared" si="29"/>
        <v>0</v>
      </c>
      <c r="AT142" s="25">
        <f t="shared" si="24"/>
        <v>0</v>
      </c>
      <c r="AU142" s="25">
        <f t="shared" si="24"/>
        <v>0</v>
      </c>
      <c r="AV142" s="25">
        <f t="shared" si="24"/>
        <v>1</v>
      </c>
      <c r="AW142" s="25">
        <f t="shared" si="24"/>
        <v>1</v>
      </c>
      <c r="AX142" s="25">
        <f t="shared" si="24"/>
        <v>2</v>
      </c>
    </row>
    <row r="143" spans="1:50" x14ac:dyDescent="0.3">
      <c r="A143" s="25">
        <v>142</v>
      </c>
      <c r="B143" s="25">
        <v>60</v>
      </c>
      <c r="C143" s="25">
        <v>3</v>
      </c>
      <c r="D143" s="25">
        <v>3</v>
      </c>
      <c r="E143" s="25">
        <v>3</v>
      </c>
      <c r="F143" s="25">
        <v>3</v>
      </c>
      <c r="G143" s="25">
        <v>1</v>
      </c>
      <c r="H143" s="25">
        <v>1</v>
      </c>
      <c r="I143" s="19">
        <f t="shared" si="30"/>
        <v>2</v>
      </c>
      <c r="J143" s="25">
        <v>3.27</v>
      </c>
      <c r="K143" s="10">
        <v>74.745000000000005</v>
      </c>
      <c r="L143" s="10">
        <v>75.346999999999994</v>
      </c>
      <c r="M143" s="14">
        <v>20060</v>
      </c>
      <c r="N143" s="14">
        <f t="shared" si="31"/>
        <v>601.99999999998965</v>
      </c>
      <c r="O143" s="9">
        <f t="shared" si="32"/>
        <v>0.60199999999998965</v>
      </c>
      <c r="P143" s="14">
        <v>499.48369370884541</v>
      </c>
      <c r="Q143" s="15">
        <f t="shared" si="33"/>
        <v>0.83</v>
      </c>
      <c r="R143" s="15">
        <f t="shared" si="25"/>
        <v>0.17000000000000004</v>
      </c>
      <c r="S143" s="25">
        <v>15790</v>
      </c>
      <c r="T143" s="25">
        <v>16879</v>
      </c>
      <c r="U143" s="25">
        <v>18043</v>
      </c>
      <c r="V143" s="17">
        <v>16.54</v>
      </c>
      <c r="W143" s="17">
        <f t="shared" si="26"/>
        <v>1.2185355052165279</v>
      </c>
      <c r="X143" s="12">
        <v>12.33</v>
      </c>
      <c r="Y143" s="12">
        <v>22.29</v>
      </c>
      <c r="Z143" s="12">
        <v>2.71</v>
      </c>
      <c r="AA143" s="17">
        <f t="shared" si="34"/>
        <v>0.43296929087440572</v>
      </c>
      <c r="AB143" s="25">
        <v>2.37</v>
      </c>
      <c r="AC143" s="16">
        <v>3.15</v>
      </c>
      <c r="AD143" s="25">
        <v>2</v>
      </c>
      <c r="AE143" s="25">
        <v>0</v>
      </c>
      <c r="AF143" s="25">
        <v>0</v>
      </c>
      <c r="AG143" s="25">
        <v>0</v>
      </c>
      <c r="AH143">
        <v>1</v>
      </c>
      <c r="AI143" s="25">
        <f t="shared" si="27"/>
        <v>1</v>
      </c>
      <c r="AJ143" s="25">
        <v>0</v>
      </c>
      <c r="AK143" s="25">
        <v>0</v>
      </c>
      <c r="AL143" s="25">
        <v>1</v>
      </c>
      <c r="AM143" s="25">
        <v>0</v>
      </c>
      <c r="AN143" s="25">
        <f t="shared" si="28"/>
        <v>1</v>
      </c>
      <c r="AO143" s="25">
        <v>0</v>
      </c>
      <c r="AP143" s="25">
        <v>0</v>
      </c>
      <c r="AQ143" s="25">
        <v>1</v>
      </c>
      <c r="AR143" s="25">
        <v>1</v>
      </c>
      <c r="AS143" s="25">
        <f t="shared" si="29"/>
        <v>2</v>
      </c>
      <c r="AT143" s="25">
        <f t="shared" si="24"/>
        <v>0</v>
      </c>
      <c r="AU143" s="25">
        <f t="shared" si="24"/>
        <v>0</v>
      </c>
      <c r="AV143" s="25">
        <f t="shared" si="24"/>
        <v>2</v>
      </c>
      <c r="AW143" s="25">
        <f t="shared" si="24"/>
        <v>2</v>
      </c>
      <c r="AX143" s="25">
        <f t="shared" si="24"/>
        <v>4</v>
      </c>
    </row>
    <row r="144" spans="1:50" x14ac:dyDescent="0.3">
      <c r="A144" s="25">
        <v>143</v>
      </c>
      <c r="B144" s="25">
        <v>60</v>
      </c>
      <c r="C144" s="25">
        <v>4</v>
      </c>
      <c r="D144" s="25">
        <v>4</v>
      </c>
      <c r="E144" s="25">
        <v>3</v>
      </c>
      <c r="F144" s="25">
        <v>3</v>
      </c>
      <c r="G144" s="25">
        <v>1</v>
      </c>
      <c r="H144" s="25">
        <v>1</v>
      </c>
      <c r="I144" s="19">
        <f t="shared" si="30"/>
        <v>2</v>
      </c>
      <c r="J144" s="25">
        <v>3.99</v>
      </c>
      <c r="K144" s="10">
        <v>75.346999999999994</v>
      </c>
      <c r="L144" s="10">
        <v>75.56</v>
      </c>
      <c r="M144" s="14">
        <v>60200</v>
      </c>
      <c r="N144" s="14">
        <f t="shared" si="31"/>
        <v>213.00000000000807</v>
      </c>
      <c r="O144" s="9">
        <f t="shared" si="32"/>
        <v>0.21300000000000807</v>
      </c>
      <c r="P144" s="14">
        <v>212.10285333656122</v>
      </c>
      <c r="Q144" s="15">
        <f t="shared" si="33"/>
        <v>1</v>
      </c>
      <c r="R144" s="15">
        <f t="shared" si="25"/>
        <v>0</v>
      </c>
      <c r="S144" s="25">
        <v>15790</v>
      </c>
      <c r="T144" s="25">
        <v>16879</v>
      </c>
      <c r="U144" s="25">
        <v>18043</v>
      </c>
      <c r="V144" s="17">
        <v>24.98</v>
      </c>
      <c r="W144" s="17">
        <f t="shared" si="26"/>
        <v>1.3975924340381167</v>
      </c>
      <c r="X144" s="12">
        <v>24.98</v>
      </c>
      <c r="Y144" s="12">
        <v>24.98</v>
      </c>
      <c r="Z144" s="12">
        <v>2.91</v>
      </c>
      <c r="AA144" s="17">
        <f t="shared" si="34"/>
        <v>0.46389298898590731</v>
      </c>
      <c r="AB144" s="25">
        <v>2.77</v>
      </c>
      <c r="AC144" s="16">
        <v>3.04</v>
      </c>
      <c r="AD144" s="25">
        <v>1</v>
      </c>
      <c r="AE144" s="25">
        <v>0</v>
      </c>
      <c r="AF144" s="25">
        <v>0</v>
      </c>
      <c r="AG144" s="25">
        <v>1</v>
      </c>
      <c r="AH144">
        <v>0</v>
      </c>
      <c r="AI144" s="25">
        <f t="shared" si="27"/>
        <v>1</v>
      </c>
      <c r="AJ144" s="25">
        <v>0</v>
      </c>
      <c r="AK144" s="25">
        <v>0</v>
      </c>
      <c r="AL144" s="25">
        <v>1</v>
      </c>
      <c r="AM144" s="25">
        <v>0</v>
      </c>
      <c r="AN144" s="25">
        <f t="shared" si="28"/>
        <v>1</v>
      </c>
      <c r="AO144" s="25">
        <v>0</v>
      </c>
      <c r="AP144" s="25">
        <v>0</v>
      </c>
      <c r="AQ144" s="25">
        <v>0</v>
      </c>
      <c r="AR144" s="25">
        <v>2</v>
      </c>
      <c r="AS144" s="25">
        <f t="shared" si="29"/>
        <v>2</v>
      </c>
      <c r="AT144" s="25">
        <f t="shared" si="24"/>
        <v>0</v>
      </c>
      <c r="AU144" s="25">
        <f t="shared" si="24"/>
        <v>0</v>
      </c>
      <c r="AV144" s="25">
        <f t="shared" si="24"/>
        <v>2</v>
      </c>
      <c r="AW144" s="25">
        <f t="shared" si="24"/>
        <v>2</v>
      </c>
      <c r="AX144" s="25">
        <f t="shared" si="24"/>
        <v>4</v>
      </c>
    </row>
    <row r="145" spans="1:50" x14ac:dyDescent="0.3">
      <c r="A145" s="25">
        <v>144</v>
      </c>
      <c r="B145" s="25">
        <v>60</v>
      </c>
      <c r="C145" s="25">
        <v>3</v>
      </c>
      <c r="D145" s="25">
        <v>3</v>
      </c>
      <c r="E145" s="25">
        <v>2</v>
      </c>
      <c r="F145" s="25">
        <v>3</v>
      </c>
      <c r="G145" s="25">
        <v>1</v>
      </c>
      <c r="H145" s="25">
        <v>1</v>
      </c>
      <c r="I145" s="19">
        <f t="shared" si="30"/>
        <v>2</v>
      </c>
      <c r="J145" s="25">
        <v>3.62</v>
      </c>
      <c r="K145" s="10">
        <v>75.56</v>
      </c>
      <c r="L145" s="10">
        <v>75.849999999999994</v>
      </c>
      <c r="M145" s="14">
        <v>60200</v>
      </c>
      <c r="N145" s="14">
        <f t="shared" si="31"/>
        <v>289.99999999999204</v>
      </c>
      <c r="O145" s="9">
        <f t="shared" si="32"/>
        <v>0.28999999999999204</v>
      </c>
      <c r="P145" s="14">
        <v>272.76806774667097</v>
      </c>
      <c r="Q145" s="15">
        <f t="shared" si="33"/>
        <v>0.94</v>
      </c>
      <c r="R145" s="15">
        <f t="shared" si="25"/>
        <v>6.0000000000000053E-2</v>
      </c>
      <c r="S145" s="25">
        <v>15790</v>
      </c>
      <c r="T145" s="25">
        <v>16879</v>
      </c>
      <c r="U145" s="25">
        <v>18043</v>
      </c>
      <c r="V145" s="17">
        <v>33.29</v>
      </c>
      <c r="W145" s="17">
        <f t="shared" si="26"/>
        <v>1.5223137951566674</v>
      </c>
      <c r="X145" s="12">
        <v>17.149999999999999</v>
      </c>
      <c r="Y145" s="12">
        <v>49.43</v>
      </c>
      <c r="Z145" s="12">
        <v>3.47</v>
      </c>
      <c r="AA145" s="17">
        <f t="shared" si="34"/>
        <v>0.54032947479087379</v>
      </c>
      <c r="AB145" s="25">
        <v>3.02</v>
      </c>
      <c r="AC145" s="16">
        <v>4.0999999999999996</v>
      </c>
      <c r="AD145" s="25">
        <v>0</v>
      </c>
      <c r="AE145" s="25">
        <v>0</v>
      </c>
      <c r="AF145" s="25">
        <v>0</v>
      </c>
      <c r="AG145" s="25">
        <v>0</v>
      </c>
      <c r="AH145">
        <v>0</v>
      </c>
      <c r="AI145" s="25">
        <f t="shared" si="27"/>
        <v>0</v>
      </c>
      <c r="AJ145" s="25">
        <v>0</v>
      </c>
      <c r="AK145" s="25">
        <v>0</v>
      </c>
      <c r="AL145" s="25">
        <v>0</v>
      </c>
      <c r="AM145" s="25">
        <v>0</v>
      </c>
      <c r="AN145" s="25">
        <f t="shared" si="28"/>
        <v>0</v>
      </c>
      <c r="AO145" s="25">
        <v>0</v>
      </c>
      <c r="AP145" s="25">
        <v>0</v>
      </c>
      <c r="AQ145" s="25">
        <v>0</v>
      </c>
      <c r="AR145" s="25">
        <v>0</v>
      </c>
      <c r="AS145" s="25">
        <f t="shared" si="29"/>
        <v>0</v>
      </c>
      <c r="AT145" s="25">
        <f t="shared" si="24"/>
        <v>0</v>
      </c>
      <c r="AU145" s="25">
        <f t="shared" si="24"/>
        <v>0</v>
      </c>
      <c r="AV145" s="25">
        <f t="shared" si="24"/>
        <v>0</v>
      </c>
      <c r="AW145" s="25">
        <f t="shared" si="24"/>
        <v>0</v>
      </c>
      <c r="AX145" s="25">
        <f t="shared" si="24"/>
        <v>0</v>
      </c>
    </row>
    <row r="146" spans="1:50" x14ac:dyDescent="0.3">
      <c r="A146" s="25">
        <v>145</v>
      </c>
      <c r="B146" s="25">
        <v>60</v>
      </c>
      <c r="C146" s="25">
        <v>2</v>
      </c>
      <c r="D146" s="25">
        <v>3</v>
      </c>
      <c r="E146" s="25">
        <v>2</v>
      </c>
      <c r="F146" s="25">
        <v>3</v>
      </c>
      <c r="G146" s="25">
        <v>1</v>
      </c>
      <c r="H146" s="25">
        <v>1</v>
      </c>
      <c r="I146" s="19">
        <f t="shared" si="30"/>
        <v>2</v>
      </c>
      <c r="J146" s="25">
        <v>3.33</v>
      </c>
      <c r="K146" s="10">
        <v>75.849999999999994</v>
      </c>
      <c r="L146" s="10">
        <v>76.204999999999998</v>
      </c>
      <c r="M146" s="14">
        <v>60200</v>
      </c>
      <c r="N146" s="14">
        <f t="shared" si="31"/>
        <v>355.00000000000398</v>
      </c>
      <c r="O146" s="9">
        <f t="shared" si="32"/>
        <v>0.35500000000000398</v>
      </c>
      <c r="P146" s="14">
        <v>354.94086523569104</v>
      </c>
      <c r="Q146" s="15">
        <f t="shared" si="33"/>
        <v>1</v>
      </c>
      <c r="R146" s="15">
        <f t="shared" si="25"/>
        <v>0</v>
      </c>
      <c r="S146" s="25">
        <v>15790</v>
      </c>
      <c r="T146" s="25">
        <v>16879</v>
      </c>
      <c r="U146" s="25">
        <v>18043</v>
      </c>
      <c r="V146" s="17">
        <v>15.84</v>
      </c>
      <c r="W146" s="17">
        <f t="shared" si="26"/>
        <v>1.1997551772534747</v>
      </c>
      <c r="X146" s="12">
        <v>14.19</v>
      </c>
      <c r="Y146" s="12">
        <v>17.48</v>
      </c>
      <c r="Z146" s="12">
        <v>2.91</v>
      </c>
      <c r="AA146" s="17">
        <f t="shared" si="34"/>
        <v>0.46389298898590731</v>
      </c>
      <c r="AB146" s="25">
        <v>2.29</v>
      </c>
      <c r="AC146" s="16">
        <v>4.4400000000000004</v>
      </c>
      <c r="AD146" s="25">
        <v>0</v>
      </c>
      <c r="AE146" s="25">
        <v>0</v>
      </c>
      <c r="AF146" s="25">
        <v>0</v>
      </c>
      <c r="AG146" s="25">
        <v>0</v>
      </c>
      <c r="AH146">
        <v>0</v>
      </c>
      <c r="AI146" s="25">
        <f t="shared" si="27"/>
        <v>0</v>
      </c>
      <c r="AJ146" s="25">
        <v>0</v>
      </c>
      <c r="AK146" s="25">
        <v>0</v>
      </c>
      <c r="AL146" s="25">
        <v>0</v>
      </c>
      <c r="AM146" s="25">
        <v>1</v>
      </c>
      <c r="AN146" s="25">
        <f t="shared" si="28"/>
        <v>1</v>
      </c>
      <c r="AO146" s="25">
        <v>0</v>
      </c>
      <c r="AP146" s="25">
        <v>0</v>
      </c>
      <c r="AQ146" s="25">
        <v>1</v>
      </c>
      <c r="AR146" s="25">
        <v>2</v>
      </c>
      <c r="AS146" s="25">
        <f t="shared" si="29"/>
        <v>3</v>
      </c>
      <c r="AT146" s="25">
        <f t="shared" si="24"/>
        <v>0</v>
      </c>
      <c r="AU146" s="25">
        <f t="shared" si="24"/>
        <v>0</v>
      </c>
      <c r="AV146" s="25">
        <f t="shared" si="24"/>
        <v>1</v>
      </c>
      <c r="AW146" s="25">
        <f t="shared" si="24"/>
        <v>3</v>
      </c>
      <c r="AX146" s="25">
        <f t="shared" si="24"/>
        <v>4</v>
      </c>
    </row>
    <row r="147" spans="1:50" x14ac:dyDescent="0.3">
      <c r="A147" s="25">
        <v>146</v>
      </c>
      <c r="B147" s="25">
        <v>60</v>
      </c>
      <c r="C147" s="25">
        <v>3</v>
      </c>
      <c r="D147" s="25">
        <v>3</v>
      </c>
      <c r="E147" s="25">
        <v>2</v>
      </c>
      <c r="F147" s="25">
        <v>2</v>
      </c>
      <c r="G147" s="25">
        <v>1</v>
      </c>
      <c r="H147" s="25">
        <v>1</v>
      </c>
      <c r="I147" s="19">
        <f t="shared" si="30"/>
        <v>2</v>
      </c>
      <c r="J147" s="25">
        <v>3.53</v>
      </c>
      <c r="K147" s="10">
        <v>76.204999999999998</v>
      </c>
      <c r="L147" s="10">
        <v>76.525000000000006</v>
      </c>
      <c r="M147" s="14">
        <v>60200</v>
      </c>
      <c r="N147" s="14">
        <f t="shared" si="31"/>
        <v>320.00000000000739</v>
      </c>
      <c r="O147" s="9">
        <f t="shared" si="32"/>
        <v>0.32000000000000739</v>
      </c>
      <c r="P147" s="14">
        <v>287.00712176622352</v>
      </c>
      <c r="Q147" s="15">
        <f t="shared" si="33"/>
        <v>0.9</v>
      </c>
      <c r="R147" s="15">
        <f t="shared" si="25"/>
        <v>9.9999999999999978E-2</v>
      </c>
      <c r="S147" s="25">
        <v>15790</v>
      </c>
      <c r="T147" s="25">
        <v>16879</v>
      </c>
      <c r="U147" s="25">
        <v>18043</v>
      </c>
      <c r="V147" s="17">
        <v>10.97</v>
      </c>
      <c r="W147" s="17">
        <f t="shared" si="26"/>
        <v>1.0402066275747111</v>
      </c>
      <c r="X147" s="12">
        <v>10.97</v>
      </c>
      <c r="Y147" s="12">
        <v>10.97</v>
      </c>
      <c r="Z147" s="12">
        <v>2.88</v>
      </c>
      <c r="AA147" s="17">
        <f t="shared" si="34"/>
        <v>0.45939248775923086</v>
      </c>
      <c r="AB147" s="25">
        <v>2.48</v>
      </c>
      <c r="AC147" s="16">
        <v>3.54</v>
      </c>
      <c r="AD147" s="25">
        <v>1</v>
      </c>
      <c r="AE147" s="25">
        <v>0</v>
      </c>
      <c r="AF147" s="25">
        <v>0</v>
      </c>
      <c r="AG147" s="25">
        <v>1</v>
      </c>
      <c r="AH147">
        <v>1</v>
      </c>
      <c r="AI147" s="25">
        <f t="shared" si="27"/>
        <v>2</v>
      </c>
      <c r="AJ147" s="25">
        <v>0</v>
      </c>
      <c r="AK147" s="25">
        <v>0</v>
      </c>
      <c r="AL147" s="25">
        <v>0</v>
      </c>
      <c r="AM147" s="25">
        <v>0</v>
      </c>
      <c r="AN147" s="25">
        <f t="shared" si="28"/>
        <v>0</v>
      </c>
      <c r="AO147" s="25">
        <v>0</v>
      </c>
      <c r="AP147" s="25">
        <v>0</v>
      </c>
      <c r="AQ147" s="25">
        <v>0</v>
      </c>
      <c r="AR147" s="25">
        <v>0</v>
      </c>
      <c r="AS147" s="25">
        <f t="shared" si="29"/>
        <v>0</v>
      </c>
      <c r="AT147" s="25">
        <f t="shared" si="24"/>
        <v>0</v>
      </c>
      <c r="AU147" s="25">
        <f t="shared" si="24"/>
        <v>0</v>
      </c>
      <c r="AV147" s="25">
        <f t="shared" si="24"/>
        <v>1</v>
      </c>
      <c r="AW147" s="25">
        <f t="shared" si="24"/>
        <v>1</v>
      </c>
      <c r="AX147" s="25">
        <f t="shared" si="24"/>
        <v>2</v>
      </c>
    </row>
    <row r="148" spans="1:50" x14ac:dyDescent="0.3">
      <c r="A148" s="25">
        <v>147</v>
      </c>
      <c r="B148" s="25">
        <v>60</v>
      </c>
      <c r="C148" s="25">
        <v>3</v>
      </c>
      <c r="D148" s="25">
        <v>3</v>
      </c>
      <c r="E148" s="25">
        <v>3</v>
      </c>
      <c r="F148" s="25">
        <v>3</v>
      </c>
      <c r="G148" s="25">
        <v>1</v>
      </c>
      <c r="H148" s="25">
        <v>1</v>
      </c>
      <c r="I148" s="19">
        <f t="shared" si="30"/>
        <v>2</v>
      </c>
      <c r="J148" s="25">
        <v>3.52</v>
      </c>
      <c r="K148" s="10">
        <v>76.525000000000006</v>
      </c>
      <c r="L148" s="10">
        <v>76.894999999999996</v>
      </c>
      <c r="M148" s="14">
        <v>60200</v>
      </c>
      <c r="N148" s="14">
        <f t="shared" si="31"/>
        <v>369.99999999999034</v>
      </c>
      <c r="O148" s="9">
        <f t="shared" si="32"/>
        <v>0.36999999999999034</v>
      </c>
      <c r="P148" s="14">
        <v>298.69396659653745</v>
      </c>
      <c r="Q148" s="15">
        <f t="shared" si="33"/>
        <v>0.81</v>
      </c>
      <c r="R148" s="15">
        <f t="shared" si="25"/>
        <v>0.18999999999999995</v>
      </c>
      <c r="S148" s="25">
        <v>15790</v>
      </c>
      <c r="T148" s="25">
        <v>16879</v>
      </c>
      <c r="U148" s="25">
        <v>18043</v>
      </c>
      <c r="V148" s="17">
        <v>10.49</v>
      </c>
      <c r="W148" s="17">
        <f t="shared" si="26"/>
        <v>1.0207754881935578</v>
      </c>
      <c r="X148" s="12">
        <v>10.220000000000001</v>
      </c>
      <c r="Y148" s="12">
        <v>10.76</v>
      </c>
      <c r="Z148" s="12">
        <v>3.89</v>
      </c>
      <c r="AA148" s="17">
        <f t="shared" si="34"/>
        <v>0.58994960132570773</v>
      </c>
      <c r="AB148" s="25">
        <v>2.88</v>
      </c>
      <c r="AC148" s="16">
        <v>5.16</v>
      </c>
      <c r="AD148" s="25">
        <v>0</v>
      </c>
      <c r="AE148" s="25">
        <v>0</v>
      </c>
      <c r="AF148" s="25">
        <v>0</v>
      </c>
      <c r="AG148" s="25">
        <v>0</v>
      </c>
      <c r="AH148">
        <v>0</v>
      </c>
      <c r="AI148" s="25">
        <f t="shared" si="27"/>
        <v>0</v>
      </c>
      <c r="AJ148" s="25">
        <v>0</v>
      </c>
      <c r="AK148" s="25">
        <v>0</v>
      </c>
      <c r="AL148" s="25">
        <v>0</v>
      </c>
      <c r="AM148" s="25">
        <v>0</v>
      </c>
      <c r="AN148" s="25">
        <f t="shared" si="28"/>
        <v>0</v>
      </c>
      <c r="AO148" s="25">
        <v>0</v>
      </c>
      <c r="AP148" s="25">
        <v>0</v>
      </c>
      <c r="AQ148" s="25">
        <v>0</v>
      </c>
      <c r="AR148" s="25">
        <v>0</v>
      </c>
      <c r="AS148" s="25">
        <f t="shared" si="29"/>
        <v>0</v>
      </c>
      <c r="AT148" s="25">
        <f t="shared" si="24"/>
        <v>0</v>
      </c>
      <c r="AU148" s="25">
        <f t="shared" si="24"/>
        <v>0</v>
      </c>
      <c r="AV148" s="25">
        <f t="shared" si="24"/>
        <v>0</v>
      </c>
      <c r="AW148" s="25">
        <f t="shared" si="24"/>
        <v>0</v>
      </c>
      <c r="AX148" s="25">
        <f t="shared" si="24"/>
        <v>0</v>
      </c>
    </row>
    <row r="149" spans="1:50" x14ac:dyDescent="0.3">
      <c r="A149" s="25">
        <v>148</v>
      </c>
      <c r="B149" s="25">
        <v>60</v>
      </c>
      <c r="C149" s="25">
        <v>3</v>
      </c>
      <c r="D149" s="25">
        <v>3</v>
      </c>
      <c r="E149" s="25">
        <v>2</v>
      </c>
      <c r="F149" s="25">
        <v>3</v>
      </c>
      <c r="G149" s="25">
        <v>1</v>
      </c>
      <c r="H149" s="25">
        <v>1</v>
      </c>
      <c r="I149" s="19">
        <f t="shared" si="30"/>
        <v>2</v>
      </c>
      <c r="J149" s="25">
        <v>3.55</v>
      </c>
      <c r="K149" s="10">
        <v>76.894999999999996</v>
      </c>
      <c r="L149" s="10">
        <v>77.436000000000007</v>
      </c>
      <c r="M149" s="14">
        <v>60200</v>
      </c>
      <c r="N149" s="14">
        <f t="shared" si="31"/>
        <v>541.00000000001103</v>
      </c>
      <c r="O149" s="9">
        <f t="shared" si="32"/>
        <v>0.54100000000001103</v>
      </c>
      <c r="P149" s="14">
        <v>492.86120481548369</v>
      </c>
      <c r="Q149" s="15">
        <f t="shared" si="33"/>
        <v>0.91</v>
      </c>
      <c r="R149" s="15">
        <f t="shared" si="25"/>
        <v>8.9999999999999969E-2</v>
      </c>
      <c r="S149" s="25">
        <v>15790</v>
      </c>
      <c r="T149" s="25">
        <v>16879</v>
      </c>
      <c r="U149" s="25">
        <v>18043</v>
      </c>
      <c r="V149" s="17">
        <v>7.97</v>
      </c>
      <c r="W149" s="17">
        <f t="shared" si="26"/>
        <v>0.90145832139611237</v>
      </c>
      <c r="X149" s="12">
        <v>6.81</v>
      </c>
      <c r="Y149" s="12">
        <v>9.74</v>
      </c>
      <c r="Z149" s="12">
        <v>3.06</v>
      </c>
      <c r="AA149" s="17">
        <f t="shared" si="34"/>
        <v>0.48572142648158001</v>
      </c>
      <c r="AB149" s="25">
        <v>2.66</v>
      </c>
      <c r="AC149" s="16">
        <v>3.81</v>
      </c>
      <c r="AD149" s="25">
        <v>1</v>
      </c>
      <c r="AE149" s="25">
        <v>0</v>
      </c>
      <c r="AF149" s="25">
        <v>0</v>
      </c>
      <c r="AG149" s="25">
        <v>0</v>
      </c>
      <c r="AH149">
        <v>1</v>
      </c>
      <c r="AI149" s="25">
        <f t="shared" si="27"/>
        <v>1</v>
      </c>
      <c r="AJ149" s="25">
        <v>0</v>
      </c>
      <c r="AK149" s="25">
        <v>0</v>
      </c>
      <c r="AL149" s="25">
        <v>1</v>
      </c>
      <c r="AM149" s="25">
        <v>2</v>
      </c>
      <c r="AN149" s="25">
        <f t="shared" si="28"/>
        <v>3</v>
      </c>
      <c r="AO149" s="25">
        <v>0</v>
      </c>
      <c r="AP149" s="25">
        <v>0</v>
      </c>
      <c r="AQ149" s="25">
        <v>1</v>
      </c>
      <c r="AR149" s="25">
        <v>1</v>
      </c>
      <c r="AS149" s="25">
        <f t="shared" si="29"/>
        <v>2</v>
      </c>
      <c r="AT149" s="25">
        <f t="shared" si="24"/>
        <v>0</v>
      </c>
      <c r="AU149" s="25">
        <f t="shared" si="24"/>
        <v>0</v>
      </c>
      <c r="AV149" s="25">
        <f t="shared" si="24"/>
        <v>2</v>
      </c>
      <c r="AW149" s="25">
        <f t="shared" si="24"/>
        <v>4</v>
      </c>
      <c r="AX149" s="25">
        <f t="shared" si="24"/>
        <v>6</v>
      </c>
    </row>
    <row r="150" spans="1:50" x14ac:dyDescent="0.3">
      <c r="A150" s="25">
        <v>149</v>
      </c>
      <c r="B150" s="25">
        <v>60</v>
      </c>
      <c r="C150" s="25">
        <v>3</v>
      </c>
      <c r="D150" s="25">
        <v>3</v>
      </c>
      <c r="E150" s="25">
        <v>3</v>
      </c>
      <c r="F150" s="25">
        <v>3</v>
      </c>
      <c r="G150" s="25">
        <v>1</v>
      </c>
      <c r="H150" s="25">
        <v>1</v>
      </c>
      <c r="I150" s="19">
        <f t="shared" si="30"/>
        <v>2</v>
      </c>
      <c r="J150" s="25">
        <v>3.14</v>
      </c>
      <c r="K150" s="10">
        <v>77.436000000000007</v>
      </c>
      <c r="L150" s="10">
        <v>77.628</v>
      </c>
      <c r="M150" s="14">
        <v>60200</v>
      </c>
      <c r="N150" s="14">
        <f t="shared" si="31"/>
        <v>191.99999999999307</v>
      </c>
      <c r="O150" s="9">
        <f t="shared" si="32"/>
        <v>0.19199999999999307</v>
      </c>
      <c r="P150" s="14">
        <v>190.52113617283177</v>
      </c>
      <c r="Q150" s="15">
        <f t="shared" si="33"/>
        <v>0.99</v>
      </c>
      <c r="R150" s="15">
        <f t="shared" si="25"/>
        <v>1.0000000000000009E-2</v>
      </c>
      <c r="S150" s="25">
        <v>15790</v>
      </c>
      <c r="T150" s="25">
        <v>16879</v>
      </c>
      <c r="U150" s="25">
        <v>18043</v>
      </c>
      <c r="V150" s="17">
        <v>6.97</v>
      </c>
      <c r="W150" s="17">
        <f t="shared" si="26"/>
        <v>0.84323277809800945</v>
      </c>
      <c r="X150" s="12">
        <v>6.97</v>
      </c>
      <c r="Y150" s="12">
        <v>6.97</v>
      </c>
      <c r="Z150" s="12">
        <v>2.9</v>
      </c>
      <c r="AA150" s="17">
        <f t="shared" si="34"/>
        <v>0.46239799789895608</v>
      </c>
      <c r="AB150" s="25">
        <v>2.88</v>
      </c>
      <c r="AC150" s="16">
        <v>2.91</v>
      </c>
      <c r="AD150" s="25">
        <v>0</v>
      </c>
      <c r="AE150" s="25">
        <v>0</v>
      </c>
      <c r="AF150" s="25">
        <v>0</v>
      </c>
      <c r="AG150" s="25">
        <v>1</v>
      </c>
      <c r="AH150">
        <v>2</v>
      </c>
      <c r="AI150" s="25">
        <f t="shared" si="27"/>
        <v>3</v>
      </c>
      <c r="AJ150" s="25">
        <v>0</v>
      </c>
      <c r="AK150" s="25">
        <v>0</v>
      </c>
      <c r="AL150" s="25">
        <v>0</v>
      </c>
      <c r="AM150" s="25">
        <v>0</v>
      </c>
      <c r="AN150" s="25">
        <f t="shared" si="28"/>
        <v>0</v>
      </c>
      <c r="AO150" s="25">
        <v>0</v>
      </c>
      <c r="AP150" s="25">
        <v>1</v>
      </c>
      <c r="AQ150" s="25">
        <v>0</v>
      </c>
      <c r="AR150" s="25">
        <v>0</v>
      </c>
      <c r="AS150" s="25">
        <f t="shared" si="29"/>
        <v>1</v>
      </c>
      <c r="AT150" s="25">
        <f t="shared" si="24"/>
        <v>0</v>
      </c>
      <c r="AU150" s="25">
        <f t="shared" si="24"/>
        <v>1</v>
      </c>
      <c r="AV150" s="25">
        <f t="shared" si="24"/>
        <v>1</v>
      </c>
      <c r="AW150" s="25">
        <f t="shared" si="24"/>
        <v>2</v>
      </c>
      <c r="AX150" s="25">
        <f t="shared" si="24"/>
        <v>4</v>
      </c>
    </row>
    <row r="151" spans="1:50" x14ac:dyDescent="0.3">
      <c r="A151" s="25">
        <v>150</v>
      </c>
      <c r="B151" s="25">
        <v>60</v>
      </c>
      <c r="C151" s="25">
        <v>3</v>
      </c>
      <c r="D151" s="25">
        <v>3</v>
      </c>
      <c r="E151" s="25">
        <v>2</v>
      </c>
      <c r="F151" s="25">
        <v>2</v>
      </c>
      <c r="G151" s="25">
        <v>1</v>
      </c>
      <c r="H151" s="25">
        <v>1</v>
      </c>
      <c r="I151" s="19">
        <f t="shared" si="30"/>
        <v>2</v>
      </c>
      <c r="J151" s="25">
        <v>3.72</v>
      </c>
      <c r="K151" s="10">
        <v>77.628</v>
      </c>
      <c r="L151" s="10">
        <v>78</v>
      </c>
      <c r="M151" s="14">
        <v>60200</v>
      </c>
      <c r="N151" s="14">
        <f t="shared" si="31"/>
        <v>371.99999999999989</v>
      </c>
      <c r="O151" s="9">
        <f t="shared" si="32"/>
        <v>0.37199999999999989</v>
      </c>
      <c r="P151" s="14">
        <v>320.3664351657286</v>
      </c>
      <c r="Q151" s="15">
        <f t="shared" si="33"/>
        <v>0.86</v>
      </c>
      <c r="R151" s="15">
        <f t="shared" si="25"/>
        <v>0.14000000000000001</v>
      </c>
      <c r="S151" s="25">
        <v>15790</v>
      </c>
      <c r="T151" s="25">
        <v>16879</v>
      </c>
      <c r="U151" s="25">
        <v>18043</v>
      </c>
      <c r="V151" s="17">
        <v>11.37</v>
      </c>
      <c r="W151" s="17">
        <f t="shared" si="26"/>
        <v>1.0557604646877348</v>
      </c>
      <c r="X151" s="12">
        <v>9.18</v>
      </c>
      <c r="Y151" s="12">
        <v>13.55</v>
      </c>
      <c r="Z151" s="12">
        <v>3.32</v>
      </c>
      <c r="AA151" s="17">
        <f t="shared" si="34"/>
        <v>0.52113808370403625</v>
      </c>
      <c r="AB151" s="25">
        <v>2.4300000000000002</v>
      </c>
      <c r="AC151" s="16">
        <v>3.79</v>
      </c>
      <c r="AD151" s="25">
        <v>1</v>
      </c>
      <c r="AE151" s="25">
        <v>0</v>
      </c>
      <c r="AF151" s="25">
        <v>0</v>
      </c>
      <c r="AG151" s="25">
        <v>1</v>
      </c>
      <c r="AH151">
        <v>0</v>
      </c>
      <c r="AI151" s="25">
        <f t="shared" si="27"/>
        <v>1</v>
      </c>
      <c r="AJ151" s="25">
        <v>0</v>
      </c>
      <c r="AK151" s="25">
        <v>1</v>
      </c>
      <c r="AL151" s="25">
        <v>1</v>
      </c>
      <c r="AM151" s="25">
        <v>1</v>
      </c>
      <c r="AN151" s="25">
        <f t="shared" si="28"/>
        <v>3</v>
      </c>
      <c r="AO151" s="25">
        <v>0</v>
      </c>
      <c r="AP151" s="25">
        <v>0</v>
      </c>
      <c r="AQ151" s="25">
        <v>2</v>
      </c>
      <c r="AR151" s="25">
        <v>0</v>
      </c>
      <c r="AS151" s="25">
        <f t="shared" si="29"/>
        <v>2</v>
      </c>
      <c r="AT151" s="25">
        <f t="shared" si="24"/>
        <v>0</v>
      </c>
      <c r="AU151" s="25">
        <f t="shared" si="24"/>
        <v>1</v>
      </c>
      <c r="AV151" s="25">
        <f t="shared" si="24"/>
        <v>4</v>
      </c>
      <c r="AW151" s="25">
        <f t="shared" si="24"/>
        <v>1</v>
      </c>
      <c r="AX151" s="25">
        <f t="shared" si="24"/>
        <v>6</v>
      </c>
    </row>
    <row r="152" spans="1:50" x14ac:dyDescent="0.3">
      <c r="A152" s="25">
        <v>151</v>
      </c>
      <c r="B152" s="25">
        <v>60</v>
      </c>
      <c r="C152" s="25">
        <v>3</v>
      </c>
      <c r="D152" s="25">
        <v>3</v>
      </c>
      <c r="E152" s="25">
        <v>2</v>
      </c>
      <c r="F152" s="25">
        <v>2</v>
      </c>
      <c r="G152" s="25">
        <v>1</v>
      </c>
      <c r="H152" s="25">
        <v>1</v>
      </c>
      <c r="I152" s="19">
        <f t="shared" si="30"/>
        <v>2</v>
      </c>
      <c r="J152" s="25">
        <v>3.45</v>
      </c>
      <c r="K152" s="10">
        <v>78</v>
      </c>
      <c r="L152" s="10">
        <v>78.606999999999999</v>
      </c>
      <c r="M152" s="14">
        <v>60200</v>
      </c>
      <c r="N152" s="14">
        <f t="shared" si="31"/>
        <v>606.99999999999932</v>
      </c>
      <c r="O152" s="9">
        <f t="shared" si="32"/>
        <v>0.60699999999999932</v>
      </c>
      <c r="P152" s="14">
        <v>419.62593545535975</v>
      </c>
      <c r="Q152" s="15">
        <f t="shared" si="33"/>
        <v>0.69</v>
      </c>
      <c r="R152" s="15">
        <f t="shared" si="25"/>
        <v>0.31000000000000005</v>
      </c>
      <c r="S152" s="25">
        <v>15790</v>
      </c>
      <c r="T152" s="25">
        <v>16879</v>
      </c>
      <c r="U152" s="25">
        <v>18043</v>
      </c>
      <c r="V152" s="17">
        <v>8.7899999999999991</v>
      </c>
      <c r="W152" s="17">
        <f t="shared" si="26"/>
        <v>0.94398887507377183</v>
      </c>
      <c r="X152" s="12">
        <v>5.72</v>
      </c>
      <c r="Y152" s="12">
        <v>11.12</v>
      </c>
      <c r="Z152" s="12">
        <v>4.05</v>
      </c>
      <c r="AA152" s="17">
        <f t="shared" si="34"/>
        <v>0.60745502321466849</v>
      </c>
      <c r="AB152" s="25">
        <v>2.5099999999999998</v>
      </c>
      <c r="AC152" s="16">
        <v>5.49</v>
      </c>
      <c r="AD152" s="25">
        <v>0</v>
      </c>
      <c r="AE152" s="25">
        <v>0</v>
      </c>
      <c r="AF152" s="25">
        <v>0</v>
      </c>
      <c r="AG152" s="25">
        <v>0</v>
      </c>
      <c r="AH152">
        <v>0</v>
      </c>
      <c r="AI152" s="25">
        <f t="shared" si="27"/>
        <v>0</v>
      </c>
      <c r="AJ152" s="25">
        <v>0</v>
      </c>
      <c r="AK152" s="25">
        <v>0</v>
      </c>
      <c r="AL152" s="25">
        <v>1</v>
      </c>
      <c r="AM152" s="25">
        <v>0</v>
      </c>
      <c r="AN152" s="25">
        <f t="shared" si="28"/>
        <v>1</v>
      </c>
      <c r="AO152" s="25">
        <v>0</v>
      </c>
      <c r="AP152" s="25">
        <v>0</v>
      </c>
      <c r="AQ152" s="25">
        <v>1</v>
      </c>
      <c r="AR152" s="25">
        <v>0</v>
      </c>
      <c r="AS152" s="25">
        <f t="shared" si="29"/>
        <v>1</v>
      </c>
      <c r="AT152" s="25">
        <f t="shared" si="24"/>
        <v>0</v>
      </c>
      <c r="AU152" s="25">
        <f t="shared" si="24"/>
        <v>0</v>
      </c>
      <c r="AV152" s="25">
        <f t="shared" si="24"/>
        <v>2</v>
      </c>
      <c r="AW152" s="25">
        <f t="shared" si="24"/>
        <v>0</v>
      </c>
      <c r="AX152" s="25">
        <f t="shared" si="24"/>
        <v>2</v>
      </c>
    </row>
    <row r="153" spans="1:50" x14ac:dyDescent="0.3">
      <c r="A153" s="25">
        <v>152</v>
      </c>
      <c r="B153" s="25">
        <v>60</v>
      </c>
      <c r="C153" s="25">
        <v>3</v>
      </c>
      <c r="D153" s="25">
        <v>3</v>
      </c>
      <c r="E153" s="25">
        <v>3</v>
      </c>
      <c r="F153" s="25">
        <v>2</v>
      </c>
      <c r="G153" s="25">
        <v>1</v>
      </c>
      <c r="H153" s="25">
        <v>1</v>
      </c>
      <c r="I153" s="19">
        <f t="shared" si="30"/>
        <v>2</v>
      </c>
      <c r="J153" s="25">
        <v>3.41</v>
      </c>
      <c r="K153" s="10">
        <v>78.606999999999999</v>
      </c>
      <c r="L153" s="10">
        <v>79</v>
      </c>
      <c r="M153" s="14">
        <v>60200</v>
      </c>
      <c r="N153" s="14">
        <f t="shared" si="31"/>
        <v>393.00000000000068</v>
      </c>
      <c r="O153" s="9">
        <f t="shared" si="32"/>
        <v>0.39300000000000068</v>
      </c>
      <c r="P153" s="14">
        <v>383.88013618086927</v>
      </c>
      <c r="Q153" s="15">
        <f t="shared" si="33"/>
        <v>0.98</v>
      </c>
      <c r="R153" s="15">
        <f t="shared" si="25"/>
        <v>2.0000000000000018E-2</v>
      </c>
      <c r="S153" s="25">
        <v>15790</v>
      </c>
      <c r="T153" s="25">
        <v>16879</v>
      </c>
      <c r="U153" s="25">
        <v>18043</v>
      </c>
      <c r="V153" s="17">
        <v>19.03</v>
      </c>
      <c r="W153" s="17">
        <f t="shared" si="26"/>
        <v>1.2794387882870204</v>
      </c>
      <c r="X153" s="12">
        <v>13.14</v>
      </c>
      <c r="Y153" s="12">
        <v>24.91</v>
      </c>
      <c r="Z153" s="12">
        <v>3.38</v>
      </c>
      <c r="AA153" s="17">
        <f t="shared" si="34"/>
        <v>0.52891670027765469</v>
      </c>
      <c r="AB153" s="25">
        <v>2.41</v>
      </c>
      <c r="AC153" s="16">
        <v>4.42</v>
      </c>
      <c r="AD153" s="25">
        <v>0</v>
      </c>
      <c r="AE153" s="25">
        <v>0</v>
      </c>
      <c r="AF153" s="25">
        <v>0</v>
      </c>
      <c r="AG153" s="25">
        <v>0</v>
      </c>
      <c r="AH153">
        <v>0</v>
      </c>
      <c r="AI153" s="25">
        <f t="shared" si="27"/>
        <v>0</v>
      </c>
      <c r="AJ153" s="25">
        <v>0</v>
      </c>
      <c r="AK153" s="25">
        <v>0</v>
      </c>
      <c r="AL153" s="25">
        <v>1</v>
      </c>
      <c r="AM153" s="25">
        <v>0</v>
      </c>
      <c r="AN153" s="25">
        <f t="shared" si="28"/>
        <v>1</v>
      </c>
      <c r="AO153" s="25">
        <v>0</v>
      </c>
      <c r="AP153" s="25">
        <v>0</v>
      </c>
      <c r="AQ153" s="25">
        <v>0</v>
      </c>
      <c r="AR153" s="25">
        <v>0</v>
      </c>
      <c r="AS153" s="25">
        <f t="shared" si="29"/>
        <v>0</v>
      </c>
      <c r="AT153" s="25">
        <f t="shared" si="24"/>
        <v>0</v>
      </c>
      <c r="AU153" s="25">
        <f t="shared" si="24"/>
        <v>0</v>
      </c>
      <c r="AV153" s="25">
        <f t="shared" si="24"/>
        <v>1</v>
      </c>
      <c r="AW153" s="25">
        <f t="shared" si="24"/>
        <v>0</v>
      </c>
      <c r="AX153" s="25">
        <f t="shared" si="24"/>
        <v>1</v>
      </c>
    </row>
    <row r="154" spans="1:50" x14ac:dyDescent="0.3">
      <c r="A154" s="25">
        <v>153</v>
      </c>
      <c r="B154" s="25">
        <v>60</v>
      </c>
      <c r="C154" s="25">
        <v>3</v>
      </c>
      <c r="D154" s="25">
        <v>3</v>
      </c>
      <c r="E154" s="25">
        <v>3</v>
      </c>
      <c r="F154" s="25">
        <v>2</v>
      </c>
      <c r="G154" s="25">
        <v>1</v>
      </c>
      <c r="H154" s="25">
        <v>1</v>
      </c>
      <c r="I154" s="19">
        <f t="shared" si="30"/>
        <v>2</v>
      </c>
      <c r="J154" s="25">
        <v>3.09</v>
      </c>
      <c r="K154" s="10">
        <v>79</v>
      </c>
      <c r="L154" s="10">
        <v>79.400000000000006</v>
      </c>
      <c r="M154" s="14">
        <v>60200</v>
      </c>
      <c r="N154" s="14">
        <f t="shared" si="31"/>
        <v>400.00000000000568</v>
      </c>
      <c r="O154" s="9">
        <f t="shared" si="32"/>
        <v>0.40000000000000568</v>
      </c>
      <c r="P154" s="14">
        <v>377.16010423986961</v>
      </c>
      <c r="Q154" s="15">
        <f t="shared" si="33"/>
        <v>0.94</v>
      </c>
      <c r="R154" s="15">
        <f t="shared" si="25"/>
        <v>6.0000000000000053E-2</v>
      </c>
      <c r="S154" s="25">
        <v>15790</v>
      </c>
      <c r="T154" s="25">
        <v>16879</v>
      </c>
      <c r="U154" s="25">
        <v>18043</v>
      </c>
      <c r="V154" s="17">
        <v>27.22</v>
      </c>
      <c r="W154" s="17">
        <f t="shared" si="26"/>
        <v>1.4348881208673159</v>
      </c>
      <c r="X154" s="12">
        <v>24.42</v>
      </c>
      <c r="Y154" s="12">
        <v>30.01</v>
      </c>
      <c r="Z154" s="12">
        <v>3.21</v>
      </c>
      <c r="AA154" s="17">
        <f t="shared" si="34"/>
        <v>0.5065050324048721</v>
      </c>
      <c r="AB154" s="25">
        <v>2.52</v>
      </c>
      <c r="AC154" s="16">
        <v>3.88</v>
      </c>
      <c r="AD154" s="25">
        <v>0</v>
      </c>
      <c r="AE154" s="25">
        <v>0</v>
      </c>
      <c r="AF154" s="25">
        <v>0</v>
      </c>
      <c r="AG154" s="25">
        <v>0</v>
      </c>
      <c r="AH154">
        <v>0</v>
      </c>
      <c r="AI154" s="25">
        <f t="shared" si="27"/>
        <v>0</v>
      </c>
      <c r="AJ154" s="25">
        <v>0</v>
      </c>
      <c r="AK154" s="25">
        <v>0</v>
      </c>
      <c r="AL154" s="25">
        <v>0</v>
      </c>
      <c r="AM154" s="25">
        <v>0</v>
      </c>
      <c r="AN154" s="25">
        <f t="shared" si="28"/>
        <v>0</v>
      </c>
      <c r="AO154" s="25">
        <v>0</v>
      </c>
      <c r="AP154" s="25">
        <v>0</v>
      </c>
      <c r="AQ154" s="25">
        <v>0</v>
      </c>
      <c r="AR154" s="25">
        <v>0</v>
      </c>
      <c r="AS154" s="25">
        <f t="shared" si="29"/>
        <v>0</v>
      </c>
      <c r="AT154" s="25">
        <f t="shared" si="24"/>
        <v>0</v>
      </c>
      <c r="AU154" s="25">
        <f t="shared" si="24"/>
        <v>0</v>
      </c>
      <c r="AV154" s="25">
        <f t="shared" si="24"/>
        <v>0</v>
      </c>
      <c r="AW154" s="25">
        <f t="shared" si="24"/>
        <v>0</v>
      </c>
      <c r="AX154" s="25">
        <f t="shared" si="24"/>
        <v>0</v>
      </c>
    </row>
    <row r="155" spans="1:50" x14ac:dyDescent="0.3">
      <c r="A155" s="25">
        <v>154</v>
      </c>
      <c r="B155" s="25">
        <v>60</v>
      </c>
      <c r="C155" s="25">
        <v>3</v>
      </c>
      <c r="D155" s="25">
        <v>3</v>
      </c>
      <c r="E155" s="25">
        <v>2</v>
      </c>
      <c r="F155" s="25">
        <v>2</v>
      </c>
      <c r="G155" s="25">
        <v>1</v>
      </c>
      <c r="H155" s="25">
        <v>1</v>
      </c>
      <c r="I155" s="19">
        <f t="shared" si="30"/>
        <v>2</v>
      </c>
      <c r="J155" s="25">
        <v>3.29</v>
      </c>
      <c r="K155" s="10">
        <v>79.400000000000006</v>
      </c>
      <c r="L155" s="10">
        <v>80.150999999999996</v>
      </c>
      <c r="M155" s="14">
        <v>60200</v>
      </c>
      <c r="N155" s="14">
        <f t="shared" si="31"/>
        <v>750.99999999999056</v>
      </c>
      <c r="O155" s="9">
        <f t="shared" si="32"/>
        <v>0.75099999999999056</v>
      </c>
      <c r="P155" s="14">
        <v>619.65669244644425</v>
      </c>
      <c r="Q155" s="15">
        <f t="shared" si="33"/>
        <v>0.83</v>
      </c>
      <c r="R155" s="15">
        <f t="shared" si="25"/>
        <v>0.17000000000000004</v>
      </c>
      <c r="S155" s="25">
        <v>15790</v>
      </c>
      <c r="T155" s="25">
        <v>16879</v>
      </c>
      <c r="U155" s="25">
        <v>18043</v>
      </c>
      <c r="V155" s="17">
        <v>34.799999999999997</v>
      </c>
      <c r="W155" s="17">
        <f t="shared" si="26"/>
        <v>1.541579243946581</v>
      </c>
      <c r="X155" s="12">
        <v>22.94</v>
      </c>
      <c r="Y155" s="12">
        <v>43.47</v>
      </c>
      <c r="Z155" s="12">
        <v>4.91</v>
      </c>
      <c r="AA155" s="17">
        <f t="shared" si="34"/>
        <v>0.69108149212296843</v>
      </c>
      <c r="AB155" s="25">
        <v>3.84</v>
      </c>
      <c r="AC155" s="16">
        <v>5.48</v>
      </c>
      <c r="AD155" s="25">
        <v>2</v>
      </c>
      <c r="AE155" s="25">
        <v>0</v>
      </c>
      <c r="AF155" s="25">
        <v>0</v>
      </c>
      <c r="AG155" s="25">
        <v>2</v>
      </c>
      <c r="AH155">
        <v>0</v>
      </c>
      <c r="AI155" s="25">
        <f t="shared" si="27"/>
        <v>2</v>
      </c>
      <c r="AJ155" s="25">
        <v>0</v>
      </c>
      <c r="AK155" s="25">
        <v>0</v>
      </c>
      <c r="AL155" s="25">
        <v>3</v>
      </c>
      <c r="AM155" s="25">
        <v>1</v>
      </c>
      <c r="AN155" s="25">
        <f t="shared" si="28"/>
        <v>4</v>
      </c>
      <c r="AO155" s="25">
        <v>0</v>
      </c>
      <c r="AP155" s="25">
        <v>0</v>
      </c>
      <c r="AQ155" s="25">
        <v>0</v>
      </c>
      <c r="AR155" s="25">
        <v>0</v>
      </c>
      <c r="AS155" s="25">
        <f t="shared" si="29"/>
        <v>0</v>
      </c>
      <c r="AT155" s="25">
        <f t="shared" si="24"/>
        <v>0</v>
      </c>
      <c r="AU155" s="25">
        <f t="shared" si="24"/>
        <v>0</v>
      </c>
      <c r="AV155" s="25">
        <f t="shared" si="24"/>
        <v>5</v>
      </c>
      <c r="AW155" s="25">
        <f t="shared" si="24"/>
        <v>1</v>
      </c>
      <c r="AX155" s="25">
        <f t="shared" si="24"/>
        <v>6</v>
      </c>
    </row>
    <row r="156" spans="1:50" x14ac:dyDescent="0.3">
      <c r="A156" s="25">
        <v>155</v>
      </c>
      <c r="B156" s="25">
        <v>60</v>
      </c>
      <c r="C156" s="25">
        <v>3</v>
      </c>
      <c r="D156" s="25">
        <v>3</v>
      </c>
      <c r="E156" s="25">
        <v>2</v>
      </c>
      <c r="F156" s="25">
        <v>2</v>
      </c>
      <c r="G156" s="25">
        <v>1</v>
      </c>
      <c r="H156" s="25">
        <v>1</v>
      </c>
      <c r="I156" s="19">
        <f t="shared" si="30"/>
        <v>2</v>
      </c>
      <c r="J156" s="25">
        <v>3.18</v>
      </c>
      <c r="K156" s="10">
        <v>80.150999999999996</v>
      </c>
      <c r="L156" s="10">
        <v>81.150999999999996</v>
      </c>
      <c r="M156" s="14">
        <v>60200</v>
      </c>
      <c r="N156" s="14">
        <f t="shared" si="31"/>
        <v>1000</v>
      </c>
      <c r="O156" s="9">
        <f t="shared" si="32"/>
        <v>1</v>
      </c>
      <c r="P156" s="14">
        <v>867.86380753687979</v>
      </c>
      <c r="Q156" s="15">
        <f t="shared" si="33"/>
        <v>0.87</v>
      </c>
      <c r="R156" s="15">
        <f t="shared" si="25"/>
        <v>0.13</v>
      </c>
      <c r="S156" s="25">
        <v>15790</v>
      </c>
      <c r="T156" s="25">
        <v>16879</v>
      </c>
      <c r="U156" s="25">
        <v>18043</v>
      </c>
      <c r="V156" s="17">
        <v>28.27</v>
      </c>
      <c r="W156" s="17">
        <f t="shared" si="26"/>
        <v>1.4513258084895195</v>
      </c>
      <c r="X156" s="12">
        <v>17.75</v>
      </c>
      <c r="Y156" s="12">
        <v>35.340000000000003</v>
      </c>
      <c r="Z156" s="12">
        <v>4.58</v>
      </c>
      <c r="AA156" s="17">
        <f t="shared" si="34"/>
        <v>0.66086547800386919</v>
      </c>
      <c r="AB156" s="25">
        <v>3.74</v>
      </c>
      <c r="AC156" s="16">
        <v>5.33</v>
      </c>
      <c r="AD156" s="25">
        <v>2</v>
      </c>
      <c r="AE156" s="25">
        <v>0</v>
      </c>
      <c r="AF156" s="25">
        <v>1</v>
      </c>
      <c r="AG156" s="25">
        <v>0</v>
      </c>
      <c r="AH156">
        <v>1</v>
      </c>
      <c r="AI156" s="25">
        <f t="shared" si="27"/>
        <v>2</v>
      </c>
      <c r="AJ156" s="25">
        <v>0</v>
      </c>
      <c r="AK156" s="25">
        <v>0</v>
      </c>
      <c r="AL156" s="25">
        <v>0</v>
      </c>
      <c r="AM156" s="25">
        <v>1</v>
      </c>
      <c r="AN156" s="25">
        <f t="shared" si="28"/>
        <v>1</v>
      </c>
      <c r="AO156" s="25">
        <v>0</v>
      </c>
      <c r="AP156" s="25">
        <v>0</v>
      </c>
      <c r="AQ156" s="25">
        <v>1</v>
      </c>
      <c r="AR156" s="25">
        <v>0</v>
      </c>
      <c r="AS156" s="25">
        <f t="shared" si="29"/>
        <v>1</v>
      </c>
      <c r="AT156" s="25">
        <f t="shared" si="24"/>
        <v>0</v>
      </c>
      <c r="AU156" s="25">
        <f t="shared" si="24"/>
        <v>1</v>
      </c>
      <c r="AV156" s="25">
        <f t="shared" si="24"/>
        <v>1</v>
      </c>
      <c r="AW156" s="25">
        <f t="shared" si="24"/>
        <v>2</v>
      </c>
      <c r="AX156" s="25">
        <f t="shared" si="24"/>
        <v>4</v>
      </c>
    </row>
    <row r="157" spans="1:50" x14ac:dyDescent="0.3">
      <c r="A157" s="25">
        <v>156</v>
      </c>
      <c r="B157" s="25">
        <v>40</v>
      </c>
      <c r="C157" s="25">
        <v>2</v>
      </c>
      <c r="D157" s="25">
        <v>2</v>
      </c>
      <c r="E157" s="25">
        <v>2</v>
      </c>
      <c r="F157" s="25">
        <v>2</v>
      </c>
      <c r="G157" s="25">
        <v>1</v>
      </c>
      <c r="H157" s="25">
        <v>1</v>
      </c>
      <c r="I157" s="19">
        <f t="shared" si="30"/>
        <v>2</v>
      </c>
      <c r="J157" s="25">
        <v>3.22</v>
      </c>
      <c r="K157" s="10">
        <v>81.150999999999996</v>
      </c>
      <c r="L157" s="10">
        <v>81.599999999999994</v>
      </c>
      <c r="M157" s="14">
        <v>60200</v>
      </c>
      <c r="N157" s="14">
        <f t="shared" si="31"/>
        <v>448.99999999999807</v>
      </c>
      <c r="O157" s="9">
        <f t="shared" si="32"/>
        <v>0.44899999999999807</v>
      </c>
      <c r="P157" s="14">
        <v>448.47147639655191</v>
      </c>
      <c r="Q157" s="15">
        <f t="shared" si="33"/>
        <v>1</v>
      </c>
      <c r="R157" s="15">
        <f t="shared" si="25"/>
        <v>0</v>
      </c>
      <c r="S157" s="25">
        <v>15790</v>
      </c>
      <c r="T157" s="25">
        <v>16879</v>
      </c>
      <c r="U157" s="25">
        <v>18043</v>
      </c>
      <c r="V157" s="17">
        <v>19.12</v>
      </c>
      <c r="W157" s="17">
        <f t="shared" si="26"/>
        <v>1.2814878879400813</v>
      </c>
      <c r="X157" s="12">
        <v>17.59</v>
      </c>
      <c r="Y157" s="12">
        <v>20.64</v>
      </c>
      <c r="Z157" s="12">
        <v>4.4400000000000004</v>
      </c>
      <c r="AA157" s="17">
        <f t="shared" si="34"/>
        <v>0.64738297011461987</v>
      </c>
      <c r="AB157" s="25">
        <v>3.21</v>
      </c>
      <c r="AC157" s="16">
        <v>5.17</v>
      </c>
      <c r="AD157" s="25">
        <v>1</v>
      </c>
      <c r="AE157" s="25">
        <v>0</v>
      </c>
      <c r="AF157" s="25">
        <v>0</v>
      </c>
      <c r="AG157" s="25">
        <v>0</v>
      </c>
      <c r="AH157">
        <v>1</v>
      </c>
      <c r="AI157" s="25">
        <f t="shared" si="27"/>
        <v>1</v>
      </c>
      <c r="AJ157" s="25">
        <v>0</v>
      </c>
      <c r="AK157" s="25">
        <v>0</v>
      </c>
      <c r="AL157" s="25">
        <v>0</v>
      </c>
      <c r="AM157" s="25">
        <v>0</v>
      </c>
      <c r="AN157" s="25">
        <f t="shared" si="28"/>
        <v>0</v>
      </c>
      <c r="AO157" s="25">
        <v>0</v>
      </c>
      <c r="AP157" s="25">
        <v>0</v>
      </c>
      <c r="AQ157" s="25">
        <v>1</v>
      </c>
      <c r="AR157" s="25">
        <v>0</v>
      </c>
      <c r="AS157" s="25">
        <f t="shared" si="29"/>
        <v>1</v>
      </c>
      <c r="AT157" s="25">
        <f t="shared" si="24"/>
        <v>0</v>
      </c>
      <c r="AU157" s="25">
        <f t="shared" si="24"/>
        <v>0</v>
      </c>
      <c r="AV157" s="25">
        <f t="shared" si="24"/>
        <v>1</v>
      </c>
      <c r="AW157" s="25">
        <f t="shared" si="24"/>
        <v>1</v>
      </c>
      <c r="AX157" s="25">
        <f t="shared" si="24"/>
        <v>2</v>
      </c>
    </row>
    <row r="158" spans="1:50" x14ac:dyDescent="0.3">
      <c r="A158" s="25">
        <v>157</v>
      </c>
      <c r="B158" s="25">
        <v>40</v>
      </c>
      <c r="C158" s="25">
        <v>4</v>
      </c>
      <c r="D158" s="25">
        <v>4</v>
      </c>
      <c r="E158" s="25">
        <v>3</v>
      </c>
      <c r="F158" s="25">
        <v>3</v>
      </c>
      <c r="G158" s="25">
        <v>1</v>
      </c>
      <c r="H158" s="25">
        <v>1</v>
      </c>
      <c r="I158" s="19">
        <f t="shared" si="30"/>
        <v>2</v>
      </c>
      <c r="J158" s="25">
        <v>3.21</v>
      </c>
      <c r="K158" s="10">
        <v>81.599999999999994</v>
      </c>
      <c r="L158" s="10">
        <v>82.328000000000003</v>
      </c>
      <c r="M158" s="14">
        <v>60200</v>
      </c>
      <c r="N158" s="14">
        <f t="shared" si="31"/>
        <v>728.00000000000864</v>
      </c>
      <c r="O158" s="9">
        <f t="shared" si="32"/>
        <v>0.72800000000000864</v>
      </c>
      <c r="P158" s="14">
        <v>560.01395489251934</v>
      </c>
      <c r="Q158" s="15">
        <f t="shared" si="33"/>
        <v>0.77</v>
      </c>
      <c r="R158" s="15">
        <f t="shared" si="25"/>
        <v>0.22999999999999998</v>
      </c>
      <c r="S158" s="25">
        <v>15790</v>
      </c>
      <c r="T158" s="25">
        <v>16879</v>
      </c>
      <c r="U158" s="25">
        <v>18043</v>
      </c>
      <c r="V158" s="17">
        <v>27.66</v>
      </c>
      <c r="W158" s="17">
        <f t="shared" si="26"/>
        <v>1.4418521757732918</v>
      </c>
      <c r="X158" s="12">
        <v>20.27</v>
      </c>
      <c r="Y158" s="12">
        <v>34.869999999999997</v>
      </c>
      <c r="Z158" s="12">
        <v>3.6</v>
      </c>
      <c r="AA158" s="17">
        <f t="shared" si="34"/>
        <v>0.55630250076728727</v>
      </c>
      <c r="AB158" s="25">
        <v>2.54</v>
      </c>
      <c r="AC158" s="16">
        <v>4.8</v>
      </c>
      <c r="AD158" s="25">
        <v>1</v>
      </c>
      <c r="AE158" s="25">
        <v>0</v>
      </c>
      <c r="AF158" s="25">
        <v>0</v>
      </c>
      <c r="AG158" s="25">
        <v>0</v>
      </c>
      <c r="AH158">
        <v>1</v>
      </c>
      <c r="AI158" s="25">
        <f t="shared" si="27"/>
        <v>1</v>
      </c>
      <c r="AJ158" s="25">
        <v>0</v>
      </c>
      <c r="AK158" s="25">
        <v>0</v>
      </c>
      <c r="AL158" s="25">
        <v>2</v>
      </c>
      <c r="AM158" s="25">
        <v>0</v>
      </c>
      <c r="AN158" s="25">
        <f t="shared" si="28"/>
        <v>2</v>
      </c>
      <c r="AO158" s="25">
        <v>0</v>
      </c>
      <c r="AP158" s="25">
        <v>0</v>
      </c>
      <c r="AQ158" s="25">
        <v>2</v>
      </c>
      <c r="AR158" s="25">
        <v>1</v>
      </c>
      <c r="AS158" s="25">
        <f t="shared" si="29"/>
        <v>3</v>
      </c>
      <c r="AT158" s="25">
        <f t="shared" si="24"/>
        <v>0</v>
      </c>
      <c r="AU158" s="25">
        <f t="shared" si="24"/>
        <v>0</v>
      </c>
      <c r="AV158" s="25">
        <f t="shared" si="24"/>
        <v>4</v>
      </c>
      <c r="AW158" s="25">
        <f t="shared" si="24"/>
        <v>2</v>
      </c>
      <c r="AX158" s="25">
        <f t="shared" si="24"/>
        <v>6</v>
      </c>
    </row>
    <row r="159" spans="1:50" x14ac:dyDescent="0.3">
      <c r="A159" s="25">
        <v>158</v>
      </c>
      <c r="B159" s="25">
        <v>60</v>
      </c>
      <c r="C159" s="25">
        <v>3</v>
      </c>
      <c r="D159" s="25">
        <v>3</v>
      </c>
      <c r="E159" s="25">
        <v>3</v>
      </c>
      <c r="F159" s="25">
        <v>3</v>
      </c>
      <c r="G159" s="25">
        <v>1</v>
      </c>
      <c r="H159" s="25">
        <v>1</v>
      </c>
      <c r="I159" s="19">
        <f t="shared" si="30"/>
        <v>2</v>
      </c>
      <c r="J159" s="25">
        <v>3.15</v>
      </c>
      <c r="K159" s="10">
        <v>82.328000000000003</v>
      </c>
      <c r="L159" s="10">
        <v>82.9</v>
      </c>
      <c r="M159" s="14">
        <v>60200</v>
      </c>
      <c r="N159" s="14">
        <f t="shared" si="31"/>
        <v>572.00000000000273</v>
      </c>
      <c r="O159" s="9">
        <f t="shared" si="32"/>
        <v>0.57200000000000273</v>
      </c>
      <c r="P159" s="14">
        <v>569.28244844401718</v>
      </c>
      <c r="Q159" s="15">
        <f t="shared" si="33"/>
        <v>1</v>
      </c>
      <c r="R159" s="15">
        <f t="shared" si="25"/>
        <v>0</v>
      </c>
      <c r="S159" s="25">
        <v>15790</v>
      </c>
      <c r="T159" s="25">
        <v>16879</v>
      </c>
      <c r="U159" s="25">
        <v>18043</v>
      </c>
      <c r="V159" s="17">
        <v>33.090000000000003</v>
      </c>
      <c r="W159" s="17">
        <f t="shared" si="26"/>
        <v>1.5196967671598531</v>
      </c>
      <c r="X159" s="12">
        <v>31.74</v>
      </c>
      <c r="Y159" s="12">
        <v>35.67</v>
      </c>
      <c r="Z159" s="12">
        <v>4.0199999999999996</v>
      </c>
      <c r="AA159" s="17">
        <f t="shared" si="34"/>
        <v>0.60422605308446997</v>
      </c>
      <c r="AB159" s="25">
        <v>3.49</v>
      </c>
      <c r="AC159" s="16">
        <v>4.83</v>
      </c>
      <c r="AD159" s="25">
        <v>0</v>
      </c>
      <c r="AE159" s="25">
        <v>0</v>
      </c>
      <c r="AF159" s="25">
        <v>0</v>
      </c>
      <c r="AG159" s="25">
        <v>0</v>
      </c>
      <c r="AH159">
        <v>1</v>
      </c>
      <c r="AI159" s="25">
        <f t="shared" si="27"/>
        <v>1</v>
      </c>
      <c r="AJ159" s="25">
        <v>0</v>
      </c>
      <c r="AK159" s="25">
        <v>0</v>
      </c>
      <c r="AL159" s="25">
        <v>0</v>
      </c>
      <c r="AM159" s="25">
        <v>1</v>
      </c>
      <c r="AN159" s="25">
        <f t="shared" si="28"/>
        <v>1</v>
      </c>
      <c r="AO159" s="25">
        <v>0</v>
      </c>
      <c r="AP159" s="25">
        <v>0</v>
      </c>
      <c r="AQ159" s="25">
        <v>0</v>
      </c>
      <c r="AR159" s="25">
        <v>1</v>
      </c>
      <c r="AS159" s="25">
        <f t="shared" si="29"/>
        <v>1</v>
      </c>
      <c r="AT159" s="25">
        <f t="shared" si="24"/>
        <v>0</v>
      </c>
      <c r="AU159" s="25">
        <f t="shared" si="24"/>
        <v>0</v>
      </c>
      <c r="AV159" s="25">
        <f t="shared" si="24"/>
        <v>0</v>
      </c>
      <c r="AW159" s="25">
        <f t="shared" si="24"/>
        <v>3</v>
      </c>
      <c r="AX159" s="25">
        <f t="shared" si="24"/>
        <v>3</v>
      </c>
    </row>
    <row r="160" spans="1:50" x14ac:dyDescent="0.3">
      <c r="A160" s="25">
        <v>159</v>
      </c>
      <c r="B160" s="25">
        <v>60</v>
      </c>
      <c r="C160" s="25">
        <v>4</v>
      </c>
      <c r="D160" s="25">
        <v>3</v>
      </c>
      <c r="E160" s="25">
        <v>3</v>
      </c>
      <c r="F160" s="25">
        <v>3</v>
      </c>
      <c r="G160" s="25">
        <v>1</v>
      </c>
      <c r="H160" s="25">
        <v>1</v>
      </c>
      <c r="I160" s="19">
        <f t="shared" si="30"/>
        <v>2</v>
      </c>
      <c r="J160" s="25">
        <v>3.15</v>
      </c>
      <c r="K160" s="10">
        <v>82.9</v>
      </c>
      <c r="L160" s="10">
        <v>83.3</v>
      </c>
      <c r="M160" s="14">
        <v>60200</v>
      </c>
      <c r="N160" s="14">
        <f t="shared" si="31"/>
        <v>399.99999999999147</v>
      </c>
      <c r="O160" s="9">
        <f t="shared" si="32"/>
        <v>0.39999999999999147</v>
      </c>
      <c r="P160" s="14">
        <v>384.6902803541056</v>
      </c>
      <c r="Q160" s="15">
        <f t="shared" si="33"/>
        <v>0.96</v>
      </c>
      <c r="R160" s="15">
        <f t="shared" si="25"/>
        <v>4.0000000000000036E-2</v>
      </c>
      <c r="S160" s="25">
        <v>15790</v>
      </c>
      <c r="T160" s="25">
        <v>16879</v>
      </c>
      <c r="U160" s="25">
        <v>18043</v>
      </c>
      <c r="V160" s="17">
        <v>31.16</v>
      </c>
      <c r="W160" s="17">
        <f t="shared" si="26"/>
        <v>1.4935974490005268</v>
      </c>
      <c r="X160" s="12">
        <v>27.48</v>
      </c>
      <c r="Y160" s="12">
        <v>34.83</v>
      </c>
      <c r="Z160" s="12">
        <v>3.88</v>
      </c>
      <c r="AA160" s="17">
        <f t="shared" si="34"/>
        <v>0.58883172559420727</v>
      </c>
      <c r="AB160" s="25">
        <v>3.73</v>
      </c>
      <c r="AC160" s="16">
        <v>4.1399999999999997</v>
      </c>
      <c r="AD160" s="25">
        <v>0</v>
      </c>
      <c r="AE160" s="25">
        <v>0</v>
      </c>
      <c r="AF160" s="25">
        <v>1</v>
      </c>
      <c r="AG160" s="25">
        <v>0</v>
      </c>
      <c r="AH160">
        <v>0</v>
      </c>
      <c r="AI160" s="25">
        <f t="shared" si="27"/>
        <v>1</v>
      </c>
      <c r="AJ160" s="25">
        <v>0</v>
      </c>
      <c r="AK160" s="25">
        <v>0</v>
      </c>
      <c r="AL160" s="25">
        <v>1</v>
      </c>
      <c r="AM160" s="25">
        <v>1</v>
      </c>
      <c r="AN160" s="25">
        <f t="shared" si="28"/>
        <v>2</v>
      </c>
      <c r="AO160" s="25">
        <v>0</v>
      </c>
      <c r="AP160" s="25">
        <v>0</v>
      </c>
      <c r="AQ160" s="25">
        <v>0</v>
      </c>
      <c r="AR160" s="25">
        <v>0</v>
      </c>
      <c r="AS160" s="25">
        <f t="shared" si="29"/>
        <v>0</v>
      </c>
      <c r="AT160" s="25">
        <f t="shared" si="24"/>
        <v>0</v>
      </c>
      <c r="AU160" s="25">
        <f t="shared" si="24"/>
        <v>1</v>
      </c>
      <c r="AV160" s="25">
        <f t="shared" si="24"/>
        <v>1</v>
      </c>
      <c r="AW160" s="25">
        <f t="shared" si="24"/>
        <v>1</v>
      </c>
      <c r="AX160" s="25">
        <f t="shared" si="24"/>
        <v>3</v>
      </c>
    </row>
    <row r="161" spans="1:50" x14ac:dyDescent="0.3">
      <c r="A161" s="25">
        <v>160</v>
      </c>
      <c r="B161" s="25">
        <v>60</v>
      </c>
      <c r="C161" s="25">
        <v>3</v>
      </c>
      <c r="D161" s="25">
        <v>3</v>
      </c>
      <c r="E161" s="25">
        <v>2</v>
      </c>
      <c r="F161" s="25">
        <v>2</v>
      </c>
      <c r="G161" s="25">
        <v>1</v>
      </c>
      <c r="H161" s="25">
        <v>1</v>
      </c>
      <c r="I161" s="19">
        <f t="shared" si="30"/>
        <v>2</v>
      </c>
      <c r="J161" s="25">
        <v>3.11</v>
      </c>
      <c r="K161" s="10">
        <v>83.3</v>
      </c>
      <c r="L161" s="10">
        <v>84.3</v>
      </c>
      <c r="M161" s="14">
        <v>60200</v>
      </c>
      <c r="N161" s="14">
        <f t="shared" si="31"/>
        <v>1000</v>
      </c>
      <c r="O161" s="9">
        <f t="shared" si="32"/>
        <v>1</v>
      </c>
      <c r="P161" s="14">
        <v>999.88287785983073</v>
      </c>
      <c r="Q161" s="15">
        <f t="shared" si="33"/>
        <v>1</v>
      </c>
      <c r="R161" s="15">
        <f t="shared" si="25"/>
        <v>0</v>
      </c>
      <c r="S161" s="25">
        <v>15790</v>
      </c>
      <c r="T161" s="25">
        <v>16879</v>
      </c>
      <c r="U161" s="25">
        <v>18043</v>
      </c>
      <c r="V161" s="17">
        <v>24.62</v>
      </c>
      <c r="W161" s="17">
        <f t="shared" si="26"/>
        <v>1.3912880485952974</v>
      </c>
      <c r="X161" s="12">
        <v>18.75</v>
      </c>
      <c r="Y161" s="12">
        <v>33.01</v>
      </c>
      <c r="Z161" s="12">
        <v>5.17</v>
      </c>
      <c r="AA161" s="17">
        <f t="shared" si="34"/>
        <v>0.71349054309394255</v>
      </c>
      <c r="AB161" s="25">
        <v>4.3600000000000003</v>
      </c>
      <c r="AC161" s="16">
        <v>6.56</v>
      </c>
      <c r="AD161" s="25">
        <v>1</v>
      </c>
      <c r="AE161" s="25">
        <v>0</v>
      </c>
      <c r="AF161" s="25">
        <v>0</v>
      </c>
      <c r="AG161" s="25">
        <v>2</v>
      </c>
      <c r="AH161">
        <v>2</v>
      </c>
      <c r="AI161" s="25">
        <f t="shared" si="27"/>
        <v>4</v>
      </c>
      <c r="AJ161" s="25">
        <v>0</v>
      </c>
      <c r="AK161" s="25">
        <v>0</v>
      </c>
      <c r="AL161" s="25">
        <v>3</v>
      </c>
      <c r="AM161" s="25">
        <v>3</v>
      </c>
      <c r="AN161" s="25">
        <f t="shared" si="28"/>
        <v>6</v>
      </c>
      <c r="AO161" s="25">
        <v>0</v>
      </c>
      <c r="AP161" s="25">
        <v>0</v>
      </c>
      <c r="AQ161" s="25">
        <v>0</v>
      </c>
      <c r="AR161" s="25">
        <v>5</v>
      </c>
      <c r="AS161" s="25">
        <f t="shared" si="29"/>
        <v>5</v>
      </c>
      <c r="AT161" s="25">
        <f t="shared" si="24"/>
        <v>0</v>
      </c>
      <c r="AU161" s="25">
        <f t="shared" si="24"/>
        <v>0</v>
      </c>
      <c r="AV161" s="25">
        <f t="shared" si="24"/>
        <v>5</v>
      </c>
      <c r="AW161" s="25">
        <f t="shared" si="24"/>
        <v>10</v>
      </c>
      <c r="AX161" s="25">
        <f t="shared" si="24"/>
        <v>15</v>
      </c>
    </row>
    <row r="162" spans="1:50" x14ac:dyDescent="0.3">
      <c r="A162" s="25">
        <v>161</v>
      </c>
      <c r="B162" s="25">
        <v>40</v>
      </c>
      <c r="C162" s="25">
        <v>3</v>
      </c>
      <c r="D162" s="25">
        <v>4</v>
      </c>
      <c r="E162" s="25">
        <v>3</v>
      </c>
      <c r="F162" s="25">
        <v>4</v>
      </c>
      <c r="G162" s="25">
        <v>1</v>
      </c>
      <c r="H162" s="25">
        <v>1</v>
      </c>
      <c r="I162" s="19">
        <f t="shared" si="30"/>
        <v>2</v>
      </c>
      <c r="J162" s="25">
        <v>3.11</v>
      </c>
      <c r="K162" s="10">
        <v>84.3</v>
      </c>
      <c r="L162" s="10">
        <v>85.3</v>
      </c>
      <c r="M162" s="14">
        <v>60200</v>
      </c>
      <c r="N162" s="14">
        <f t="shared" si="31"/>
        <v>1000</v>
      </c>
      <c r="O162" s="9">
        <f t="shared" si="32"/>
        <v>1</v>
      </c>
      <c r="P162" s="14">
        <v>999.88014516047417</v>
      </c>
      <c r="Q162" s="15">
        <f t="shared" si="33"/>
        <v>1</v>
      </c>
      <c r="R162" s="15">
        <f t="shared" si="25"/>
        <v>0</v>
      </c>
      <c r="S162" s="25">
        <v>15790</v>
      </c>
      <c r="T162" s="25">
        <v>16879</v>
      </c>
      <c r="U162" s="25">
        <v>18043</v>
      </c>
      <c r="V162" s="17">
        <v>23.77</v>
      </c>
      <c r="W162" s="17">
        <f t="shared" si="26"/>
        <v>1.3760291817281802</v>
      </c>
      <c r="X162" s="12">
        <v>13.24</v>
      </c>
      <c r="Y162" s="12">
        <v>44.65</v>
      </c>
      <c r="Z162" s="12">
        <v>5.0199999999999996</v>
      </c>
      <c r="AA162" s="17">
        <f t="shared" si="34"/>
        <v>0.70070371714501933</v>
      </c>
      <c r="AB162" s="25">
        <v>3.76</v>
      </c>
      <c r="AC162" s="16">
        <v>6.72</v>
      </c>
      <c r="AD162" s="25">
        <v>7</v>
      </c>
      <c r="AE162" s="25">
        <v>0</v>
      </c>
      <c r="AF162" s="25">
        <v>0</v>
      </c>
      <c r="AG162" s="25">
        <v>0</v>
      </c>
      <c r="AH162">
        <v>4</v>
      </c>
      <c r="AI162" s="25">
        <f t="shared" si="27"/>
        <v>4</v>
      </c>
      <c r="AJ162" s="25">
        <v>0</v>
      </c>
      <c r="AK162" s="25">
        <v>0</v>
      </c>
      <c r="AL162" s="25">
        <v>0</v>
      </c>
      <c r="AM162" s="25">
        <v>2</v>
      </c>
      <c r="AN162" s="25">
        <f t="shared" si="28"/>
        <v>2</v>
      </c>
      <c r="AO162" s="25">
        <v>0</v>
      </c>
      <c r="AP162" s="25">
        <v>0</v>
      </c>
      <c r="AQ162" s="25">
        <v>2</v>
      </c>
      <c r="AR162" s="25">
        <v>6</v>
      </c>
      <c r="AS162" s="25">
        <f t="shared" si="29"/>
        <v>8</v>
      </c>
      <c r="AT162" s="25">
        <f t="shared" si="24"/>
        <v>0</v>
      </c>
      <c r="AU162" s="25">
        <f t="shared" si="24"/>
        <v>0</v>
      </c>
      <c r="AV162" s="25">
        <f t="shared" si="24"/>
        <v>2</v>
      </c>
      <c r="AW162" s="25">
        <f t="shared" si="24"/>
        <v>12</v>
      </c>
      <c r="AX162" s="25">
        <f t="shared" si="24"/>
        <v>14</v>
      </c>
    </row>
    <row r="163" spans="1:50" x14ac:dyDescent="0.3">
      <c r="A163" s="25">
        <v>162</v>
      </c>
      <c r="B163" s="25">
        <v>60</v>
      </c>
      <c r="C163" s="25">
        <v>4</v>
      </c>
      <c r="D163" s="25">
        <v>4</v>
      </c>
      <c r="E163" s="25">
        <v>3</v>
      </c>
      <c r="F163" s="25">
        <v>3</v>
      </c>
      <c r="G163" s="25">
        <v>1</v>
      </c>
      <c r="H163" s="25">
        <v>1</v>
      </c>
      <c r="I163" s="19">
        <f t="shared" si="30"/>
        <v>2</v>
      </c>
      <c r="J163" s="25">
        <v>3.13</v>
      </c>
      <c r="K163" s="10">
        <v>85.3</v>
      </c>
      <c r="L163" s="10">
        <v>86</v>
      </c>
      <c r="M163" s="14">
        <v>60200</v>
      </c>
      <c r="N163" s="14">
        <f t="shared" si="31"/>
        <v>700.00000000000284</v>
      </c>
      <c r="O163" s="9">
        <f t="shared" si="32"/>
        <v>0.70000000000000284</v>
      </c>
      <c r="P163" s="14">
        <v>699.90407992528606</v>
      </c>
      <c r="Q163" s="15">
        <f t="shared" si="33"/>
        <v>1</v>
      </c>
      <c r="R163" s="15">
        <f t="shared" si="25"/>
        <v>0</v>
      </c>
      <c r="S163" s="25">
        <v>15790</v>
      </c>
      <c r="T163" s="25">
        <v>16879</v>
      </c>
      <c r="U163" s="25">
        <v>18043</v>
      </c>
      <c r="V163" s="17">
        <v>19.45</v>
      </c>
      <c r="W163" s="17">
        <f t="shared" si="26"/>
        <v>1.2889196056617265</v>
      </c>
      <c r="X163" s="12">
        <v>9.8800000000000008</v>
      </c>
      <c r="Y163" s="12">
        <v>27.79</v>
      </c>
      <c r="Z163" s="12">
        <v>4.37</v>
      </c>
      <c r="AA163" s="17">
        <f t="shared" si="34"/>
        <v>0.64048143697042181</v>
      </c>
      <c r="AB163" s="25">
        <v>3.29</v>
      </c>
      <c r="AC163" s="16">
        <v>6.01</v>
      </c>
      <c r="AD163" s="25">
        <v>3</v>
      </c>
      <c r="AE163" s="25">
        <v>0</v>
      </c>
      <c r="AF163" s="25">
        <v>0</v>
      </c>
      <c r="AG163" s="25">
        <v>0</v>
      </c>
      <c r="AH163">
        <v>0</v>
      </c>
      <c r="AI163" s="25">
        <f t="shared" si="27"/>
        <v>0</v>
      </c>
      <c r="AJ163" s="25">
        <v>0</v>
      </c>
      <c r="AK163" s="25">
        <v>0</v>
      </c>
      <c r="AL163" s="25">
        <v>0</v>
      </c>
      <c r="AM163" s="25">
        <v>2</v>
      </c>
      <c r="AN163" s="25">
        <f t="shared" si="28"/>
        <v>2</v>
      </c>
      <c r="AO163" s="25">
        <v>0</v>
      </c>
      <c r="AP163" s="25">
        <v>0</v>
      </c>
      <c r="AQ163" s="25">
        <v>1</v>
      </c>
      <c r="AR163" s="25">
        <v>1</v>
      </c>
      <c r="AS163" s="25">
        <f t="shared" si="29"/>
        <v>2</v>
      </c>
      <c r="AT163" s="25">
        <f t="shared" si="24"/>
        <v>0</v>
      </c>
      <c r="AU163" s="25">
        <f t="shared" si="24"/>
        <v>0</v>
      </c>
      <c r="AV163" s="25">
        <f t="shared" si="24"/>
        <v>1</v>
      </c>
      <c r="AW163" s="25">
        <f t="shared" si="24"/>
        <v>3</v>
      </c>
      <c r="AX163" s="25">
        <f t="shared" si="24"/>
        <v>4</v>
      </c>
    </row>
    <row r="164" spans="1:50" x14ac:dyDescent="0.3">
      <c r="A164" s="25">
        <v>163</v>
      </c>
      <c r="B164" s="25">
        <v>40</v>
      </c>
      <c r="C164" s="25">
        <v>4</v>
      </c>
      <c r="D164" s="25">
        <v>4</v>
      </c>
      <c r="E164" s="25">
        <v>2</v>
      </c>
      <c r="F164" s="25">
        <v>2</v>
      </c>
      <c r="G164" s="25">
        <v>1</v>
      </c>
      <c r="H164" s="25">
        <v>1</v>
      </c>
      <c r="I164" s="19">
        <f t="shared" si="30"/>
        <v>2</v>
      </c>
      <c r="J164" s="25">
        <v>3.15</v>
      </c>
      <c r="K164" s="10">
        <v>86</v>
      </c>
      <c r="L164" s="10">
        <v>86.85</v>
      </c>
      <c r="M164" s="14">
        <v>60200</v>
      </c>
      <c r="N164" s="14">
        <f t="shared" si="31"/>
        <v>849.99999999999432</v>
      </c>
      <c r="O164" s="9">
        <f t="shared" si="32"/>
        <v>0.84999999999999432</v>
      </c>
      <c r="P164" s="14">
        <v>849.85559545226727</v>
      </c>
      <c r="Q164" s="15">
        <f t="shared" si="33"/>
        <v>1</v>
      </c>
      <c r="R164" s="15">
        <f t="shared" si="25"/>
        <v>0</v>
      </c>
      <c r="S164" s="25">
        <v>10497</v>
      </c>
      <c r="T164" s="25">
        <v>10201</v>
      </c>
      <c r="U164" s="25">
        <v>9913</v>
      </c>
      <c r="V164" s="17">
        <v>26.84</v>
      </c>
      <c r="W164" s="17">
        <f t="shared" si="26"/>
        <v>1.4287825114969546</v>
      </c>
      <c r="X164" s="12">
        <v>21.43</v>
      </c>
      <c r="Y164" s="12">
        <v>31.94</v>
      </c>
      <c r="Z164" s="12">
        <v>3.07</v>
      </c>
      <c r="AA164" s="17">
        <f t="shared" si="34"/>
        <v>0.48713837547718647</v>
      </c>
      <c r="AB164" s="25">
        <v>2.2000000000000002</v>
      </c>
      <c r="AC164" s="16">
        <v>4.4400000000000004</v>
      </c>
      <c r="AD164" s="25">
        <v>8</v>
      </c>
      <c r="AE164" s="25">
        <v>0</v>
      </c>
      <c r="AF164" s="25">
        <v>0</v>
      </c>
      <c r="AG164" s="25">
        <v>2</v>
      </c>
      <c r="AH164">
        <v>0</v>
      </c>
      <c r="AI164" s="25">
        <f t="shared" si="27"/>
        <v>2</v>
      </c>
      <c r="AJ164" s="25">
        <v>0</v>
      </c>
      <c r="AK164" s="25">
        <v>0</v>
      </c>
      <c r="AL164" s="25">
        <v>1</v>
      </c>
      <c r="AM164" s="25">
        <v>1</v>
      </c>
      <c r="AN164" s="25">
        <f t="shared" si="28"/>
        <v>2</v>
      </c>
      <c r="AO164" s="25">
        <v>0</v>
      </c>
      <c r="AP164" s="25">
        <v>0</v>
      </c>
      <c r="AQ164" s="25">
        <v>0</v>
      </c>
      <c r="AR164" s="25">
        <v>2</v>
      </c>
      <c r="AS164" s="25">
        <f t="shared" si="29"/>
        <v>2</v>
      </c>
      <c r="AT164" s="25">
        <f t="shared" si="24"/>
        <v>0</v>
      </c>
      <c r="AU164" s="25">
        <f t="shared" si="24"/>
        <v>0</v>
      </c>
      <c r="AV164" s="25">
        <f t="shared" si="24"/>
        <v>3</v>
      </c>
      <c r="AW164" s="25">
        <f t="shared" si="24"/>
        <v>3</v>
      </c>
      <c r="AX164" s="25">
        <f t="shared" si="24"/>
        <v>6</v>
      </c>
    </row>
    <row r="165" spans="1:50" x14ac:dyDescent="0.3">
      <c r="A165" s="25">
        <v>164</v>
      </c>
      <c r="B165" s="25">
        <v>40</v>
      </c>
      <c r="C165" s="25">
        <v>3</v>
      </c>
      <c r="D165" s="25">
        <v>4</v>
      </c>
      <c r="E165" s="25">
        <v>3</v>
      </c>
      <c r="F165" s="25">
        <v>3</v>
      </c>
      <c r="G165" s="25">
        <v>1</v>
      </c>
      <c r="H165" s="25">
        <v>1</v>
      </c>
      <c r="I165" s="19">
        <f t="shared" si="30"/>
        <v>2</v>
      </c>
      <c r="J165" s="25">
        <v>3.47</v>
      </c>
      <c r="K165" s="10">
        <v>86.85</v>
      </c>
      <c r="L165" s="10">
        <v>87.85</v>
      </c>
      <c r="M165" s="14">
        <v>60210</v>
      </c>
      <c r="N165" s="14">
        <f t="shared" si="31"/>
        <v>1000</v>
      </c>
      <c r="O165" s="9">
        <f t="shared" si="32"/>
        <v>1</v>
      </c>
      <c r="P165" s="14">
        <v>989.76078129454754</v>
      </c>
      <c r="Q165" s="15">
        <f t="shared" si="33"/>
        <v>0.99</v>
      </c>
      <c r="R165" s="15">
        <f t="shared" si="25"/>
        <v>1.0000000000000009E-2</v>
      </c>
      <c r="S165" s="25">
        <v>10497</v>
      </c>
      <c r="T165" s="25">
        <v>10201</v>
      </c>
      <c r="U165" s="25">
        <v>9913</v>
      </c>
      <c r="V165" s="17">
        <v>25.13</v>
      </c>
      <c r="W165" s="17">
        <f t="shared" si="26"/>
        <v>1.4001924885925761</v>
      </c>
      <c r="X165" s="12">
        <v>16.02</v>
      </c>
      <c r="Y165" s="12">
        <v>37.17</v>
      </c>
      <c r="Z165" s="12">
        <v>2.8</v>
      </c>
      <c r="AA165" s="17">
        <f t="shared" si="34"/>
        <v>0.44715803134221921</v>
      </c>
      <c r="AB165" s="25">
        <v>2.13</v>
      </c>
      <c r="AC165" s="16">
        <v>5.13</v>
      </c>
      <c r="AD165" s="25">
        <v>6</v>
      </c>
      <c r="AE165" s="25">
        <v>0</v>
      </c>
      <c r="AF165" s="25">
        <v>0</v>
      </c>
      <c r="AG165" s="25">
        <v>1</v>
      </c>
      <c r="AH165">
        <v>3</v>
      </c>
      <c r="AI165" s="25">
        <f t="shared" si="27"/>
        <v>4</v>
      </c>
      <c r="AJ165" s="25">
        <v>0</v>
      </c>
      <c r="AK165" s="25">
        <v>0</v>
      </c>
      <c r="AL165" s="25">
        <v>2</v>
      </c>
      <c r="AM165" s="25">
        <v>4</v>
      </c>
      <c r="AN165" s="25">
        <f t="shared" si="28"/>
        <v>6</v>
      </c>
      <c r="AO165" s="25">
        <v>0</v>
      </c>
      <c r="AP165" s="25">
        <v>1</v>
      </c>
      <c r="AQ165" s="25">
        <v>3</v>
      </c>
      <c r="AR165" s="25">
        <v>5</v>
      </c>
      <c r="AS165" s="25">
        <f t="shared" si="29"/>
        <v>9</v>
      </c>
      <c r="AT165" s="25">
        <f t="shared" si="24"/>
        <v>0</v>
      </c>
      <c r="AU165" s="25">
        <f t="shared" si="24"/>
        <v>1</v>
      </c>
      <c r="AV165" s="25">
        <f t="shared" si="24"/>
        <v>6</v>
      </c>
      <c r="AW165" s="25">
        <f t="shared" si="24"/>
        <v>12</v>
      </c>
      <c r="AX165" s="25">
        <f t="shared" si="24"/>
        <v>19</v>
      </c>
    </row>
    <row r="166" spans="1:50" x14ac:dyDescent="0.3">
      <c r="A166" s="25">
        <v>165</v>
      </c>
      <c r="B166" s="25">
        <v>40</v>
      </c>
      <c r="C166" s="25">
        <v>3</v>
      </c>
      <c r="D166" s="25">
        <v>3</v>
      </c>
      <c r="E166" s="25">
        <v>3</v>
      </c>
      <c r="F166" s="25">
        <v>2</v>
      </c>
      <c r="G166" s="25">
        <v>1</v>
      </c>
      <c r="H166" s="25">
        <v>1</v>
      </c>
      <c r="I166" s="19">
        <f t="shared" si="30"/>
        <v>2</v>
      </c>
      <c r="J166" s="25">
        <v>3.51</v>
      </c>
      <c r="K166" s="10">
        <v>87.85</v>
      </c>
      <c r="L166" s="10">
        <v>88.3</v>
      </c>
      <c r="M166" s="14">
        <v>60210</v>
      </c>
      <c r="N166" s="14">
        <f t="shared" si="31"/>
        <v>450.00000000000284</v>
      </c>
      <c r="O166" s="9">
        <f t="shared" si="32"/>
        <v>0.45000000000000284</v>
      </c>
      <c r="P166" s="14">
        <v>412.75878640040344</v>
      </c>
      <c r="Q166" s="15">
        <f t="shared" si="33"/>
        <v>0.92</v>
      </c>
      <c r="R166" s="15">
        <f t="shared" si="25"/>
        <v>7.999999999999996E-2</v>
      </c>
      <c r="S166" s="25">
        <v>10497</v>
      </c>
      <c r="T166" s="25">
        <v>10201</v>
      </c>
      <c r="U166" s="25">
        <v>9913</v>
      </c>
      <c r="V166" s="17">
        <v>24.16</v>
      </c>
      <c r="W166" s="17">
        <f t="shared" si="26"/>
        <v>1.3830969299490943</v>
      </c>
      <c r="X166" s="12">
        <v>18.649999999999999</v>
      </c>
      <c r="Y166" s="12">
        <v>29.66</v>
      </c>
      <c r="Z166" s="12">
        <v>2.14</v>
      </c>
      <c r="AA166" s="17">
        <f t="shared" si="34"/>
        <v>0.33041377334919086</v>
      </c>
      <c r="AB166" s="25">
        <v>2</v>
      </c>
      <c r="AC166" s="16">
        <v>2.46</v>
      </c>
      <c r="AD166" s="25">
        <v>3</v>
      </c>
      <c r="AE166" s="25">
        <v>0</v>
      </c>
      <c r="AF166" s="25">
        <v>0</v>
      </c>
      <c r="AG166" s="25">
        <v>1</v>
      </c>
      <c r="AH166">
        <v>3</v>
      </c>
      <c r="AI166" s="25">
        <f t="shared" si="27"/>
        <v>4</v>
      </c>
      <c r="AJ166" s="25">
        <v>0</v>
      </c>
      <c r="AK166" s="25">
        <v>1</v>
      </c>
      <c r="AL166" s="25">
        <v>0</v>
      </c>
      <c r="AM166" s="25">
        <v>1</v>
      </c>
      <c r="AN166" s="25">
        <f t="shared" si="28"/>
        <v>2</v>
      </c>
      <c r="AO166" s="25">
        <v>0</v>
      </c>
      <c r="AP166" s="25">
        <v>1</v>
      </c>
      <c r="AQ166" s="25">
        <v>0</v>
      </c>
      <c r="AR166" s="25">
        <v>2</v>
      </c>
      <c r="AS166" s="25">
        <f t="shared" si="29"/>
        <v>3</v>
      </c>
      <c r="AT166" s="25">
        <f t="shared" si="24"/>
        <v>0</v>
      </c>
      <c r="AU166" s="25">
        <f t="shared" si="24"/>
        <v>2</v>
      </c>
      <c r="AV166" s="25">
        <f t="shared" si="24"/>
        <v>1</v>
      </c>
      <c r="AW166" s="25">
        <f t="shared" si="24"/>
        <v>6</v>
      </c>
      <c r="AX166" s="25">
        <f t="shared" si="24"/>
        <v>9</v>
      </c>
    </row>
    <row r="167" spans="1:50" x14ac:dyDescent="0.3">
      <c r="A167" s="25">
        <v>166</v>
      </c>
      <c r="B167" s="25">
        <v>60</v>
      </c>
      <c r="C167" s="25">
        <v>2</v>
      </c>
      <c r="D167" s="25">
        <v>2</v>
      </c>
      <c r="E167" s="25">
        <v>2</v>
      </c>
      <c r="F167" s="25">
        <v>2</v>
      </c>
      <c r="G167" s="25">
        <v>1</v>
      </c>
      <c r="H167" s="25">
        <v>1</v>
      </c>
      <c r="I167" s="19">
        <f t="shared" si="30"/>
        <v>2</v>
      </c>
      <c r="J167" s="25">
        <v>3.6</v>
      </c>
      <c r="K167" s="10">
        <v>88.3</v>
      </c>
      <c r="L167" s="10">
        <v>88.638999999999996</v>
      </c>
      <c r="M167" s="14">
        <v>60210</v>
      </c>
      <c r="N167" s="14">
        <f t="shared" si="31"/>
        <v>338.99999999999864</v>
      </c>
      <c r="O167" s="9">
        <f t="shared" si="32"/>
        <v>0.33899999999999864</v>
      </c>
      <c r="P167" s="14">
        <v>334.14687294775536</v>
      </c>
      <c r="Q167" s="15">
        <f t="shared" si="33"/>
        <v>0.99</v>
      </c>
      <c r="R167" s="15">
        <f t="shared" si="25"/>
        <v>1.0000000000000009E-2</v>
      </c>
      <c r="S167" s="25">
        <v>10497</v>
      </c>
      <c r="T167" s="25">
        <v>10201</v>
      </c>
      <c r="U167" s="25">
        <v>9913</v>
      </c>
      <c r="V167" s="17">
        <v>25.03</v>
      </c>
      <c r="W167" s="17">
        <f t="shared" si="26"/>
        <v>1.3984608496082234</v>
      </c>
      <c r="X167" s="12">
        <v>20.12</v>
      </c>
      <c r="Y167" s="12">
        <v>29.93</v>
      </c>
      <c r="Z167" s="12">
        <v>2.99</v>
      </c>
      <c r="AA167" s="17">
        <f t="shared" si="34"/>
        <v>0.47567118832442967</v>
      </c>
      <c r="AB167" s="25">
        <v>2.66</v>
      </c>
      <c r="AC167" s="16">
        <v>3.58</v>
      </c>
      <c r="AD167" s="25">
        <v>1</v>
      </c>
      <c r="AE167" s="25">
        <v>0</v>
      </c>
      <c r="AF167" s="25">
        <v>0</v>
      </c>
      <c r="AG167" s="25">
        <v>1</v>
      </c>
      <c r="AH167">
        <v>2</v>
      </c>
      <c r="AI167" s="25">
        <f t="shared" si="27"/>
        <v>3</v>
      </c>
      <c r="AJ167" s="25">
        <v>0</v>
      </c>
      <c r="AK167" s="25">
        <v>1</v>
      </c>
      <c r="AL167" s="25">
        <v>0</v>
      </c>
      <c r="AM167" s="25">
        <v>0</v>
      </c>
      <c r="AN167" s="25">
        <f t="shared" si="28"/>
        <v>1</v>
      </c>
      <c r="AO167" s="25">
        <v>0</v>
      </c>
      <c r="AP167" s="25">
        <v>1</v>
      </c>
      <c r="AQ167" s="25">
        <v>2</v>
      </c>
      <c r="AR167" s="25">
        <v>1</v>
      </c>
      <c r="AS167" s="25">
        <f t="shared" si="29"/>
        <v>4</v>
      </c>
      <c r="AT167" s="25">
        <f t="shared" si="24"/>
        <v>0</v>
      </c>
      <c r="AU167" s="25">
        <f t="shared" si="24"/>
        <v>2</v>
      </c>
      <c r="AV167" s="25">
        <f t="shared" si="24"/>
        <v>3</v>
      </c>
      <c r="AW167" s="25">
        <f t="shared" si="24"/>
        <v>3</v>
      </c>
      <c r="AX167" s="25">
        <f t="shared" si="24"/>
        <v>8</v>
      </c>
    </row>
    <row r="168" spans="1:50" s="88" customFormat="1" x14ac:dyDescent="0.3">
      <c r="A168" s="86">
        <v>167</v>
      </c>
      <c r="B168" s="86">
        <v>60</v>
      </c>
      <c r="C168" s="86">
        <v>3</v>
      </c>
      <c r="D168" s="86">
        <v>2</v>
      </c>
      <c r="E168" s="86">
        <v>3</v>
      </c>
      <c r="F168" s="86">
        <v>2</v>
      </c>
      <c r="G168" s="86">
        <v>1</v>
      </c>
      <c r="H168" s="86">
        <v>1</v>
      </c>
      <c r="I168" s="86">
        <f t="shared" si="30"/>
        <v>2</v>
      </c>
      <c r="J168" s="86">
        <v>3.55</v>
      </c>
      <c r="K168" s="94">
        <v>88.638999999999996</v>
      </c>
      <c r="L168" s="94">
        <v>89.2</v>
      </c>
      <c r="M168" s="90">
        <v>60210</v>
      </c>
      <c r="N168" s="90">
        <f t="shared" si="31"/>
        <v>561.00000000000705</v>
      </c>
      <c r="O168" s="89">
        <f t="shared" si="32"/>
        <v>0.56100000000000705</v>
      </c>
      <c r="P168" s="90">
        <v>448.22319916409214</v>
      </c>
      <c r="Q168" s="87">
        <f t="shared" si="33"/>
        <v>0.8</v>
      </c>
      <c r="R168" s="87">
        <f t="shared" si="25"/>
        <v>0.19999999999999996</v>
      </c>
      <c r="S168" s="86">
        <v>10497</v>
      </c>
      <c r="T168" s="86">
        <v>10201</v>
      </c>
      <c r="U168" s="86">
        <v>9913</v>
      </c>
      <c r="V168" s="23">
        <v>22.14</v>
      </c>
      <c r="W168" s="23">
        <f t="shared" si="26"/>
        <v>1.3451776165427041</v>
      </c>
      <c r="X168" s="13">
        <v>13.43</v>
      </c>
      <c r="Y168" s="13">
        <v>36.96</v>
      </c>
      <c r="Z168" s="13">
        <v>3.32</v>
      </c>
      <c r="AA168" s="23">
        <f t="shared" si="34"/>
        <v>0.52113808370403625</v>
      </c>
      <c r="AB168" s="86">
        <v>2.83</v>
      </c>
      <c r="AC168" s="91">
        <v>4.13</v>
      </c>
      <c r="AD168" s="86">
        <v>0</v>
      </c>
      <c r="AE168" s="86">
        <v>0</v>
      </c>
      <c r="AF168" s="86">
        <v>0</v>
      </c>
      <c r="AG168" s="86">
        <v>2</v>
      </c>
      <c r="AH168" s="93">
        <v>2</v>
      </c>
      <c r="AI168" s="86">
        <f t="shared" si="27"/>
        <v>4</v>
      </c>
      <c r="AJ168" s="86">
        <v>0</v>
      </c>
      <c r="AK168" s="86">
        <v>0</v>
      </c>
      <c r="AL168" s="86">
        <v>0</v>
      </c>
      <c r="AM168" s="86">
        <v>1</v>
      </c>
      <c r="AN168" s="86">
        <f t="shared" si="28"/>
        <v>1</v>
      </c>
      <c r="AO168" s="86">
        <v>0</v>
      </c>
      <c r="AP168" s="86">
        <v>2</v>
      </c>
      <c r="AQ168" s="86">
        <v>1</v>
      </c>
      <c r="AR168" s="86">
        <v>1</v>
      </c>
      <c r="AS168" s="86">
        <f t="shared" si="29"/>
        <v>4</v>
      </c>
      <c r="AT168" s="86">
        <f t="shared" ref="AT168:AX218" si="35">AE168+AJ168+AO168</f>
        <v>0</v>
      </c>
      <c r="AU168" s="86">
        <f t="shared" si="35"/>
        <v>2</v>
      </c>
      <c r="AV168" s="86">
        <f t="shared" si="35"/>
        <v>3</v>
      </c>
      <c r="AW168" s="86">
        <f t="shared" si="35"/>
        <v>4</v>
      </c>
      <c r="AX168" s="86">
        <f t="shared" si="35"/>
        <v>9</v>
      </c>
    </row>
    <row r="169" spans="1:50" x14ac:dyDescent="0.3">
      <c r="A169" s="25">
        <v>168</v>
      </c>
      <c r="B169" s="25">
        <v>60</v>
      </c>
      <c r="C169" s="25">
        <v>2</v>
      </c>
      <c r="D169" s="25">
        <v>3</v>
      </c>
      <c r="E169" s="25">
        <v>2</v>
      </c>
      <c r="F169" s="25">
        <v>3</v>
      </c>
      <c r="G169" s="25">
        <v>1</v>
      </c>
      <c r="H169" s="25">
        <v>1</v>
      </c>
      <c r="I169" s="19">
        <f t="shared" si="30"/>
        <v>2</v>
      </c>
      <c r="J169" s="25">
        <v>3.56</v>
      </c>
      <c r="K169" s="10">
        <v>89.2</v>
      </c>
      <c r="L169" s="10">
        <v>89.542000000000002</v>
      </c>
      <c r="M169" s="14">
        <v>60210</v>
      </c>
      <c r="N169" s="14">
        <f t="shared" si="31"/>
        <v>341.99999999999875</v>
      </c>
      <c r="O169" s="9">
        <f t="shared" si="32"/>
        <v>0.34199999999999875</v>
      </c>
      <c r="P169" s="14">
        <v>341.66462150591747</v>
      </c>
      <c r="Q169" s="15">
        <f t="shared" si="33"/>
        <v>1</v>
      </c>
      <c r="R169" s="15">
        <f t="shared" si="25"/>
        <v>0</v>
      </c>
      <c r="S169" s="25">
        <v>10497</v>
      </c>
      <c r="T169" s="25">
        <v>10201</v>
      </c>
      <c r="U169" s="25">
        <v>9913</v>
      </c>
      <c r="V169" s="17">
        <v>35.159999999999997</v>
      </c>
      <c r="W169" s="17">
        <f t="shared" si="26"/>
        <v>1.5460488664017342</v>
      </c>
      <c r="X169" s="12">
        <v>14.61</v>
      </c>
      <c r="Y169" s="12">
        <v>55.7</v>
      </c>
      <c r="Z169" s="12">
        <v>3.69</v>
      </c>
      <c r="AA169" s="17">
        <f t="shared" si="34"/>
        <v>0.56702636615906032</v>
      </c>
      <c r="AB169" s="25">
        <v>2.69</v>
      </c>
      <c r="AC169" s="16">
        <v>4.3</v>
      </c>
      <c r="AD169" s="25">
        <v>0</v>
      </c>
      <c r="AE169" s="25">
        <v>0</v>
      </c>
      <c r="AF169" s="25">
        <v>0</v>
      </c>
      <c r="AG169" s="25">
        <v>0</v>
      </c>
      <c r="AH169">
        <v>0</v>
      </c>
      <c r="AI169" s="25">
        <f t="shared" si="27"/>
        <v>0</v>
      </c>
      <c r="AJ169" s="25">
        <v>0</v>
      </c>
      <c r="AK169" s="25">
        <v>1</v>
      </c>
      <c r="AL169" s="25">
        <v>0</v>
      </c>
      <c r="AM169" s="25">
        <v>2</v>
      </c>
      <c r="AN169" s="25">
        <f t="shared" si="28"/>
        <v>3</v>
      </c>
      <c r="AO169" s="25">
        <v>0</v>
      </c>
      <c r="AP169" s="25">
        <v>0</v>
      </c>
      <c r="AQ169" s="25">
        <v>0</v>
      </c>
      <c r="AR169" s="25">
        <v>3</v>
      </c>
      <c r="AS169" s="25">
        <f t="shared" si="29"/>
        <v>3</v>
      </c>
      <c r="AT169" s="25">
        <f t="shared" si="35"/>
        <v>0</v>
      </c>
      <c r="AU169" s="25">
        <f t="shared" si="35"/>
        <v>1</v>
      </c>
      <c r="AV169" s="25">
        <f t="shared" si="35"/>
        <v>0</v>
      </c>
      <c r="AW169" s="25">
        <f t="shared" si="35"/>
        <v>5</v>
      </c>
      <c r="AX169" s="25">
        <f t="shared" si="35"/>
        <v>6</v>
      </c>
    </row>
    <row r="170" spans="1:50" x14ac:dyDescent="0.3">
      <c r="A170" s="25">
        <v>169</v>
      </c>
      <c r="B170" s="25">
        <v>60</v>
      </c>
      <c r="C170" s="25">
        <v>3</v>
      </c>
      <c r="D170" s="25">
        <v>3</v>
      </c>
      <c r="E170" s="25">
        <v>2</v>
      </c>
      <c r="F170" s="25">
        <v>2</v>
      </c>
      <c r="G170" s="25">
        <v>1</v>
      </c>
      <c r="H170" s="25">
        <v>1</v>
      </c>
      <c r="I170" s="19">
        <f t="shared" si="30"/>
        <v>2</v>
      </c>
      <c r="J170" s="25">
        <v>3.55</v>
      </c>
      <c r="K170" s="10">
        <v>89.542000000000002</v>
      </c>
      <c r="L170" s="10">
        <v>89.921999999999997</v>
      </c>
      <c r="M170" s="14">
        <v>60210</v>
      </c>
      <c r="N170" s="14">
        <f t="shared" si="31"/>
        <v>379.99999999999545</v>
      </c>
      <c r="O170" s="9">
        <f t="shared" si="32"/>
        <v>0.37999999999999545</v>
      </c>
      <c r="P170" s="14">
        <v>364.43770613388273</v>
      </c>
      <c r="Q170" s="15">
        <f t="shared" si="33"/>
        <v>0.96</v>
      </c>
      <c r="R170" s="15">
        <f t="shared" si="25"/>
        <v>4.0000000000000036E-2</v>
      </c>
      <c r="S170" s="25">
        <v>10497</v>
      </c>
      <c r="T170" s="25">
        <v>10201</v>
      </c>
      <c r="U170" s="25">
        <v>9913</v>
      </c>
      <c r="V170" s="17">
        <v>22.45</v>
      </c>
      <c r="W170" s="17">
        <f t="shared" si="26"/>
        <v>1.351216345339342</v>
      </c>
      <c r="X170" s="12">
        <v>22.45</v>
      </c>
      <c r="Y170" s="12">
        <v>22.45</v>
      </c>
      <c r="Z170" s="12">
        <v>2.89</v>
      </c>
      <c r="AA170" s="17">
        <f t="shared" si="34"/>
        <v>0.46089784275654788</v>
      </c>
      <c r="AB170" s="25">
        <v>2.79</v>
      </c>
      <c r="AC170" s="16">
        <v>3</v>
      </c>
      <c r="AD170" s="25">
        <v>0</v>
      </c>
      <c r="AE170" s="25">
        <v>0</v>
      </c>
      <c r="AF170" s="25">
        <v>0</v>
      </c>
      <c r="AG170" s="25">
        <v>0</v>
      </c>
      <c r="AH170">
        <v>0</v>
      </c>
      <c r="AI170" s="25">
        <f t="shared" si="27"/>
        <v>0</v>
      </c>
      <c r="AJ170" s="25">
        <v>0</v>
      </c>
      <c r="AK170" s="25">
        <v>0</v>
      </c>
      <c r="AL170" s="25">
        <v>1</v>
      </c>
      <c r="AM170" s="25">
        <v>0</v>
      </c>
      <c r="AN170" s="25">
        <f t="shared" si="28"/>
        <v>1</v>
      </c>
      <c r="AO170" s="25">
        <v>0</v>
      </c>
      <c r="AP170" s="25">
        <v>0</v>
      </c>
      <c r="AQ170" s="25">
        <v>0</v>
      </c>
      <c r="AR170" s="25">
        <v>1</v>
      </c>
      <c r="AS170" s="25">
        <f t="shared" si="29"/>
        <v>1</v>
      </c>
      <c r="AT170" s="25">
        <f t="shared" si="35"/>
        <v>0</v>
      </c>
      <c r="AU170" s="25">
        <f t="shared" si="35"/>
        <v>0</v>
      </c>
      <c r="AV170" s="25">
        <f t="shared" si="35"/>
        <v>1</v>
      </c>
      <c r="AW170" s="25">
        <f t="shared" si="35"/>
        <v>1</v>
      </c>
      <c r="AX170" s="25">
        <f t="shared" si="35"/>
        <v>2</v>
      </c>
    </row>
    <row r="171" spans="1:50" x14ac:dyDescent="0.3">
      <c r="A171" s="25">
        <v>170</v>
      </c>
      <c r="B171" s="25">
        <v>60</v>
      </c>
      <c r="C171" s="25">
        <v>2</v>
      </c>
      <c r="D171" s="25">
        <v>3</v>
      </c>
      <c r="E171" s="25">
        <v>2</v>
      </c>
      <c r="F171" s="25">
        <v>2</v>
      </c>
      <c r="G171" s="25">
        <v>1</v>
      </c>
      <c r="H171" s="25">
        <v>1</v>
      </c>
      <c r="I171" s="19">
        <f t="shared" si="30"/>
        <v>2</v>
      </c>
      <c r="J171" s="25">
        <v>3.29</v>
      </c>
      <c r="K171" s="10">
        <v>89.921999999999997</v>
      </c>
      <c r="L171" s="10">
        <v>90.35</v>
      </c>
      <c r="M171" s="14">
        <v>60210</v>
      </c>
      <c r="N171" s="14">
        <f t="shared" si="31"/>
        <v>427.99999999999727</v>
      </c>
      <c r="O171" s="9">
        <f t="shared" si="32"/>
        <v>0.42799999999999727</v>
      </c>
      <c r="P171" s="14">
        <v>418.92751765296521</v>
      </c>
      <c r="Q171" s="15">
        <f t="shared" si="33"/>
        <v>0.98</v>
      </c>
      <c r="R171" s="15">
        <f t="shared" si="25"/>
        <v>2.0000000000000018E-2</v>
      </c>
      <c r="S171" s="25">
        <v>10497</v>
      </c>
      <c r="T171" s="25">
        <v>10201</v>
      </c>
      <c r="U171" s="25">
        <v>9913</v>
      </c>
      <c r="V171" s="17">
        <v>27.94</v>
      </c>
      <c r="W171" s="17">
        <f t="shared" si="26"/>
        <v>1.4462264017781632</v>
      </c>
      <c r="X171" s="12">
        <v>22.77</v>
      </c>
      <c r="Y171" s="12">
        <v>36.22</v>
      </c>
      <c r="Z171" s="12">
        <v>4.62</v>
      </c>
      <c r="AA171" s="17">
        <f t="shared" si="34"/>
        <v>0.66464197555612547</v>
      </c>
      <c r="AB171" s="25">
        <v>3.25</v>
      </c>
      <c r="AC171" s="16">
        <v>6.28</v>
      </c>
      <c r="AD171" s="25">
        <v>0</v>
      </c>
      <c r="AE171" s="25">
        <v>0</v>
      </c>
      <c r="AF171" s="25">
        <v>0</v>
      </c>
      <c r="AG171" s="25">
        <v>0</v>
      </c>
      <c r="AH171">
        <v>1</v>
      </c>
      <c r="AI171" s="25">
        <f t="shared" si="27"/>
        <v>1</v>
      </c>
      <c r="AJ171" s="25">
        <v>0</v>
      </c>
      <c r="AK171" s="25">
        <v>1</v>
      </c>
      <c r="AL171" s="25">
        <v>1</v>
      </c>
      <c r="AM171" s="25">
        <v>0</v>
      </c>
      <c r="AN171" s="25">
        <f t="shared" si="28"/>
        <v>2</v>
      </c>
      <c r="AO171" s="25">
        <v>0</v>
      </c>
      <c r="AP171" s="25">
        <v>1</v>
      </c>
      <c r="AQ171" s="25">
        <v>0</v>
      </c>
      <c r="AR171" s="25">
        <v>1</v>
      </c>
      <c r="AS171" s="25">
        <f t="shared" si="29"/>
        <v>2</v>
      </c>
      <c r="AT171" s="25">
        <f t="shared" si="35"/>
        <v>0</v>
      </c>
      <c r="AU171" s="25">
        <f t="shared" si="35"/>
        <v>2</v>
      </c>
      <c r="AV171" s="25">
        <f t="shared" si="35"/>
        <v>1</v>
      </c>
      <c r="AW171" s="25">
        <f t="shared" si="35"/>
        <v>2</v>
      </c>
      <c r="AX171" s="25">
        <f t="shared" si="35"/>
        <v>5</v>
      </c>
    </row>
    <row r="172" spans="1:50" x14ac:dyDescent="0.3">
      <c r="A172" s="25">
        <v>171</v>
      </c>
      <c r="B172" s="25">
        <v>60</v>
      </c>
      <c r="C172" s="25">
        <v>3</v>
      </c>
      <c r="D172" s="25">
        <v>3</v>
      </c>
      <c r="E172" s="25">
        <v>2</v>
      </c>
      <c r="F172" s="25">
        <v>3</v>
      </c>
      <c r="G172" s="25">
        <v>1</v>
      </c>
      <c r="H172" s="25">
        <v>1</v>
      </c>
      <c r="I172" s="19">
        <f t="shared" si="30"/>
        <v>2</v>
      </c>
      <c r="J172" s="25">
        <v>3.02</v>
      </c>
      <c r="K172" s="10">
        <v>90.35</v>
      </c>
      <c r="L172" s="10">
        <v>90.671999999999997</v>
      </c>
      <c r="M172" s="14">
        <v>60210</v>
      </c>
      <c r="N172" s="14">
        <f t="shared" si="31"/>
        <v>322.00000000000273</v>
      </c>
      <c r="O172" s="9">
        <f t="shared" si="32"/>
        <v>0.32200000000000273</v>
      </c>
      <c r="P172" s="14">
        <v>307.15477542393381</v>
      </c>
      <c r="Q172" s="15">
        <f t="shared" si="33"/>
        <v>0.95</v>
      </c>
      <c r="R172" s="15">
        <f t="shared" si="25"/>
        <v>5.0000000000000044E-2</v>
      </c>
      <c r="S172" s="25">
        <v>10497</v>
      </c>
      <c r="T172" s="25">
        <v>10201</v>
      </c>
      <c r="U172" s="25">
        <v>9913</v>
      </c>
      <c r="V172" s="17">
        <v>13.01</v>
      </c>
      <c r="W172" s="17">
        <f t="shared" si="26"/>
        <v>1.1142772965615861</v>
      </c>
      <c r="X172" s="12">
        <v>13.01</v>
      </c>
      <c r="Y172" s="12">
        <v>13.01</v>
      </c>
      <c r="Z172" s="12">
        <v>5.18</v>
      </c>
      <c r="AA172" s="17">
        <f t="shared" si="34"/>
        <v>0.71432975974523305</v>
      </c>
      <c r="AB172" s="25">
        <v>4.5</v>
      </c>
      <c r="AC172" s="16">
        <v>5.61</v>
      </c>
      <c r="AD172" s="25">
        <v>0</v>
      </c>
      <c r="AE172" s="25">
        <v>0</v>
      </c>
      <c r="AF172" s="25">
        <v>0</v>
      </c>
      <c r="AG172" s="25">
        <v>1</v>
      </c>
      <c r="AH172">
        <v>2</v>
      </c>
      <c r="AI172" s="25">
        <f t="shared" si="27"/>
        <v>3</v>
      </c>
      <c r="AJ172" s="25">
        <v>0</v>
      </c>
      <c r="AK172" s="25">
        <v>0</v>
      </c>
      <c r="AL172" s="25">
        <v>2</v>
      </c>
      <c r="AM172" s="25">
        <v>1</v>
      </c>
      <c r="AN172" s="25">
        <f t="shared" si="28"/>
        <v>3</v>
      </c>
      <c r="AO172" s="25">
        <v>0</v>
      </c>
      <c r="AP172" s="25">
        <v>0</v>
      </c>
      <c r="AQ172" s="25">
        <v>0</v>
      </c>
      <c r="AR172" s="25">
        <v>1</v>
      </c>
      <c r="AS172" s="25">
        <f t="shared" si="29"/>
        <v>1</v>
      </c>
      <c r="AT172" s="25">
        <f t="shared" si="35"/>
        <v>0</v>
      </c>
      <c r="AU172" s="25">
        <f t="shared" si="35"/>
        <v>0</v>
      </c>
      <c r="AV172" s="25">
        <f t="shared" si="35"/>
        <v>3</v>
      </c>
      <c r="AW172" s="25">
        <f t="shared" si="35"/>
        <v>4</v>
      </c>
      <c r="AX172" s="25">
        <f t="shared" si="35"/>
        <v>7</v>
      </c>
    </row>
    <row r="173" spans="1:50" s="88" customFormat="1" x14ac:dyDescent="0.3">
      <c r="A173" s="86">
        <v>172</v>
      </c>
      <c r="B173" s="86">
        <v>60</v>
      </c>
      <c r="C173" s="86">
        <v>3</v>
      </c>
      <c r="D173" s="86">
        <v>3</v>
      </c>
      <c r="E173" s="86">
        <v>1</v>
      </c>
      <c r="F173" s="86">
        <v>1</v>
      </c>
      <c r="G173" s="86">
        <v>1</v>
      </c>
      <c r="H173" s="86">
        <v>1</v>
      </c>
      <c r="I173" s="86">
        <f t="shared" si="30"/>
        <v>2</v>
      </c>
      <c r="J173" s="86">
        <v>3.32</v>
      </c>
      <c r="K173" s="94">
        <v>90.671999999999997</v>
      </c>
      <c r="L173" s="94">
        <v>91.38</v>
      </c>
      <c r="M173" s="90">
        <v>60210</v>
      </c>
      <c r="N173" s="90">
        <f t="shared" si="31"/>
        <v>707.99999999999841</v>
      </c>
      <c r="O173" s="89">
        <f t="shared" si="32"/>
        <v>0.70799999999999841</v>
      </c>
      <c r="P173" s="90">
        <v>706.42090678672525</v>
      </c>
      <c r="Q173" s="87">
        <f t="shared" si="33"/>
        <v>1</v>
      </c>
      <c r="R173" s="87">
        <f t="shared" si="25"/>
        <v>0</v>
      </c>
      <c r="S173" s="86">
        <v>10497</v>
      </c>
      <c r="T173" s="86">
        <v>10201</v>
      </c>
      <c r="U173" s="86">
        <v>9913</v>
      </c>
      <c r="V173" s="23">
        <v>13.75</v>
      </c>
      <c r="W173" s="23">
        <f t="shared" si="26"/>
        <v>1.1383026981662814</v>
      </c>
      <c r="X173" s="13">
        <v>9.85</v>
      </c>
      <c r="Y173" s="13">
        <v>18.7</v>
      </c>
      <c r="Z173" s="13">
        <v>3.98</v>
      </c>
      <c r="AA173" s="23">
        <f t="shared" si="34"/>
        <v>0.59988307207368785</v>
      </c>
      <c r="AB173" s="86">
        <v>2.64</v>
      </c>
      <c r="AC173" s="91">
        <v>7.05</v>
      </c>
      <c r="AD173" s="86">
        <v>1</v>
      </c>
      <c r="AE173" s="86">
        <v>0</v>
      </c>
      <c r="AF173" s="86">
        <v>0</v>
      </c>
      <c r="AG173" s="86">
        <v>4</v>
      </c>
      <c r="AH173" s="93">
        <v>4</v>
      </c>
      <c r="AI173" s="86">
        <f t="shared" si="27"/>
        <v>8</v>
      </c>
      <c r="AJ173" s="86">
        <v>1</v>
      </c>
      <c r="AK173" s="86">
        <v>1</v>
      </c>
      <c r="AL173" s="86">
        <v>3</v>
      </c>
      <c r="AM173" s="86">
        <v>3</v>
      </c>
      <c r="AN173" s="86">
        <f t="shared" si="28"/>
        <v>8</v>
      </c>
      <c r="AO173" s="86">
        <v>0</v>
      </c>
      <c r="AP173" s="86">
        <v>0</v>
      </c>
      <c r="AQ173" s="86">
        <v>4</v>
      </c>
      <c r="AR173" s="86">
        <v>8</v>
      </c>
      <c r="AS173" s="86">
        <f t="shared" si="29"/>
        <v>12</v>
      </c>
      <c r="AT173" s="86">
        <f t="shared" si="35"/>
        <v>1</v>
      </c>
      <c r="AU173" s="86">
        <f t="shared" si="35"/>
        <v>1</v>
      </c>
      <c r="AV173" s="86">
        <f t="shared" si="35"/>
        <v>11</v>
      </c>
      <c r="AW173" s="86">
        <f t="shared" si="35"/>
        <v>15</v>
      </c>
      <c r="AX173" s="86">
        <f t="shared" si="35"/>
        <v>28</v>
      </c>
    </row>
    <row r="174" spans="1:50" x14ac:dyDescent="0.3">
      <c r="A174" s="25">
        <v>173</v>
      </c>
      <c r="B174" s="25">
        <v>60</v>
      </c>
      <c r="C174" s="25">
        <v>3</v>
      </c>
      <c r="D174" s="25">
        <v>3</v>
      </c>
      <c r="E174" s="25">
        <v>2</v>
      </c>
      <c r="F174" s="25">
        <v>2</v>
      </c>
      <c r="G174" s="25">
        <v>1</v>
      </c>
      <c r="H174" s="25">
        <v>1</v>
      </c>
      <c r="I174" s="19">
        <f t="shared" si="30"/>
        <v>2</v>
      </c>
      <c r="J174" s="25">
        <v>3.12</v>
      </c>
      <c r="K174" s="10">
        <v>91.38</v>
      </c>
      <c r="L174" s="10">
        <v>92</v>
      </c>
      <c r="M174" s="14">
        <v>60220</v>
      </c>
      <c r="N174" s="14">
        <f t="shared" si="31"/>
        <v>620.00000000000455</v>
      </c>
      <c r="O174" s="9">
        <f t="shared" si="32"/>
        <v>0.62000000000000455</v>
      </c>
      <c r="P174" s="14">
        <v>612.95487185598574</v>
      </c>
      <c r="Q174" s="15">
        <f t="shared" si="33"/>
        <v>0.99</v>
      </c>
      <c r="R174" s="15">
        <f t="shared" si="25"/>
        <v>1.0000000000000009E-2</v>
      </c>
      <c r="S174" s="25">
        <v>14772</v>
      </c>
      <c r="T174" s="25">
        <v>13972</v>
      </c>
      <c r="U174" s="25">
        <v>13216</v>
      </c>
      <c r="V174" s="17">
        <v>11.12</v>
      </c>
      <c r="W174" s="17">
        <f t="shared" si="26"/>
        <v>1.0461047872460387</v>
      </c>
      <c r="X174" s="12">
        <v>9.5</v>
      </c>
      <c r="Y174" s="12">
        <v>12.05</v>
      </c>
      <c r="Z174" s="12">
        <v>3.39</v>
      </c>
      <c r="AA174" s="17">
        <f t="shared" si="34"/>
        <v>0.53019969820308221</v>
      </c>
      <c r="AB174" s="25">
        <v>2.0699999999999998</v>
      </c>
      <c r="AC174" s="16">
        <v>7.01</v>
      </c>
      <c r="AD174" s="25">
        <v>1</v>
      </c>
      <c r="AE174" s="25">
        <v>0</v>
      </c>
      <c r="AF174" s="25">
        <v>0</v>
      </c>
      <c r="AG174" s="25">
        <v>1</v>
      </c>
      <c r="AH174">
        <v>0</v>
      </c>
      <c r="AI174" s="25">
        <f t="shared" si="27"/>
        <v>1</v>
      </c>
      <c r="AJ174" s="25">
        <v>0</v>
      </c>
      <c r="AK174" s="25">
        <v>0</v>
      </c>
      <c r="AL174" s="25">
        <v>0</v>
      </c>
      <c r="AM174" s="25">
        <v>7</v>
      </c>
      <c r="AN174" s="25">
        <f t="shared" si="28"/>
        <v>7</v>
      </c>
      <c r="AO174" s="25">
        <v>0</v>
      </c>
      <c r="AP174" s="25">
        <v>0</v>
      </c>
      <c r="AQ174" s="25">
        <v>0</v>
      </c>
      <c r="AR174" s="25">
        <v>3</v>
      </c>
      <c r="AS174" s="25">
        <f t="shared" si="29"/>
        <v>3</v>
      </c>
      <c r="AT174" s="25">
        <f t="shared" si="35"/>
        <v>0</v>
      </c>
      <c r="AU174" s="25">
        <f t="shared" si="35"/>
        <v>0</v>
      </c>
      <c r="AV174" s="25">
        <f t="shared" si="35"/>
        <v>1</v>
      </c>
      <c r="AW174" s="25">
        <f t="shared" si="35"/>
        <v>10</v>
      </c>
      <c r="AX174" s="25">
        <f t="shared" si="35"/>
        <v>11</v>
      </c>
    </row>
    <row r="175" spans="1:50" x14ac:dyDescent="0.3">
      <c r="A175" s="25">
        <v>174</v>
      </c>
      <c r="B175" s="25">
        <v>60</v>
      </c>
      <c r="C175" s="25">
        <v>3</v>
      </c>
      <c r="D175" s="25">
        <v>3</v>
      </c>
      <c r="E175" s="25">
        <v>2</v>
      </c>
      <c r="F175" s="25">
        <v>2</v>
      </c>
      <c r="G175" s="25">
        <v>1</v>
      </c>
      <c r="H175" s="25">
        <v>1</v>
      </c>
      <c r="I175" s="19">
        <f t="shared" si="30"/>
        <v>2</v>
      </c>
      <c r="J175" s="25">
        <v>3.61</v>
      </c>
      <c r="K175" s="10">
        <v>92</v>
      </c>
      <c r="L175" s="10">
        <v>93</v>
      </c>
      <c r="M175" s="14">
        <v>60220</v>
      </c>
      <c r="N175" s="14">
        <f t="shared" si="31"/>
        <v>1000</v>
      </c>
      <c r="O175" s="9">
        <f t="shared" si="32"/>
        <v>1</v>
      </c>
      <c r="P175" s="14">
        <v>904.31276008476789</v>
      </c>
      <c r="Q175" s="15">
        <f t="shared" si="33"/>
        <v>0.9</v>
      </c>
      <c r="R175" s="15">
        <f t="shared" si="25"/>
        <v>9.9999999999999978E-2</v>
      </c>
      <c r="S175" s="25">
        <v>14772</v>
      </c>
      <c r="T175" s="25">
        <v>13972</v>
      </c>
      <c r="U175" s="25">
        <v>13216</v>
      </c>
      <c r="V175" s="17">
        <v>11.75</v>
      </c>
      <c r="W175" s="17">
        <f t="shared" si="26"/>
        <v>1.070037866607755</v>
      </c>
      <c r="X175" s="12">
        <v>8.27</v>
      </c>
      <c r="Y175" s="12">
        <v>16.05</v>
      </c>
      <c r="Z175" s="12">
        <v>3.67</v>
      </c>
      <c r="AA175" s="17">
        <f t="shared" si="34"/>
        <v>0.56466606425208932</v>
      </c>
      <c r="AB175" s="25">
        <v>2.06</v>
      </c>
      <c r="AC175" s="16">
        <v>5.01</v>
      </c>
      <c r="AD175" s="25">
        <v>5</v>
      </c>
      <c r="AE175" s="25">
        <v>0</v>
      </c>
      <c r="AF175" s="25">
        <v>0</v>
      </c>
      <c r="AG175" s="25">
        <v>2</v>
      </c>
      <c r="AH175">
        <v>1</v>
      </c>
      <c r="AI175" s="25">
        <f t="shared" si="27"/>
        <v>3</v>
      </c>
      <c r="AJ175" s="25">
        <v>0</v>
      </c>
      <c r="AK175" s="25">
        <v>0</v>
      </c>
      <c r="AL175" s="25">
        <v>2</v>
      </c>
      <c r="AM175" s="25">
        <v>1</v>
      </c>
      <c r="AN175" s="25">
        <f t="shared" si="28"/>
        <v>3</v>
      </c>
      <c r="AO175" s="25">
        <v>0</v>
      </c>
      <c r="AP175" s="25">
        <v>0</v>
      </c>
      <c r="AQ175" s="25">
        <v>1</v>
      </c>
      <c r="AR175" s="25">
        <v>1</v>
      </c>
      <c r="AS175" s="25">
        <f t="shared" si="29"/>
        <v>2</v>
      </c>
      <c r="AT175" s="25">
        <f t="shared" si="35"/>
        <v>0</v>
      </c>
      <c r="AU175" s="25">
        <f t="shared" si="35"/>
        <v>0</v>
      </c>
      <c r="AV175" s="25">
        <f t="shared" si="35"/>
        <v>5</v>
      </c>
      <c r="AW175" s="25">
        <f t="shared" si="35"/>
        <v>3</v>
      </c>
      <c r="AX175" s="25">
        <f t="shared" si="35"/>
        <v>8</v>
      </c>
    </row>
    <row r="176" spans="1:50" x14ac:dyDescent="0.3">
      <c r="A176" s="25">
        <v>175</v>
      </c>
      <c r="B176" s="25">
        <v>60</v>
      </c>
      <c r="C176" s="25">
        <v>3</v>
      </c>
      <c r="D176" s="25">
        <v>3</v>
      </c>
      <c r="E176" s="25">
        <v>1</v>
      </c>
      <c r="F176" s="25">
        <v>1</v>
      </c>
      <c r="G176" s="25">
        <v>1</v>
      </c>
      <c r="H176" s="25">
        <v>1</v>
      </c>
      <c r="I176" s="19">
        <f t="shared" si="30"/>
        <v>2</v>
      </c>
      <c r="J176" s="25">
        <v>3.34</v>
      </c>
      <c r="K176" s="10">
        <v>93</v>
      </c>
      <c r="L176" s="10">
        <v>93.77</v>
      </c>
      <c r="M176" s="14">
        <v>60220</v>
      </c>
      <c r="N176" s="14">
        <f t="shared" si="31"/>
        <v>769.99999999999602</v>
      </c>
      <c r="O176" s="9">
        <f t="shared" si="32"/>
        <v>0.76999999999999602</v>
      </c>
      <c r="P176" s="14">
        <v>769.96349642037615</v>
      </c>
      <c r="Q176" s="15">
        <f t="shared" si="33"/>
        <v>1</v>
      </c>
      <c r="R176" s="15">
        <f t="shared" si="25"/>
        <v>0</v>
      </c>
      <c r="S176" s="25">
        <v>14059</v>
      </c>
      <c r="T176" s="25">
        <v>13297</v>
      </c>
      <c r="U176" s="25">
        <v>12577</v>
      </c>
      <c r="V176" s="17">
        <v>19.89</v>
      </c>
      <c r="W176" s="17">
        <f t="shared" si="26"/>
        <v>1.2986347831244356</v>
      </c>
      <c r="X176" s="12">
        <v>10.72</v>
      </c>
      <c r="Y176" s="12">
        <v>25.06</v>
      </c>
      <c r="Z176" s="12">
        <v>2.65</v>
      </c>
      <c r="AA176" s="17">
        <f t="shared" si="34"/>
        <v>0.42324587393680785</v>
      </c>
      <c r="AB176" s="25">
        <v>2.19</v>
      </c>
      <c r="AC176" s="16">
        <v>3.25</v>
      </c>
      <c r="AD176" s="25">
        <v>3</v>
      </c>
      <c r="AE176" s="25">
        <v>0</v>
      </c>
      <c r="AF176" s="25">
        <v>0</v>
      </c>
      <c r="AG176" s="25">
        <v>0</v>
      </c>
      <c r="AH176">
        <v>2</v>
      </c>
      <c r="AI176" s="25">
        <f t="shared" si="27"/>
        <v>2</v>
      </c>
      <c r="AJ176" s="25">
        <v>0</v>
      </c>
      <c r="AK176" s="25">
        <v>0</v>
      </c>
      <c r="AL176" s="25">
        <v>0</v>
      </c>
      <c r="AM176" s="25">
        <v>3</v>
      </c>
      <c r="AN176" s="25">
        <f t="shared" si="28"/>
        <v>3</v>
      </c>
      <c r="AO176" s="25">
        <v>0</v>
      </c>
      <c r="AP176" s="25">
        <v>0</v>
      </c>
      <c r="AQ176" s="25">
        <v>2</v>
      </c>
      <c r="AR176" s="25">
        <v>2</v>
      </c>
      <c r="AS176" s="25">
        <f t="shared" si="29"/>
        <v>4</v>
      </c>
      <c r="AT176" s="25">
        <f t="shared" si="35"/>
        <v>0</v>
      </c>
      <c r="AU176" s="25">
        <f t="shared" si="35"/>
        <v>0</v>
      </c>
      <c r="AV176" s="25">
        <f t="shared" si="35"/>
        <v>2</v>
      </c>
      <c r="AW176" s="25">
        <f t="shared" si="35"/>
        <v>7</v>
      </c>
      <c r="AX176" s="25">
        <f t="shared" si="35"/>
        <v>9</v>
      </c>
    </row>
    <row r="177" spans="1:50" x14ac:dyDescent="0.3">
      <c r="A177" s="25">
        <v>176</v>
      </c>
      <c r="B177" s="25">
        <v>60</v>
      </c>
      <c r="C177" s="25">
        <v>3</v>
      </c>
      <c r="D177" s="25">
        <v>3</v>
      </c>
      <c r="E177" s="25">
        <v>2</v>
      </c>
      <c r="F177" s="25">
        <v>2</v>
      </c>
      <c r="G177" s="25">
        <v>1</v>
      </c>
      <c r="H177" s="25">
        <v>1</v>
      </c>
      <c r="I177" s="19">
        <f t="shared" si="30"/>
        <v>2</v>
      </c>
      <c r="J177" s="25">
        <v>3.35</v>
      </c>
      <c r="K177" s="10">
        <v>93.77</v>
      </c>
      <c r="L177" s="10">
        <v>94.77</v>
      </c>
      <c r="M177" s="14">
        <v>60220</v>
      </c>
      <c r="N177" s="14">
        <f t="shared" si="31"/>
        <v>1000</v>
      </c>
      <c r="O177" s="9">
        <f t="shared" si="32"/>
        <v>1</v>
      </c>
      <c r="P177" s="14">
        <v>913.91805893483104</v>
      </c>
      <c r="Q177" s="15">
        <f t="shared" si="33"/>
        <v>0.91</v>
      </c>
      <c r="R177" s="15">
        <f t="shared" si="25"/>
        <v>8.9999999999999969E-2</v>
      </c>
      <c r="S177" s="25">
        <v>11376</v>
      </c>
      <c r="T177" s="25">
        <v>12218</v>
      </c>
      <c r="U177" s="25">
        <v>13123</v>
      </c>
      <c r="V177" s="17">
        <v>25.83</v>
      </c>
      <c r="W177" s="17">
        <f t="shared" si="26"/>
        <v>1.4121244061733171</v>
      </c>
      <c r="X177" s="12">
        <v>12.53</v>
      </c>
      <c r="Y177" s="12">
        <v>35.090000000000003</v>
      </c>
      <c r="Z177" s="12">
        <v>4.0599999999999996</v>
      </c>
      <c r="AA177" s="17">
        <f t="shared" si="34"/>
        <v>0.60852603357719404</v>
      </c>
      <c r="AB177" s="25">
        <v>2.48</v>
      </c>
      <c r="AC177" s="16">
        <v>5.55</v>
      </c>
      <c r="AD177" s="25">
        <v>0</v>
      </c>
      <c r="AE177" s="25">
        <v>0</v>
      </c>
      <c r="AF177" s="25">
        <v>0</v>
      </c>
      <c r="AG177" s="25">
        <v>1</v>
      </c>
      <c r="AH177">
        <v>0</v>
      </c>
      <c r="AI177" s="25">
        <f t="shared" si="27"/>
        <v>1</v>
      </c>
      <c r="AJ177" s="25">
        <v>0</v>
      </c>
      <c r="AK177" s="25">
        <v>1</v>
      </c>
      <c r="AL177" s="25">
        <v>0</v>
      </c>
      <c r="AM177" s="25">
        <v>2</v>
      </c>
      <c r="AN177" s="25">
        <f t="shared" si="28"/>
        <v>3</v>
      </c>
      <c r="AO177" s="25">
        <v>0</v>
      </c>
      <c r="AP177" s="25">
        <v>1</v>
      </c>
      <c r="AQ177" s="25">
        <v>2</v>
      </c>
      <c r="AR177" s="25">
        <v>5</v>
      </c>
      <c r="AS177" s="25">
        <f t="shared" si="29"/>
        <v>8</v>
      </c>
      <c r="AT177" s="25">
        <f t="shared" si="35"/>
        <v>0</v>
      </c>
      <c r="AU177" s="25">
        <f t="shared" si="35"/>
        <v>2</v>
      </c>
      <c r="AV177" s="25">
        <f t="shared" si="35"/>
        <v>3</v>
      </c>
      <c r="AW177" s="25">
        <f t="shared" si="35"/>
        <v>7</v>
      </c>
      <c r="AX177" s="25">
        <f t="shared" si="35"/>
        <v>12</v>
      </c>
    </row>
    <row r="178" spans="1:50" x14ac:dyDescent="0.3">
      <c r="A178" s="25">
        <v>177</v>
      </c>
      <c r="B178" s="25">
        <v>60</v>
      </c>
      <c r="C178" s="25">
        <v>4</v>
      </c>
      <c r="D178" s="25">
        <v>3</v>
      </c>
      <c r="E178" s="25">
        <v>2</v>
      </c>
      <c r="F178" s="25">
        <v>1</v>
      </c>
      <c r="G178" s="25">
        <v>1</v>
      </c>
      <c r="H178" s="25">
        <v>1</v>
      </c>
      <c r="I178" s="19">
        <f t="shared" si="30"/>
        <v>2</v>
      </c>
      <c r="J178" s="25">
        <v>3.36</v>
      </c>
      <c r="K178" s="10">
        <v>94.77</v>
      </c>
      <c r="L178" s="10">
        <v>95.77</v>
      </c>
      <c r="M178" s="14">
        <v>60220</v>
      </c>
      <c r="N178" s="14">
        <f t="shared" si="31"/>
        <v>1000</v>
      </c>
      <c r="O178" s="9">
        <f t="shared" si="32"/>
        <v>1</v>
      </c>
      <c r="P178" s="14">
        <v>999.79442196837329</v>
      </c>
      <c r="Q178" s="15">
        <f t="shared" si="33"/>
        <v>1</v>
      </c>
      <c r="R178" s="15">
        <f t="shared" si="25"/>
        <v>0</v>
      </c>
      <c r="S178" s="25">
        <v>11376</v>
      </c>
      <c r="T178" s="25">
        <v>12218</v>
      </c>
      <c r="U178" s="25">
        <v>13123</v>
      </c>
      <c r="V178" s="17">
        <v>23.53</v>
      </c>
      <c r="W178" s="17">
        <f t="shared" si="26"/>
        <v>1.3716219271760213</v>
      </c>
      <c r="X178" s="12">
        <v>16.670000000000002</v>
      </c>
      <c r="Y178" s="12">
        <v>33.65</v>
      </c>
      <c r="Z178" s="12">
        <v>3.9</v>
      </c>
      <c r="AA178" s="17">
        <f t="shared" si="34"/>
        <v>0.59106460702649921</v>
      </c>
      <c r="AB178" s="25">
        <v>2.31</v>
      </c>
      <c r="AC178" s="16">
        <v>6.38</v>
      </c>
      <c r="AD178" s="25">
        <v>5</v>
      </c>
      <c r="AE178" s="25">
        <v>0</v>
      </c>
      <c r="AF178" s="25">
        <v>0</v>
      </c>
      <c r="AG178" s="25">
        <v>1</v>
      </c>
      <c r="AH178">
        <v>7</v>
      </c>
      <c r="AI178" s="25">
        <f t="shared" si="27"/>
        <v>8</v>
      </c>
      <c r="AJ178" s="25">
        <v>0</v>
      </c>
      <c r="AK178" s="25">
        <v>0</v>
      </c>
      <c r="AL178" s="25">
        <v>1</v>
      </c>
      <c r="AM178" s="25">
        <v>4</v>
      </c>
      <c r="AN178" s="25">
        <f t="shared" si="28"/>
        <v>5</v>
      </c>
      <c r="AO178" s="25">
        <v>0</v>
      </c>
      <c r="AP178" s="25">
        <v>1</v>
      </c>
      <c r="AQ178" s="25">
        <v>3</v>
      </c>
      <c r="AR178" s="25">
        <v>6</v>
      </c>
      <c r="AS178" s="25">
        <f t="shared" si="29"/>
        <v>10</v>
      </c>
      <c r="AT178" s="25">
        <f t="shared" si="35"/>
        <v>0</v>
      </c>
      <c r="AU178" s="25">
        <f t="shared" si="35"/>
        <v>1</v>
      </c>
      <c r="AV178" s="25">
        <f t="shared" si="35"/>
        <v>5</v>
      </c>
      <c r="AW178" s="25">
        <f t="shared" si="35"/>
        <v>17</v>
      </c>
      <c r="AX178" s="25">
        <f t="shared" si="35"/>
        <v>23</v>
      </c>
    </row>
    <row r="179" spans="1:50" x14ac:dyDescent="0.3">
      <c r="A179" s="25">
        <v>178</v>
      </c>
      <c r="B179" s="25">
        <v>80</v>
      </c>
      <c r="C179" s="25">
        <v>3</v>
      </c>
      <c r="D179" s="25">
        <v>3</v>
      </c>
      <c r="E179" s="25">
        <v>1</v>
      </c>
      <c r="F179" s="25">
        <v>1</v>
      </c>
      <c r="G179" s="25">
        <v>1</v>
      </c>
      <c r="H179" s="25">
        <v>1</v>
      </c>
      <c r="I179" s="19">
        <f t="shared" si="30"/>
        <v>2</v>
      </c>
      <c r="J179" s="25">
        <v>3.27</v>
      </c>
      <c r="K179" s="10">
        <v>95.77</v>
      </c>
      <c r="L179" s="10">
        <v>96.77</v>
      </c>
      <c r="M179" s="14">
        <v>60220</v>
      </c>
      <c r="N179" s="14">
        <f t="shared" si="31"/>
        <v>1000</v>
      </c>
      <c r="O179" s="9">
        <f t="shared" si="32"/>
        <v>1</v>
      </c>
      <c r="P179" s="14">
        <v>999.8993837411283</v>
      </c>
      <c r="Q179" s="15">
        <f t="shared" si="33"/>
        <v>1</v>
      </c>
      <c r="R179" s="15">
        <f t="shared" si="25"/>
        <v>0</v>
      </c>
      <c r="S179" s="25">
        <v>11376</v>
      </c>
      <c r="T179" s="25">
        <v>12218</v>
      </c>
      <c r="U179" s="25">
        <v>13123</v>
      </c>
      <c r="V179" s="17">
        <v>22.96</v>
      </c>
      <c r="W179" s="17">
        <f t="shared" si="26"/>
        <v>1.3609718837259359</v>
      </c>
      <c r="X179" s="12">
        <v>15.78</v>
      </c>
      <c r="Y179" s="12">
        <v>46.89</v>
      </c>
      <c r="Z179" s="12">
        <v>3.68</v>
      </c>
      <c r="AA179" s="17">
        <f t="shared" si="34"/>
        <v>0.56584781867351763</v>
      </c>
      <c r="AB179" s="25">
        <v>1.69</v>
      </c>
      <c r="AC179" s="16">
        <v>6.3</v>
      </c>
      <c r="AD179" s="25">
        <v>0</v>
      </c>
      <c r="AE179" s="25">
        <v>0</v>
      </c>
      <c r="AF179" s="25">
        <v>0</v>
      </c>
      <c r="AG179" s="25">
        <v>1</v>
      </c>
      <c r="AH179">
        <v>2</v>
      </c>
      <c r="AI179" s="25">
        <f t="shared" si="27"/>
        <v>3</v>
      </c>
      <c r="AJ179" s="25">
        <v>0</v>
      </c>
      <c r="AK179" s="25">
        <v>1</v>
      </c>
      <c r="AL179" s="25">
        <v>1</v>
      </c>
      <c r="AM179" s="25">
        <v>5</v>
      </c>
      <c r="AN179" s="25">
        <f t="shared" si="28"/>
        <v>7</v>
      </c>
      <c r="AO179" s="25">
        <v>0</v>
      </c>
      <c r="AP179" s="25">
        <v>0</v>
      </c>
      <c r="AQ179" s="25">
        <v>1</v>
      </c>
      <c r="AR179" s="25">
        <v>5</v>
      </c>
      <c r="AS179" s="25">
        <f t="shared" si="29"/>
        <v>6</v>
      </c>
      <c r="AT179" s="25">
        <f t="shared" si="35"/>
        <v>0</v>
      </c>
      <c r="AU179" s="25">
        <f t="shared" si="35"/>
        <v>1</v>
      </c>
      <c r="AV179" s="25">
        <f t="shared" si="35"/>
        <v>3</v>
      </c>
      <c r="AW179" s="25">
        <f t="shared" si="35"/>
        <v>12</v>
      </c>
      <c r="AX179" s="25">
        <f t="shared" si="35"/>
        <v>16</v>
      </c>
    </row>
    <row r="180" spans="1:50" s="88" customFormat="1" x14ac:dyDescent="0.3">
      <c r="A180" s="86">
        <v>179</v>
      </c>
      <c r="B180" s="86">
        <v>80</v>
      </c>
      <c r="C180" s="86">
        <v>3</v>
      </c>
      <c r="D180" s="86">
        <v>3</v>
      </c>
      <c r="E180" s="86">
        <v>1</v>
      </c>
      <c r="F180" s="86">
        <v>1</v>
      </c>
      <c r="G180" s="86">
        <v>1</v>
      </c>
      <c r="H180" s="86">
        <v>1</v>
      </c>
      <c r="I180" s="86">
        <f t="shared" si="30"/>
        <v>2</v>
      </c>
      <c r="J180" s="86">
        <v>3.31</v>
      </c>
      <c r="K180" s="94">
        <v>96.77</v>
      </c>
      <c r="L180" s="94">
        <v>97.77</v>
      </c>
      <c r="M180" s="90">
        <v>60230</v>
      </c>
      <c r="N180" s="90">
        <f t="shared" si="31"/>
        <v>1000</v>
      </c>
      <c r="O180" s="89">
        <f t="shared" si="32"/>
        <v>1</v>
      </c>
      <c r="P180" s="90">
        <v>999.89720838198343</v>
      </c>
      <c r="Q180" s="87">
        <f t="shared" si="33"/>
        <v>1</v>
      </c>
      <c r="R180" s="87">
        <f t="shared" si="25"/>
        <v>0</v>
      </c>
      <c r="S180" s="86">
        <v>11376</v>
      </c>
      <c r="T180" s="86">
        <v>12218</v>
      </c>
      <c r="U180" s="86">
        <v>13123</v>
      </c>
      <c r="V180" s="23">
        <v>18.48</v>
      </c>
      <c r="W180" s="23">
        <f t="shared" si="26"/>
        <v>1.266701966884088</v>
      </c>
      <c r="X180" s="13">
        <v>13.18</v>
      </c>
      <c r="Y180" s="13">
        <v>28.23</v>
      </c>
      <c r="Z180" s="13">
        <v>4.04</v>
      </c>
      <c r="AA180" s="23">
        <f t="shared" si="34"/>
        <v>0.60638136511060492</v>
      </c>
      <c r="AB180" s="86">
        <v>2.5499999999999998</v>
      </c>
      <c r="AC180" s="91">
        <v>6.13</v>
      </c>
      <c r="AD180" s="86">
        <v>0</v>
      </c>
      <c r="AE180" s="86">
        <v>0</v>
      </c>
      <c r="AF180" s="86">
        <v>0</v>
      </c>
      <c r="AG180" s="86">
        <v>1</v>
      </c>
      <c r="AH180" s="93">
        <v>4</v>
      </c>
      <c r="AI180" s="86">
        <f t="shared" si="27"/>
        <v>5</v>
      </c>
      <c r="AJ180" s="86">
        <v>0</v>
      </c>
      <c r="AK180" s="86">
        <v>0</v>
      </c>
      <c r="AL180" s="86">
        <v>4</v>
      </c>
      <c r="AM180" s="86">
        <v>6</v>
      </c>
      <c r="AN180" s="86">
        <f t="shared" si="28"/>
        <v>10</v>
      </c>
      <c r="AO180" s="86">
        <v>0</v>
      </c>
      <c r="AP180" s="86">
        <v>1</v>
      </c>
      <c r="AQ180" s="86">
        <v>2</v>
      </c>
      <c r="AR180" s="86">
        <v>9</v>
      </c>
      <c r="AS180" s="86">
        <f t="shared" si="29"/>
        <v>12</v>
      </c>
      <c r="AT180" s="86">
        <f t="shared" si="35"/>
        <v>0</v>
      </c>
      <c r="AU180" s="86">
        <f t="shared" si="35"/>
        <v>1</v>
      </c>
      <c r="AV180" s="86">
        <f t="shared" si="35"/>
        <v>7</v>
      </c>
      <c r="AW180" s="86">
        <f t="shared" si="35"/>
        <v>19</v>
      </c>
      <c r="AX180" s="86">
        <f t="shared" si="35"/>
        <v>27</v>
      </c>
    </row>
    <row r="181" spans="1:50" x14ac:dyDescent="0.3">
      <c r="A181" s="25">
        <v>180</v>
      </c>
      <c r="B181" s="25">
        <v>80</v>
      </c>
      <c r="C181" s="25">
        <v>3</v>
      </c>
      <c r="D181" s="25">
        <v>2</v>
      </c>
      <c r="E181" s="25">
        <v>2</v>
      </c>
      <c r="F181" s="25">
        <v>2</v>
      </c>
      <c r="G181" s="25">
        <v>1</v>
      </c>
      <c r="H181" s="25">
        <v>1</v>
      </c>
      <c r="I181" s="19">
        <f t="shared" si="30"/>
        <v>2</v>
      </c>
      <c r="J181" s="25">
        <v>3.21</v>
      </c>
      <c r="K181" s="10">
        <v>97.77</v>
      </c>
      <c r="L181" s="10">
        <v>98.67</v>
      </c>
      <c r="M181" s="14">
        <v>60230</v>
      </c>
      <c r="N181" s="14">
        <f t="shared" si="31"/>
        <v>900.00000000000568</v>
      </c>
      <c r="O181" s="9">
        <f t="shared" si="32"/>
        <v>0.90000000000000568</v>
      </c>
      <c r="P181" s="14">
        <v>897.76853495186845</v>
      </c>
      <c r="Q181" s="15">
        <f t="shared" si="33"/>
        <v>1</v>
      </c>
      <c r="R181" s="15">
        <f t="shared" si="25"/>
        <v>0</v>
      </c>
      <c r="S181" s="25">
        <v>11376</v>
      </c>
      <c r="T181" s="25">
        <v>12218</v>
      </c>
      <c r="U181" s="25">
        <v>13123</v>
      </c>
      <c r="V181" s="17">
        <v>19.13</v>
      </c>
      <c r="W181" s="17">
        <f t="shared" si="26"/>
        <v>1.2817149700272958</v>
      </c>
      <c r="X181" s="12">
        <v>17.96</v>
      </c>
      <c r="Y181" s="12">
        <v>20.3</v>
      </c>
      <c r="Z181" s="12">
        <v>4.41</v>
      </c>
      <c r="AA181" s="17">
        <f t="shared" si="34"/>
        <v>0.6444385894678385</v>
      </c>
      <c r="AB181" s="25">
        <v>2.97</v>
      </c>
      <c r="AC181" s="16">
        <v>5.97</v>
      </c>
      <c r="AD181" s="25">
        <v>0</v>
      </c>
      <c r="AE181" s="25">
        <v>0</v>
      </c>
      <c r="AF181" s="25">
        <v>0</v>
      </c>
      <c r="AG181" s="25">
        <v>2</v>
      </c>
      <c r="AH181">
        <v>6</v>
      </c>
      <c r="AI181" s="25">
        <f t="shared" si="27"/>
        <v>8</v>
      </c>
      <c r="AJ181" s="25">
        <v>0</v>
      </c>
      <c r="AK181" s="25">
        <v>0</v>
      </c>
      <c r="AL181" s="25">
        <v>1</v>
      </c>
      <c r="AM181" s="25">
        <v>4</v>
      </c>
      <c r="AN181" s="25">
        <f t="shared" si="28"/>
        <v>5</v>
      </c>
      <c r="AO181" s="25">
        <v>0</v>
      </c>
      <c r="AP181" s="25">
        <v>0</v>
      </c>
      <c r="AQ181" s="25">
        <v>1</v>
      </c>
      <c r="AR181" s="25">
        <v>7</v>
      </c>
      <c r="AS181" s="25">
        <f t="shared" si="29"/>
        <v>8</v>
      </c>
      <c r="AT181" s="25">
        <f t="shared" si="35"/>
        <v>0</v>
      </c>
      <c r="AU181" s="25">
        <f t="shared" si="35"/>
        <v>0</v>
      </c>
      <c r="AV181" s="25">
        <f t="shared" si="35"/>
        <v>4</v>
      </c>
      <c r="AW181" s="25">
        <f t="shared" si="35"/>
        <v>17</v>
      </c>
      <c r="AX181" s="25">
        <f t="shared" si="35"/>
        <v>21</v>
      </c>
    </row>
    <row r="182" spans="1:50" x14ac:dyDescent="0.3">
      <c r="A182" s="25">
        <v>181</v>
      </c>
      <c r="B182" s="25">
        <v>60</v>
      </c>
      <c r="C182" s="25">
        <v>3</v>
      </c>
      <c r="D182" s="25">
        <v>3</v>
      </c>
      <c r="E182" s="25">
        <v>2</v>
      </c>
      <c r="F182" s="25">
        <v>1</v>
      </c>
      <c r="G182" s="25">
        <v>1</v>
      </c>
      <c r="H182" s="25">
        <v>1</v>
      </c>
      <c r="I182" s="19">
        <f t="shared" si="30"/>
        <v>2</v>
      </c>
      <c r="J182" s="25">
        <v>3.25</v>
      </c>
      <c r="K182" s="10">
        <v>98.67</v>
      </c>
      <c r="L182" s="10">
        <v>99</v>
      </c>
      <c r="M182" s="14">
        <v>60230</v>
      </c>
      <c r="N182" s="14">
        <f t="shared" si="31"/>
        <v>329.99999999999829</v>
      </c>
      <c r="O182" s="9">
        <f t="shared" si="32"/>
        <v>0.32999999999999829</v>
      </c>
      <c r="P182" s="14">
        <v>329.96208008306394</v>
      </c>
      <c r="Q182" s="15">
        <f t="shared" si="33"/>
        <v>1</v>
      </c>
      <c r="R182" s="15">
        <f t="shared" si="25"/>
        <v>0</v>
      </c>
      <c r="S182" s="25">
        <v>11376</v>
      </c>
      <c r="T182" s="25">
        <v>12218</v>
      </c>
      <c r="U182" s="25">
        <v>13123</v>
      </c>
      <c r="V182" s="17">
        <v>15.81</v>
      </c>
      <c r="W182" s="17">
        <f t="shared" si="26"/>
        <v>1.1989318699322091</v>
      </c>
      <c r="X182" s="12">
        <v>15.81</v>
      </c>
      <c r="Y182" s="12">
        <v>15.81</v>
      </c>
      <c r="Z182" s="12">
        <v>6.56</v>
      </c>
      <c r="AA182" s="17">
        <f t="shared" si="34"/>
        <v>0.81690383937566025</v>
      </c>
      <c r="AB182" s="25">
        <v>5.99</v>
      </c>
      <c r="AC182" s="16">
        <v>6.9</v>
      </c>
      <c r="AD182" s="25">
        <v>2</v>
      </c>
      <c r="AE182" s="25">
        <v>0</v>
      </c>
      <c r="AF182" s="25">
        <v>0</v>
      </c>
      <c r="AG182" s="25">
        <v>0</v>
      </c>
      <c r="AH182">
        <v>1</v>
      </c>
      <c r="AI182" s="25">
        <f t="shared" si="27"/>
        <v>1</v>
      </c>
      <c r="AJ182" s="25">
        <v>0</v>
      </c>
      <c r="AK182" s="25">
        <v>0</v>
      </c>
      <c r="AL182" s="25">
        <v>0</v>
      </c>
      <c r="AM182" s="25">
        <v>1</v>
      </c>
      <c r="AN182" s="25">
        <f t="shared" si="28"/>
        <v>1</v>
      </c>
      <c r="AO182" s="25">
        <v>0</v>
      </c>
      <c r="AP182" s="25">
        <v>1</v>
      </c>
      <c r="AQ182" s="25">
        <v>2</v>
      </c>
      <c r="AR182" s="25">
        <v>2</v>
      </c>
      <c r="AS182" s="25">
        <f t="shared" si="29"/>
        <v>5</v>
      </c>
      <c r="AT182" s="25">
        <f t="shared" si="35"/>
        <v>0</v>
      </c>
      <c r="AU182" s="25">
        <f t="shared" si="35"/>
        <v>1</v>
      </c>
      <c r="AV182" s="25">
        <f t="shared" si="35"/>
        <v>2</v>
      </c>
      <c r="AW182" s="25">
        <f t="shared" si="35"/>
        <v>4</v>
      </c>
      <c r="AX182" s="25">
        <f t="shared" si="35"/>
        <v>7</v>
      </c>
    </row>
    <row r="183" spans="1:50" x14ac:dyDescent="0.3">
      <c r="A183" s="25">
        <v>182</v>
      </c>
      <c r="B183" s="25">
        <v>80</v>
      </c>
      <c r="C183" s="25">
        <v>3</v>
      </c>
      <c r="D183" s="25">
        <v>2</v>
      </c>
      <c r="E183" s="25">
        <v>2</v>
      </c>
      <c r="F183" s="25">
        <v>2</v>
      </c>
      <c r="G183" s="25">
        <v>1</v>
      </c>
      <c r="H183" s="25">
        <v>1</v>
      </c>
      <c r="I183" s="19">
        <f t="shared" si="30"/>
        <v>2</v>
      </c>
      <c r="J183" s="25">
        <v>3.36</v>
      </c>
      <c r="K183" s="10">
        <v>99</v>
      </c>
      <c r="L183" s="10">
        <v>100</v>
      </c>
      <c r="M183" s="14">
        <v>60230</v>
      </c>
      <c r="N183" s="14">
        <f t="shared" si="31"/>
        <v>1000</v>
      </c>
      <c r="O183" s="9">
        <f t="shared" si="32"/>
        <v>1</v>
      </c>
      <c r="P183" s="14">
        <v>999.86880941760592</v>
      </c>
      <c r="Q183" s="15">
        <f t="shared" si="33"/>
        <v>1</v>
      </c>
      <c r="R183" s="15">
        <f t="shared" si="25"/>
        <v>0</v>
      </c>
      <c r="S183" s="25">
        <v>10064</v>
      </c>
      <c r="T183" s="25">
        <v>10137</v>
      </c>
      <c r="U183" s="25">
        <v>10210</v>
      </c>
      <c r="V183" s="17">
        <v>22.34</v>
      </c>
      <c r="W183" s="17">
        <f t="shared" si="26"/>
        <v>1.3490831687795903</v>
      </c>
      <c r="X183" s="12">
        <v>22.1</v>
      </c>
      <c r="Y183" s="12">
        <v>22.57</v>
      </c>
      <c r="Z183" s="12">
        <v>6.18</v>
      </c>
      <c r="AA183" s="17">
        <f t="shared" si="34"/>
        <v>0.79098847508881587</v>
      </c>
      <c r="AB183" s="25">
        <v>5.19</v>
      </c>
      <c r="AC183" s="16">
        <v>7.76</v>
      </c>
      <c r="AD183" s="25">
        <v>0</v>
      </c>
      <c r="AE183" s="25">
        <v>0</v>
      </c>
      <c r="AF183" s="25">
        <v>0</v>
      </c>
      <c r="AG183" s="25">
        <v>1</v>
      </c>
      <c r="AH183">
        <v>4</v>
      </c>
      <c r="AI183" s="25">
        <f t="shared" si="27"/>
        <v>5</v>
      </c>
      <c r="AJ183" s="25">
        <v>0</v>
      </c>
      <c r="AK183" s="25">
        <v>1</v>
      </c>
      <c r="AL183" s="25">
        <v>1</v>
      </c>
      <c r="AM183" s="25">
        <v>4</v>
      </c>
      <c r="AN183" s="25">
        <f t="shared" si="28"/>
        <v>6</v>
      </c>
      <c r="AO183" s="25">
        <v>0</v>
      </c>
      <c r="AP183" s="25">
        <v>0</v>
      </c>
      <c r="AQ183" s="25">
        <v>2</v>
      </c>
      <c r="AR183" s="25">
        <v>10</v>
      </c>
      <c r="AS183" s="25">
        <f t="shared" si="29"/>
        <v>12</v>
      </c>
      <c r="AT183" s="25">
        <f t="shared" si="35"/>
        <v>0</v>
      </c>
      <c r="AU183" s="25">
        <f t="shared" si="35"/>
        <v>1</v>
      </c>
      <c r="AV183" s="25">
        <f t="shared" si="35"/>
        <v>4</v>
      </c>
      <c r="AW183" s="25">
        <f t="shared" si="35"/>
        <v>18</v>
      </c>
      <c r="AX183" s="25">
        <f t="shared" si="35"/>
        <v>23</v>
      </c>
    </row>
    <row r="184" spans="1:50" x14ac:dyDescent="0.3">
      <c r="A184" s="25">
        <v>183</v>
      </c>
      <c r="B184" s="25">
        <v>80</v>
      </c>
      <c r="C184" s="25">
        <v>3</v>
      </c>
      <c r="D184" s="25">
        <v>3</v>
      </c>
      <c r="E184" s="25">
        <v>2</v>
      </c>
      <c r="F184" s="25">
        <v>2</v>
      </c>
      <c r="G184" s="25">
        <v>1</v>
      </c>
      <c r="H184" s="25">
        <v>1</v>
      </c>
      <c r="I184" s="19">
        <f t="shared" si="30"/>
        <v>2</v>
      </c>
      <c r="J184" s="25">
        <v>3.53</v>
      </c>
      <c r="K184" s="10">
        <v>100</v>
      </c>
      <c r="L184" s="10">
        <v>101</v>
      </c>
      <c r="M184" s="14">
        <v>60230</v>
      </c>
      <c r="N184" s="14">
        <f t="shared" si="31"/>
        <v>1000</v>
      </c>
      <c r="O184" s="9">
        <f t="shared" si="32"/>
        <v>1</v>
      </c>
      <c r="P184" s="14">
        <v>994.95298087188053</v>
      </c>
      <c r="Q184" s="15">
        <f t="shared" si="33"/>
        <v>0.99</v>
      </c>
      <c r="R184" s="15">
        <f t="shared" si="25"/>
        <v>1.0000000000000009E-2</v>
      </c>
      <c r="S184" s="25">
        <v>10064</v>
      </c>
      <c r="T184" s="25">
        <v>10137</v>
      </c>
      <c r="U184" s="25">
        <v>10210</v>
      </c>
      <c r="V184" s="17">
        <v>22.93</v>
      </c>
      <c r="W184" s="17">
        <f t="shared" si="26"/>
        <v>1.3604040547299387</v>
      </c>
      <c r="X184" s="12">
        <v>10.67</v>
      </c>
      <c r="Y184" s="12">
        <v>35.19</v>
      </c>
      <c r="Z184" s="12">
        <v>4.5</v>
      </c>
      <c r="AA184" s="17">
        <f t="shared" si="34"/>
        <v>0.65321251377534373</v>
      </c>
      <c r="AB184" s="25">
        <v>2.72</v>
      </c>
      <c r="AC184" s="16">
        <v>7.22</v>
      </c>
      <c r="AD184" s="25">
        <v>0</v>
      </c>
      <c r="AE184" s="25">
        <v>0</v>
      </c>
      <c r="AF184" s="25">
        <v>0</v>
      </c>
      <c r="AG184" s="25">
        <v>0</v>
      </c>
      <c r="AH184">
        <v>2</v>
      </c>
      <c r="AI184" s="25">
        <f t="shared" si="27"/>
        <v>2</v>
      </c>
      <c r="AJ184" s="25">
        <v>0</v>
      </c>
      <c r="AK184" s="25">
        <v>0</v>
      </c>
      <c r="AL184" s="25">
        <v>0</v>
      </c>
      <c r="AM184" s="25">
        <v>4</v>
      </c>
      <c r="AN184" s="25">
        <f t="shared" si="28"/>
        <v>4</v>
      </c>
      <c r="AO184" s="25">
        <v>0</v>
      </c>
      <c r="AP184" s="25">
        <v>1</v>
      </c>
      <c r="AQ184" s="25">
        <v>0</v>
      </c>
      <c r="AR184" s="25">
        <v>2</v>
      </c>
      <c r="AS184" s="25">
        <f t="shared" si="29"/>
        <v>3</v>
      </c>
      <c r="AT184" s="25">
        <f t="shared" si="35"/>
        <v>0</v>
      </c>
      <c r="AU184" s="25">
        <f t="shared" si="35"/>
        <v>1</v>
      </c>
      <c r="AV184" s="25">
        <f t="shared" si="35"/>
        <v>0</v>
      </c>
      <c r="AW184" s="25">
        <f t="shared" si="35"/>
        <v>8</v>
      </c>
      <c r="AX184" s="25">
        <f t="shared" si="35"/>
        <v>9</v>
      </c>
    </row>
    <row r="185" spans="1:50" s="88" customFormat="1" x14ac:dyDescent="0.3">
      <c r="A185" s="86">
        <v>184</v>
      </c>
      <c r="B185" s="86">
        <v>40</v>
      </c>
      <c r="C185" s="86">
        <v>3</v>
      </c>
      <c r="D185" s="86">
        <v>3</v>
      </c>
      <c r="E185" s="86">
        <v>1</v>
      </c>
      <c r="F185" s="86">
        <v>1</v>
      </c>
      <c r="G185" s="86">
        <v>1</v>
      </c>
      <c r="H185" s="86">
        <v>1</v>
      </c>
      <c r="I185" s="86">
        <f t="shared" si="30"/>
        <v>2</v>
      </c>
      <c r="J185" s="86">
        <v>3.23</v>
      </c>
      <c r="K185" s="94">
        <v>101</v>
      </c>
      <c r="L185" s="94">
        <v>103</v>
      </c>
      <c r="M185" s="90">
        <v>60230</v>
      </c>
      <c r="N185" s="90">
        <f t="shared" si="31"/>
        <v>2000</v>
      </c>
      <c r="O185" s="89">
        <f t="shared" si="32"/>
        <v>2</v>
      </c>
      <c r="P185" s="90">
        <v>1952.2011449811941</v>
      </c>
      <c r="Q185" s="87">
        <f t="shared" si="33"/>
        <v>0.98</v>
      </c>
      <c r="R185" s="87">
        <f t="shared" si="25"/>
        <v>2.0000000000000018E-2</v>
      </c>
      <c r="S185" s="86">
        <v>10064</v>
      </c>
      <c r="T185" s="86">
        <v>10137</v>
      </c>
      <c r="U185" s="86">
        <v>10210</v>
      </c>
      <c r="V185" s="23">
        <v>14.25</v>
      </c>
      <c r="W185" s="23">
        <f t="shared" si="26"/>
        <v>1.153814864344529</v>
      </c>
      <c r="X185" s="13">
        <v>4.01</v>
      </c>
      <c r="Y185" s="13">
        <v>22.11</v>
      </c>
      <c r="Z185" s="13">
        <v>4.3499999999999996</v>
      </c>
      <c r="AA185" s="23">
        <f t="shared" si="34"/>
        <v>0.63848925695463732</v>
      </c>
      <c r="AB185" s="86">
        <v>2.6</v>
      </c>
      <c r="AC185" s="91">
        <v>7.06</v>
      </c>
      <c r="AD185" s="86">
        <v>4</v>
      </c>
      <c r="AE185" s="86">
        <v>0</v>
      </c>
      <c r="AF185" s="86">
        <v>0</v>
      </c>
      <c r="AG185" s="86">
        <v>2</v>
      </c>
      <c r="AH185" s="93">
        <v>7</v>
      </c>
      <c r="AI185" s="86">
        <f t="shared" si="27"/>
        <v>9</v>
      </c>
      <c r="AJ185" s="86">
        <v>0</v>
      </c>
      <c r="AK185" s="86">
        <v>0</v>
      </c>
      <c r="AL185" s="86">
        <v>4</v>
      </c>
      <c r="AM185" s="86">
        <v>4</v>
      </c>
      <c r="AN185" s="86">
        <f t="shared" si="28"/>
        <v>8</v>
      </c>
      <c r="AO185" s="86">
        <v>0</v>
      </c>
      <c r="AP185" s="86">
        <v>1</v>
      </c>
      <c r="AQ185" s="86">
        <v>1</v>
      </c>
      <c r="AR185" s="86">
        <v>3</v>
      </c>
      <c r="AS185" s="86">
        <f t="shared" si="29"/>
        <v>5</v>
      </c>
      <c r="AT185" s="86">
        <f t="shared" si="35"/>
        <v>0</v>
      </c>
      <c r="AU185" s="86">
        <f t="shared" si="35"/>
        <v>1</v>
      </c>
      <c r="AV185" s="86">
        <f t="shared" si="35"/>
        <v>7</v>
      </c>
      <c r="AW185" s="86">
        <f t="shared" si="35"/>
        <v>14</v>
      </c>
      <c r="AX185" s="86">
        <f t="shared" si="35"/>
        <v>22</v>
      </c>
    </row>
    <row r="186" spans="1:50" x14ac:dyDescent="0.3">
      <c r="A186" s="25">
        <v>185</v>
      </c>
      <c r="B186" s="25">
        <v>60</v>
      </c>
      <c r="C186" s="25">
        <v>3</v>
      </c>
      <c r="D186" s="25">
        <v>2</v>
      </c>
      <c r="E186" s="25">
        <v>2</v>
      </c>
      <c r="F186" s="25">
        <v>2</v>
      </c>
      <c r="G186" s="25">
        <v>1</v>
      </c>
      <c r="H186" s="25">
        <v>1</v>
      </c>
      <c r="I186" s="19">
        <f t="shared" si="30"/>
        <v>2</v>
      </c>
      <c r="J186" s="25">
        <v>3.27</v>
      </c>
      <c r="K186" s="10">
        <v>103</v>
      </c>
      <c r="L186" s="10">
        <v>104</v>
      </c>
      <c r="M186" s="14">
        <v>60230</v>
      </c>
      <c r="N186" s="14">
        <f t="shared" si="31"/>
        <v>1000</v>
      </c>
      <c r="O186" s="9">
        <f t="shared" si="32"/>
        <v>1</v>
      </c>
      <c r="P186" s="14">
        <v>999.55746909043603</v>
      </c>
      <c r="Q186" s="15">
        <f t="shared" si="33"/>
        <v>1</v>
      </c>
      <c r="R186" s="15">
        <f t="shared" si="25"/>
        <v>0</v>
      </c>
      <c r="S186" s="25">
        <v>10064</v>
      </c>
      <c r="T186" s="25">
        <v>10137</v>
      </c>
      <c r="U186" s="25">
        <v>10210</v>
      </c>
      <c r="V186" s="17">
        <v>36.81</v>
      </c>
      <c r="W186" s="17">
        <f t="shared" si="26"/>
        <v>1.5659658174466666</v>
      </c>
      <c r="X186" s="12">
        <v>31.51</v>
      </c>
      <c r="Y186" s="12">
        <v>42.11</v>
      </c>
      <c r="Z186" s="12">
        <v>3.84</v>
      </c>
      <c r="AA186" s="17">
        <f t="shared" si="34"/>
        <v>0.58433122436753082</v>
      </c>
      <c r="AB186" s="25">
        <v>2.8</v>
      </c>
      <c r="AC186" s="16">
        <v>4.8099999999999996</v>
      </c>
      <c r="AD186" s="25">
        <v>1</v>
      </c>
      <c r="AE186" s="25">
        <v>0</v>
      </c>
      <c r="AF186" s="25">
        <v>0</v>
      </c>
      <c r="AG186" s="25">
        <v>0</v>
      </c>
      <c r="AH186">
        <v>3</v>
      </c>
      <c r="AI186" s="25">
        <f t="shared" si="27"/>
        <v>3</v>
      </c>
      <c r="AJ186" s="25">
        <v>0</v>
      </c>
      <c r="AK186" s="25">
        <v>0</v>
      </c>
      <c r="AL186" s="25">
        <v>1</v>
      </c>
      <c r="AM186" s="25">
        <v>3</v>
      </c>
      <c r="AN186" s="25">
        <f t="shared" si="28"/>
        <v>4</v>
      </c>
      <c r="AO186" s="25">
        <v>0</v>
      </c>
      <c r="AP186" s="25">
        <v>1</v>
      </c>
      <c r="AQ186" s="25">
        <v>2</v>
      </c>
      <c r="AR186" s="25">
        <v>5</v>
      </c>
      <c r="AS186" s="25">
        <f t="shared" si="29"/>
        <v>8</v>
      </c>
      <c r="AT186" s="25">
        <f t="shared" si="35"/>
        <v>0</v>
      </c>
      <c r="AU186" s="25">
        <f t="shared" si="35"/>
        <v>1</v>
      </c>
      <c r="AV186" s="25">
        <f t="shared" si="35"/>
        <v>3</v>
      </c>
      <c r="AW186" s="25">
        <f t="shared" si="35"/>
        <v>11</v>
      </c>
      <c r="AX186" s="25">
        <f t="shared" si="35"/>
        <v>15</v>
      </c>
    </row>
    <row r="187" spans="1:50" x14ac:dyDescent="0.3">
      <c r="A187" s="25">
        <v>186</v>
      </c>
      <c r="B187" s="25">
        <v>60</v>
      </c>
      <c r="C187" s="25">
        <v>3</v>
      </c>
      <c r="D187" s="25">
        <v>3</v>
      </c>
      <c r="E187" s="25">
        <v>2</v>
      </c>
      <c r="F187" s="25">
        <v>2</v>
      </c>
      <c r="G187" s="25">
        <v>1</v>
      </c>
      <c r="H187" s="25">
        <v>1</v>
      </c>
      <c r="I187" s="19">
        <f t="shared" si="30"/>
        <v>2</v>
      </c>
      <c r="J187" s="25">
        <v>3.43</v>
      </c>
      <c r="K187" s="10">
        <v>104</v>
      </c>
      <c r="L187" s="10">
        <v>105</v>
      </c>
      <c r="M187" s="14">
        <v>60230</v>
      </c>
      <c r="N187" s="14">
        <f t="shared" si="31"/>
        <v>1000</v>
      </c>
      <c r="O187" s="9">
        <f t="shared" si="32"/>
        <v>1</v>
      </c>
      <c r="P187" s="14">
        <v>986.86267317989655</v>
      </c>
      <c r="Q187" s="15">
        <f t="shared" si="33"/>
        <v>0.99</v>
      </c>
      <c r="R187" s="15">
        <f t="shared" si="25"/>
        <v>1.0000000000000009E-2</v>
      </c>
      <c r="S187" s="25">
        <v>10064</v>
      </c>
      <c r="T187" s="25">
        <v>10137</v>
      </c>
      <c r="U187" s="25">
        <v>10210</v>
      </c>
      <c r="V187" s="17">
        <v>30.23</v>
      </c>
      <c r="W187" s="17">
        <f t="shared" si="26"/>
        <v>1.4804381471778172</v>
      </c>
      <c r="X187" s="12">
        <v>27.27</v>
      </c>
      <c r="Y187" s="12">
        <v>33.18</v>
      </c>
      <c r="Z187" s="12">
        <v>4.0599999999999996</v>
      </c>
      <c r="AA187" s="17">
        <f t="shared" si="34"/>
        <v>0.60852603357719404</v>
      </c>
      <c r="AB187" s="25">
        <v>2.87</v>
      </c>
      <c r="AC187" s="16">
        <v>5.96</v>
      </c>
      <c r="AD187" s="25">
        <v>1</v>
      </c>
      <c r="AE187" s="25">
        <v>0</v>
      </c>
      <c r="AF187" s="25">
        <v>0</v>
      </c>
      <c r="AG187" s="25">
        <v>1</v>
      </c>
      <c r="AH187">
        <v>2</v>
      </c>
      <c r="AI187" s="25">
        <f t="shared" si="27"/>
        <v>3</v>
      </c>
      <c r="AJ187" s="25">
        <v>0</v>
      </c>
      <c r="AK187" s="25">
        <v>0</v>
      </c>
      <c r="AL187" s="25">
        <v>0</v>
      </c>
      <c r="AM187" s="25">
        <v>6</v>
      </c>
      <c r="AN187" s="25">
        <f t="shared" si="28"/>
        <v>6</v>
      </c>
      <c r="AO187" s="25">
        <v>0</v>
      </c>
      <c r="AP187" s="25">
        <v>1</v>
      </c>
      <c r="AQ187" s="25">
        <v>0</v>
      </c>
      <c r="AR187" s="25">
        <v>8</v>
      </c>
      <c r="AS187" s="25">
        <f t="shared" si="29"/>
        <v>9</v>
      </c>
      <c r="AT187" s="25">
        <f t="shared" si="35"/>
        <v>0</v>
      </c>
      <c r="AU187" s="25">
        <f t="shared" si="35"/>
        <v>1</v>
      </c>
      <c r="AV187" s="25">
        <f t="shared" si="35"/>
        <v>1</v>
      </c>
      <c r="AW187" s="25">
        <f t="shared" si="35"/>
        <v>16</v>
      </c>
      <c r="AX187" s="25">
        <f t="shared" si="35"/>
        <v>18</v>
      </c>
    </row>
    <row r="188" spans="1:50" x14ac:dyDescent="0.3">
      <c r="A188" s="25">
        <v>187</v>
      </c>
      <c r="B188" s="25">
        <v>60</v>
      </c>
      <c r="C188" s="25">
        <v>3</v>
      </c>
      <c r="D188" s="25">
        <v>3</v>
      </c>
      <c r="E188" s="25">
        <v>3</v>
      </c>
      <c r="F188" s="25">
        <v>2</v>
      </c>
      <c r="G188" s="25">
        <v>1</v>
      </c>
      <c r="H188" s="25">
        <v>1</v>
      </c>
      <c r="I188" s="19">
        <f t="shared" si="30"/>
        <v>2</v>
      </c>
      <c r="J188" s="25">
        <v>3.34</v>
      </c>
      <c r="K188" s="10">
        <v>105</v>
      </c>
      <c r="L188" s="10">
        <v>106</v>
      </c>
      <c r="M188" s="14">
        <v>60230</v>
      </c>
      <c r="N188" s="14">
        <f t="shared" si="31"/>
        <v>1000</v>
      </c>
      <c r="O188" s="9">
        <f t="shared" si="32"/>
        <v>1</v>
      </c>
      <c r="P188" s="14">
        <v>999.87446028882869</v>
      </c>
      <c r="Q188" s="15">
        <f t="shared" si="33"/>
        <v>1</v>
      </c>
      <c r="R188" s="15">
        <f t="shared" si="25"/>
        <v>0</v>
      </c>
      <c r="S188" s="25">
        <v>10064</v>
      </c>
      <c r="T188" s="25">
        <v>10137</v>
      </c>
      <c r="U188" s="25">
        <v>10210</v>
      </c>
      <c r="V188" s="17">
        <v>31.35</v>
      </c>
      <c r="W188" s="17">
        <f t="shared" si="26"/>
        <v>1.4962375451667353</v>
      </c>
      <c r="X188" s="12">
        <v>29.56</v>
      </c>
      <c r="Y188" s="12">
        <v>34.93</v>
      </c>
      <c r="Z188" s="12">
        <v>4.57</v>
      </c>
      <c r="AA188" s="17">
        <f t="shared" si="34"/>
        <v>0.6599162000698503</v>
      </c>
      <c r="AB188" s="25">
        <v>2.63</v>
      </c>
      <c r="AC188" s="16">
        <v>6.25</v>
      </c>
      <c r="AD188" s="25">
        <v>0</v>
      </c>
      <c r="AE188" s="25">
        <v>0</v>
      </c>
      <c r="AF188" s="25">
        <v>0</v>
      </c>
      <c r="AG188" s="25">
        <v>0</v>
      </c>
      <c r="AH188">
        <v>0</v>
      </c>
      <c r="AI188" s="25">
        <f t="shared" si="27"/>
        <v>0</v>
      </c>
      <c r="AJ188" s="25">
        <v>0</v>
      </c>
      <c r="AK188" s="25">
        <v>0</v>
      </c>
      <c r="AL188" s="25">
        <v>2</v>
      </c>
      <c r="AM188" s="25">
        <v>1</v>
      </c>
      <c r="AN188" s="25">
        <f t="shared" si="28"/>
        <v>3</v>
      </c>
      <c r="AO188" s="25">
        <v>0</v>
      </c>
      <c r="AP188" s="25">
        <v>0</v>
      </c>
      <c r="AQ188" s="25">
        <v>1</v>
      </c>
      <c r="AR188" s="25">
        <v>0</v>
      </c>
      <c r="AS188" s="25">
        <f t="shared" si="29"/>
        <v>1</v>
      </c>
      <c r="AT188" s="25">
        <f t="shared" si="35"/>
        <v>0</v>
      </c>
      <c r="AU188" s="25">
        <f t="shared" si="35"/>
        <v>0</v>
      </c>
      <c r="AV188" s="25">
        <f t="shared" si="35"/>
        <v>3</v>
      </c>
      <c r="AW188" s="25">
        <f t="shared" si="35"/>
        <v>1</v>
      </c>
      <c r="AX188" s="25">
        <f t="shared" si="35"/>
        <v>4</v>
      </c>
    </row>
    <row r="189" spans="1:50" x14ac:dyDescent="0.3">
      <c r="A189" s="25">
        <v>188</v>
      </c>
      <c r="B189" s="25">
        <v>60</v>
      </c>
      <c r="C189" s="25">
        <v>3</v>
      </c>
      <c r="D189" s="25">
        <v>3</v>
      </c>
      <c r="E189" s="25">
        <v>3</v>
      </c>
      <c r="F189" s="25">
        <v>3</v>
      </c>
      <c r="G189" s="25">
        <v>1</v>
      </c>
      <c r="H189" s="25">
        <v>1</v>
      </c>
      <c r="I189" s="19">
        <f t="shared" si="30"/>
        <v>2</v>
      </c>
      <c r="J189" s="25">
        <v>3.18</v>
      </c>
      <c r="K189" s="10">
        <v>106</v>
      </c>
      <c r="L189" s="10">
        <v>106.378</v>
      </c>
      <c r="M189" s="14">
        <v>60230</v>
      </c>
      <c r="N189" s="14">
        <f t="shared" si="31"/>
        <v>378.00000000000011</v>
      </c>
      <c r="O189" s="9">
        <f t="shared" si="32"/>
        <v>0.37800000000000011</v>
      </c>
      <c r="P189" s="14">
        <v>377.96229043219563</v>
      </c>
      <c r="Q189" s="15">
        <f t="shared" si="33"/>
        <v>1</v>
      </c>
      <c r="R189" s="15">
        <f t="shared" si="25"/>
        <v>0</v>
      </c>
      <c r="S189" s="25">
        <v>10064</v>
      </c>
      <c r="T189" s="25">
        <v>10137</v>
      </c>
      <c r="U189" s="25">
        <v>10210</v>
      </c>
      <c r="V189" s="17">
        <v>33.72</v>
      </c>
      <c r="W189" s="17">
        <f t="shared" si="26"/>
        <v>1.5278875659527047</v>
      </c>
      <c r="X189" s="12">
        <v>29.56</v>
      </c>
      <c r="Y189" s="12">
        <v>37.869999999999997</v>
      </c>
      <c r="Z189" s="12">
        <v>2.91</v>
      </c>
      <c r="AA189" s="17">
        <f t="shared" si="34"/>
        <v>0.46389298898590731</v>
      </c>
      <c r="AB189" s="25">
        <v>2.59</v>
      </c>
      <c r="AC189" s="16">
        <v>3.18</v>
      </c>
      <c r="AD189" s="25">
        <v>0</v>
      </c>
      <c r="AE189" s="25">
        <v>0</v>
      </c>
      <c r="AF189" s="25">
        <v>0</v>
      </c>
      <c r="AG189" s="25">
        <v>0</v>
      </c>
      <c r="AH189">
        <v>0</v>
      </c>
      <c r="AI189" s="25">
        <f t="shared" si="27"/>
        <v>0</v>
      </c>
      <c r="AJ189" s="25">
        <v>0</v>
      </c>
      <c r="AK189" s="25">
        <v>0</v>
      </c>
      <c r="AL189" s="25">
        <v>0</v>
      </c>
      <c r="AM189" s="25">
        <v>1</v>
      </c>
      <c r="AN189" s="25">
        <f t="shared" si="28"/>
        <v>1</v>
      </c>
      <c r="AO189" s="25">
        <v>0</v>
      </c>
      <c r="AP189" s="25">
        <v>0</v>
      </c>
      <c r="AQ189" s="25">
        <v>0</v>
      </c>
      <c r="AR189" s="25">
        <v>0</v>
      </c>
      <c r="AS189" s="25">
        <f t="shared" si="29"/>
        <v>0</v>
      </c>
      <c r="AT189" s="25">
        <f t="shared" si="35"/>
        <v>0</v>
      </c>
      <c r="AU189" s="25">
        <f t="shared" si="35"/>
        <v>0</v>
      </c>
      <c r="AV189" s="25">
        <f t="shared" si="35"/>
        <v>0</v>
      </c>
      <c r="AW189" s="25">
        <f t="shared" si="35"/>
        <v>1</v>
      </c>
      <c r="AX189" s="25">
        <f t="shared" si="35"/>
        <v>1</v>
      </c>
    </row>
    <row r="190" spans="1:50" x14ac:dyDescent="0.3">
      <c r="A190" s="25">
        <v>189</v>
      </c>
      <c r="B190" s="25">
        <v>60</v>
      </c>
      <c r="C190" s="25">
        <v>3</v>
      </c>
      <c r="D190" s="25">
        <v>3</v>
      </c>
      <c r="E190" s="25">
        <v>3</v>
      </c>
      <c r="F190" s="25">
        <v>2</v>
      </c>
      <c r="G190" s="25">
        <v>1</v>
      </c>
      <c r="H190" s="25">
        <v>1</v>
      </c>
      <c r="I190" s="19">
        <f t="shared" si="30"/>
        <v>2</v>
      </c>
      <c r="J190" s="25">
        <v>3.35</v>
      </c>
      <c r="K190" s="10">
        <v>106.378</v>
      </c>
      <c r="L190" s="10">
        <v>106.73</v>
      </c>
      <c r="M190" s="14">
        <v>60230</v>
      </c>
      <c r="N190" s="14">
        <f t="shared" si="31"/>
        <v>352.00000000000387</v>
      </c>
      <c r="O190" s="9">
        <f t="shared" si="32"/>
        <v>0.35200000000000387</v>
      </c>
      <c r="P190" s="14">
        <v>342.86985905008476</v>
      </c>
      <c r="Q190" s="15">
        <f t="shared" si="33"/>
        <v>0.97</v>
      </c>
      <c r="R190" s="15">
        <f t="shared" si="25"/>
        <v>3.0000000000000027E-2</v>
      </c>
      <c r="S190" s="25">
        <v>10064</v>
      </c>
      <c r="T190" s="25">
        <v>10137</v>
      </c>
      <c r="U190" s="25">
        <v>10210</v>
      </c>
      <c r="V190" s="17">
        <v>37.869999999999997</v>
      </c>
      <c r="W190" s="17">
        <f t="shared" si="26"/>
        <v>1.5782953051208262</v>
      </c>
      <c r="X190" s="12">
        <v>37.869999999999997</v>
      </c>
      <c r="Y190" s="12">
        <v>37.869999999999997</v>
      </c>
      <c r="Z190" s="12">
        <v>3.35</v>
      </c>
      <c r="AA190" s="17">
        <f t="shared" si="34"/>
        <v>0.5250448070368452</v>
      </c>
      <c r="AB190" s="25">
        <v>2.84</v>
      </c>
      <c r="AC190" s="16">
        <v>4.0199999999999996</v>
      </c>
      <c r="AD190" s="25">
        <v>0</v>
      </c>
      <c r="AE190" s="25">
        <v>0</v>
      </c>
      <c r="AF190" s="25">
        <v>1</v>
      </c>
      <c r="AG190" s="25">
        <v>0</v>
      </c>
      <c r="AH190">
        <v>1</v>
      </c>
      <c r="AI190" s="25">
        <f t="shared" si="27"/>
        <v>2</v>
      </c>
      <c r="AJ190" s="25">
        <v>0</v>
      </c>
      <c r="AK190" s="25">
        <v>0</v>
      </c>
      <c r="AL190" s="25">
        <v>1</v>
      </c>
      <c r="AM190" s="25">
        <v>0</v>
      </c>
      <c r="AN190" s="25">
        <f t="shared" si="28"/>
        <v>1</v>
      </c>
      <c r="AO190" s="25">
        <v>0</v>
      </c>
      <c r="AP190" s="25">
        <v>0</v>
      </c>
      <c r="AQ190" s="25">
        <v>0</v>
      </c>
      <c r="AR190" s="25">
        <v>0</v>
      </c>
      <c r="AS190" s="25">
        <f t="shared" si="29"/>
        <v>0</v>
      </c>
      <c r="AT190" s="25">
        <f t="shared" si="35"/>
        <v>0</v>
      </c>
      <c r="AU190" s="25">
        <f t="shared" si="35"/>
        <v>1</v>
      </c>
      <c r="AV190" s="25">
        <f t="shared" si="35"/>
        <v>1</v>
      </c>
      <c r="AW190" s="25">
        <f t="shared" si="35"/>
        <v>1</v>
      </c>
      <c r="AX190" s="25">
        <f t="shared" si="35"/>
        <v>3</v>
      </c>
    </row>
    <row r="191" spans="1:50" x14ac:dyDescent="0.3">
      <c r="A191" s="25">
        <v>190</v>
      </c>
      <c r="B191" s="25">
        <v>60</v>
      </c>
      <c r="C191" s="25">
        <v>3</v>
      </c>
      <c r="D191" s="25">
        <v>2</v>
      </c>
      <c r="E191" s="25">
        <v>2</v>
      </c>
      <c r="F191" s="25">
        <v>1</v>
      </c>
      <c r="G191" s="25">
        <v>1</v>
      </c>
      <c r="H191" s="25">
        <v>1</v>
      </c>
      <c r="I191" s="19">
        <f t="shared" si="30"/>
        <v>2</v>
      </c>
      <c r="J191" s="25">
        <v>3.37</v>
      </c>
      <c r="K191" s="10">
        <v>106.73</v>
      </c>
      <c r="L191" s="10">
        <v>107.66</v>
      </c>
      <c r="M191" s="14">
        <v>60230</v>
      </c>
      <c r="N191" s="14">
        <f t="shared" si="31"/>
        <v>929.99999999999261</v>
      </c>
      <c r="O191" s="9">
        <f t="shared" si="32"/>
        <v>0.92999999999999261</v>
      </c>
      <c r="P191" s="14">
        <v>926.19370984826014</v>
      </c>
      <c r="Q191" s="15">
        <f t="shared" si="33"/>
        <v>1</v>
      </c>
      <c r="R191" s="15">
        <f t="shared" si="25"/>
        <v>0</v>
      </c>
      <c r="S191" s="25">
        <v>10064</v>
      </c>
      <c r="T191" s="25">
        <v>10137</v>
      </c>
      <c r="U191" s="25">
        <v>10210</v>
      </c>
      <c r="V191" s="17">
        <v>23.72</v>
      </c>
      <c r="W191" s="17">
        <f t="shared" si="26"/>
        <v>1.3751146846922251</v>
      </c>
      <c r="X191" s="12">
        <v>23.07</v>
      </c>
      <c r="Y191" s="12">
        <v>24.37</v>
      </c>
      <c r="Z191" s="12">
        <v>3.84</v>
      </c>
      <c r="AA191" s="17">
        <f t="shared" si="34"/>
        <v>0.58433122436753082</v>
      </c>
      <c r="AB191" s="25">
        <v>2.97</v>
      </c>
      <c r="AC191" s="16">
        <v>4.6399999999999997</v>
      </c>
      <c r="AD191" s="25">
        <v>1</v>
      </c>
      <c r="AE191" s="25">
        <v>0</v>
      </c>
      <c r="AF191" s="25">
        <v>0</v>
      </c>
      <c r="AG191" s="25">
        <v>1</v>
      </c>
      <c r="AH191">
        <v>2</v>
      </c>
      <c r="AI191" s="25">
        <f t="shared" si="27"/>
        <v>3</v>
      </c>
      <c r="AJ191" s="25">
        <v>0</v>
      </c>
      <c r="AK191" s="25">
        <v>0</v>
      </c>
      <c r="AL191" s="25">
        <v>2</v>
      </c>
      <c r="AM191" s="25">
        <v>1</v>
      </c>
      <c r="AN191" s="25">
        <f t="shared" si="28"/>
        <v>3</v>
      </c>
      <c r="AO191" s="25">
        <v>0</v>
      </c>
      <c r="AP191" s="25">
        <v>0</v>
      </c>
      <c r="AQ191" s="25">
        <v>0</v>
      </c>
      <c r="AR191" s="25">
        <v>3</v>
      </c>
      <c r="AS191" s="25">
        <f t="shared" si="29"/>
        <v>3</v>
      </c>
      <c r="AT191" s="25">
        <f t="shared" si="35"/>
        <v>0</v>
      </c>
      <c r="AU191" s="25">
        <f t="shared" si="35"/>
        <v>0</v>
      </c>
      <c r="AV191" s="25">
        <f t="shared" si="35"/>
        <v>3</v>
      </c>
      <c r="AW191" s="25">
        <f t="shared" si="35"/>
        <v>6</v>
      </c>
      <c r="AX191" s="25">
        <f t="shared" si="35"/>
        <v>9</v>
      </c>
    </row>
    <row r="192" spans="1:50" x14ac:dyDescent="0.3">
      <c r="A192" s="25">
        <v>191</v>
      </c>
      <c r="B192" s="25">
        <v>60</v>
      </c>
      <c r="C192" s="25">
        <v>3</v>
      </c>
      <c r="D192" s="25">
        <v>2</v>
      </c>
      <c r="E192" s="25">
        <v>2</v>
      </c>
      <c r="F192" s="25">
        <v>1</v>
      </c>
      <c r="G192" s="25">
        <v>1</v>
      </c>
      <c r="H192" s="25">
        <v>1</v>
      </c>
      <c r="I192" s="19">
        <f t="shared" si="30"/>
        <v>2</v>
      </c>
      <c r="J192" s="25">
        <v>3.23</v>
      </c>
      <c r="K192" s="10">
        <v>107.66</v>
      </c>
      <c r="L192" s="10">
        <v>108</v>
      </c>
      <c r="M192" s="14">
        <v>60240</v>
      </c>
      <c r="N192" s="14">
        <f t="shared" si="31"/>
        <v>340.00000000000341</v>
      </c>
      <c r="O192" s="9">
        <f t="shared" si="32"/>
        <v>0.34000000000000341</v>
      </c>
      <c r="P192" s="14">
        <v>338.22834337439099</v>
      </c>
      <c r="Q192" s="15">
        <f t="shared" si="33"/>
        <v>0.99</v>
      </c>
      <c r="R192" s="15">
        <f t="shared" si="25"/>
        <v>1.0000000000000009E-2</v>
      </c>
      <c r="S192" s="25">
        <v>10064</v>
      </c>
      <c r="T192" s="25">
        <v>10137</v>
      </c>
      <c r="U192" s="25">
        <v>10210</v>
      </c>
      <c r="V192" s="17">
        <v>25.15</v>
      </c>
      <c r="W192" s="17">
        <f t="shared" si="26"/>
        <v>1.4005379893919461</v>
      </c>
      <c r="X192" s="12">
        <v>25.15</v>
      </c>
      <c r="Y192" s="12">
        <v>25.15</v>
      </c>
      <c r="Z192" s="12">
        <v>4.0599999999999996</v>
      </c>
      <c r="AA192" s="17">
        <f t="shared" si="34"/>
        <v>0.60852603357719404</v>
      </c>
      <c r="AB192" s="25">
        <v>4.03</v>
      </c>
      <c r="AC192" s="16">
        <v>4.13</v>
      </c>
      <c r="AD192" s="25">
        <v>0</v>
      </c>
      <c r="AE192" s="25">
        <v>0</v>
      </c>
      <c r="AF192" s="25">
        <v>0</v>
      </c>
      <c r="AG192" s="25">
        <v>0</v>
      </c>
      <c r="AH192">
        <v>1</v>
      </c>
      <c r="AI192" s="25">
        <f t="shared" si="27"/>
        <v>1</v>
      </c>
      <c r="AJ192" s="25">
        <v>0</v>
      </c>
      <c r="AK192" s="25">
        <v>0</v>
      </c>
      <c r="AL192" s="25">
        <v>0</v>
      </c>
      <c r="AM192" s="25">
        <v>1</v>
      </c>
      <c r="AN192" s="25">
        <f t="shared" si="28"/>
        <v>1</v>
      </c>
      <c r="AO192" s="25">
        <v>0</v>
      </c>
      <c r="AP192" s="25">
        <v>1</v>
      </c>
      <c r="AQ192" s="25">
        <v>0</v>
      </c>
      <c r="AR192" s="25">
        <v>1</v>
      </c>
      <c r="AS192" s="25">
        <f t="shared" si="29"/>
        <v>2</v>
      </c>
      <c r="AT192" s="25">
        <f t="shared" si="35"/>
        <v>0</v>
      </c>
      <c r="AU192" s="25">
        <f t="shared" si="35"/>
        <v>1</v>
      </c>
      <c r="AV192" s="25">
        <f t="shared" si="35"/>
        <v>0</v>
      </c>
      <c r="AW192" s="25">
        <f t="shared" si="35"/>
        <v>3</v>
      </c>
      <c r="AX192" s="25">
        <f t="shared" si="35"/>
        <v>4</v>
      </c>
    </row>
    <row r="193" spans="1:50" x14ac:dyDescent="0.3">
      <c r="A193" s="25">
        <v>192</v>
      </c>
      <c r="B193" s="25">
        <v>80</v>
      </c>
      <c r="C193" s="25">
        <v>3</v>
      </c>
      <c r="D193" s="25">
        <v>3</v>
      </c>
      <c r="E193" s="25">
        <v>2</v>
      </c>
      <c r="F193" s="25">
        <v>2</v>
      </c>
      <c r="G193" s="25">
        <v>1</v>
      </c>
      <c r="H193" s="25">
        <v>1</v>
      </c>
      <c r="I193" s="19">
        <f t="shared" si="30"/>
        <v>2</v>
      </c>
      <c r="J193" s="25">
        <v>3.24</v>
      </c>
      <c r="K193" s="10">
        <v>108</v>
      </c>
      <c r="L193" s="10">
        <v>109</v>
      </c>
      <c r="M193" s="14">
        <v>60240</v>
      </c>
      <c r="N193" s="14">
        <f t="shared" si="31"/>
        <v>1000</v>
      </c>
      <c r="O193" s="9">
        <f t="shared" si="32"/>
        <v>1</v>
      </c>
      <c r="P193" s="14">
        <v>999.30395035429274</v>
      </c>
      <c r="Q193" s="15">
        <f t="shared" si="33"/>
        <v>1</v>
      </c>
      <c r="R193" s="15">
        <f t="shared" si="25"/>
        <v>0</v>
      </c>
      <c r="S193" s="25">
        <v>10064</v>
      </c>
      <c r="T193" s="25">
        <v>10137</v>
      </c>
      <c r="U193" s="25">
        <v>10210</v>
      </c>
      <c r="V193" s="17">
        <v>45.28</v>
      </c>
      <c r="W193" s="17">
        <f t="shared" si="26"/>
        <v>1.655906418180215</v>
      </c>
      <c r="X193" s="12">
        <v>36.47</v>
      </c>
      <c r="Y193" s="12">
        <v>54.08</v>
      </c>
      <c r="Z193" s="12">
        <v>3.85</v>
      </c>
      <c r="AA193" s="17">
        <f t="shared" si="34"/>
        <v>0.5854607295085007</v>
      </c>
      <c r="AB193" s="25">
        <v>2.5499999999999998</v>
      </c>
      <c r="AC193" s="16">
        <v>5.2</v>
      </c>
      <c r="AD193" s="25">
        <v>1</v>
      </c>
      <c r="AE193" s="25">
        <v>0</v>
      </c>
      <c r="AF193" s="25">
        <v>0</v>
      </c>
      <c r="AG193" s="25">
        <v>2</v>
      </c>
      <c r="AH193">
        <v>2</v>
      </c>
      <c r="AI193" s="25">
        <f t="shared" si="27"/>
        <v>4</v>
      </c>
      <c r="AJ193" s="25">
        <v>0</v>
      </c>
      <c r="AK193" s="25">
        <v>0</v>
      </c>
      <c r="AL193" s="25">
        <v>4</v>
      </c>
      <c r="AM193" s="25">
        <v>4</v>
      </c>
      <c r="AN193" s="25">
        <f t="shared" si="28"/>
        <v>8</v>
      </c>
      <c r="AO193" s="25">
        <v>0</v>
      </c>
      <c r="AP193" s="25">
        <v>1</v>
      </c>
      <c r="AQ193" s="25">
        <v>0</v>
      </c>
      <c r="AR193" s="25">
        <v>4</v>
      </c>
      <c r="AS193" s="25">
        <f t="shared" si="29"/>
        <v>5</v>
      </c>
      <c r="AT193" s="25">
        <f t="shared" si="35"/>
        <v>0</v>
      </c>
      <c r="AU193" s="25">
        <f t="shared" si="35"/>
        <v>1</v>
      </c>
      <c r="AV193" s="25">
        <f t="shared" si="35"/>
        <v>6</v>
      </c>
      <c r="AW193" s="25">
        <f t="shared" si="35"/>
        <v>10</v>
      </c>
      <c r="AX193" s="25">
        <f t="shared" si="35"/>
        <v>17</v>
      </c>
    </row>
    <row r="194" spans="1:50" s="88" customFormat="1" x14ac:dyDescent="0.3">
      <c r="A194" s="86">
        <v>193</v>
      </c>
      <c r="B194" s="86">
        <v>80</v>
      </c>
      <c r="C194" s="86">
        <v>4</v>
      </c>
      <c r="D194" s="86">
        <v>3</v>
      </c>
      <c r="E194" s="86">
        <v>1</v>
      </c>
      <c r="F194" s="86">
        <v>1</v>
      </c>
      <c r="G194" s="86">
        <v>1</v>
      </c>
      <c r="H194" s="86">
        <v>1</v>
      </c>
      <c r="I194" s="86">
        <f t="shared" si="30"/>
        <v>2</v>
      </c>
      <c r="J194" s="86">
        <v>3.28</v>
      </c>
      <c r="K194" s="94">
        <v>109</v>
      </c>
      <c r="L194" s="94">
        <v>109.71</v>
      </c>
      <c r="M194" s="90">
        <v>60240</v>
      </c>
      <c r="N194" s="90">
        <f t="shared" si="31"/>
        <v>709.99999999999375</v>
      </c>
      <c r="O194" s="89">
        <f t="shared" si="32"/>
        <v>0.70999999999999375</v>
      </c>
      <c r="P194" s="90">
        <v>601.20121230329801</v>
      </c>
      <c r="Q194" s="87">
        <f t="shared" si="33"/>
        <v>0.85</v>
      </c>
      <c r="R194" s="87">
        <f t="shared" ref="R194:R257" si="36">1-Q194</f>
        <v>0.15000000000000002</v>
      </c>
      <c r="S194" s="86">
        <v>10064</v>
      </c>
      <c r="T194" s="86">
        <v>10137</v>
      </c>
      <c r="U194" s="86">
        <v>10210</v>
      </c>
      <c r="V194" s="23">
        <v>27.71</v>
      </c>
      <c r="W194" s="23">
        <f t="shared" ref="W194:W257" si="37">LOG(V194)</f>
        <v>1.4426365257822318</v>
      </c>
      <c r="X194" s="13">
        <v>27.71</v>
      </c>
      <c r="Y194" s="13">
        <v>27.71</v>
      </c>
      <c r="Z194" s="13">
        <v>3.08</v>
      </c>
      <c r="AA194" s="23">
        <f t="shared" si="34"/>
        <v>0.48855071650044429</v>
      </c>
      <c r="AB194" s="86">
        <v>1.73</v>
      </c>
      <c r="AC194" s="91">
        <v>4.41</v>
      </c>
      <c r="AD194" s="86">
        <v>1</v>
      </c>
      <c r="AE194" s="86">
        <v>0</v>
      </c>
      <c r="AF194" s="86">
        <v>0</v>
      </c>
      <c r="AG194" s="86">
        <v>0</v>
      </c>
      <c r="AH194" s="93">
        <v>4</v>
      </c>
      <c r="AI194" s="86">
        <f t="shared" ref="AI194:AI257" si="38">SUM(AE194:AH194)</f>
        <v>4</v>
      </c>
      <c r="AJ194" s="86">
        <v>0</v>
      </c>
      <c r="AK194" s="86">
        <v>0</v>
      </c>
      <c r="AL194" s="86">
        <v>0</v>
      </c>
      <c r="AM194" s="86">
        <v>5</v>
      </c>
      <c r="AN194" s="86">
        <f t="shared" ref="AN194:AN257" si="39">SUM(AJ194:AM194)</f>
        <v>5</v>
      </c>
      <c r="AO194" s="86">
        <v>1</v>
      </c>
      <c r="AP194" s="86">
        <v>0</v>
      </c>
      <c r="AQ194" s="86">
        <v>3</v>
      </c>
      <c r="AR194" s="86">
        <v>4</v>
      </c>
      <c r="AS194" s="86">
        <f t="shared" ref="AS194:AS257" si="40">SUM(AO194:AR194)</f>
        <v>8</v>
      </c>
      <c r="AT194" s="86">
        <f t="shared" si="35"/>
        <v>1</v>
      </c>
      <c r="AU194" s="86">
        <f t="shared" si="35"/>
        <v>0</v>
      </c>
      <c r="AV194" s="86">
        <f t="shared" si="35"/>
        <v>3</v>
      </c>
      <c r="AW194" s="86">
        <f t="shared" si="35"/>
        <v>13</v>
      </c>
      <c r="AX194" s="86">
        <f t="shared" si="35"/>
        <v>17</v>
      </c>
    </row>
    <row r="195" spans="1:50" x14ac:dyDescent="0.3">
      <c r="A195" s="25">
        <v>194</v>
      </c>
      <c r="B195" s="25">
        <v>80</v>
      </c>
      <c r="C195" s="25">
        <v>2</v>
      </c>
      <c r="D195" s="25">
        <v>3</v>
      </c>
      <c r="E195" s="25">
        <v>2</v>
      </c>
      <c r="F195" s="25">
        <v>2</v>
      </c>
      <c r="G195" s="25">
        <v>1</v>
      </c>
      <c r="H195" s="25">
        <v>1</v>
      </c>
      <c r="I195" s="19">
        <f t="shared" ref="I195:I258" si="41">SUM(G195:H195)</f>
        <v>2</v>
      </c>
      <c r="J195" s="25">
        <v>3.17</v>
      </c>
      <c r="K195" s="10">
        <v>109.71</v>
      </c>
      <c r="L195" s="10">
        <v>110.71</v>
      </c>
      <c r="M195" s="14">
        <v>60240</v>
      </c>
      <c r="N195" s="14">
        <f t="shared" ref="N195:N258" si="42">(L195-K195)*1000</f>
        <v>1000</v>
      </c>
      <c r="O195" s="9">
        <f t="shared" ref="O195:O258" si="43">N195/1000</f>
        <v>1</v>
      </c>
      <c r="P195" s="14">
        <v>997.4236997420096</v>
      </c>
      <c r="Q195" s="15">
        <f t="shared" ref="Q195:Q258" si="44">ROUND(P195/N195,2)</f>
        <v>1</v>
      </c>
      <c r="R195" s="15">
        <f t="shared" si="36"/>
        <v>0</v>
      </c>
      <c r="S195" s="25">
        <v>10064</v>
      </c>
      <c r="T195" s="25">
        <v>10137</v>
      </c>
      <c r="U195" s="25">
        <v>10210</v>
      </c>
      <c r="V195" s="17">
        <v>25.6</v>
      </c>
      <c r="W195" s="17">
        <f t="shared" si="37"/>
        <v>1.4082399653118496</v>
      </c>
      <c r="X195" s="12">
        <v>23.96</v>
      </c>
      <c r="Y195" s="12">
        <v>27.24</v>
      </c>
      <c r="Z195" s="12">
        <v>4.0599999999999996</v>
      </c>
      <c r="AA195" s="17">
        <f t="shared" ref="AA195:AA258" si="45">LOG(Z195)</f>
        <v>0.60852603357719404</v>
      </c>
      <c r="AB195" s="25">
        <v>3.13</v>
      </c>
      <c r="AC195" s="16">
        <v>5.55</v>
      </c>
      <c r="AD195" s="25">
        <v>1</v>
      </c>
      <c r="AE195" s="25">
        <v>0</v>
      </c>
      <c r="AF195" s="25">
        <v>0</v>
      </c>
      <c r="AG195" s="25">
        <v>1</v>
      </c>
      <c r="AH195">
        <v>1</v>
      </c>
      <c r="AI195" s="25">
        <f t="shared" si="38"/>
        <v>2</v>
      </c>
      <c r="AJ195" s="25">
        <v>0</v>
      </c>
      <c r="AK195" s="25">
        <v>0</v>
      </c>
      <c r="AL195" s="25">
        <v>1</v>
      </c>
      <c r="AM195" s="25">
        <v>1</v>
      </c>
      <c r="AN195" s="25">
        <f t="shared" si="39"/>
        <v>2</v>
      </c>
      <c r="AO195" s="25">
        <v>0</v>
      </c>
      <c r="AP195" s="25">
        <v>0</v>
      </c>
      <c r="AQ195" s="25">
        <v>2</v>
      </c>
      <c r="AR195" s="25">
        <v>4</v>
      </c>
      <c r="AS195" s="25">
        <f t="shared" si="40"/>
        <v>6</v>
      </c>
      <c r="AT195" s="25">
        <f t="shared" si="35"/>
        <v>0</v>
      </c>
      <c r="AU195" s="25">
        <f t="shared" si="35"/>
        <v>0</v>
      </c>
      <c r="AV195" s="25">
        <f t="shared" si="35"/>
        <v>4</v>
      </c>
      <c r="AW195" s="25">
        <f t="shared" si="35"/>
        <v>6</v>
      </c>
      <c r="AX195" s="25">
        <f t="shared" si="35"/>
        <v>10</v>
      </c>
    </row>
    <row r="196" spans="1:50" x14ac:dyDescent="0.3">
      <c r="A196" s="25">
        <v>195</v>
      </c>
      <c r="B196" s="25">
        <v>60</v>
      </c>
      <c r="C196" s="25">
        <v>2</v>
      </c>
      <c r="D196" s="25">
        <v>2</v>
      </c>
      <c r="E196" s="25">
        <v>1</v>
      </c>
      <c r="F196" s="25">
        <v>1</v>
      </c>
      <c r="G196" s="25">
        <v>1</v>
      </c>
      <c r="H196" s="25">
        <v>1</v>
      </c>
      <c r="I196" s="19">
        <f t="shared" si="41"/>
        <v>2</v>
      </c>
      <c r="J196" s="25">
        <v>3.35</v>
      </c>
      <c r="K196" s="10">
        <v>110.71</v>
      </c>
      <c r="L196" s="10">
        <v>111.1</v>
      </c>
      <c r="M196" s="14">
        <v>60240</v>
      </c>
      <c r="N196" s="14">
        <f t="shared" si="42"/>
        <v>390.00000000000057</v>
      </c>
      <c r="O196" s="9">
        <f t="shared" si="43"/>
        <v>0.39000000000000057</v>
      </c>
      <c r="P196" s="14">
        <v>389.91116744553761</v>
      </c>
      <c r="Q196" s="15">
        <f t="shared" si="44"/>
        <v>1</v>
      </c>
      <c r="R196" s="15">
        <f t="shared" si="36"/>
        <v>0</v>
      </c>
      <c r="S196" s="25">
        <v>10064</v>
      </c>
      <c r="T196" s="25">
        <v>10137</v>
      </c>
      <c r="U196" s="25">
        <v>10210</v>
      </c>
      <c r="V196" s="17">
        <v>24.44</v>
      </c>
      <c r="W196" s="17">
        <f t="shared" si="37"/>
        <v>1.3881012015705168</v>
      </c>
      <c r="X196" s="12">
        <v>24.44</v>
      </c>
      <c r="Y196" s="12">
        <v>24.44</v>
      </c>
      <c r="Z196" s="12">
        <v>6.46</v>
      </c>
      <c r="AA196" s="17">
        <f t="shared" si="45"/>
        <v>0.81023251799508411</v>
      </c>
      <c r="AB196" s="25">
        <v>5.72</v>
      </c>
      <c r="AC196" s="16">
        <v>6.77</v>
      </c>
      <c r="AD196" s="25">
        <v>1</v>
      </c>
      <c r="AE196" s="25">
        <v>0</v>
      </c>
      <c r="AF196" s="25">
        <v>0</v>
      </c>
      <c r="AG196" s="25">
        <v>0</v>
      </c>
      <c r="AH196">
        <v>1</v>
      </c>
      <c r="AI196" s="25">
        <f t="shared" si="38"/>
        <v>1</v>
      </c>
      <c r="AJ196" s="25">
        <v>0</v>
      </c>
      <c r="AK196" s="25">
        <v>0</v>
      </c>
      <c r="AL196" s="25">
        <v>0</v>
      </c>
      <c r="AM196" s="25">
        <v>0</v>
      </c>
      <c r="AN196" s="25">
        <f t="shared" si="39"/>
        <v>0</v>
      </c>
      <c r="AO196" s="25">
        <v>0</v>
      </c>
      <c r="AP196" s="25">
        <v>0</v>
      </c>
      <c r="AQ196" s="25">
        <v>1</v>
      </c>
      <c r="AR196" s="25">
        <v>2</v>
      </c>
      <c r="AS196" s="25">
        <f t="shared" si="40"/>
        <v>3</v>
      </c>
      <c r="AT196" s="25">
        <f t="shared" si="35"/>
        <v>0</v>
      </c>
      <c r="AU196" s="25">
        <f t="shared" si="35"/>
        <v>0</v>
      </c>
      <c r="AV196" s="25">
        <f t="shared" si="35"/>
        <v>1</v>
      </c>
      <c r="AW196" s="25">
        <f t="shared" si="35"/>
        <v>3</v>
      </c>
      <c r="AX196" s="25">
        <f t="shared" si="35"/>
        <v>4</v>
      </c>
    </row>
    <row r="197" spans="1:50" x14ac:dyDescent="0.3">
      <c r="A197" s="25">
        <v>196</v>
      </c>
      <c r="B197" s="25">
        <v>80</v>
      </c>
      <c r="C197" s="25">
        <v>3</v>
      </c>
      <c r="D197" s="25">
        <v>3</v>
      </c>
      <c r="E197" s="25">
        <v>3</v>
      </c>
      <c r="F197" s="25">
        <v>2</v>
      </c>
      <c r="G197" s="25">
        <v>1</v>
      </c>
      <c r="H197" s="25">
        <v>1</v>
      </c>
      <c r="I197" s="19">
        <f t="shared" si="41"/>
        <v>2</v>
      </c>
      <c r="J197" s="25">
        <v>3.35</v>
      </c>
      <c r="K197" s="10">
        <v>111.1</v>
      </c>
      <c r="L197" s="10">
        <v>112.1</v>
      </c>
      <c r="M197" s="14">
        <v>60240</v>
      </c>
      <c r="N197" s="14">
        <f t="shared" si="42"/>
        <v>1000</v>
      </c>
      <c r="O197" s="9">
        <f t="shared" si="43"/>
        <v>1</v>
      </c>
      <c r="P197" s="14">
        <v>999.74795879497685</v>
      </c>
      <c r="Q197" s="15">
        <f t="shared" si="44"/>
        <v>1</v>
      </c>
      <c r="R197" s="15">
        <f t="shared" si="36"/>
        <v>0</v>
      </c>
      <c r="S197" s="25">
        <v>10064</v>
      </c>
      <c r="T197" s="25">
        <v>10137</v>
      </c>
      <c r="U197" s="25">
        <v>10210</v>
      </c>
      <c r="V197" s="17">
        <v>34.99</v>
      </c>
      <c r="W197" s="17">
        <f t="shared" si="37"/>
        <v>1.5439439424829065</v>
      </c>
      <c r="X197" s="12">
        <v>27.71</v>
      </c>
      <c r="Y197" s="12">
        <v>42.27</v>
      </c>
      <c r="Z197" s="12">
        <v>4.78</v>
      </c>
      <c r="AA197" s="17">
        <f t="shared" si="45"/>
        <v>0.67942789661211889</v>
      </c>
      <c r="AB197" s="25">
        <v>3.2</v>
      </c>
      <c r="AC197" s="16">
        <v>7.31</v>
      </c>
      <c r="AD197" s="25">
        <v>2</v>
      </c>
      <c r="AE197" s="25">
        <v>0</v>
      </c>
      <c r="AF197" s="25">
        <v>0</v>
      </c>
      <c r="AG197" s="25">
        <v>2</v>
      </c>
      <c r="AH197">
        <v>3</v>
      </c>
      <c r="AI197" s="25">
        <f t="shared" si="38"/>
        <v>5</v>
      </c>
      <c r="AJ197" s="25">
        <v>0</v>
      </c>
      <c r="AK197" s="25">
        <v>0</v>
      </c>
      <c r="AL197" s="25">
        <v>1</v>
      </c>
      <c r="AM197" s="25">
        <v>2</v>
      </c>
      <c r="AN197" s="25">
        <f t="shared" si="39"/>
        <v>3</v>
      </c>
      <c r="AO197" s="25">
        <v>0</v>
      </c>
      <c r="AP197" s="25">
        <v>0</v>
      </c>
      <c r="AQ197" s="25">
        <v>2</v>
      </c>
      <c r="AR197" s="25">
        <v>1</v>
      </c>
      <c r="AS197" s="25">
        <f t="shared" si="40"/>
        <v>3</v>
      </c>
      <c r="AT197" s="25">
        <f t="shared" si="35"/>
        <v>0</v>
      </c>
      <c r="AU197" s="25">
        <f t="shared" si="35"/>
        <v>0</v>
      </c>
      <c r="AV197" s="25">
        <f t="shared" si="35"/>
        <v>5</v>
      </c>
      <c r="AW197" s="25">
        <f t="shared" si="35"/>
        <v>6</v>
      </c>
      <c r="AX197" s="25">
        <f t="shared" si="35"/>
        <v>11</v>
      </c>
    </row>
    <row r="198" spans="1:50" x14ac:dyDescent="0.3">
      <c r="A198" s="25">
        <v>197</v>
      </c>
      <c r="B198" s="25">
        <v>80</v>
      </c>
      <c r="C198" s="25">
        <v>4</v>
      </c>
      <c r="D198" s="25">
        <v>4</v>
      </c>
      <c r="E198" s="25">
        <v>3</v>
      </c>
      <c r="F198" s="25">
        <v>2</v>
      </c>
      <c r="G198" s="25">
        <v>1</v>
      </c>
      <c r="H198" s="25">
        <v>1</v>
      </c>
      <c r="I198" s="19">
        <f t="shared" si="41"/>
        <v>2</v>
      </c>
      <c r="J198" s="25">
        <v>3.23</v>
      </c>
      <c r="K198" s="10">
        <v>112.1</v>
      </c>
      <c r="L198" s="10">
        <v>112.637</v>
      </c>
      <c r="M198" s="14">
        <v>60240</v>
      </c>
      <c r="N198" s="14">
        <f t="shared" si="42"/>
        <v>537.00000000000614</v>
      </c>
      <c r="O198" s="9">
        <f t="shared" si="43"/>
        <v>0.53700000000000614</v>
      </c>
      <c r="P198" s="14">
        <v>536.94225838224963</v>
      </c>
      <c r="Q198" s="15">
        <f t="shared" si="44"/>
        <v>1</v>
      </c>
      <c r="R198" s="15">
        <f t="shared" si="36"/>
        <v>0</v>
      </c>
      <c r="S198" s="25">
        <v>10064</v>
      </c>
      <c r="T198" s="25">
        <v>10137</v>
      </c>
      <c r="U198" s="25">
        <v>10210</v>
      </c>
      <c r="V198" s="17">
        <v>41</v>
      </c>
      <c r="W198" s="17">
        <f t="shared" si="37"/>
        <v>1.6127838567197355</v>
      </c>
      <c r="X198" s="12">
        <v>41</v>
      </c>
      <c r="Y198" s="12">
        <v>41</v>
      </c>
      <c r="Z198" s="12">
        <v>3.17</v>
      </c>
      <c r="AA198" s="17">
        <f t="shared" si="45"/>
        <v>0.50105926221775143</v>
      </c>
      <c r="AB198" s="25">
        <v>2.38</v>
      </c>
      <c r="AC198" s="16">
        <v>4.72</v>
      </c>
      <c r="AD198" s="25">
        <v>0</v>
      </c>
      <c r="AE198" s="25">
        <v>0</v>
      </c>
      <c r="AF198" s="25">
        <v>0</v>
      </c>
      <c r="AG198" s="25">
        <v>1</v>
      </c>
      <c r="AH198">
        <v>1</v>
      </c>
      <c r="AI198" s="25">
        <f t="shared" si="38"/>
        <v>2</v>
      </c>
      <c r="AJ198" s="25">
        <v>0</v>
      </c>
      <c r="AK198" s="25">
        <v>0</v>
      </c>
      <c r="AL198" s="25">
        <v>0</v>
      </c>
      <c r="AM198" s="25">
        <v>1</v>
      </c>
      <c r="AN198" s="25">
        <f t="shared" si="39"/>
        <v>1</v>
      </c>
      <c r="AO198" s="25">
        <v>0</v>
      </c>
      <c r="AP198" s="25">
        <v>0</v>
      </c>
      <c r="AQ198" s="25">
        <v>1</v>
      </c>
      <c r="AR198" s="25">
        <v>0</v>
      </c>
      <c r="AS198" s="25">
        <f t="shared" si="40"/>
        <v>1</v>
      </c>
      <c r="AT198" s="25">
        <f t="shared" si="35"/>
        <v>0</v>
      </c>
      <c r="AU198" s="25">
        <f t="shared" si="35"/>
        <v>0</v>
      </c>
      <c r="AV198" s="25">
        <f t="shared" si="35"/>
        <v>2</v>
      </c>
      <c r="AW198" s="25">
        <f t="shared" si="35"/>
        <v>2</v>
      </c>
      <c r="AX198" s="25">
        <f t="shared" si="35"/>
        <v>4</v>
      </c>
    </row>
    <row r="199" spans="1:50" x14ac:dyDescent="0.3">
      <c r="A199" s="25">
        <v>198</v>
      </c>
      <c r="B199" s="25">
        <v>80</v>
      </c>
      <c r="C199" s="25">
        <v>3</v>
      </c>
      <c r="D199" s="25">
        <v>3</v>
      </c>
      <c r="E199" s="25">
        <v>3</v>
      </c>
      <c r="F199" s="25">
        <v>3</v>
      </c>
      <c r="G199" s="25">
        <v>1</v>
      </c>
      <c r="H199" s="25">
        <v>1</v>
      </c>
      <c r="I199" s="19">
        <f t="shared" si="41"/>
        <v>2</v>
      </c>
      <c r="J199" s="25">
        <v>3.26</v>
      </c>
      <c r="K199" s="10">
        <v>112.637</v>
      </c>
      <c r="L199" s="10">
        <v>113</v>
      </c>
      <c r="M199" s="14">
        <v>60240</v>
      </c>
      <c r="N199" s="14">
        <f t="shared" si="42"/>
        <v>362.99999999999955</v>
      </c>
      <c r="O199" s="9">
        <f t="shared" si="43"/>
        <v>0.36299999999999955</v>
      </c>
      <c r="P199" s="14">
        <v>359.15077929173145</v>
      </c>
      <c r="Q199" s="15">
        <f t="shared" si="44"/>
        <v>0.99</v>
      </c>
      <c r="R199" s="15">
        <f t="shared" si="36"/>
        <v>1.0000000000000009E-2</v>
      </c>
      <c r="S199" s="25">
        <v>10064</v>
      </c>
      <c r="T199" s="25">
        <v>10137</v>
      </c>
      <c r="U199" s="25">
        <v>10210</v>
      </c>
      <c r="V199" s="23">
        <v>39.36</v>
      </c>
      <c r="W199" s="17">
        <f t="shared" si="37"/>
        <v>1.5950550897593039</v>
      </c>
      <c r="X199" s="13">
        <f>AVERAGE(X198,X200)</f>
        <v>36.984999999999999</v>
      </c>
      <c r="Y199" s="13">
        <f>AVERAGE(Y198,Y200)</f>
        <v>41.730000000000004</v>
      </c>
      <c r="Z199" s="12">
        <v>2.58</v>
      </c>
      <c r="AA199" s="17">
        <f t="shared" si="45"/>
        <v>0.41161970596323016</v>
      </c>
      <c r="AB199" s="25">
        <v>2.42</v>
      </c>
      <c r="AC199" s="16">
        <v>2.69</v>
      </c>
      <c r="AD199" s="25">
        <v>0</v>
      </c>
      <c r="AE199" s="25">
        <v>0</v>
      </c>
      <c r="AF199" s="25">
        <v>1</v>
      </c>
      <c r="AG199" s="25">
        <v>0</v>
      </c>
      <c r="AH199">
        <v>1</v>
      </c>
      <c r="AI199" s="25">
        <f t="shared" si="38"/>
        <v>2</v>
      </c>
      <c r="AJ199" s="25">
        <v>0</v>
      </c>
      <c r="AK199" s="25">
        <v>0</v>
      </c>
      <c r="AL199" s="25">
        <v>1</v>
      </c>
      <c r="AM199" s="25">
        <v>0</v>
      </c>
      <c r="AN199" s="25">
        <f t="shared" si="39"/>
        <v>1</v>
      </c>
      <c r="AO199" s="25">
        <v>0</v>
      </c>
      <c r="AP199" s="25">
        <v>0</v>
      </c>
      <c r="AQ199" s="25">
        <v>1</v>
      </c>
      <c r="AR199" s="25">
        <v>0</v>
      </c>
      <c r="AS199" s="25">
        <f t="shared" si="40"/>
        <v>1</v>
      </c>
      <c r="AT199" s="25">
        <f t="shared" si="35"/>
        <v>0</v>
      </c>
      <c r="AU199" s="25">
        <f t="shared" si="35"/>
        <v>1</v>
      </c>
      <c r="AV199" s="25">
        <f t="shared" si="35"/>
        <v>2</v>
      </c>
      <c r="AW199" s="25">
        <f t="shared" si="35"/>
        <v>1</v>
      </c>
      <c r="AX199" s="25">
        <f t="shared" si="35"/>
        <v>4</v>
      </c>
    </row>
    <row r="200" spans="1:50" x14ac:dyDescent="0.3">
      <c r="A200" s="25">
        <v>199</v>
      </c>
      <c r="B200" s="25">
        <v>80</v>
      </c>
      <c r="C200" s="25">
        <v>3</v>
      </c>
      <c r="D200" s="25">
        <v>3</v>
      </c>
      <c r="E200" s="25">
        <v>2</v>
      </c>
      <c r="F200" s="25">
        <v>2</v>
      </c>
      <c r="G200" s="25">
        <v>1</v>
      </c>
      <c r="H200" s="25">
        <v>1</v>
      </c>
      <c r="I200" s="19">
        <f t="shared" si="41"/>
        <v>2</v>
      </c>
      <c r="J200" s="25">
        <v>3.36</v>
      </c>
      <c r="K200" s="10">
        <v>113</v>
      </c>
      <c r="L200" s="10">
        <v>114</v>
      </c>
      <c r="M200" s="14">
        <v>60240</v>
      </c>
      <c r="N200" s="14">
        <f t="shared" si="42"/>
        <v>1000</v>
      </c>
      <c r="O200" s="9">
        <f t="shared" si="43"/>
        <v>1</v>
      </c>
      <c r="P200" s="14">
        <v>998.88081314071997</v>
      </c>
      <c r="Q200" s="15">
        <f t="shared" si="44"/>
        <v>1</v>
      </c>
      <c r="R200" s="15">
        <f t="shared" si="36"/>
        <v>0</v>
      </c>
      <c r="S200" s="25">
        <v>10064</v>
      </c>
      <c r="T200" s="25">
        <v>10137</v>
      </c>
      <c r="U200" s="25">
        <v>10210</v>
      </c>
      <c r="V200" s="17">
        <v>37.72</v>
      </c>
      <c r="W200" s="17">
        <f t="shared" si="37"/>
        <v>1.5765716840652908</v>
      </c>
      <c r="X200" s="12">
        <v>32.97</v>
      </c>
      <c r="Y200" s="12">
        <v>42.46</v>
      </c>
      <c r="Z200" s="12">
        <v>3.17</v>
      </c>
      <c r="AA200" s="17">
        <f t="shared" si="45"/>
        <v>0.50105926221775143</v>
      </c>
      <c r="AB200" s="25">
        <v>2.04</v>
      </c>
      <c r="AC200" s="16">
        <v>6.03</v>
      </c>
      <c r="AD200" s="25">
        <v>0</v>
      </c>
      <c r="AE200" s="25">
        <v>0</v>
      </c>
      <c r="AF200" s="25">
        <v>0</v>
      </c>
      <c r="AG200" s="25">
        <v>1</v>
      </c>
      <c r="AH200">
        <v>4</v>
      </c>
      <c r="AI200" s="25">
        <f t="shared" si="38"/>
        <v>5</v>
      </c>
      <c r="AJ200" s="25">
        <v>0</v>
      </c>
      <c r="AK200" s="25">
        <v>0</v>
      </c>
      <c r="AL200" s="25">
        <v>1</v>
      </c>
      <c r="AM200" s="25">
        <v>6</v>
      </c>
      <c r="AN200" s="25">
        <f t="shared" si="39"/>
        <v>7</v>
      </c>
      <c r="AO200" s="25">
        <v>0</v>
      </c>
      <c r="AP200" s="25">
        <v>0</v>
      </c>
      <c r="AQ200" s="25">
        <v>0</v>
      </c>
      <c r="AR200" s="25">
        <v>1</v>
      </c>
      <c r="AS200" s="25">
        <f t="shared" si="40"/>
        <v>1</v>
      </c>
      <c r="AT200" s="25">
        <f t="shared" si="35"/>
        <v>0</v>
      </c>
      <c r="AU200" s="25">
        <f t="shared" si="35"/>
        <v>0</v>
      </c>
      <c r="AV200" s="25">
        <f t="shared" si="35"/>
        <v>2</v>
      </c>
      <c r="AW200" s="25">
        <f t="shared" si="35"/>
        <v>11</v>
      </c>
      <c r="AX200" s="25">
        <f t="shared" si="35"/>
        <v>13</v>
      </c>
    </row>
    <row r="201" spans="1:50" x14ac:dyDescent="0.3">
      <c r="A201" s="25">
        <v>200</v>
      </c>
      <c r="B201" s="25">
        <v>80</v>
      </c>
      <c r="C201" s="25">
        <v>3</v>
      </c>
      <c r="D201" s="25">
        <v>1</v>
      </c>
      <c r="E201" s="25">
        <v>2</v>
      </c>
      <c r="F201" s="25">
        <v>1</v>
      </c>
      <c r="G201" s="25">
        <v>1</v>
      </c>
      <c r="H201" s="25">
        <v>1</v>
      </c>
      <c r="I201" s="19">
        <f t="shared" si="41"/>
        <v>2</v>
      </c>
      <c r="J201" s="25">
        <v>3.33</v>
      </c>
      <c r="K201" s="10">
        <v>114</v>
      </c>
      <c r="L201" s="10">
        <v>115</v>
      </c>
      <c r="M201" s="14">
        <v>60240</v>
      </c>
      <c r="N201" s="14">
        <f t="shared" si="42"/>
        <v>1000</v>
      </c>
      <c r="O201" s="9">
        <f t="shared" si="43"/>
        <v>1</v>
      </c>
      <c r="P201" s="14">
        <v>944.01814897517545</v>
      </c>
      <c r="Q201" s="15">
        <f t="shared" si="44"/>
        <v>0.94</v>
      </c>
      <c r="R201" s="15">
        <f t="shared" si="36"/>
        <v>6.0000000000000053E-2</v>
      </c>
      <c r="S201" s="25">
        <v>10064</v>
      </c>
      <c r="T201" s="25">
        <v>10137</v>
      </c>
      <c r="U201" s="25">
        <v>10210</v>
      </c>
      <c r="V201" s="17">
        <v>35.14</v>
      </c>
      <c r="W201" s="17">
        <f t="shared" si="37"/>
        <v>1.5458017571592761</v>
      </c>
      <c r="X201" s="12">
        <v>32.31</v>
      </c>
      <c r="Y201" s="12">
        <v>37.97</v>
      </c>
      <c r="Z201" s="12">
        <v>3.09</v>
      </c>
      <c r="AA201" s="17">
        <f t="shared" si="45"/>
        <v>0.48995847942483461</v>
      </c>
      <c r="AB201" s="25">
        <v>2.04</v>
      </c>
      <c r="AC201" s="16">
        <v>4.04</v>
      </c>
      <c r="AD201" s="25">
        <v>0</v>
      </c>
      <c r="AE201" s="25">
        <v>0</v>
      </c>
      <c r="AF201" s="25">
        <v>0</v>
      </c>
      <c r="AG201" s="25">
        <v>0</v>
      </c>
      <c r="AH201">
        <v>2</v>
      </c>
      <c r="AI201" s="25">
        <f t="shared" si="38"/>
        <v>2</v>
      </c>
      <c r="AJ201" s="25">
        <v>0</v>
      </c>
      <c r="AK201" s="25">
        <v>0</v>
      </c>
      <c r="AL201" s="25">
        <v>1</v>
      </c>
      <c r="AM201" s="25">
        <v>1</v>
      </c>
      <c r="AN201" s="25">
        <f t="shared" si="39"/>
        <v>2</v>
      </c>
      <c r="AO201" s="25">
        <v>0</v>
      </c>
      <c r="AP201" s="25">
        <v>1</v>
      </c>
      <c r="AQ201" s="25">
        <v>1</v>
      </c>
      <c r="AR201" s="25">
        <v>3</v>
      </c>
      <c r="AS201" s="25">
        <f t="shared" si="40"/>
        <v>5</v>
      </c>
      <c r="AT201" s="25">
        <f t="shared" si="35"/>
        <v>0</v>
      </c>
      <c r="AU201" s="25">
        <f t="shared" si="35"/>
        <v>1</v>
      </c>
      <c r="AV201" s="25">
        <f t="shared" si="35"/>
        <v>2</v>
      </c>
      <c r="AW201" s="25">
        <f t="shared" si="35"/>
        <v>6</v>
      </c>
      <c r="AX201" s="25">
        <f t="shared" si="35"/>
        <v>9</v>
      </c>
    </row>
    <row r="202" spans="1:50" x14ac:dyDescent="0.3">
      <c r="A202" s="25">
        <v>201</v>
      </c>
      <c r="B202" s="25">
        <v>80</v>
      </c>
      <c r="C202" s="25">
        <v>3</v>
      </c>
      <c r="D202" s="25">
        <v>3</v>
      </c>
      <c r="E202" s="25">
        <v>2</v>
      </c>
      <c r="F202" s="25">
        <v>2</v>
      </c>
      <c r="G202" s="25">
        <v>1</v>
      </c>
      <c r="H202" s="25">
        <v>1</v>
      </c>
      <c r="I202" s="19">
        <f t="shared" si="41"/>
        <v>2</v>
      </c>
      <c r="J202" s="25">
        <v>3.24</v>
      </c>
      <c r="K202" s="10">
        <v>115</v>
      </c>
      <c r="L202" s="10">
        <v>116</v>
      </c>
      <c r="M202" s="14">
        <v>60240</v>
      </c>
      <c r="N202" s="14">
        <f t="shared" si="42"/>
        <v>1000</v>
      </c>
      <c r="O202" s="9">
        <f t="shared" si="43"/>
        <v>1</v>
      </c>
      <c r="P202" s="14">
        <v>961.68858864269998</v>
      </c>
      <c r="Q202" s="15">
        <f t="shared" si="44"/>
        <v>0.96</v>
      </c>
      <c r="R202" s="15">
        <f t="shared" si="36"/>
        <v>4.0000000000000036E-2</v>
      </c>
      <c r="S202" s="25">
        <v>10064</v>
      </c>
      <c r="T202" s="25">
        <v>10137</v>
      </c>
      <c r="U202" s="25">
        <v>10210</v>
      </c>
      <c r="V202" s="17">
        <v>37.03</v>
      </c>
      <c r="W202" s="17">
        <f t="shared" si="37"/>
        <v>1.5685537120494426</v>
      </c>
      <c r="X202" s="12">
        <v>31.04</v>
      </c>
      <c r="Y202" s="12">
        <v>43.01</v>
      </c>
      <c r="Z202" s="12">
        <v>4.42</v>
      </c>
      <c r="AA202" s="17">
        <f t="shared" si="45"/>
        <v>0.64542226934909186</v>
      </c>
      <c r="AB202" s="25">
        <v>2.97</v>
      </c>
      <c r="AC202" s="16">
        <v>6.35</v>
      </c>
      <c r="AD202" s="25">
        <v>2</v>
      </c>
      <c r="AE202" s="25">
        <v>0</v>
      </c>
      <c r="AF202" s="25">
        <v>0</v>
      </c>
      <c r="AG202" s="25">
        <v>1</v>
      </c>
      <c r="AH202">
        <v>0</v>
      </c>
      <c r="AI202" s="25">
        <f t="shared" si="38"/>
        <v>1</v>
      </c>
      <c r="AJ202" s="25">
        <v>0</v>
      </c>
      <c r="AK202" s="25">
        <v>0</v>
      </c>
      <c r="AL202" s="25">
        <v>2</v>
      </c>
      <c r="AM202" s="25">
        <v>1</v>
      </c>
      <c r="AN202" s="25">
        <f t="shared" si="39"/>
        <v>3</v>
      </c>
      <c r="AO202" s="25">
        <v>0</v>
      </c>
      <c r="AP202" s="25">
        <v>0</v>
      </c>
      <c r="AQ202" s="25">
        <v>2</v>
      </c>
      <c r="AR202" s="25">
        <v>2</v>
      </c>
      <c r="AS202" s="25">
        <f t="shared" si="40"/>
        <v>4</v>
      </c>
      <c r="AT202" s="25">
        <f t="shared" si="35"/>
        <v>0</v>
      </c>
      <c r="AU202" s="25">
        <f t="shared" si="35"/>
        <v>0</v>
      </c>
      <c r="AV202" s="25">
        <f t="shared" si="35"/>
        <v>5</v>
      </c>
      <c r="AW202" s="25">
        <f t="shared" si="35"/>
        <v>3</v>
      </c>
      <c r="AX202" s="25">
        <f t="shared" si="35"/>
        <v>8</v>
      </c>
    </row>
    <row r="203" spans="1:50" x14ac:dyDescent="0.3">
      <c r="A203" s="25">
        <v>202</v>
      </c>
      <c r="B203" s="25">
        <v>60</v>
      </c>
      <c r="C203" s="25">
        <v>3</v>
      </c>
      <c r="D203" s="25">
        <v>3</v>
      </c>
      <c r="E203" s="25">
        <v>2</v>
      </c>
      <c r="F203" s="25">
        <v>2</v>
      </c>
      <c r="G203" s="25">
        <v>1</v>
      </c>
      <c r="H203" s="25">
        <v>1</v>
      </c>
      <c r="I203" s="19">
        <f t="shared" si="41"/>
        <v>2</v>
      </c>
      <c r="J203" s="25">
        <v>3.27</v>
      </c>
      <c r="K203" s="10">
        <v>116</v>
      </c>
      <c r="L203" s="10">
        <v>117</v>
      </c>
      <c r="M203" s="14">
        <v>60240</v>
      </c>
      <c r="N203" s="14">
        <f t="shared" si="42"/>
        <v>1000</v>
      </c>
      <c r="O203" s="9">
        <f t="shared" si="43"/>
        <v>1</v>
      </c>
      <c r="P203" s="14">
        <v>999.48058079589748</v>
      </c>
      <c r="Q203" s="15">
        <f t="shared" si="44"/>
        <v>1</v>
      </c>
      <c r="R203" s="15">
        <f t="shared" si="36"/>
        <v>0</v>
      </c>
      <c r="S203" s="25">
        <v>10064</v>
      </c>
      <c r="T203" s="25">
        <v>10137</v>
      </c>
      <c r="U203" s="25">
        <v>10210</v>
      </c>
      <c r="V203" s="17">
        <v>54.33</v>
      </c>
      <c r="W203" s="17">
        <f t="shared" si="37"/>
        <v>1.7350397050337207</v>
      </c>
      <c r="X203" s="12">
        <v>52.84</v>
      </c>
      <c r="Y203" s="12">
        <v>55.82</v>
      </c>
      <c r="Z203" s="12">
        <v>3.26</v>
      </c>
      <c r="AA203" s="17">
        <f t="shared" si="45"/>
        <v>0.51321760006793893</v>
      </c>
      <c r="AB203" s="25">
        <v>2.8</v>
      </c>
      <c r="AC203" s="16">
        <v>3.71</v>
      </c>
      <c r="AD203" s="25">
        <v>0</v>
      </c>
      <c r="AE203" s="25">
        <v>0</v>
      </c>
      <c r="AF203" s="25">
        <v>0</v>
      </c>
      <c r="AG203" s="25">
        <v>2</v>
      </c>
      <c r="AH203">
        <v>5</v>
      </c>
      <c r="AI203" s="25">
        <f t="shared" si="38"/>
        <v>7</v>
      </c>
      <c r="AJ203" s="25">
        <v>0</v>
      </c>
      <c r="AK203" s="25">
        <v>0</v>
      </c>
      <c r="AL203" s="25">
        <v>0</v>
      </c>
      <c r="AM203" s="25">
        <v>3</v>
      </c>
      <c r="AN203" s="25">
        <f t="shared" si="39"/>
        <v>3</v>
      </c>
      <c r="AO203" s="25">
        <v>0</v>
      </c>
      <c r="AP203" s="25">
        <v>2</v>
      </c>
      <c r="AQ203" s="25">
        <v>0</v>
      </c>
      <c r="AR203" s="25">
        <v>2</v>
      </c>
      <c r="AS203" s="25">
        <f t="shared" si="40"/>
        <v>4</v>
      </c>
      <c r="AT203" s="25">
        <f t="shared" si="35"/>
        <v>0</v>
      </c>
      <c r="AU203" s="25">
        <f t="shared" si="35"/>
        <v>2</v>
      </c>
      <c r="AV203" s="25">
        <f t="shared" si="35"/>
        <v>2</v>
      </c>
      <c r="AW203" s="25">
        <f t="shared" si="35"/>
        <v>10</v>
      </c>
      <c r="AX203" s="25">
        <f t="shared" si="35"/>
        <v>14</v>
      </c>
    </row>
    <row r="204" spans="1:50" x14ac:dyDescent="0.3">
      <c r="A204" s="25">
        <v>203</v>
      </c>
      <c r="B204" s="25">
        <v>60</v>
      </c>
      <c r="C204" s="25">
        <v>2</v>
      </c>
      <c r="D204" s="25">
        <v>2</v>
      </c>
      <c r="E204" s="25">
        <v>1</v>
      </c>
      <c r="F204" s="25">
        <v>1</v>
      </c>
      <c r="G204" s="25">
        <v>1</v>
      </c>
      <c r="H204" s="25">
        <v>1</v>
      </c>
      <c r="I204" s="19">
        <f t="shared" si="41"/>
        <v>2</v>
      </c>
      <c r="J204" s="25">
        <v>3.3</v>
      </c>
      <c r="K204" s="10">
        <v>117</v>
      </c>
      <c r="L204" s="10">
        <v>118</v>
      </c>
      <c r="M204" s="14">
        <v>60240</v>
      </c>
      <c r="N204" s="14">
        <f t="shared" si="42"/>
        <v>1000</v>
      </c>
      <c r="O204" s="9">
        <f t="shared" si="43"/>
        <v>1</v>
      </c>
      <c r="P204" s="14">
        <v>999.9030008238426</v>
      </c>
      <c r="Q204" s="15">
        <f t="shared" si="44"/>
        <v>1</v>
      </c>
      <c r="R204" s="15">
        <f t="shared" si="36"/>
        <v>0</v>
      </c>
      <c r="S204" s="25">
        <v>10064</v>
      </c>
      <c r="T204" s="25">
        <v>10137</v>
      </c>
      <c r="U204" s="25">
        <v>10210</v>
      </c>
      <c r="V204" s="17">
        <v>40.94</v>
      </c>
      <c r="W204" s="17">
        <f t="shared" si="37"/>
        <v>1.6121478383264869</v>
      </c>
      <c r="X204" s="12">
        <v>35.83</v>
      </c>
      <c r="Y204" s="12">
        <v>46.04</v>
      </c>
      <c r="Z204" s="12">
        <v>4.54</v>
      </c>
      <c r="AA204" s="17">
        <f t="shared" si="45"/>
        <v>0.65705585285710388</v>
      </c>
      <c r="AB204" s="25">
        <v>2.38</v>
      </c>
      <c r="AC204" s="16">
        <v>6.75</v>
      </c>
      <c r="AD204" s="25">
        <v>0</v>
      </c>
      <c r="AE204" s="25">
        <v>0</v>
      </c>
      <c r="AF204" s="25">
        <v>0</v>
      </c>
      <c r="AG204" s="25">
        <v>4</v>
      </c>
      <c r="AH204">
        <v>4</v>
      </c>
      <c r="AI204" s="25">
        <f t="shared" si="38"/>
        <v>8</v>
      </c>
      <c r="AJ204" s="25">
        <v>0</v>
      </c>
      <c r="AK204" s="25">
        <v>0</v>
      </c>
      <c r="AL204" s="25">
        <v>1</v>
      </c>
      <c r="AM204" s="25">
        <v>6</v>
      </c>
      <c r="AN204" s="25">
        <f t="shared" si="39"/>
        <v>7</v>
      </c>
      <c r="AO204" s="25">
        <v>0</v>
      </c>
      <c r="AP204" s="25">
        <v>1</v>
      </c>
      <c r="AQ204" s="25">
        <v>0</v>
      </c>
      <c r="AR204" s="25">
        <v>2</v>
      </c>
      <c r="AS204" s="25">
        <f t="shared" si="40"/>
        <v>3</v>
      </c>
      <c r="AT204" s="25">
        <f t="shared" si="35"/>
        <v>0</v>
      </c>
      <c r="AU204" s="25">
        <f t="shared" si="35"/>
        <v>1</v>
      </c>
      <c r="AV204" s="25">
        <f t="shared" si="35"/>
        <v>5</v>
      </c>
      <c r="AW204" s="25">
        <f t="shared" si="35"/>
        <v>12</v>
      </c>
      <c r="AX204" s="25">
        <f t="shared" si="35"/>
        <v>18</v>
      </c>
    </row>
    <row r="205" spans="1:50" s="88" customFormat="1" x14ac:dyDescent="0.3">
      <c r="A205" s="86">
        <v>204</v>
      </c>
      <c r="B205" s="86">
        <v>60</v>
      </c>
      <c r="C205" s="86">
        <v>3</v>
      </c>
      <c r="D205" s="86">
        <v>3</v>
      </c>
      <c r="E205" s="86">
        <v>2</v>
      </c>
      <c r="F205" s="86">
        <v>2</v>
      </c>
      <c r="G205" s="86">
        <v>1</v>
      </c>
      <c r="H205" s="86">
        <v>1</v>
      </c>
      <c r="I205" s="86">
        <f t="shared" si="41"/>
        <v>2</v>
      </c>
      <c r="J205" s="86">
        <v>3.21</v>
      </c>
      <c r="K205" s="94">
        <v>118</v>
      </c>
      <c r="L205" s="94">
        <v>119</v>
      </c>
      <c r="M205" s="90">
        <v>60240</v>
      </c>
      <c r="N205" s="90">
        <f t="shared" si="42"/>
        <v>1000</v>
      </c>
      <c r="O205" s="89">
        <f t="shared" si="43"/>
        <v>1</v>
      </c>
      <c r="P205" s="90">
        <v>999.86697352773365</v>
      </c>
      <c r="Q205" s="87">
        <f t="shared" si="44"/>
        <v>1</v>
      </c>
      <c r="R205" s="87">
        <f t="shared" si="36"/>
        <v>0</v>
      </c>
      <c r="S205" s="86">
        <v>8109</v>
      </c>
      <c r="T205" s="86">
        <v>8276</v>
      </c>
      <c r="U205" s="86">
        <v>8446</v>
      </c>
      <c r="V205" s="23">
        <v>26.28</v>
      </c>
      <c r="W205" s="23">
        <f t="shared" si="37"/>
        <v>1.4196253608877432</v>
      </c>
      <c r="X205" s="13">
        <v>24.65</v>
      </c>
      <c r="Y205" s="13">
        <v>27.91</v>
      </c>
      <c r="Z205" s="13">
        <v>3.82</v>
      </c>
      <c r="AA205" s="23">
        <f t="shared" si="45"/>
        <v>0.58206336291170868</v>
      </c>
      <c r="AB205" s="86">
        <v>2.63</v>
      </c>
      <c r="AC205" s="91">
        <v>4.9800000000000004</v>
      </c>
      <c r="AD205" s="86">
        <v>0</v>
      </c>
      <c r="AE205" s="86">
        <v>0</v>
      </c>
      <c r="AF205" s="86">
        <v>0</v>
      </c>
      <c r="AG205" s="86">
        <v>1</v>
      </c>
      <c r="AH205" s="93">
        <v>3</v>
      </c>
      <c r="AI205" s="86">
        <f t="shared" si="38"/>
        <v>4</v>
      </c>
      <c r="AJ205" s="86">
        <v>0</v>
      </c>
      <c r="AK205" s="86">
        <v>2</v>
      </c>
      <c r="AL205" s="86">
        <v>2</v>
      </c>
      <c r="AM205" s="86">
        <v>4</v>
      </c>
      <c r="AN205" s="86">
        <f t="shared" si="39"/>
        <v>8</v>
      </c>
      <c r="AO205" s="86">
        <v>0</v>
      </c>
      <c r="AP205" s="86">
        <v>1</v>
      </c>
      <c r="AQ205" s="86">
        <v>0</v>
      </c>
      <c r="AR205" s="86">
        <v>2</v>
      </c>
      <c r="AS205" s="86">
        <f t="shared" si="40"/>
        <v>3</v>
      </c>
      <c r="AT205" s="86">
        <f t="shared" si="35"/>
        <v>0</v>
      </c>
      <c r="AU205" s="86">
        <f t="shared" si="35"/>
        <v>3</v>
      </c>
      <c r="AV205" s="86">
        <f t="shared" si="35"/>
        <v>3</v>
      </c>
      <c r="AW205" s="86">
        <f t="shared" si="35"/>
        <v>9</v>
      </c>
      <c r="AX205" s="86">
        <f t="shared" si="35"/>
        <v>15</v>
      </c>
    </row>
    <row r="206" spans="1:50" x14ac:dyDescent="0.3">
      <c r="A206" s="25">
        <v>205</v>
      </c>
      <c r="B206" s="25">
        <v>60</v>
      </c>
      <c r="C206" s="25">
        <v>3</v>
      </c>
      <c r="D206" s="25">
        <v>3</v>
      </c>
      <c r="E206" s="25">
        <v>2</v>
      </c>
      <c r="F206" s="25">
        <v>2</v>
      </c>
      <c r="G206" s="25">
        <v>1</v>
      </c>
      <c r="H206" s="25">
        <v>1</v>
      </c>
      <c r="I206" s="19">
        <f t="shared" si="41"/>
        <v>2</v>
      </c>
      <c r="J206" s="25">
        <v>3.23</v>
      </c>
      <c r="K206" s="10">
        <v>119</v>
      </c>
      <c r="L206" s="10">
        <v>119.426</v>
      </c>
      <c r="M206" s="14">
        <v>60240</v>
      </c>
      <c r="N206" s="14">
        <f t="shared" si="42"/>
        <v>426.00000000000193</v>
      </c>
      <c r="O206" s="9">
        <f t="shared" si="43"/>
        <v>0.42600000000000193</v>
      </c>
      <c r="P206" s="14">
        <v>425.95096448743772</v>
      </c>
      <c r="Q206" s="15">
        <f t="shared" si="44"/>
        <v>1</v>
      </c>
      <c r="R206" s="15">
        <f t="shared" si="36"/>
        <v>0</v>
      </c>
      <c r="S206" s="25">
        <v>8109</v>
      </c>
      <c r="T206" s="25">
        <v>8276</v>
      </c>
      <c r="U206" s="25">
        <v>8446</v>
      </c>
      <c r="V206" s="17">
        <v>24.48</v>
      </c>
      <c r="W206" s="17">
        <f t="shared" si="37"/>
        <v>1.3888114134735237</v>
      </c>
      <c r="X206" s="12">
        <v>24.48</v>
      </c>
      <c r="Y206" s="12">
        <v>24.48</v>
      </c>
      <c r="Z206" s="12">
        <v>4.6100000000000003</v>
      </c>
      <c r="AA206" s="17">
        <f t="shared" si="45"/>
        <v>0.6637009253896482</v>
      </c>
      <c r="AB206" s="25">
        <v>3.09</v>
      </c>
      <c r="AC206" s="16">
        <v>5.56</v>
      </c>
      <c r="AD206" s="25">
        <v>0</v>
      </c>
      <c r="AE206" s="25">
        <v>0</v>
      </c>
      <c r="AF206" s="25">
        <v>0</v>
      </c>
      <c r="AG206" s="25">
        <v>0</v>
      </c>
      <c r="AH206">
        <v>1</v>
      </c>
      <c r="AI206" s="25">
        <f t="shared" si="38"/>
        <v>1</v>
      </c>
      <c r="AJ206" s="25">
        <v>0</v>
      </c>
      <c r="AK206" s="25">
        <v>0</v>
      </c>
      <c r="AL206" s="25">
        <v>1</v>
      </c>
      <c r="AM206" s="25">
        <v>3</v>
      </c>
      <c r="AN206" s="25">
        <f t="shared" si="39"/>
        <v>4</v>
      </c>
      <c r="AO206" s="25">
        <v>0</v>
      </c>
      <c r="AP206" s="25">
        <v>1</v>
      </c>
      <c r="AQ206" s="25">
        <v>0</v>
      </c>
      <c r="AR206" s="25">
        <v>0</v>
      </c>
      <c r="AS206" s="25">
        <f t="shared" si="40"/>
        <v>1</v>
      </c>
      <c r="AT206" s="25">
        <f t="shared" si="35"/>
        <v>0</v>
      </c>
      <c r="AU206" s="25">
        <f t="shared" si="35"/>
        <v>1</v>
      </c>
      <c r="AV206" s="25">
        <f t="shared" si="35"/>
        <v>1</v>
      </c>
      <c r="AW206" s="25">
        <f t="shared" si="35"/>
        <v>4</v>
      </c>
      <c r="AX206" s="25">
        <f t="shared" si="35"/>
        <v>6</v>
      </c>
    </row>
    <row r="207" spans="1:50" x14ac:dyDescent="0.3">
      <c r="A207" s="25">
        <v>206</v>
      </c>
      <c r="B207" s="25">
        <v>60</v>
      </c>
      <c r="C207" s="25">
        <v>3</v>
      </c>
      <c r="D207" s="25">
        <v>2</v>
      </c>
      <c r="E207" s="25">
        <v>3</v>
      </c>
      <c r="F207" s="25">
        <v>2</v>
      </c>
      <c r="G207" s="25">
        <v>1</v>
      </c>
      <c r="H207" s="25">
        <v>1</v>
      </c>
      <c r="I207" s="19">
        <f t="shared" si="41"/>
        <v>2</v>
      </c>
      <c r="J207" s="25">
        <v>3.39</v>
      </c>
      <c r="K207" s="10">
        <v>119.426</v>
      </c>
      <c r="L207" s="10">
        <v>120.1</v>
      </c>
      <c r="M207" s="14">
        <v>60240</v>
      </c>
      <c r="N207" s="14">
        <f t="shared" si="42"/>
        <v>673.99999999999238</v>
      </c>
      <c r="O207" s="9">
        <f t="shared" si="43"/>
        <v>0.67399999999999238</v>
      </c>
      <c r="P207" s="14">
        <v>668.72105433451475</v>
      </c>
      <c r="Q207" s="15">
        <f t="shared" si="44"/>
        <v>0.99</v>
      </c>
      <c r="R207" s="15">
        <f t="shared" si="36"/>
        <v>1.0000000000000009E-2</v>
      </c>
      <c r="S207" s="25">
        <v>8109</v>
      </c>
      <c r="T207" s="25">
        <v>8276</v>
      </c>
      <c r="U207" s="25">
        <v>8446</v>
      </c>
      <c r="V207" s="17">
        <v>50.91</v>
      </c>
      <c r="W207" s="17">
        <f t="shared" si="37"/>
        <v>1.7068030970373382</v>
      </c>
      <c r="X207" s="12">
        <v>32.26</v>
      </c>
      <c r="Y207" s="12">
        <v>69.56</v>
      </c>
      <c r="Z207" s="12">
        <v>3.82</v>
      </c>
      <c r="AA207" s="17">
        <f t="shared" si="45"/>
        <v>0.58206336291170868</v>
      </c>
      <c r="AB207" s="25">
        <v>2.34</v>
      </c>
      <c r="AC207" s="16">
        <v>5.88</v>
      </c>
      <c r="AD207" s="25">
        <v>5</v>
      </c>
      <c r="AE207" s="25">
        <v>0</v>
      </c>
      <c r="AF207" s="25">
        <v>0</v>
      </c>
      <c r="AG207" s="25">
        <v>0</v>
      </c>
      <c r="AH207">
        <v>5</v>
      </c>
      <c r="AI207" s="25">
        <f t="shared" si="38"/>
        <v>5</v>
      </c>
      <c r="AJ207" s="25">
        <v>0</v>
      </c>
      <c r="AK207" s="25">
        <v>0</v>
      </c>
      <c r="AL207" s="25">
        <v>0</v>
      </c>
      <c r="AM207" s="25">
        <v>6</v>
      </c>
      <c r="AN207" s="25">
        <f t="shared" si="39"/>
        <v>6</v>
      </c>
      <c r="AO207" s="25">
        <v>0</v>
      </c>
      <c r="AP207" s="25">
        <v>0</v>
      </c>
      <c r="AQ207" s="25">
        <v>2</v>
      </c>
      <c r="AR207" s="25">
        <v>2</v>
      </c>
      <c r="AS207" s="25">
        <f t="shared" si="40"/>
        <v>4</v>
      </c>
      <c r="AT207" s="25">
        <f t="shared" si="35"/>
        <v>0</v>
      </c>
      <c r="AU207" s="25">
        <f t="shared" si="35"/>
        <v>0</v>
      </c>
      <c r="AV207" s="25">
        <f t="shared" si="35"/>
        <v>2</v>
      </c>
      <c r="AW207" s="25">
        <f t="shared" si="35"/>
        <v>13</v>
      </c>
      <c r="AX207" s="25">
        <f t="shared" si="35"/>
        <v>15</v>
      </c>
    </row>
    <row r="208" spans="1:50" x14ac:dyDescent="0.3">
      <c r="A208" s="25">
        <v>207</v>
      </c>
      <c r="B208" s="25">
        <v>80</v>
      </c>
      <c r="C208" s="25">
        <v>3</v>
      </c>
      <c r="D208" s="25">
        <v>3</v>
      </c>
      <c r="E208" s="25">
        <v>2</v>
      </c>
      <c r="F208" s="25">
        <v>2</v>
      </c>
      <c r="G208" s="25">
        <v>1</v>
      </c>
      <c r="H208" s="25">
        <v>1</v>
      </c>
      <c r="I208" s="19">
        <f t="shared" si="41"/>
        <v>2</v>
      </c>
      <c r="J208" s="25">
        <v>3.39</v>
      </c>
      <c r="K208" s="10">
        <v>120.1</v>
      </c>
      <c r="L208" s="10">
        <v>121</v>
      </c>
      <c r="M208" s="14">
        <v>60240</v>
      </c>
      <c r="N208" s="14">
        <f t="shared" si="42"/>
        <v>900.00000000000568</v>
      </c>
      <c r="O208" s="9">
        <f t="shared" si="43"/>
        <v>0.90000000000000568</v>
      </c>
      <c r="P208" s="14">
        <v>898.72716684922864</v>
      </c>
      <c r="Q208" s="15">
        <f t="shared" si="44"/>
        <v>1</v>
      </c>
      <c r="R208" s="15">
        <f t="shared" si="36"/>
        <v>0</v>
      </c>
      <c r="S208" s="25">
        <v>8109</v>
      </c>
      <c r="T208" s="25">
        <v>8276</v>
      </c>
      <c r="U208" s="25">
        <v>8446</v>
      </c>
      <c r="V208" s="17">
        <v>18.440000000000001</v>
      </c>
      <c r="W208" s="17">
        <f t="shared" si="37"/>
        <v>1.2657609167176105</v>
      </c>
      <c r="X208" s="12">
        <v>18.440000000000001</v>
      </c>
      <c r="Y208" s="12">
        <v>18.440000000000001</v>
      </c>
      <c r="Z208" s="12">
        <v>3.17</v>
      </c>
      <c r="AA208" s="17">
        <f t="shared" si="45"/>
        <v>0.50105926221775143</v>
      </c>
      <c r="AB208" s="25">
        <v>2.36</v>
      </c>
      <c r="AC208" s="16">
        <v>3.84</v>
      </c>
      <c r="AD208" s="25">
        <v>0</v>
      </c>
      <c r="AE208" s="25">
        <v>0</v>
      </c>
      <c r="AF208" s="25">
        <v>0</v>
      </c>
      <c r="AG208" s="25">
        <v>0</v>
      </c>
      <c r="AH208">
        <v>1</v>
      </c>
      <c r="AI208" s="25">
        <f t="shared" si="38"/>
        <v>1</v>
      </c>
      <c r="AJ208" s="25">
        <v>0</v>
      </c>
      <c r="AK208" s="25">
        <v>0</v>
      </c>
      <c r="AL208" s="25">
        <v>0</v>
      </c>
      <c r="AM208" s="25">
        <v>3</v>
      </c>
      <c r="AN208" s="25">
        <f t="shared" si="39"/>
        <v>3</v>
      </c>
      <c r="AO208" s="25">
        <v>0</v>
      </c>
      <c r="AP208" s="25">
        <v>1</v>
      </c>
      <c r="AQ208" s="25">
        <v>2</v>
      </c>
      <c r="AR208" s="25">
        <v>1</v>
      </c>
      <c r="AS208" s="25">
        <f t="shared" si="40"/>
        <v>4</v>
      </c>
      <c r="AT208" s="25">
        <f t="shared" si="35"/>
        <v>0</v>
      </c>
      <c r="AU208" s="25">
        <f t="shared" si="35"/>
        <v>1</v>
      </c>
      <c r="AV208" s="25">
        <f t="shared" si="35"/>
        <v>2</v>
      </c>
      <c r="AW208" s="25">
        <f t="shared" si="35"/>
        <v>5</v>
      </c>
      <c r="AX208" s="25">
        <f t="shared" si="35"/>
        <v>8</v>
      </c>
    </row>
    <row r="209" spans="1:50" x14ac:dyDescent="0.3">
      <c r="A209" s="25">
        <v>208</v>
      </c>
      <c r="B209" s="25">
        <v>80</v>
      </c>
      <c r="C209" s="25">
        <v>3</v>
      </c>
      <c r="D209" s="25">
        <v>3</v>
      </c>
      <c r="E209" s="25">
        <v>2</v>
      </c>
      <c r="F209" s="25">
        <v>2</v>
      </c>
      <c r="G209" s="25">
        <v>1</v>
      </c>
      <c r="H209" s="25">
        <v>1</v>
      </c>
      <c r="I209" s="19">
        <f t="shared" si="41"/>
        <v>2</v>
      </c>
      <c r="J209" s="25">
        <v>3.35</v>
      </c>
      <c r="K209" s="10">
        <v>121</v>
      </c>
      <c r="L209" s="10">
        <v>122</v>
      </c>
      <c r="M209" s="14">
        <v>60240</v>
      </c>
      <c r="N209" s="14">
        <f t="shared" si="42"/>
        <v>1000</v>
      </c>
      <c r="O209" s="9">
        <f t="shared" si="43"/>
        <v>1</v>
      </c>
      <c r="P209" s="14">
        <v>994.2804966490454</v>
      </c>
      <c r="Q209" s="15">
        <f t="shared" si="44"/>
        <v>0.99</v>
      </c>
      <c r="R209" s="15">
        <f t="shared" si="36"/>
        <v>1.0000000000000009E-2</v>
      </c>
      <c r="S209" s="25">
        <v>8109</v>
      </c>
      <c r="T209" s="25">
        <v>8276</v>
      </c>
      <c r="U209" s="25">
        <v>8446</v>
      </c>
      <c r="V209" s="17">
        <v>10.69</v>
      </c>
      <c r="W209" s="17">
        <f t="shared" si="37"/>
        <v>1.0289777052087781</v>
      </c>
      <c r="X209" s="12">
        <v>9.65</v>
      </c>
      <c r="Y209" s="12">
        <v>11.72</v>
      </c>
      <c r="Z209" s="12">
        <v>3.31</v>
      </c>
      <c r="AA209" s="17">
        <f t="shared" si="45"/>
        <v>0.51982799377571876</v>
      </c>
      <c r="AB209" s="25">
        <v>1.7</v>
      </c>
      <c r="AC209" s="16">
        <v>5.72</v>
      </c>
      <c r="AD209" s="25">
        <v>0</v>
      </c>
      <c r="AE209" s="25">
        <v>0</v>
      </c>
      <c r="AF209" s="25">
        <v>0</v>
      </c>
      <c r="AG209" s="25">
        <v>0</v>
      </c>
      <c r="AH209">
        <v>1</v>
      </c>
      <c r="AI209" s="25">
        <f t="shared" si="38"/>
        <v>1</v>
      </c>
      <c r="AJ209" s="25">
        <v>0</v>
      </c>
      <c r="AK209" s="25">
        <v>0</v>
      </c>
      <c r="AL209" s="25">
        <v>1</v>
      </c>
      <c r="AM209" s="25">
        <v>1</v>
      </c>
      <c r="AN209" s="25">
        <f t="shared" si="39"/>
        <v>2</v>
      </c>
      <c r="AO209" s="25">
        <v>0</v>
      </c>
      <c r="AP209" s="25">
        <v>0</v>
      </c>
      <c r="AQ209" s="25">
        <v>1</v>
      </c>
      <c r="AR209" s="25">
        <v>1</v>
      </c>
      <c r="AS209" s="25">
        <f t="shared" si="40"/>
        <v>2</v>
      </c>
      <c r="AT209" s="25">
        <f t="shared" si="35"/>
        <v>0</v>
      </c>
      <c r="AU209" s="25">
        <f t="shared" si="35"/>
        <v>0</v>
      </c>
      <c r="AV209" s="25">
        <f t="shared" si="35"/>
        <v>2</v>
      </c>
      <c r="AW209" s="25">
        <f t="shared" si="35"/>
        <v>3</v>
      </c>
      <c r="AX209" s="25">
        <f t="shared" si="35"/>
        <v>5</v>
      </c>
    </row>
    <row r="210" spans="1:50" s="88" customFormat="1" x14ac:dyDescent="0.3">
      <c r="A210" s="86">
        <v>209</v>
      </c>
      <c r="B210" s="86">
        <v>60</v>
      </c>
      <c r="C210" s="86">
        <v>3</v>
      </c>
      <c r="D210" s="86">
        <v>3</v>
      </c>
      <c r="E210" s="86">
        <v>2</v>
      </c>
      <c r="F210" s="86">
        <v>2</v>
      </c>
      <c r="G210" s="86">
        <v>1</v>
      </c>
      <c r="H210" s="86">
        <v>1</v>
      </c>
      <c r="I210" s="86">
        <f t="shared" si="41"/>
        <v>2</v>
      </c>
      <c r="J210" s="86">
        <v>3.16</v>
      </c>
      <c r="K210" s="94">
        <v>122</v>
      </c>
      <c r="L210" s="94">
        <v>123</v>
      </c>
      <c r="M210" s="90">
        <v>60240</v>
      </c>
      <c r="N210" s="90">
        <f t="shared" si="42"/>
        <v>1000</v>
      </c>
      <c r="O210" s="89">
        <f t="shared" si="43"/>
        <v>1</v>
      </c>
      <c r="P210" s="90">
        <v>999.86738989390165</v>
      </c>
      <c r="Q210" s="87">
        <f t="shared" si="44"/>
        <v>1</v>
      </c>
      <c r="R210" s="87">
        <f t="shared" si="36"/>
        <v>0</v>
      </c>
      <c r="S210" s="86">
        <v>8109</v>
      </c>
      <c r="T210" s="86">
        <v>8276</v>
      </c>
      <c r="U210" s="86">
        <v>8446</v>
      </c>
      <c r="V210" s="23">
        <v>32.979999999999997</v>
      </c>
      <c r="W210" s="23">
        <f t="shared" si="37"/>
        <v>1.5182506513084999</v>
      </c>
      <c r="X210" s="13">
        <v>23.54</v>
      </c>
      <c r="Y210" s="13">
        <v>42.42</v>
      </c>
      <c r="Z210" s="13">
        <v>5.49</v>
      </c>
      <c r="AA210" s="23">
        <f t="shared" si="45"/>
        <v>0.7395723444500919</v>
      </c>
      <c r="AB210" s="86">
        <v>2.63</v>
      </c>
      <c r="AC210" s="91">
        <v>9.14</v>
      </c>
      <c r="AD210" s="86">
        <v>0</v>
      </c>
      <c r="AE210" s="86">
        <v>0</v>
      </c>
      <c r="AF210" s="86">
        <v>0</v>
      </c>
      <c r="AG210" s="86">
        <v>3</v>
      </c>
      <c r="AH210" s="93">
        <v>6</v>
      </c>
      <c r="AI210" s="86">
        <f t="shared" si="38"/>
        <v>9</v>
      </c>
      <c r="AJ210" s="86">
        <v>0</v>
      </c>
      <c r="AK210" s="86">
        <v>0</v>
      </c>
      <c r="AL210" s="86">
        <v>2</v>
      </c>
      <c r="AM210" s="86">
        <v>7</v>
      </c>
      <c r="AN210" s="86">
        <f t="shared" si="39"/>
        <v>9</v>
      </c>
      <c r="AO210" s="86">
        <v>1</v>
      </c>
      <c r="AP210" s="86">
        <v>0</v>
      </c>
      <c r="AQ210" s="86">
        <v>2</v>
      </c>
      <c r="AR210" s="86">
        <v>10</v>
      </c>
      <c r="AS210" s="86">
        <f t="shared" si="40"/>
        <v>13</v>
      </c>
      <c r="AT210" s="86">
        <f t="shared" si="35"/>
        <v>1</v>
      </c>
      <c r="AU210" s="86">
        <f t="shared" si="35"/>
        <v>0</v>
      </c>
      <c r="AV210" s="86">
        <f t="shared" si="35"/>
        <v>7</v>
      </c>
      <c r="AW210" s="86">
        <f t="shared" si="35"/>
        <v>23</v>
      </c>
      <c r="AX210" s="86">
        <f t="shared" si="35"/>
        <v>31</v>
      </c>
    </row>
    <row r="211" spans="1:50" x14ac:dyDescent="0.3">
      <c r="A211" s="25">
        <v>210</v>
      </c>
      <c r="B211" s="25">
        <v>80</v>
      </c>
      <c r="C211" s="25">
        <v>3</v>
      </c>
      <c r="D211" s="25">
        <v>3</v>
      </c>
      <c r="E211" s="25">
        <v>2</v>
      </c>
      <c r="F211" s="25">
        <v>2</v>
      </c>
      <c r="G211" s="25">
        <v>1</v>
      </c>
      <c r="H211" s="25">
        <v>1</v>
      </c>
      <c r="I211" s="19">
        <f t="shared" si="41"/>
        <v>2</v>
      </c>
      <c r="J211" s="25">
        <v>3.23</v>
      </c>
      <c r="K211" s="10">
        <v>123</v>
      </c>
      <c r="L211" s="10">
        <v>124</v>
      </c>
      <c r="M211" s="14">
        <v>60240</v>
      </c>
      <c r="N211" s="14">
        <f t="shared" si="42"/>
        <v>1000</v>
      </c>
      <c r="O211" s="9">
        <f t="shared" si="43"/>
        <v>1</v>
      </c>
      <c r="P211" s="14">
        <v>999.52065948476013</v>
      </c>
      <c r="Q211" s="15">
        <f t="shared" si="44"/>
        <v>1</v>
      </c>
      <c r="R211" s="15">
        <f t="shared" si="36"/>
        <v>0</v>
      </c>
      <c r="S211" s="25">
        <v>8109</v>
      </c>
      <c r="T211" s="25">
        <v>8276</v>
      </c>
      <c r="U211" s="25">
        <v>8446</v>
      </c>
      <c r="V211" s="17">
        <v>34.89</v>
      </c>
      <c r="W211" s="17">
        <f t="shared" si="37"/>
        <v>1.5427009694481109</v>
      </c>
      <c r="X211" s="12">
        <v>30.97</v>
      </c>
      <c r="Y211" s="12">
        <v>38.799999999999997</v>
      </c>
      <c r="Z211" s="12">
        <v>5.12</v>
      </c>
      <c r="AA211" s="17">
        <f t="shared" si="45"/>
        <v>0.70926996097583073</v>
      </c>
      <c r="AB211" s="25">
        <v>3.54</v>
      </c>
      <c r="AC211" s="16">
        <v>6.93</v>
      </c>
      <c r="AD211" s="25">
        <v>4</v>
      </c>
      <c r="AE211" s="25">
        <v>0</v>
      </c>
      <c r="AF211" s="25">
        <v>0</v>
      </c>
      <c r="AG211" s="25">
        <v>0</v>
      </c>
      <c r="AH211">
        <v>2</v>
      </c>
      <c r="AI211" s="25">
        <f t="shared" si="38"/>
        <v>2</v>
      </c>
      <c r="AJ211" s="25">
        <v>0</v>
      </c>
      <c r="AK211" s="25">
        <v>0</v>
      </c>
      <c r="AL211" s="25">
        <v>1</v>
      </c>
      <c r="AM211" s="25">
        <v>1</v>
      </c>
      <c r="AN211" s="25">
        <f t="shared" si="39"/>
        <v>2</v>
      </c>
      <c r="AO211" s="25">
        <v>0</v>
      </c>
      <c r="AP211" s="25">
        <v>0</v>
      </c>
      <c r="AQ211" s="25">
        <v>0</v>
      </c>
      <c r="AR211" s="25">
        <v>2</v>
      </c>
      <c r="AS211" s="25">
        <f t="shared" si="40"/>
        <v>2</v>
      </c>
      <c r="AT211" s="25">
        <f t="shared" si="35"/>
        <v>0</v>
      </c>
      <c r="AU211" s="25">
        <f t="shared" si="35"/>
        <v>0</v>
      </c>
      <c r="AV211" s="25">
        <f t="shared" si="35"/>
        <v>1</v>
      </c>
      <c r="AW211" s="25">
        <f t="shared" si="35"/>
        <v>5</v>
      </c>
      <c r="AX211" s="25">
        <f t="shared" si="35"/>
        <v>6</v>
      </c>
    </row>
    <row r="212" spans="1:50" x14ac:dyDescent="0.3">
      <c r="A212" s="25">
        <v>211</v>
      </c>
      <c r="B212" s="25">
        <v>80</v>
      </c>
      <c r="C212" s="25">
        <v>3</v>
      </c>
      <c r="D212" s="25">
        <v>3</v>
      </c>
      <c r="E212" s="25">
        <v>2</v>
      </c>
      <c r="F212" s="25">
        <v>2</v>
      </c>
      <c r="G212" s="25">
        <v>1</v>
      </c>
      <c r="H212" s="25">
        <v>1</v>
      </c>
      <c r="I212" s="19">
        <f t="shared" si="41"/>
        <v>2</v>
      </c>
      <c r="J212" s="25">
        <v>3.26</v>
      </c>
      <c r="K212" s="10">
        <v>124</v>
      </c>
      <c r="L212" s="10">
        <v>125</v>
      </c>
      <c r="M212" s="14">
        <v>60240</v>
      </c>
      <c r="N212" s="14">
        <f t="shared" si="42"/>
        <v>1000</v>
      </c>
      <c r="O212" s="9">
        <f t="shared" si="43"/>
        <v>1</v>
      </c>
      <c r="P212" s="14">
        <v>999.84412510453751</v>
      </c>
      <c r="Q212" s="15">
        <f t="shared" si="44"/>
        <v>1</v>
      </c>
      <c r="R212" s="15">
        <f t="shared" si="36"/>
        <v>0</v>
      </c>
      <c r="S212" s="25">
        <v>8109</v>
      </c>
      <c r="T212" s="25">
        <v>8276</v>
      </c>
      <c r="U212" s="25">
        <v>8446</v>
      </c>
      <c r="V212" s="17">
        <v>23.5</v>
      </c>
      <c r="W212" s="17">
        <f t="shared" si="37"/>
        <v>1.3710678622717363</v>
      </c>
      <c r="X212" s="12">
        <v>20.65</v>
      </c>
      <c r="Y212" s="12">
        <v>26.34</v>
      </c>
      <c r="Z212" s="12">
        <v>4.2</v>
      </c>
      <c r="AA212" s="17">
        <f t="shared" si="45"/>
        <v>0.62324929039790045</v>
      </c>
      <c r="AB212" s="25">
        <v>2.86</v>
      </c>
      <c r="AC212" s="16">
        <v>6.28</v>
      </c>
      <c r="AD212" s="25">
        <v>0</v>
      </c>
      <c r="AE212" s="25">
        <v>0</v>
      </c>
      <c r="AF212" s="25">
        <v>0</v>
      </c>
      <c r="AG212" s="25">
        <v>1</v>
      </c>
      <c r="AH212">
        <v>1</v>
      </c>
      <c r="AI212" s="25">
        <f t="shared" si="38"/>
        <v>2</v>
      </c>
      <c r="AJ212" s="25">
        <v>0</v>
      </c>
      <c r="AK212" s="25">
        <v>0</v>
      </c>
      <c r="AL212" s="25">
        <v>0</v>
      </c>
      <c r="AM212" s="25">
        <v>1</v>
      </c>
      <c r="AN212" s="25">
        <f t="shared" si="39"/>
        <v>1</v>
      </c>
      <c r="AO212" s="25">
        <v>0</v>
      </c>
      <c r="AP212" s="25">
        <v>1</v>
      </c>
      <c r="AQ212" s="25">
        <v>0</v>
      </c>
      <c r="AR212" s="25">
        <v>3</v>
      </c>
      <c r="AS212" s="25">
        <f t="shared" si="40"/>
        <v>4</v>
      </c>
      <c r="AT212" s="25">
        <f t="shared" si="35"/>
        <v>0</v>
      </c>
      <c r="AU212" s="25">
        <f t="shared" si="35"/>
        <v>1</v>
      </c>
      <c r="AV212" s="25">
        <f t="shared" si="35"/>
        <v>1</v>
      </c>
      <c r="AW212" s="25">
        <f t="shared" si="35"/>
        <v>5</v>
      </c>
      <c r="AX212" s="25">
        <f t="shared" si="35"/>
        <v>7</v>
      </c>
    </row>
    <row r="213" spans="1:50" x14ac:dyDescent="0.3">
      <c r="A213" s="25">
        <v>212</v>
      </c>
      <c r="B213" s="25">
        <v>80</v>
      </c>
      <c r="C213" s="25">
        <v>3</v>
      </c>
      <c r="D213" s="25">
        <v>2</v>
      </c>
      <c r="E213" s="25">
        <v>2</v>
      </c>
      <c r="F213" s="25">
        <v>1</v>
      </c>
      <c r="G213" s="25">
        <v>1</v>
      </c>
      <c r="H213" s="25">
        <v>1</v>
      </c>
      <c r="I213" s="19">
        <f t="shared" si="41"/>
        <v>2</v>
      </c>
      <c r="J213" s="25">
        <v>3.45</v>
      </c>
      <c r="K213" s="10">
        <v>125</v>
      </c>
      <c r="L213" s="10">
        <v>126</v>
      </c>
      <c r="M213" s="14">
        <v>60240</v>
      </c>
      <c r="N213" s="14">
        <f t="shared" si="42"/>
        <v>1000</v>
      </c>
      <c r="O213" s="9">
        <f t="shared" si="43"/>
        <v>1</v>
      </c>
      <c r="P213" s="14">
        <v>999.70209447550587</v>
      </c>
      <c r="Q213" s="15">
        <f t="shared" si="44"/>
        <v>1</v>
      </c>
      <c r="R213" s="15">
        <f t="shared" si="36"/>
        <v>0</v>
      </c>
      <c r="S213" s="25">
        <v>8109</v>
      </c>
      <c r="T213" s="25">
        <v>8276</v>
      </c>
      <c r="U213" s="25">
        <v>8446</v>
      </c>
      <c r="V213" s="17">
        <v>18.86</v>
      </c>
      <c r="W213" s="17">
        <f t="shared" si="37"/>
        <v>1.2755416884013095</v>
      </c>
      <c r="X213" s="12">
        <v>17.02</v>
      </c>
      <c r="Y213" s="12">
        <v>20.69</v>
      </c>
      <c r="Z213" s="12">
        <v>4.72</v>
      </c>
      <c r="AA213" s="17">
        <f t="shared" si="45"/>
        <v>0.67394199863408777</v>
      </c>
      <c r="AB213" s="25">
        <v>2.8</v>
      </c>
      <c r="AC213" s="16">
        <v>6.11</v>
      </c>
      <c r="AD213" s="25">
        <v>1</v>
      </c>
      <c r="AE213" s="25">
        <v>0</v>
      </c>
      <c r="AF213" s="25">
        <v>0</v>
      </c>
      <c r="AG213" s="25">
        <v>0</v>
      </c>
      <c r="AH213">
        <v>1</v>
      </c>
      <c r="AI213" s="25">
        <f t="shared" si="38"/>
        <v>1</v>
      </c>
      <c r="AJ213" s="25">
        <v>0</v>
      </c>
      <c r="AK213" s="25">
        <v>0</v>
      </c>
      <c r="AL213" s="25">
        <v>0</v>
      </c>
      <c r="AM213" s="25">
        <v>9</v>
      </c>
      <c r="AN213" s="25">
        <f t="shared" si="39"/>
        <v>9</v>
      </c>
      <c r="AO213" s="25">
        <v>0</v>
      </c>
      <c r="AP213" s="25">
        <v>0</v>
      </c>
      <c r="AQ213" s="25">
        <v>0</v>
      </c>
      <c r="AR213" s="25">
        <v>6</v>
      </c>
      <c r="AS213" s="25">
        <f t="shared" si="40"/>
        <v>6</v>
      </c>
      <c r="AT213" s="25">
        <f t="shared" si="35"/>
        <v>0</v>
      </c>
      <c r="AU213" s="25">
        <f t="shared" si="35"/>
        <v>0</v>
      </c>
      <c r="AV213" s="25">
        <f t="shared" si="35"/>
        <v>0</v>
      </c>
      <c r="AW213" s="25">
        <f t="shared" si="35"/>
        <v>16</v>
      </c>
      <c r="AX213" s="25">
        <f t="shared" si="35"/>
        <v>16</v>
      </c>
    </row>
    <row r="214" spans="1:50" s="88" customFormat="1" x14ac:dyDescent="0.3">
      <c r="A214" s="86">
        <v>213</v>
      </c>
      <c r="B214" s="86">
        <v>60</v>
      </c>
      <c r="C214" s="86">
        <v>3</v>
      </c>
      <c r="D214" s="86">
        <v>3</v>
      </c>
      <c r="E214" s="86">
        <v>2</v>
      </c>
      <c r="F214" s="86">
        <v>2</v>
      </c>
      <c r="G214" s="86">
        <v>1</v>
      </c>
      <c r="H214" s="86">
        <v>1</v>
      </c>
      <c r="I214" s="86">
        <f t="shared" si="41"/>
        <v>2</v>
      </c>
      <c r="J214" s="86">
        <v>3.41</v>
      </c>
      <c r="K214" s="94">
        <v>126</v>
      </c>
      <c r="L214" s="94">
        <v>126.792</v>
      </c>
      <c r="M214" s="90">
        <v>60240</v>
      </c>
      <c r="N214" s="90">
        <f t="shared" si="42"/>
        <v>792.00000000000159</v>
      </c>
      <c r="O214" s="89">
        <f t="shared" si="43"/>
        <v>0.79200000000000159</v>
      </c>
      <c r="P214" s="90">
        <v>791.91600829847198</v>
      </c>
      <c r="Q214" s="87">
        <f t="shared" si="44"/>
        <v>1</v>
      </c>
      <c r="R214" s="87">
        <f t="shared" si="36"/>
        <v>0</v>
      </c>
      <c r="S214" s="86">
        <v>8109</v>
      </c>
      <c r="T214" s="86">
        <v>8276</v>
      </c>
      <c r="U214" s="86">
        <v>8446</v>
      </c>
      <c r="V214" s="23">
        <v>47.87</v>
      </c>
      <c r="W214" s="23">
        <f t="shared" si="37"/>
        <v>1.6800634274819486</v>
      </c>
      <c r="X214" s="13">
        <v>38.64</v>
      </c>
      <c r="Y214" s="13">
        <v>53.24</v>
      </c>
      <c r="Z214" s="13">
        <v>3.95</v>
      </c>
      <c r="AA214" s="23">
        <f t="shared" si="45"/>
        <v>0.59659709562646024</v>
      </c>
      <c r="AB214" s="86">
        <v>2.62</v>
      </c>
      <c r="AC214" s="91">
        <v>6.21</v>
      </c>
      <c r="AD214" s="86">
        <v>1</v>
      </c>
      <c r="AE214" s="86">
        <v>1</v>
      </c>
      <c r="AF214" s="86">
        <v>0</v>
      </c>
      <c r="AG214" s="86">
        <v>2</v>
      </c>
      <c r="AH214" s="93">
        <v>2</v>
      </c>
      <c r="AI214" s="86">
        <f t="shared" si="38"/>
        <v>5</v>
      </c>
      <c r="AJ214" s="86">
        <v>0</v>
      </c>
      <c r="AK214" s="86">
        <v>1</v>
      </c>
      <c r="AL214" s="86">
        <v>0</v>
      </c>
      <c r="AM214" s="86">
        <v>3</v>
      </c>
      <c r="AN214" s="86">
        <f t="shared" si="39"/>
        <v>4</v>
      </c>
      <c r="AO214" s="86">
        <v>0</v>
      </c>
      <c r="AP214" s="86">
        <v>0</v>
      </c>
      <c r="AQ214" s="86">
        <v>0</v>
      </c>
      <c r="AR214" s="86">
        <v>2</v>
      </c>
      <c r="AS214" s="86">
        <f t="shared" si="40"/>
        <v>2</v>
      </c>
      <c r="AT214" s="86">
        <f t="shared" si="35"/>
        <v>1</v>
      </c>
      <c r="AU214" s="86">
        <f t="shared" si="35"/>
        <v>1</v>
      </c>
      <c r="AV214" s="86">
        <f t="shared" si="35"/>
        <v>2</v>
      </c>
      <c r="AW214" s="86">
        <f t="shared" si="35"/>
        <v>7</v>
      </c>
      <c r="AX214" s="86">
        <f t="shared" si="35"/>
        <v>11</v>
      </c>
    </row>
    <row r="215" spans="1:50" x14ac:dyDescent="0.3">
      <c r="A215" s="25">
        <v>214</v>
      </c>
      <c r="B215" s="25">
        <v>80</v>
      </c>
      <c r="C215" s="25">
        <v>3</v>
      </c>
      <c r="D215" s="25">
        <v>3</v>
      </c>
      <c r="E215" s="25">
        <v>2</v>
      </c>
      <c r="F215" s="25">
        <v>2</v>
      </c>
      <c r="G215" s="25">
        <v>1</v>
      </c>
      <c r="H215" s="25">
        <v>1</v>
      </c>
      <c r="I215" s="19">
        <f t="shared" si="41"/>
        <v>2</v>
      </c>
      <c r="J215" s="25">
        <v>3.22</v>
      </c>
      <c r="K215" s="10">
        <v>126.792</v>
      </c>
      <c r="L215" s="10">
        <v>127.5</v>
      </c>
      <c r="M215" s="14">
        <v>50000</v>
      </c>
      <c r="N215" s="14">
        <f t="shared" si="42"/>
        <v>707.99999999999841</v>
      </c>
      <c r="O215" s="9">
        <f t="shared" si="43"/>
        <v>0.70799999999999841</v>
      </c>
      <c r="P215" s="14">
        <v>697.41811512947777</v>
      </c>
      <c r="Q215" s="15">
        <f t="shared" si="44"/>
        <v>0.99</v>
      </c>
      <c r="R215" s="15">
        <f t="shared" si="36"/>
        <v>1.0000000000000009E-2</v>
      </c>
      <c r="S215" s="25">
        <v>8109</v>
      </c>
      <c r="T215" s="25">
        <v>8276</v>
      </c>
      <c r="U215" s="25">
        <v>8446</v>
      </c>
      <c r="V215" s="17">
        <v>20.53</v>
      </c>
      <c r="W215" s="17">
        <f t="shared" si="37"/>
        <v>1.3123889493705918</v>
      </c>
      <c r="X215" s="12">
        <v>20.53</v>
      </c>
      <c r="Y215" s="12">
        <v>20.53</v>
      </c>
      <c r="Z215" s="12">
        <v>3.94</v>
      </c>
      <c r="AA215" s="17">
        <f t="shared" si="45"/>
        <v>0.59549622182557416</v>
      </c>
      <c r="AB215" s="25">
        <v>2.84</v>
      </c>
      <c r="AC215" s="16">
        <v>4.68</v>
      </c>
      <c r="AD215" s="25">
        <v>2</v>
      </c>
      <c r="AE215" s="25">
        <v>0</v>
      </c>
      <c r="AF215" s="25">
        <v>0</v>
      </c>
      <c r="AG215" s="25">
        <v>0</v>
      </c>
      <c r="AH215">
        <v>0</v>
      </c>
      <c r="AI215" s="25">
        <f t="shared" si="38"/>
        <v>0</v>
      </c>
      <c r="AJ215" s="25">
        <v>0</v>
      </c>
      <c r="AK215" s="25">
        <v>0</v>
      </c>
      <c r="AL215" s="25">
        <v>0</v>
      </c>
      <c r="AM215" s="25">
        <v>0</v>
      </c>
      <c r="AN215" s="25">
        <f t="shared" si="39"/>
        <v>0</v>
      </c>
      <c r="AO215" s="25">
        <v>0</v>
      </c>
      <c r="AP215" s="25">
        <v>0</v>
      </c>
      <c r="AQ215" s="25">
        <v>0</v>
      </c>
      <c r="AR215" s="25">
        <v>1</v>
      </c>
      <c r="AS215" s="25">
        <f t="shared" si="40"/>
        <v>1</v>
      </c>
      <c r="AT215" s="25">
        <f t="shared" si="35"/>
        <v>0</v>
      </c>
      <c r="AU215" s="25">
        <f t="shared" si="35"/>
        <v>0</v>
      </c>
      <c r="AV215" s="25">
        <f t="shared" si="35"/>
        <v>0</v>
      </c>
      <c r="AW215" s="25">
        <f t="shared" si="35"/>
        <v>1</v>
      </c>
      <c r="AX215" s="25">
        <f t="shared" si="35"/>
        <v>1</v>
      </c>
    </row>
    <row r="216" spans="1:50" x14ac:dyDescent="0.3">
      <c r="A216" s="25">
        <v>215</v>
      </c>
      <c r="B216" s="25">
        <v>60</v>
      </c>
      <c r="C216" s="25">
        <v>3</v>
      </c>
      <c r="D216" s="25">
        <v>3</v>
      </c>
      <c r="E216" s="25">
        <v>2</v>
      </c>
      <c r="F216" s="25">
        <v>2</v>
      </c>
      <c r="G216" s="25">
        <v>1</v>
      </c>
      <c r="H216" s="25">
        <v>1</v>
      </c>
      <c r="I216" s="19">
        <f t="shared" si="41"/>
        <v>2</v>
      </c>
      <c r="J216" s="25">
        <v>3.09</v>
      </c>
      <c r="K216" s="10">
        <v>127.5</v>
      </c>
      <c r="L216" s="10">
        <v>128.5</v>
      </c>
      <c r="M216" s="14">
        <v>50000</v>
      </c>
      <c r="N216" s="14">
        <f t="shared" si="42"/>
        <v>1000</v>
      </c>
      <c r="O216" s="9">
        <f t="shared" si="43"/>
        <v>1</v>
      </c>
      <c r="P216" s="14">
        <v>999.89028100271207</v>
      </c>
      <c r="Q216" s="15">
        <f t="shared" si="44"/>
        <v>1</v>
      </c>
      <c r="R216" s="15">
        <f t="shared" si="36"/>
        <v>0</v>
      </c>
      <c r="S216" s="25">
        <v>8109</v>
      </c>
      <c r="T216" s="25">
        <v>8276</v>
      </c>
      <c r="U216" s="25">
        <v>8446</v>
      </c>
      <c r="V216" s="17">
        <v>39.020000000000003</v>
      </c>
      <c r="W216" s="17">
        <f t="shared" si="37"/>
        <v>1.5912872650584993</v>
      </c>
      <c r="X216" s="12">
        <v>26.71</v>
      </c>
      <c r="Y216" s="12">
        <v>51.32</v>
      </c>
      <c r="Z216" s="12">
        <v>3.79</v>
      </c>
      <c r="AA216" s="17">
        <f t="shared" si="45"/>
        <v>0.57863920996807239</v>
      </c>
      <c r="AB216" s="25">
        <v>2.11</v>
      </c>
      <c r="AC216" s="16">
        <v>5.4</v>
      </c>
      <c r="AD216" s="25">
        <v>1</v>
      </c>
      <c r="AE216" s="25">
        <v>0</v>
      </c>
      <c r="AF216" s="25">
        <v>0</v>
      </c>
      <c r="AG216" s="25">
        <v>0</v>
      </c>
      <c r="AH216">
        <v>2</v>
      </c>
      <c r="AI216" s="25">
        <f t="shared" si="38"/>
        <v>2</v>
      </c>
      <c r="AJ216" s="25">
        <v>0</v>
      </c>
      <c r="AK216" s="25">
        <v>0</v>
      </c>
      <c r="AL216" s="25">
        <v>0</v>
      </c>
      <c r="AM216" s="25">
        <v>3</v>
      </c>
      <c r="AN216" s="25">
        <f t="shared" si="39"/>
        <v>3</v>
      </c>
      <c r="AO216" s="25">
        <v>0</v>
      </c>
      <c r="AP216" s="25">
        <v>0</v>
      </c>
      <c r="AQ216" s="25">
        <v>0</v>
      </c>
      <c r="AR216" s="25">
        <v>2</v>
      </c>
      <c r="AS216" s="25">
        <f t="shared" si="40"/>
        <v>2</v>
      </c>
      <c r="AT216" s="25">
        <f t="shared" si="35"/>
        <v>0</v>
      </c>
      <c r="AU216" s="25">
        <f t="shared" si="35"/>
        <v>0</v>
      </c>
      <c r="AV216" s="25">
        <f t="shared" si="35"/>
        <v>0</v>
      </c>
      <c r="AW216" s="25">
        <f t="shared" si="35"/>
        <v>7</v>
      </c>
      <c r="AX216" s="25">
        <f t="shared" si="35"/>
        <v>7</v>
      </c>
    </row>
    <row r="217" spans="1:50" x14ac:dyDescent="0.3">
      <c r="A217" s="25">
        <v>216</v>
      </c>
      <c r="B217" s="25">
        <v>60</v>
      </c>
      <c r="C217" s="25">
        <v>3</v>
      </c>
      <c r="D217" s="25">
        <v>2</v>
      </c>
      <c r="E217" s="25">
        <v>2</v>
      </c>
      <c r="F217" s="25">
        <v>2</v>
      </c>
      <c r="G217" s="25">
        <v>1</v>
      </c>
      <c r="H217" s="25">
        <v>1</v>
      </c>
      <c r="I217" s="19">
        <f t="shared" si="41"/>
        <v>2</v>
      </c>
      <c r="J217" s="25">
        <v>3.25</v>
      </c>
      <c r="K217" s="10">
        <v>128.5</v>
      </c>
      <c r="L217" s="10">
        <v>129.5</v>
      </c>
      <c r="M217" s="14">
        <v>50000</v>
      </c>
      <c r="N217" s="14">
        <f t="shared" si="42"/>
        <v>1000</v>
      </c>
      <c r="O217" s="9">
        <f t="shared" si="43"/>
        <v>1</v>
      </c>
      <c r="P217" s="14">
        <v>999.86515430743191</v>
      </c>
      <c r="Q217" s="15">
        <f t="shared" si="44"/>
        <v>1</v>
      </c>
      <c r="R217" s="15">
        <f t="shared" si="36"/>
        <v>0</v>
      </c>
      <c r="S217" s="25">
        <v>8109</v>
      </c>
      <c r="T217" s="25">
        <v>8276</v>
      </c>
      <c r="U217" s="25">
        <v>8446</v>
      </c>
      <c r="V217" s="17">
        <v>25.79</v>
      </c>
      <c r="W217" s="17">
        <f t="shared" si="37"/>
        <v>1.4114513421379375</v>
      </c>
      <c r="X217" s="12">
        <v>19.98</v>
      </c>
      <c r="Y217" s="12">
        <v>31.59</v>
      </c>
      <c r="Z217" s="12">
        <v>3.98</v>
      </c>
      <c r="AA217" s="17">
        <f t="shared" si="45"/>
        <v>0.59988307207368785</v>
      </c>
      <c r="AB217" s="25">
        <v>2.19</v>
      </c>
      <c r="AC217" s="16">
        <v>6.83</v>
      </c>
      <c r="AD217" s="25">
        <v>2</v>
      </c>
      <c r="AE217" s="25">
        <v>0</v>
      </c>
      <c r="AF217" s="25">
        <v>0</v>
      </c>
      <c r="AG217" s="25">
        <v>0</v>
      </c>
      <c r="AH217">
        <v>3</v>
      </c>
      <c r="AI217" s="25">
        <f t="shared" si="38"/>
        <v>3</v>
      </c>
      <c r="AJ217" s="25">
        <v>0</v>
      </c>
      <c r="AK217" s="25">
        <v>0</v>
      </c>
      <c r="AL217" s="25">
        <v>0</v>
      </c>
      <c r="AM217" s="25">
        <v>3</v>
      </c>
      <c r="AN217" s="25">
        <f t="shared" si="39"/>
        <v>3</v>
      </c>
      <c r="AO217" s="25">
        <v>0</v>
      </c>
      <c r="AP217" s="25">
        <v>0</v>
      </c>
      <c r="AQ217" s="25">
        <v>0</v>
      </c>
      <c r="AR217" s="25">
        <v>1</v>
      </c>
      <c r="AS217" s="25">
        <f t="shared" si="40"/>
        <v>1</v>
      </c>
      <c r="AT217" s="25">
        <f t="shared" si="35"/>
        <v>0</v>
      </c>
      <c r="AU217" s="25">
        <f t="shared" si="35"/>
        <v>0</v>
      </c>
      <c r="AV217" s="25">
        <f t="shared" si="35"/>
        <v>0</v>
      </c>
      <c r="AW217" s="25">
        <f t="shared" si="35"/>
        <v>7</v>
      </c>
      <c r="AX217" s="25">
        <f t="shared" si="35"/>
        <v>7</v>
      </c>
    </row>
    <row r="218" spans="1:50" x14ac:dyDescent="0.3">
      <c r="A218" s="25">
        <v>217</v>
      </c>
      <c r="B218" s="25">
        <v>80</v>
      </c>
      <c r="C218" s="25">
        <v>3</v>
      </c>
      <c r="D218" s="25">
        <v>3</v>
      </c>
      <c r="E218" s="25">
        <v>2</v>
      </c>
      <c r="F218" s="25">
        <v>2</v>
      </c>
      <c r="G218" s="25">
        <v>1</v>
      </c>
      <c r="H218" s="25">
        <v>1</v>
      </c>
      <c r="I218" s="19">
        <f t="shared" si="41"/>
        <v>2</v>
      </c>
      <c r="J218" s="25">
        <v>3.28</v>
      </c>
      <c r="K218" s="10">
        <v>129.5</v>
      </c>
      <c r="L218" s="10">
        <v>131</v>
      </c>
      <c r="M218" s="14">
        <v>50000</v>
      </c>
      <c r="N218" s="14">
        <f t="shared" si="42"/>
        <v>1500</v>
      </c>
      <c r="O218" s="9">
        <f t="shared" si="43"/>
        <v>1.5</v>
      </c>
      <c r="P218" s="14">
        <v>1223.4421608299522</v>
      </c>
      <c r="Q218" s="15">
        <f t="shared" si="44"/>
        <v>0.82</v>
      </c>
      <c r="R218" s="15">
        <f t="shared" si="36"/>
        <v>0.18000000000000005</v>
      </c>
      <c r="S218" s="25">
        <v>8109</v>
      </c>
      <c r="T218" s="25">
        <v>8276</v>
      </c>
      <c r="U218" s="25">
        <v>8446</v>
      </c>
      <c r="V218" s="17">
        <v>37.1</v>
      </c>
      <c r="W218" s="17">
        <f t="shared" si="37"/>
        <v>1.5693739096150459</v>
      </c>
      <c r="X218" s="12">
        <v>33.46</v>
      </c>
      <c r="Y218" s="12">
        <v>40.729999999999997</v>
      </c>
      <c r="Z218" s="12">
        <v>4.7300000000000004</v>
      </c>
      <c r="AA218" s="17">
        <f t="shared" si="45"/>
        <v>0.67486114073781156</v>
      </c>
      <c r="AB218" s="25">
        <v>2.04</v>
      </c>
      <c r="AC218" s="16">
        <v>6.57</v>
      </c>
      <c r="AD218" s="25">
        <v>1</v>
      </c>
      <c r="AE218" s="25">
        <v>0</v>
      </c>
      <c r="AF218" s="25">
        <v>0</v>
      </c>
      <c r="AG218" s="25">
        <v>0</v>
      </c>
      <c r="AH218">
        <v>7</v>
      </c>
      <c r="AI218" s="25">
        <f t="shared" si="38"/>
        <v>7</v>
      </c>
      <c r="AJ218" s="25">
        <v>0</v>
      </c>
      <c r="AK218" s="25">
        <v>0</v>
      </c>
      <c r="AL218" s="25">
        <v>0</v>
      </c>
      <c r="AM218" s="25">
        <v>3</v>
      </c>
      <c r="AN218" s="25">
        <f t="shared" si="39"/>
        <v>3</v>
      </c>
      <c r="AO218" s="25">
        <v>0</v>
      </c>
      <c r="AP218" s="25">
        <v>0</v>
      </c>
      <c r="AQ218" s="25">
        <v>0</v>
      </c>
      <c r="AR218" s="25">
        <v>6</v>
      </c>
      <c r="AS218" s="25">
        <f t="shared" si="40"/>
        <v>6</v>
      </c>
      <c r="AT218" s="25">
        <f t="shared" si="35"/>
        <v>0</v>
      </c>
      <c r="AU218" s="25">
        <f t="shared" si="35"/>
        <v>0</v>
      </c>
      <c r="AV218" s="25">
        <f t="shared" si="35"/>
        <v>0</v>
      </c>
      <c r="AW218" s="25">
        <f t="shared" si="35"/>
        <v>16</v>
      </c>
      <c r="AX218" s="25">
        <f t="shared" si="35"/>
        <v>16</v>
      </c>
    </row>
    <row r="219" spans="1:50" x14ac:dyDescent="0.3">
      <c r="A219" s="25">
        <v>218</v>
      </c>
      <c r="B219" s="25">
        <v>60</v>
      </c>
      <c r="C219" s="25">
        <v>3</v>
      </c>
      <c r="D219" s="25">
        <v>3</v>
      </c>
      <c r="E219" s="25">
        <v>3</v>
      </c>
      <c r="F219" s="25">
        <v>2</v>
      </c>
      <c r="G219" s="25">
        <v>1</v>
      </c>
      <c r="H219" s="25">
        <v>1</v>
      </c>
      <c r="I219" s="19">
        <f t="shared" si="41"/>
        <v>2</v>
      </c>
      <c r="J219" s="25">
        <v>3.35</v>
      </c>
      <c r="K219" s="10">
        <v>131</v>
      </c>
      <c r="L219" s="10">
        <v>132</v>
      </c>
      <c r="M219" s="14">
        <v>50000</v>
      </c>
      <c r="N219" s="14">
        <f t="shared" si="42"/>
        <v>1000</v>
      </c>
      <c r="O219" s="9">
        <f t="shared" si="43"/>
        <v>1</v>
      </c>
      <c r="P219" s="14">
        <v>986.68474845114019</v>
      </c>
      <c r="Q219" s="15">
        <f t="shared" si="44"/>
        <v>0.99</v>
      </c>
      <c r="R219" s="15">
        <f t="shared" si="36"/>
        <v>1.0000000000000009E-2</v>
      </c>
      <c r="S219" s="25">
        <v>8109</v>
      </c>
      <c r="T219" s="25">
        <v>8276</v>
      </c>
      <c r="U219" s="25">
        <v>8446</v>
      </c>
      <c r="V219" s="17">
        <v>54.38</v>
      </c>
      <c r="W219" s="17">
        <f t="shared" si="37"/>
        <v>1.7354392032514814</v>
      </c>
      <c r="X219" s="12">
        <v>43.37</v>
      </c>
      <c r="Y219" s="12">
        <v>65.38</v>
      </c>
      <c r="Z219" s="12">
        <v>4.08</v>
      </c>
      <c r="AA219" s="17">
        <f t="shared" si="45"/>
        <v>0.61066016308987991</v>
      </c>
      <c r="AB219" s="25">
        <v>3.04</v>
      </c>
      <c r="AC219" s="16">
        <v>5.52</v>
      </c>
      <c r="AD219" s="25">
        <v>1</v>
      </c>
      <c r="AE219" s="25">
        <v>0</v>
      </c>
      <c r="AF219" s="25">
        <v>0</v>
      </c>
      <c r="AG219" s="25">
        <v>1</v>
      </c>
      <c r="AH219">
        <v>0</v>
      </c>
      <c r="AI219" s="25">
        <f t="shared" si="38"/>
        <v>1</v>
      </c>
      <c r="AJ219" s="25">
        <v>0</v>
      </c>
      <c r="AK219" s="25">
        <v>0</v>
      </c>
      <c r="AL219" s="25">
        <v>0</v>
      </c>
      <c r="AM219" s="25">
        <v>2</v>
      </c>
      <c r="AN219" s="25">
        <f t="shared" si="39"/>
        <v>2</v>
      </c>
      <c r="AO219" s="25">
        <v>0</v>
      </c>
      <c r="AP219" s="25">
        <v>0</v>
      </c>
      <c r="AQ219" s="25">
        <v>0</v>
      </c>
      <c r="AR219" s="25">
        <v>0</v>
      </c>
      <c r="AS219" s="25">
        <f t="shared" si="40"/>
        <v>0</v>
      </c>
      <c r="AT219" s="25">
        <f t="shared" ref="AT219:AX269" si="46">AE219+AJ219+AO219</f>
        <v>0</v>
      </c>
      <c r="AU219" s="25">
        <f t="shared" si="46"/>
        <v>0</v>
      </c>
      <c r="AV219" s="25">
        <f t="shared" si="46"/>
        <v>1</v>
      </c>
      <c r="AW219" s="25">
        <f t="shared" si="46"/>
        <v>2</v>
      </c>
      <c r="AX219" s="25">
        <f t="shared" si="46"/>
        <v>3</v>
      </c>
    </row>
    <row r="220" spans="1:50" x14ac:dyDescent="0.3">
      <c r="A220" s="25">
        <v>219</v>
      </c>
      <c r="B220" s="25">
        <v>80</v>
      </c>
      <c r="C220" s="25">
        <v>3</v>
      </c>
      <c r="D220" s="25">
        <v>3</v>
      </c>
      <c r="E220" s="25">
        <v>3</v>
      </c>
      <c r="F220" s="25">
        <v>2</v>
      </c>
      <c r="G220" s="25">
        <v>1</v>
      </c>
      <c r="H220" s="25">
        <v>1</v>
      </c>
      <c r="I220" s="19">
        <f t="shared" si="41"/>
        <v>2</v>
      </c>
      <c r="J220" s="25">
        <v>3.32</v>
      </c>
      <c r="K220" s="10">
        <v>132</v>
      </c>
      <c r="L220" s="10">
        <v>133</v>
      </c>
      <c r="M220" s="14">
        <v>50000</v>
      </c>
      <c r="N220" s="14">
        <f t="shared" si="42"/>
        <v>1000</v>
      </c>
      <c r="O220" s="9">
        <f t="shared" si="43"/>
        <v>1</v>
      </c>
      <c r="P220" s="14">
        <v>983.25783971036196</v>
      </c>
      <c r="Q220" s="15">
        <f t="shared" si="44"/>
        <v>0.98</v>
      </c>
      <c r="R220" s="15">
        <f t="shared" si="36"/>
        <v>2.0000000000000018E-2</v>
      </c>
      <c r="S220" s="25">
        <v>8109</v>
      </c>
      <c r="T220" s="25">
        <v>8276</v>
      </c>
      <c r="U220" s="25">
        <v>8446</v>
      </c>
      <c r="V220" s="17">
        <v>61.79</v>
      </c>
      <c r="W220" s="17">
        <f t="shared" si="37"/>
        <v>1.7909181952145783</v>
      </c>
      <c r="X220" s="12">
        <v>29.44</v>
      </c>
      <c r="Y220" s="12">
        <v>94.13</v>
      </c>
      <c r="Z220" s="12">
        <v>4.1900000000000004</v>
      </c>
      <c r="AA220" s="17">
        <f t="shared" si="45"/>
        <v>0.62221402296629535</v>
      </c>
      <c r="AB220" s="25">
        <v>3.02</v>
      </c>
      <c r="AC220" s="16">
        <v>5.86</v>
      </c>
      <c r="AD220" s="25">
        <v>0</v>
      </c>
      <c r="AE220" s="25">
        <v>0</v>
      </c>
      <c r="AF220" s="25">
        <v>0</v>
      </c>
      <c r="AG220" s="25">
        <v>0</v>
      </c>
      <c r="AH220">
        <v>0</v>
      </c>
      <c r="AI220" s="25">
        <f t="shared" si="38"/>
        <v>0</v>
      </c>
      <c r="AJ220" s="25">
        <v>0</v>
      </c>
      <c r="AK220" s="25">
        <v>0</v>
      </c>
      <c r="AL220" s="25">
        <v>0</v>
      </c>
      <c r="AM220" s="25">
        <v>1</v>
      </c>
      <c r="AN220" s="25">
        <f t="shared" si="39"/>
        <v>1</v>
      </c>
      <c r="AO220" s="25">
        <v>0</v>
      </c>
      <c r="AP220" s="25">
        <v>0</v>
      </c>
      <c r="AQ220" s="25">
        <v>0</v>
      </c>
      <c r="AR220" s="25">
        <v>3</v>
      </c>
      <c r="AS220" s="25">
        <f t="shared" si="40"/>
        <v>3</v>
      </c>
      <c r="AT220" s="25">
        <f t="shared" si="46"/>
        <v>0</v>
      </c>
      <c r="AU220" s="25">
        <f t="shared" si="46"/>
        <v>0</v>
      </c>
      <c r="AV220" s="25">
        <f t="shared" si="46"/>
        <v>0</v>
      </c>
      <c r="AW220" s="25">
        <f t="shared" si="46"/>
        <v>4</v>
      </c>
      <c r="AX220" s="25">
        <f t="shared" si="46"/>
        <v>4</v>
      </c>
    </row>
    <row r="221" spans="1:50" s="88" customFormat="1" x14ac:dyDescent="0.3">
      <c r="A221" s="86">
        <v>220</v>
      </c>
      <c r="B221" s="86">
        <v>80</v>
      </c>
      <c r="C221" s="86">
        <v>3</v>
      </c>
      <c r="D221" s="86">
        <v>2</v>
      </c>
      <c r="E221" s="86">
        <v>1</v>
      </c>
      <c r="F221" s="86">
        <v>1</v>
      </c>
      <c r="G221" s="86">
        <v>1</v>
      </c>
      <c r="H221" s="86">
        <v>1</v>
      </c>
      <c r="I221" s="86">
        <f t="shared" si="41"/>
        <v>2</v>
      </c>
      <c r="J221" s="86">
        <v>3.4</v>
      </c>
      <c r="K221" s="94">
        <v>133</v>
      </c>
      <c r="L221" s="94">
        <v>134</v>
      </c>
      <c r="M221" s="90">
        <v>50000</v>
      </c>
      <c r="N221" s="90">
        <f t="shared" si="42"/>
        <v>1000</v>
      </c>
      <c r="O221" s="89">
        <f t="shared" si="43"/>
        <v>1</v>
      </c>
      <c r="P221" s="90">
        <v>998.7727220059985</v>
      </c>
      <c r="Q221" s="87">
        <f t="shared" si="44"/>
        <v>1</v>
      </c>
      <c r="R221" s="87">
        <f t="shared" si="36"/>
        <v>0</v>
      </c>
      <c r="S221" s="86">
        <v>8109</v>
      </c>
      <c r="T221" s="86">
        <v>8276</v>
      </c>
      <c r="U221" s="86">
        <v>8446</v>
      </c>
      <c r="V221" s="23">
        <v>36.5</v>
      </c>
      <c r="W221" s="23">
        <f t="shared" si="37"/>
        <v>1.5622928644564746</v>
      </c>
      <c r="X221" s="13">
        <v>36.44</v>
      </c>
      <c r="Y221" s="13">
        <v>36.549999999999997</v>
      </c>
      <c r="Z221" s="13">
        <v>4.2699999999999996</v>
      </c>
      <c r="AA221" s="23">
        <f t="shared" si="45"/>
        <v>0.63042787502502384</v>
      </c>
      <c r="AB221" s="86">
        <v>2.46</v>
      </c>
      <c r="AC221" s="91">
        <v>5.14</v>
      </c>
      <c r="AD221" s="86">
        <v>1</v>
      </c>
      <c r="AE221" s="86">
        <v>1</v>
      </c>
      <c r="AF221" s="86">
        <v>0</v>
      </c>
      <c r="AG221" s="86">
        <v>0</v>
      </c>
      <c r="AH221" s="93">
        <v>1</v>
      </c>
      <c r="AI221" s="86">
        <f t="shared" si="38"/>
        <v>2</v>
      </c>
      <c r="AJ221" s="86">
        <v>0</v>
      </c>
      <c r="AK221" s="86">
        <v>0</v>
      </c>
      <c r="AL221" s="86">
        <v>1</v>
      </c>
      <c r="AM221" s="86">
        <v>2</v>
      </c>
      <c r="AN221" s="86">
        <f t="shared" si="39"/>
        <v>3</v>
      </c>
      <c r="AO221" s="86">
        <v>0</v>
      </c>
      <c r="AP221" s="86">
        <v>0</v>
      </c>
      <c r="AQ221" s="86">
        <v>0</v>
      </c>
      <c r="AR221" s="86">
        <v>5</v>
      </c>
      <c r="AS221" s="86">
        <f t="shared" si="40"/>
        <v>5</v>
      </c>
      <c r="AT221" s="86">
        <f t="shared" si="46"/>
        <v>1</v>
      </c>
      <c r="AU221" s="86">
        <f t="shared" si="46"/>
        <v>0</v>
      </c>
      <c r="AV221" s="86">
        <f t="shared" si="46"/>
        <v>1</v>
      </c>
      <c r="AW221" s="86">
        <f t="shared" si="46"/>
        <v>8</v>
      </c>
      <c r="AX221" s="86">
        <f t="shared" si="46"/>
        <v>10</v>
      </c>
    </row>
    <row r="222" spans="1:50" x14ac:dyDescent="0.3">
      <c r="A222" s="25">
        <v>221</v>
      </c>
      <c r="B222" s="25">
        <v>80</v>
      </c>
      <c r="C222" s="25">
        <v>4</v>
      </c>
      <c r="D222" s="25">
        <v>3</v>
      </c>
      <c r="E222" s="25">
        <v>3</v>
      </c>
      <c r="F222" s="25">
        <v>2</v>
      </c>
      <c r="G222" s="25">
        <v>1</v>
      </c>
      <c r="H222" s="25">
        <v>1</v>
      </c>
      <c r="I222" s="19">
        <f t="shared" si="41"/>
        <v>2</v>
      </c>
      <c r="J222" s="25">
        <v>3.27</v>
      </c>
      <c r="K222" s="10">
        <v>134</v>
      </c>
      <c r="L222" s="10">
        <v>135</v>
      </c>
      <c r="M222" s="14">
        <v>50000</v>
      </c>
      <c r="N222" s="14">
        <f t="shared" si="42"/>
        <v>1000</v>
      </c>
      <c r="O222" s="9">
        <f t="shared" si="43"/>
        <v>1</v>
      </c>
      <c r="P222" s="14">
        <v>997.08926581696937</v>
      </c>
      <c r="Q222" s="15">
        <f t="shared" si="44"/>
        <v>1</v>
      </c>
      <c r="R222" s="15">
        <f t="shared" si="36"/>
        <v>0</v>
      </c>
      <c r="S222" s="25">
        <v>8109</v>
      </c>
      <c r="T222" s="25">
        <v>8276</v>
      </c>
      <c r="U222" s="25">
        <v>8446</v>
      </c>
      <c r="V222" s="17">
        <v>49.06</v>
      </c>
      <c r="W222" s="17">
        <f t="shared" si="37"/>
        <v>1.6907275438703668</v>
      </c>
      <c r="X222" s="12">
        <v>46.7</v>
      </c>
      <c r="Y222" s="12">
        <v>51.42</v>
      </c>
      <c r="Z222" s="12">
        <v>4</v>
      </c>
      <c r="AA222" s="17">
        <f t="shared" si="45"/>
        <v>0.6020599913279624</v>
      </c>
      <c r="AB222" s="25">
        <v>1.76</v>
      </c>
      <c r="AC222" s="16">
        <v>5.75</v>
      </c>
      <c r="AD222" s="25">
        <v>1</v>
      </c>
      <c r="AE222" s="25">
        <v>0</v>
      </c>
      <c r="AF222" s="25">
        <v>0</v>
      </c>
      <c r="AG222" s="25">
        <v>0</v>
      </c>
      <c r="AH222">
        <v>1</v>
      </c>
      <c r="AI222" s="25">
        <f t="shared" si="38"/>
        <v>1</v>
      </c>
      <c r="AJ222" s="25">
        <v>0</v>
      </c>
      <c r="AK222" s="25">
        <v>0</v>
      </c>
      <c r="AL222" s="25">
        <v>1</v>
      </c>
      <c r="AM222" s="25">
        <v>1</v>
      </c>
      <c r="AN222" s="25">
        <f t="shared" si="39"/>
        <v>2</v>
      </c>
      <c r="AO222" s="25">
        <v>0</v>
      </c>
      <c r="AP222" s="25">
        <v>0</v>
      </c>
      <c r="AQ222" s="25">
        <v>0</v>
      </c>
      <c r="AR222" s="25">
        <v>3</v>
      </c>
      <c r="AS222" s="25">
        <f t="shared" si="40"/>
        <v>3</v>
      </c>
      <c r="AT222" s="25">
        <f t="shared" si="46"/>
        <v>0</v>
      </c>
      <c r="AU222" s="25">
        <f t="shared" si="46"/>
        <v>0</v>
      </c>
      <c r="AV222" s="25">
        <f t="shared" si="46"/>
        <v>1</v>
      </c>
      <c r="AW222" s="25">
        <f t="shared" si="46"/>
        <v>5</v>
      </c>
      <c r="AX222" s="25">
        <f t="shared" si="46"/>
        <v>6</v>
      </c>
    </row>
    <row r="223" spans="1:50" x14ac:dyDescent="0.3">
      <c r="A223" s="25">
        <v>222</v>
      </c>
      <c r="B223" s="25">
        <v>80</v>
      </c>
      <c r="C223" s="25">
        <v>3</v>
      </c>
      <c r="D223" s="25">
        <v>2</v>
      </c>
      <c r="E223" s="25">
        <v>2</v>
      </c>
      <c r="F223" s="25">
        <v>2</v>
      </c>
      <c r="G223" s="25">
        <v>1</v>
      </c>
      <c r="H223" s="25">
        <v>1</v>
      </c>
      <c r="I223" s="19">
        <f t="shared" si="41"/>
        <v>2</v>
      </c>
      <c r="J223" s="25">
        <v>3.47</v>
      </c>
      <c r="K223" s="10">
        <v>135</v>
      </c>
      <c r="L223" s="10">
        <v>136</v>
      </c>
      <c r="M223" s="14">
        <v>50000</v>
      </c>
      <c r="N223" s="14">
        <f t="shared" si="42"/>
        <v>1000</v>
      </c>
      <c r="O223" s="9">
        <f t="shared" si="43"/>
        <v>1</v>
      </c>
      <c r="P223" s="14">
        <v>988.07099643948834</v>
      </c>
      <c r="Q223" s="15">
        <f t="shared" si="44"/>
        <v>0.99</v>
      </c>
      <c r="R223" s="15">
        <f t="shared" si="36"/>
        <v>1.0000000000000009E-2</v>
      </c>
      <c r="S223" s="25">
        <v>8109</v>
      </c>
      <c r="T223" s="25">
        <v>8276</v>
      </c>
      <c r="U223" s="25">
        <v>8446</v>
      </c>
      <c r="V223" s="17">
        <v>56.19</v>
      </c>
      <c r="W223" s="17">
        <f t="shared" si="37"/>
        <v>1.7496590320948997</v>
      </c>
      <c r="X223" s="12">
        <v>41.36</v>
      </c>
      <c r="Y223" s="12">
        <v>71.02</v>
      </c>
      <c r="Z223" s="12">
        <v>4.32</v>
      </c>
      <c r="AA223" s="17">
        <f t="shared" si="45"/>
        <v>0.63548374681491215</v>
      </c>
      <c r="AB223" s="25">
        <v>2.85</v>
      </c>
      <c r="AC223" s="16">
        <v>5.34</v>
      </c>
      <c r="AD223" s="25">
        <v>1</v>
      </c>
      <c r="AE223" s="25">
        <v>0</v>
      </c>
      <c r="AF223" s="25">
        <v>1</v>
      </c>
      <c r="AG223" s="25">
        <v>0</v>
      </c>
      <c r="AH223">
        <v>1</v>
      </c>
      <c r="AI223" s="25">
        <f t="shared" si="38"/>
        <v>2</v>
      </c>
      <c r="AJ223" s="25">
        <v>0</v>
      </c>
      <c r="AK223" s="25">
        <v>0</v>
      </c>
      <c r="AL223" s="25">
        <v>0</v>
      </c>
      <c r="AM223" s="25">
        <v>0</v>
      </c>
      <c r="AN223" s="25">
        <f t="shared" si="39"/>
        <v>0</v>
      </c>
      <c r="AO223" s="25">
        <v>0</v>
      </c>
      <c r="AP223" s="25">
        <v>0</v>
      </c>
      <c r="AQ223" s="25">
        <v>1</v>
      </c>
      <c r="AR223" s="25">
        <v>4</v>
      </c>
      <c r="AS223" s="25">
        <f t="shared" si="40"/>
        <v>5</v>
      </c>
      <c r="AT223" s="25">
        <f t="shared" si="46"/>
        <v>0</v>
      </c>
      <c r="AU223" s="25">
        <f t="shared" si="46"/>
        <v>1</v>
      </c>
      <c r="AV223" s="25">
        <f t="shared" si="46"/>
        <v>1</v>
      </c>
      <c r="AW223" s="25">
        <f t="shared" si="46"/>
        <v>5</v>
      </c>
      <c r="AX223" s="25">
        <f t="shared" si="46"/>
        <v>7</v>
      </c>
    </row>
    <row r="224" spans="1:50" x14ac:dyDescent="0.3">
      <c r="A224" s="25">
        <v>223</v>
      </c>
      <c r="B224" s="25">
        <v>80</v>
      </c>
      <c r="C224" s="25">
        <v>3</v>
      </c>
      <c r="D224" s="25">
        <v>3</v>
      </c>
      <c r="E224" s="25">
        <v>3</v>
      </c>
      <c r="F224" s="25">
        <v>2</v>
      </c>
      <c r="G224" s="25">
        <v>1</v>
      </c>
      <c r="H224" s="25">
        <v>1</v>
      </c>
      <c r="I224" s="19">
        <f t="shared" si="41"/>
        <v>2</v>
      </c>
      <c r="J224" s="25">
        <v>3.48</v>
      </c>
      <c r="K224" s="10">
        <v>136</v>
      </c>
      <c r="L224" s="10">
        <v>137</v>
      </c>
      <c r="M224" s="14">
        <v>50000</v>
      </c>
      <c r="N224" s="14">
        <f t="shared" si="42"/>
        <v>1000</v>
      </c>
      <c r="O224" s="9">
        <f t="shared" si="43"/>
        <v>1</v>
      </c>
      <c r="P224" s="14">
        <v>999.9319277274202</v>
      </c>
      <c r="Q224" s="15">
        <f t="shared" si="44"/>
        <v>1</v>
      </c>
      <c r="R224" s="15">
        <f t="shared" si="36"/>
        <v>0</v>
      </c>
      <c r="S224" s="25">
        <v>8109</v>
      </c>
      <c r="T224" s="25">
        <v>8276</v>
      </c>
      <c r="U224" s="25">
        <v>8446</v>
      </c>
      <c r="V224" s="17">
        <v>52.25</v>
      </c>
      <c r="W224" s="17">
        <f t="shared" si="37"/>
        <v>1.7180862947830917</v>
      </c>
      <c r="X224" s="12">
        <v>41.72</v>
      </c>
      <c r="Y224" s="12">
        <v>62.77</v>
      </c>
      <c r="Z224" s="12">
        <v>3.99</v>
      </c>
      <c r="AA224" s="17">
        <f t="shared" si="45"/>
        <v>0.60097289568674828</v>
      </c>
      <c r="AB224" s="25">
        <v>2.79</v>
      </c>
      <c r="AC224" s="16">
        <v>5.21</v>
      </c>
      <c r="AD224" s="25">
        <v>0</v>
      </c>
      <c r="AE224" s="25">
        <v>0</v>
      </c>
      <c r="AF224" s="25">
        <v>0</v>
      </c>
      <c r="AG224" s="25">
        <v>0</v>
      </c>
      <c r="AH224">
        <v>1</v>
      </c>
      <c r="AI224" s="25">
        <f t="shared" si="38"/>
        <v>1</v>
      </c>
      <c r="AJ224" s="25">
        <v>0</v>
      </c>
      <c r="AK224" s="25">
        <v>0</v>
      </c>
      <c r="AL224" s="25">
        <v>0</v>
      </c>
      <c r="AM224" s="25">
        <v>2</v>
      </c>
      <c r="AN224" s="25">
        <f t="shared" si="39"/>
        <v>2</v>
      </c>
      <c r="AO224" s="25">
        <v>0</v>
      </c>
      <c r="AP224" s="25">
        <v>0</v>
      </c>
      <c r="AQ224" s="25">
        <v>0</v>
      </c>
      <c r="AR224" s="25">
        <v>0</v>
      </c>
      <c r="AS224" s="25">
        <f t="shared" si="40"/>
        <v>0</v>
      </c>
      <c r="AT224" s="25">
        <f t="shared" si="46"/>
        <v>0</v>
      </c>
      <c r="AU224" s="25">
        <f t="shared" si="46"/>
        <v>0</v>
      </c>
      <c r="AV224" s="25">
        <f t="shared" si="46"/>
        <v>0</v>
      </c>
      <c r="AW224" s="25">
        <f t="shared" si="46"/>
        <v>3</v>
      </c>
      <c r="AX224" s="25">
        <f t="shared" si="46"/>
        <v>3</v>
      </c>
    </row>
    <row r="225" spans="1:50" x14ac:dyDescent="0.3">
      <c r="A225" s="25">
        <v>224</v>
      </c>
      <c r="B225" s="25">
        <v>80</v>
      </c>
      <c r="C225" s="25">
        <v>3</v>
      </c>
      <c r="D225" s="25">
        <v>3</v>
      </c>
      <c r="E225" s="25">
        <v>3</v>
      </c>
      <c r="F225" s="25">
        <v>3</v>
      </c>
      <c r="G225" s="25">
        <v>1</v>
      </c>
      <c r="H225" s="25">
        <v>1</v>
      </c>
      <c r="I225" s="19">
        <f t="shared" si="41"/>
        <v>2</v>
      </c>
      <c r="J225" s="25">
        <v>3.34</v>
      </c>
      <c r="K225" s="10">
        <v>137</v>
      </c>
      <c r="L225" s="10">
        <v>138</v>
      </c>
      <c r="M225" s="14">
        <v>50000</v>
      </c>
      <c r="N225" s="14">
        <f t="shared" si="42"/>
        <v>1000</v>
      </c>
      <c r="O225" s="9">
        <f t="shared" si="43"/>
        <v>1</v>
      </c>
      <c r="P225" s="14">
        <v>974.752178483541</v>
      </c>
      <c r="Q225" s="15">
        <f t="shared" si="44"/>
        <v>0.97</v>
      </c>
      <c r="R225" s="15">
        <f t="shared" si="36"/>
        <v>3.0000000000000027E-2</v>
      </c>
      <c r="S225" s="25">
        <v>8109</v>
      </c>
      <c r="T225" s="25">
        <v>8276</v>
      </c>
      <c r="U225" s="25">
        <v>8446</v>
      </c>
      <c r="V225" s="17">
        <v>69.48</v>
      </c>
      <c r="W225" s="17">
        <f t="shared" si="37"/>
        <v>1.8418598097750611</v>
      </c>
      <c r="X225" s="12">
        <v>60.03</v>
      </c>
      <c r="Y225" s="12">
        <v>78.930000000000007</v>
      </c>
      <c r="Z225" s="12">
        <v>3.69</v>
      </c>
      <c r="AA225" s="17">
        <f t="shared" si="45"/>
        <v>0.56702636615906032</v>
      </c>
      <c r="AB225" s="25">
        <v>2.4700000000000002</v>
      </c>
      <c r="AC225" s="16">
        <v>4.9800000000000004</v>
      </c>
      <c r="AD225" s="25">
        <v>0</v>
      </c>
      <c r="AE225" s="25">
        <v>0</v>
      </c>
      <c r="AF225" s="25">
        <v>0</v>
      </c>
      <c r="AG225" s="25">
        <v>0</v>
      </c>
      <c r="AH225">
        <v>0</v>
      </c>
      <c r="AI225" s="25">
        <f t="shared" si="38"/>
        <v>0</v>
      </c>
      <c r="AJ225" s="25">
        <v>0</v>
      </c>
      <c r="AK225" s="25">
        <v>0</v>
      </c>
      <c r="AL225" s="25">
        <v>0</v>
      </c>
      <c r="AM225" s="25">
        <v>1</v>
      </c>
      <c r="AN225" s="25">
        <f t="shared" si="39"/>
        <v>1</v>
      </c>
      <c r="AO225" s="25">
        <v>0</v>
      </c>
      <c r="AP225" s="25">
        <v>0</v>
      </c>
      <c r="AQ225" s="25">
        <v>0</v>
      </c>
      <c r="AR225" s="25">
        <v>1</v>
      </c>
      <c r="AS225" s="25">
        <f t="shared" si="40"/>
        <v>1</v>
      </c>
      <c r="AT225" s="25">
        <f t="shared" si="46"/>
        <v>0</v>
      </c>
      <c r="AU225" s="25">
        <f t="shared" si="46"/>
        <v>0</v>
      </c>
      <c r="AV225" s="25">
        <f t="shared" si="46"/>
        <v>0</v>
      </c>
      <c r="AW225" s="25">
        <f t="shared" si="46"/>
        <v>2</v>
      </c>
      <c r="AX225" s="25">
        <f t="shared" si="46"/>
        <v>2</v>
      </c>
    </row>
    <row r="226" spans="1:50" x14ac:dyDescent="0.3">
      <c r="A226" s="25">
        <v>225</v>
      </c>
      <c r="B226" s="25">
        <v>80</v>
      </c>
      <c r="C226" s="25">
        <v>3</v>
      </c>
      <c r="D226" s="25">
        <v>3</v>
      </c>
      <c r="E226" s="25">
        <v>1</v>
      </c>
      <c r="F226" s="25">
        <v>1</v>
      </c>
      <c r="G226" s="25">
        <v>1</v>
      </c>
      <c r="H226" s="25">
        <v>1</v>
      </c>
      <c r="I226" s="19">
        <f t="shared" si="41"/>
        <v>2</v>
      </c>
      <c r="J226" s="25">
        <v>3.28</v>
      </c>
      <c r="K226" s="10">
        <v>138</v>
      </c>
      <c r="L226" s="10">
        <v>139</v>
      </c>
      <c r="M226" s="14">
        <v>50000</v>
      </c>
      <c r="N226" s="14">
        <f t="shared" si="42"/>
        <v>1000</v>
      </c>
      <c r="O226" s="9">
        <f t="shared" si="43"/>
        <v>1</v>
      </c>
      <c r="P226" s="14">
        <v>993.43812091702398</v>
      </c>
      <c r="Q226" s="15">
        <f t="shared" si="44"/>
        <v>0.99</v>
      </c>
      <c r="R226" s="15">
        <f t="shared" si="36"/>
        <v>1.0000000000000009E-2</v>
      </c>
      <c r="S226" s="25">
        <v>8795</v>
      </c>
      <c r="T226" s="25">
        <v>8798</v>
      </c>
      <c r="U226" s="25">
        <v>8800</v>
      </c>
      <c r="V226" s="17">
        <v>30.81</v>
      </c>
      <c r="W226" s="17">
        <f t="shared" si="37"/>
        <v>1.4886916983169407</v>
      </c>
      <c r="X226" s="12">
        <v>17.12</v>
      </c>
      <c r="Y226" s="12">
        <v>56</v>
      </c>
      <c r="Z226" s="12">
        <v>3.6</v>
      </c>
      <c r="AA226" s="17">
        <f t="shared" si="45"/>
        <v>0.55630250076728727</v>
      </c>
      <c r="AB226" s="25">
        <v>2.48</v>
      </c>
      <c r="AC226" s="16">
        <v>4.54</v>
      </c>
      <c r="AD226" s="25">
        <v>1</v>
      </c>
      <c r="AE226" s="25">
        <v>0</v>
      </c>
      <c r="AF226" s="25">
        <v>0</v>
      </c>
      <c r="AG226" s="25">
        <v>2</v>
      </c>
      <c r="AH226">
        <v>2</v>
      </c>
      <c r="AI226" s="25">
        <f t="shared" si="38"/>
        <v>4</v>
      </c>
      <c r="AJ226" s="25">
        <v>0</v>
      </c>
      <c r="AK226" s="25">
        <v>0</v>
      </c>
      <c r="AL226" s="25">
        <v>0</v>
      </c>
      <c r="AM226" s="25">
        <v>3</v>
      </c>
      <c r="AN226" s="25">
        <f t="shared" si="39"/>
        <v>3</v>
      </c>
      <c r="AO226" s="25">
        <v>0</v>
      </c>
      <c r="AP226" s="25">
        <v>0</v>
      </c>
      <c r="AQ226" s="25">
        <v>2</v>
      </c>
      <c r="AR226" s="25">
        <v>1</v>
      </c>
      <c r="AS226" s="25">
        <f t="shared" si="40"/>
        <v>3</v>
      </c>
      <c r="AT226" s="25">
        <f t="shared" si="46"/>
        <v>0</v>
      </c>
      <c r="AU226" s="25">
        <f t="shared" si="46"/>
        <v>0</v>
      </c>
      <c r="AV226" s="25">
        <f t="shared" si="46"/>
        <v>4</v>
      </c>
      <c r="AW226" s="25">
        <f t="shared" si="46"/>
        <v>6</v>
      </c>
      <c r="AX226" s="25">
        <f t="shared" si="46"/>
        <v>10</v>
      </c>
    </row>
    <row r="227" spans="1:50" x14ac:dyDescent="0.3">
      <c r="A227" s="25">
        <v>226</v>
      </c>
      <c r="B227" s="25">
        <v>60</v>
      </c>
      <c r="C227" s="25">
        <v>3</v>
      </c>
      <c r="D227" s="25">
        <v>3</v>
      </c>
      <c r="E227" s="25">
        <v>3</v>
      </c>
      <c r="F227" s="25">
        <v>2</v>
      </c>
      <c r="G227" s="25">
        <v>1</v>
      </c>
      <c r="H227" s="25">
        <v>1</v>
      </c>
      <c r="I227" s="19">
        <f t="shared" si="41"/>
        <v>2</v>
      </c>
      <c r="J227" s="25">
        <v>3.57</v>
      </c>
      <c r="K227" s="10">
        <v>139</v>
      </c>
      <c r="L227" s="10">
        <v>140.30000000000001</v>
      </c>
      <c r="M227" s="14">
        <v>50010</v>
      </c>
      <c r="N227" s="14">
        <f t="shared" si="42"/>
        <v>1300.0000000000114</v>
      </c>
      <c r="O227" s="9">
        <f t="shared" si="43"/>
        <v>1.3000000000000114</v>
      </c>
      <c r="P227" s="14">
        <v>1269.4302459058774</v>
      </c>
      <c r="Q227" s="15">
        <f t="shared" si="44"/>
        <v>0.98</v>
      </c>
      <c r="R227" s="15">
        <f t="shared" si="36"/>
        <v>2.0000000000000018E-2</v>
      </c>
      <c r="S227" s="25">
        <v>8795</v>
      </c>
      <c r="T227" s="25">
        <v>8798</v>
      </c>
      <c r="U227" s="25">
        <v>8800</v>
      </c>
      <c r="V227" s="17">
        <v>41.92</v>
      </c>
      <c r="W227" s="17">
        <f t="shared" si="37"/>
        <v>1.6224212739756703</v>
      </c>
      <c r="X227" s="12">
        <v>29.23</v>
      </c>
      <c r="Y227" s="12">
        <v>61.18</v>
      </c>
      <c r="Z227" s="12">
        <v>2.68</v>
      </c>
      <c r="AA227" s="17">
        <f t="shared" si="45"/>
        <v>0.42813479402878885</v>
      </c>
      <c r="AB227" s="25">
        <v>2.13</v>
      </c>
      <c r="AC227" s="16">
        <v>3.3</v>
      </c>
      <c r="AD227" s="25">
        <v>1</v>
      </c>
      <c r="AE227" s="25">
        <v>0</v>
      </c>
      <c r="AF227" s="25">
        <v>0</v>
      </c>
      <c r="AG227" s="25">
        <v>0</v>
      </c>
      <c r="AH227">
        <v>3</v>
      </c>
      <c r="AI227" s="25">
        <f t="shared" si="38"/>
        <v>3</v>
      </c>
      <c r="AJ227" s="25">
        <v>0</v>
      </c>
      <c r="AK227" s="25">
        <v>0</v>
      </c>
      <c r="AL227" s="25">
        <v>1</v>
      </c>
      <c r="AM227" s="25">
        <v>2</v>
      </c>
      <c r="AN227" s="25">
        <f t="shared" si="39"/>
        <v>3</v>
      </c>
      <c r="AO227" s="25">
        <v>0</v>
      </c>
      <c r="AP227" s="25">
        <v>0</v>
      </c>
      <c r="AQ227" s="25">
        <v>0</v>
      </c>
      <c r="AR227" s="25">
        <v>4</v>
      </c>
      <c r="AS227" s="25">
        <f t="shared" si="40"/>
        <v>4</v>
      </c>
      <c r="AT227" s="25">
        <f t="shared" si="46"/>
        <v>0</v>
      </c>
      <c r="AU227" s="25">
        <f t="shared" si="46"/>
        <v>0</v>
      </c>
      <c r="AV227" s="25">
        <f t="shared" si="46"/>
        <v>1</v>
      </c>
      <c r="AW227" s="25">
        <f t="shared" si="46"/>
        <v>9</v>
      </c>
      <c r="AX227" s="25">
        <f t="shared" si="46"/>
        <v>10</v>
      </c>
    </row>
    <row r="228" spans="1:50" x14ac:dyDescent="0.3">
      <c r="A228" s="25">
        <v>227</v>
      </c>
      <c r="B228" s="25">
        <v>60</v>
      </c>
      <c r="C228" s="25">
        <v>4</v>
      </c>
      <c r="D228" s="25">
        <v>3</v>
      </c>
      <c r="E228" s="25">
        <v>2</v>
      </c>
      <c r="F228" s="25">
        <v>3</v>
      </c>
      <c r="G228" s="25">
        <v>1</v>
      </c>
      <c r="H228" s="25">
        <v>1</v>
      </c>
      <c r="I228" s="19">
        <f t="shared" si="41"/>
        <v>2</v>
      </c>
      <c r="J228" s="25">
        <v>3.47</v>
      </c>
      <c r="K228" s="10">
        <v>140.30000000000001</v>
      </c>
      <c r="L228" s="10">
        <v>141.30000000000001</v>
      </c>
      <c r="M228" s="14">
        <v>50010</v>
      </c>
      <c r="N228" s="14">
        <f t="shared" si="42"/>
        <v>1000</v>
      </c>
      <c r="O228" s="9">
        <f t="shared" si="43"/>
        <v>1</v>
      </c>
      <c r="P228" s="14">
        <v>894.43068280731995</v>
      </c>
      <c r="Q228" s="15">
        <f t="shared" si="44"/>
        <v>0.89</v>
      </c>
      <c r="R228" s="15">
        <f t="shared" si="36"/>
        <v>0.10999999999999999</v>
      </c>
      <c r="S228" s="25">
        <v>8795</v>
      </c>
      <c r="T228" s="25">
        <v>8798</v>
      </c>
      <c r="U228" s="25">
        <v>8800</v>
      </c>
      <c r="V228" s="17">
        <v>35.4</v>
      </c>
      <c r="W228" s="17">
        <f t="shared" si="37"/>
        <v>1.5490032620257879</v>
      </c>
      <c r="X228" s="12">
        <v>27.36</v>
      </c>
      <c r="Y228" s="12">
        <v>43.44</v>
      </c>
      <c r="Z228" s="12">
        <v>2.87</v>
      </c>
      <c r="AA228" s="17">
        <f t="shared" si="45"/>
        <v>0.45788189673399232</v>
      </c>
      <c r="AB228" s="25">
        <v>1.75</v>
      </c>
      <c r="AC228" s="16">
        <v>3.89</v>
      </c>
      <c r="AD228" s="25">
        <v>5</v>
      </c>
      <c r="AE228" s="25">
        <v>0</v>
      </c>
      <c r="AF228" s="25">
        <v>1</v>
      </c>
      <c r="AG228" s="25">
        <v>0</v>
      </c>
      <c r="AH228">
        <v>1</v>
      </c>
      <c r="AI228" s="25">
        <f t="shared" si="38"/>
        <v>2</v>
      </c>
      <c r="AJ228" s="25">
        <v>0</v>
      </c>
      <c r="AK228" s="25">
        <v>0</v>
      </c>
      <c r="AL228" s="25">
        <v>0</v>
      </c>
      <c r="AM228" s="25">
        <v>5</v>
      </c>
      <c r="AN228" s="25">
        <f t="shared" si="39"/>
        <v>5</v>
      </c>
      <c r="AO228" s="25">
        <v>0</v>
      </c>
      <c r="AP228" s="25">
        <v>1</v>
      </c>
      <c r="AQ228" s="25">
        <v>0</v>
      </c>
      <c r="AR228" s="25">
        <v>4</v>
      </c>
      <c r="AS228" s="25">
        <f t="shared" si="40"/>
        <v>5</v>
      </c>
      <c r="AT228" s="25">
        <f t="shared" si="46"/>
        <v>0</v>
      </c>
      <c r="AU228" s="25">
        <f t="shared" si="46"/>
        <v>2</v>
      </c>
      <c r="AV228" s="25">
        <f t="shared" si="46"/>
        <v>0</v>
      </c>
      <c r="AW228" s="25">
        <f t="shared" si="46"/>
        <v>10</v>
      </c>
      <c r="AX228" s="25">
        <f t="shared" si="46"/>
        <v>12</v>
      </c>
    </row>
    <row r="229" spans="1:50" x14ac:dyDescent="0.3">
      <c r="A229" s="25">
        <v>228</v>
      </c>
      <c r="B229" s="25">
        <v>60</v>
      </c>
      <c r="C229" s="25">
        <v>2</v>
      </c>
      <c r="D229" s="25">
        <v>2</v>
      </c>
      <c r="E229" s="25">
        <v>1</v>
      </c>
      <c r="F229" s="25">
        <v>1</v>
      </c>
      <c r="G229" s="25">
        <v>1</v>
      </c>
      <c r="H229" s="25">
        <v>1</v>
      </c>
      <c r="I229" s="19">
        <f t="shared" si="41"/>
        <v>2</v>
      </c>
      <c r="J229" s="25">
        <v>3.44</v>
      </c>
      <c r="K229" s="10">
        <v>141.30000000000001</v>
      </c>
      <c r="L229" s="10">
        <v>141.6</v>
      </c>
      <c r="M229" s="14">
        <v>50010</v>
      </c>
      <c r="N229" s="14">
        <f t="shared" si="42"/>
        <v>299.99999999998295</v>
      </c>
      <c r="O229" s="9">
        <f t="shared" si="43"/>
        <v>0.29999999999998295</v>
      </c>
      <c r="P229" s="14">
        <v>299.96494346044955</v>
      </c>
      <c r="Q229" s="15">
        <f t="shared" si="44"/>
        <v>1</v>
      </c>
      <c r="R229" s="15">
        <f t="shared" si="36"/>
        <v>0</v>
      </c>
      <c r="S229" s="25">
        <v>8795</v>
      </c>
      <c r="T229" s="25">
        <v>8798</v>
      </c>
      <c r="U229" s="25">
        <v>8800</v>
      </c>
      <c r="V229" s="23">
        <v>33.21</v>
      </c>
      <c r="W229" s="17">
        <f t="shared" si="37"/>
        <v>1.5212688755983852</v>
      </c>
      <c r="X229" s="13">
        <f>AVERAGE(X228,X230)</f>
        <v>25.73</v>
      </c>
      <c r="Y229" s="13">
        <f>AVERAGE(Y228,Y230)</f>
        <v>40.69</v>
      </c>
      <c r="Z229" s="12">
        <v>3.73</v>
      </c>
      <c r="AA229" s="17">
        <f t="shared" si="45"/>
        <v>0.57170883180868759</v>
      </c>
      <c r="AB229" s="25">
        <v>3.22</v>
      </c>
      <c r="AC229" s="16">
        <v>4.6100000000000003</v>
      </c>
      <c r="AD229" s="25">
        <v>0</v>
      </c>
      <c r="AE229" s="25">
        <v>0</v>
      </c>
      <c r="AF229" s="25">
        <v>0</v>
      </c>
      <c r="AG229" s="25">
        <v>0</v>
      </c>
      <c r="AH229">
        <v>4</v>
      </c>
      <c r="AI229" s="25">
        <f t="shared" si="38"/>
        <v>4</v>
      </c>
      <c r="AJ229" s="25">
        <v>0</v>
      </c>
      <c r="AK229" s="25">
        <v>0</v>
      </c>
      <c r="AL229" s="25">
        <v>0</v>
      </c>
      <c r="AM229" s="25">
        <v>6</v>
      </c>
      <c r="AN229" s="25">
        <f t="shared" si="39"/>
        <v>6</v>
      </c>
      <c r="AO229" s="25">
        <v>0</v>
      </c>
      <c r="AP229" s="25">
        <v>0</v>
      </c>
      <c r="AQ229" s="25">
        <v>0</v>
      </c>
      <c r="AR229" s="25">
        <v>2</v>
      </c>
      <c r="AS229" s="25">
        <f t="shared" si="40"/>
        <v>2</v>
      </c>
      <c r="AT229" s="25">
        <f t="shared" si="46"/>
        <v>0</v>
      </c>
      <c r="AU229" s="25">
        <f t="shared" si="46"/>
        <v>0</v>
      </c>
      <c r="AV229" s="25">
        <f t="shared" si="46"/>
        <v>0</v>
      </c>
      <c r="AW229" s="25">
        <f t="shared" si="46"/>
        <v>12</v>
      </c>
      <c r="AX229" s="25">
        <f t="shared" si="46"/>
        <v>12</v>
      </c>
    </row>
    <row r="230" spans="1:50" x14ac:dyDescent="0.3">
      <c r="A230" s="25">
        <v>229</v>
      </c>
      <c r="B230" s="25">
        <v>60</v>
      </c>
      <c r="C230" s="25">
        <v>4</v>
      </c>
      <c r="D230" s="25">
        <v>4</v>
      </c>
      <c r="E230" s="25">
        <v>3</v>
      </c>
      <c r="F230" s="25">
        <v>3</v>
      </c>
      <c r="G230" s="25">
        <v>1</v>
      </c>
      <c r="H230" s="25">
        <v>1</v>
      </c>
      <c r="I230" s="19">
        <f t="shared" si="41"/>
        <v>2</v>
      </c>
      <c r="J230" s="25">
        <v>3.53</v>
      </c>
      <c r="K230" s="10">
        <v>141.6</v>
      </c>
      <c r="L230" s="10">
        <v>142.5</v>
      </c>
      <c r="M230" s="14">
        <v>50010</v>
      </c>
      <c r="N230" s="14">
        <f t="shared" si="42"/>
        <v>900.00000000000568</v>
      </c>
      <c r="O230" s="9">
        <f t="shared" si="43"/>
        <v>0.90000000000000568</v>
      </c>
      <c r="P230" s="14">
        <v>876.85849824562956</v>
      </c>
      <c r="Q230" s="15">
        <f t="shared" si="44"/>
        <v>0.97</v>
      </c>
      <c r="R230" s="15">
        <f t="shared" si="36"/>
        <v>3.0000000000000027E-2</v>
      </c>
      <c r="S230" s="25">
        <v>8795</v>
      </c>
      <c r="T230" s="25">
        <v>9599</v>
      </c>
      <c r="U230" s="25">
        <v>10476</v>
      </c>
      <c r="V230" s="17">
        <v>31.02</v>
      </c>
      <c r="W230" s="17">
        <f t="shared" si="37"/>
        <v>1.4916417934775861</v>
      </c>
      <c r="X230" s="12">
        <v>24.1</v>
      </c>
      <c r="Y230" s="12">
        <v>37.94</v>
      </c>
      <c r="Z230" s="12">
        <v>3.16</v>
      </c>
      <c r="AA230" s="17">
        <f t="shared" si="45"/>
        <v>0.49968708261840383</v>
      </c>
      <c r="AB230" s="25">
        <v>1.96</v>
      </c>
      <c r="AC230" s="16">
        <v>5.12</v>
      </c>
      <c r="AD230" s="25">
        <v>7</v>
      </c>
      <c r="AE230" s="25">
        <v>0</v>
      </c>
      <c r="AF230" s="25">
        <v>0</v>
      </c>
      <c r="AG230" s="25">
        <v>0</v>
      </c>
      <c r="AH230">
        <v>0</v>
      </c>
      <c r="AI230" s="25">
        <f t="shared" si="38"/>
        <v>0</v>
      </c>
      <c r="AJ230" s="25">
        <v>0</v>
      </c>
      <c r="AK230" s="25">
        <v>1</v>
      </c>
      <c r="AL230" s="25">
        <v>1</v>
      </c>
      <c r="AM230" s="25">
        <v>1</v>
      </c>
      <c r="AN230" s="25">
        <f t="shared" si="39"/>
        <v>3</v>
      </c>
      <c r="AO230" s="25">
        <v>0</v>
      </c>
      <c r="AP230" s="25">
        <v>0</v>
      </c>
      <c r="AQ230" s="25">
        <v>0</v>
      </c>
      <c r="AR230" s="25">
        <v>1</v>
      </c>
      <c r="AS230" s="25">
        <f t="shared" si="40"/>
        <v>1</v>
      </c>
      <c r="AT230" s="25">
        <f t="shared" si="46"/>
        <v>0</v>
      </c>
      <c r="AU230" s="25">
        <f t="shared" si="46"/>
        <v>1</v>
      </c>
      <c r="AV230" s="25">
        <f t="shared" si="46"/>
        <v>1</v>
      </c>
      <c r="AW230" s="25">
        <f t="shared" si="46"/>
        <v>2</v>
      </c>
      <c r="AX230" s="25">
        <f t="shared" si="46"/>
        <v>4</v>
      </c>
    </row>
    <row r="231" spans="1:50" x14ac:dyDescent="0.3">
      <c r="A231" s="25">
        <v>230</v>
      </c>
      <c r="B231" s="25">
        <v>60</v>
      </c>
      <c r="C231" s="25">
        <v>3</v>
      </c>
      <c r="D231" s="25">
        <v>3</v>
      </c>
      <c r="E231" s="25">
        <v>2</v>
      </c>
      <c r="F231" s="25">
        <v>2</v>
      </c>
      <c r="G231" s="25">
        <v>1</v>
      </c>
      <c r="H231" s="25">
        <v>1</v>
      </c>
      <c r="I231" s="19">
        <f t="shared" si="41"/>
        <v>2</v>
      </c>
      <c r="J231" s="25">
        <v>3.52</v>
      </c>
      <c r="K231" s="10">
        <v>142.5</v>
      </c>
      <c r="L231" s="10">
        <v>144</v>
      </c>
      <c r="M231" s="14">
        <v>50010</v>
      </c>
      <c r="N231" s="14">
        <f t="shared" si="42"/>
        <v>1500</v>
      </c>
      <c r="O231" s="9">
        <f t="shared" si="43"/>
        <v>1.5</v>
      </c>
      <c r="P231" s="14">
        <v>1499.4485340133133</v>
      </c>
      <c r="Q231" s="15">
        <f t="shared" si="44"/>
        <v>1</v>
      </c>
      <c r="R231" s="15">
        <f t="shared" si="36"/>
        <v>0</v>
      </c>
      <c r="S231" s="25">
        <v>8795</v>
      </c>
      <c r="T231" s="25">
        <v>9599</v>
      </c>
      <c r="U231" s="25">
        <v>10476</v>
      </c>
      <c r="V231" s="17">
        <v>43.92</v>
      </c>
      <c r="W231" s="17">
        <f t="shared" si="37"/>
        <v>1.6426623314420354</v>
      </c>
      <c r="X231" s="12">
        <v>32.97</v>
      </c>
      <c r="Y231" s="12">
        <v>51.75</v>
      </c>
      <c r="Z231" s="12">
        <v>1.92</v>
      </c>
      <c r="AA231" s="17">
        <f t="shared" si="45"/>
        <v>0.28330122870354957</v>
      </c>
      <c r="AB231" s="25">
        <v>1.52</v>
      </c>
      <c r="AC231" s="16">
        <v>2.4</v>
      </c>
      <c r="AD231" s="25">
        <v>4</v>
      </c>
      <c r="AE231" s="25">
        <v>0</v>
      </c>
      <c r="AF231" s="25">
        <v>1</v>
      </c>
      <c r="AG231" s="25">
        <v>1</v>
      </c>
      <c r="AH231">
        <v>3</v>
      </c>
      <c r="AI231" s="25">
        <f t="shared" si="38"/>
        <v>5</v>
      </c>
      <c r="AJ231" s="25">
        <v>0</v>
      </c>
      <c r="AK231" s="25">
        <v>1</v>
      </c>
      <c r="AL231" s="25">
        <v>0</v>
      </c>
      <c r="AM231" s="25">
        <v>8</v>
      </c>
      <c r="AN231" s="25">
        <f t="shared" si="39"/>
        <v>9</v>
      </c>
      <c r="AO231" s="25">
        <v>0</v>
      </c>
      <c r="AP231" s="25">
        <v>0</v>
      </c>
      <c r="AQ231" s="25">
        <v>2</v>
      </c>
      <c r="AR231" s="25">
        <v>1</v>
      </c>
      <c r="AS231" s="25">
        <f t="shared" si="40"/>
        <v>3</v>
      </c>
      <c r="AT231" s="25">
        <f t="shared" si="46"/>
        <v>0</v>
      </c>
      <c r="AU231" s="25">
        <f t="shared" si="46"/>
        <v>2</v>
      </c>
      <c r="AV231" s="25">
        <f t="shared" si="46"/>
        <v>3</v>
      </c>
      <c r="AW231" s="25">
        <f t="shared" si="46"/>
        <v>12</v>
      </c>
      <c r="AX231" s="25">
        <f t="shared" si="46"/>
        <v>17</v>
      </c>
    </row>
    <row r="232" spans="1:50" x14ac:dyDescent="0.3">
      <c r="A232" s="25">
        <v>231</v>
      </c>
      <c r="B232" s="25">
        <v>60</v>
      </c>
      <c r="C232" s="25">
        <v>3</v>
      </c>
      <c r="D232" s="25">
        <v>3</v>
      </c>
      <c r="E232" s="25">
        <v>3</v>
      </c>
      <c r="F232" s="25">
        <v>2</v>
      </c>
      <c r="G232" s="25">
        <v>1</v>
      </c>
      <c r="H232" s="25">
        <v>1</v>
      </c>
      <c r="I232" s="19">
        <f t="shared" si="41"/>
        <v>2</v>
      </c>
      <c r="J232" s="25">
        <v>3.75</v>
      </c>
      <c r="K232" s="10">
        <v>144</v>
      </c>
      <c r="L232" s="10">
        <v>145</v>
      </c>
      <c r="M232" s="14">
        <v>50010</v>
      </c>
      <c r="N232" s="14">
        <f t="shared" si="42"/>
        <v>1000</v>
      </c>
      <c r="O232" s="9">
        <f t="shared" si="43"/>
        <v>1</v>
      </c>
      <c r="P232" s="14">
        <v>999.28599758972837</v>
      </c>
      <c r="Q232" s="15">
        <f t="shared" si="44"/>
        <v>1</v>
      </c>
      <c r="R232" s="15">
        <f t="shared" si="36"/>
        <v>0</v>
      </c>
      <c r="S232" s="25">
        <v>8795</v>
      </c>
      <c r="T232" s="25">
        <v>9599</v>
      </c>
      <c r="U232" s="25">
        <v>10476</v>
      </c>
      <c r="V232" s="17">
        <v>56.78</v>
      </c>
      <c r="W232" s="17">
        <f t="shared" si="37"/>
        <v>1.7541953881898384</v>
      </c>
      <c r="X232" s="12">
        <v>39.51</v>
      </c>
      <c r="Y232" s="12">
        <v>74.05</v>
      </c>
      <c r="Z232" s="12">
        <v>1.92</v>
      </c>
      <c r="AA232" s="17">
        <f t="shared" si="45"/>
        <v>0.28330122870354957</v>
      </c>
      <c r="AB232" s="25">
        <v>1.44</v>
      </c>
      <c r="AC232" s="16">
        <v>2.38</v>
      </c>
      <c r="AD232" s="25">
        <v>0</v>
      </c>
      <c r="AE232" s="25">
        <v>0</v>
      </c>
      <c r="AF232" s="25">
        <v>0</v>
      </c>
      <c r="AG232" s="25">
        <v>0</v>
      </c>
      <c r="AH232">
        <v>2</v>
      </c>
      <c r="AI232" s="25">
        <f t="shared" si="38"/>
        <v>2</v>
      </c>
      <c r="AJ232" s="25">
        <v>0</v>
      </c>
      <c r="AK232" s="25">
        <v>0</v>
      </c>
      <c r="AL232" s="25">
        <v>0</v>
      </c>
      <c r="AM232" s="25">
        <v>1</v>
      </c>
      <c r="AN232" s="25">
        <f t="shared" si="39"/>
        <v>1</v>
      </c>
      <c r="AO232" s="25">
        <v>0</v>
      </c>
      <c r="AP232" s="25">
        <v>0</v>
      </c>
      <c r="AQ232" s="25">
        <v>0</v>
      </c>
      <c r="AR232" s="25">
        <v>0</v>
      </c>
      <c r="AS232" s="25">
        <f t="shared" si="40"/>
        <v>0</v>
      </c>
      <c r="AT232" s="25">
        <f t="shared" si="46"/>
        <v>0</v>
      </c>
      <c r="AU232" s="25">
        <f t="shared" si="46"/>
        <v>0</v>
      </c>
      <c r="AV232" s="25">
        <f t="shared" si="46"/>
        <v>0</v>
      </c>
      <c r="AW232" s="25">
        <f t="shared" si="46"/>
        <v>3</v>
      </c>
      <c r="AX232" s="25">
        <f t="shared" si="46"/>
        <v>3</v>
      </c>
    </row>
    <row r="233" spans="1:50" x14ac:dyDescent="0.3">
      <c r="A233" s="25">
        <v>232</v>
      </c>
      <c r="B233" s="25">
        <v>60</v>
      </c>
      <c r="C233" s="25">
        <v>3</v>
      </c>
      <c r="D233" s="25">
        <v>2</v>
      </c>
      <c r="E233" s="25">
        <v>2</v>
      </c>
      <c r="F233" s="25">
        <v>2</v>
      </c>
      <c r="G233" s="25">
        <v>1</v>
      </c>
      <c r="H233" s="25">
        <v>1</v>
      </c>
      <c r="I233" s="19">
        <f t="shared" si="41"/>
        <v>2</v>
      </c>
      <c r="J233" s="25">
        <v>3.54</v>
      </c>
      <c r="K233" s="10">
        <v>145</v>
      </c>
      <c r="L233" s="10">
        <v>146</v>
      </c>
      <c r="M233" s="14">
        <v>50010</v>
      </c>
      <c r="N233" s="14">
        <f t="shared" si="42"/>
        <v>1000</v>
      </c>
      <c r="O233" s="9">
        <f t="shared" si="43"/>
        <v>1</v>
      </c>
      <c r="P233" s="14">
        <v>972.83445687424967</v>
      </c>
      <c r="Q233" s="15">
        <f t="shared" si="44"/>
        <v>0.97</v>
      </c>
      <c r="R233" s="15">
        <f t="shared" si="36"/>
        <v>3.0000000000000027E-2</v>
      </c>
      <c r="S233" s="25">
        <v>8795</v>
      </c>
      <c r="T233" s="25">
        <v>9599</v>
      </c>
      <c r="U233" s="25">
        <v>10476</v>
      </c>
      <c r="V233" s="17">
        <v>57.83</v>
      </c>
      <c r="W233" s="17">
        <f t="shared" si="37"/>
        <v>1.7621531923035947</v>
      </c>
      <c r="X233" s="12">
        <v>55.34</v>
      </c>
      <c r="Y233" s="12">
        <v>60.31</v>
      </c>
      <c r="Z233" s="12">
        <v>2.44</v>
      </c>
      <c r="AA233" s="17">
        <f t="shared" si="45"/>
        <v>0.38738982633872943</v>
      </c>
      <c r="AB233" s="25">
        <v>1.48</v>
      </c>
      <c r="AC233" s="16">
        <v>4.33</v>
      </c>
      <c r="AD233" s="25">
        <v>0</v>
      </c>
      <c r="AE233" s="25">
        <v>0</v>
      </c>
      <c r="AF233" s="25">
        <v>0</v>
      </c>
      <c r="AG233" s="25">
        <v>0</v>
      </c>
      <c r="AH233">
        <v>1</v>
      </c>
      <c r="AI233" s="25">
        <f t="shared" si="38"/>
        <v>1</v>
      </c>
      <c r="AJ233" s="25">
        <v>0</v>
      </c>
      <c r="AK233" s="25">
        <v>0</v>
      </c>
      <c r="AL233" s="25">
        <v>1</v>
      </c>
      <c r="AM233" s="25">
        <v>1</v>
      </c>
      <c r="AN233" s="25">
        <f t="shared" si="39"/>
        <v>2</v>
      </c>
      <c r="AO233" s="25">
        <v>0</v>
      </c>
      <c r="AP233" s="25">
        <v>1</v>
      </c>
      <c r="AQ233" s="25">
        <v>0</v>
      </c>
      <c r="AR233" s="25">
        <v>0</v>
      </c>
      <c r="AS233" s="25">
        <f t="shared" si="40"/>
        <v>1</v>
      </c>
      <c r="AT233" s="25">
        <f t="shared" si="46"/>
        <v>0</v>
      </c>
      <c r="AU233" s="25">
        <f t="shared" si="46"/>
        <v>1</v>
      </c>
      <c r="AV233" s="25">
        <f t="shared" si="46"/>
        <v>1</v>
      </c>
      <c r="AW233" s="25">
        <f t="shared" si="46"/>
        <v>2</v>
      </c>
      <c r="AX233" s="25">
        <f t="shared" si="46"/>
        <v>4</v>
      </c>
    </row>
    <row r="234" spans="1:50" x14ac:dyDescent="0.3">
      <c r="A234" s="25">
        <v>233</v>
      </c>
      <c r="B234" s="25">
        <v>60</v>
      </c>
      <c r="C234" s="25">
        <v>3</v>
      </c>
      <c r="D234" s="25">
        <v>3</v>
      </c>
      <c r="E234" s="25">
        <v>2</v>
      </c>
      <c r="F234" s="25">
        <v>2</v>
      </c>
      <c r="G234" s="25">
        <v>1</v>
      </c>
      <c r="H234" s="25">
        <v>1</v>
      </c>
      <c r="I234" s="19">
        <f t="shared" si="41"/>
        <v>2</v>
      </c>
      <c r="J234" s="25">
        <v>3.33</v>
      </c>
      <c r="K234" s="10">
        <v>146</v>
      </c>
      <c r="L234" s="10">
        <v>147.5</v>
      </c>
      <c r="M234" s="14">
        <v>50010</v>
      </c>
      <c r="N234" s="14">
        <f t="shared" si="42"/>
        <v>1500</v>
      </c>
      <c r="O234" s="9">
        <f t="shared" si="43"/>
        <v>1.5</v>
      </c>
      <c r="P234" s="14">
        <v>1487.5388297515453</v>
      </c>
      <c r="Q234" s="15">
        <f t="shared" si="44"/>
        <v>0.99</v>
      </c>
      <c r="R234" s="15">
        <f t="shared" si="36"/>
        <v>1.0000000000000009E-2</v>
      </c>
      <c r="S234" s="25">
        <v>8795</v>
      </c>
      <c r="T234" s="25">
        <v>9599</v>
      </c>
      <c r="U234" s="25">
        <v>10476</v>
      </c>
      <c r="V234" s="17">
        <v>63.29</v>
      </c>
      <c r="W234" s="17">
        <f t="shared" si="37"/>
        <v>1.8013350956745466</v>
      </c>
      <c r="X234" s="12">
        <v>43.92</v>
      </c>
      <c r="Y234" s="12">
        <v>76.180000000000007</v>
      </c>
      <c r="Z234" s="12">
        <v>3.12</v>
      </c>
      <c r="AA234" s="17">
        <f t="shared" si="45"/>
        <v>0.49415459401844281</v>
      </c>
      <c r="AB234" s="25">
        <v>2.38</v>
      </c>
      <c r="AC234" s="16">
        <v>3.74</v>
      </c>
      <c r="AD234" s="25">
        <v>0</v>
      </c>
      <c r="AE234" s="25">
        <v>0</v>
      </c>
      <c r="AF234" s="25">
        <v>2</v>
      </c>
      <c r="AG234" s="25">
        <v>1</v>
      </c>
      <c r="AH234">
        <v>0</v>
      </c>
      <c r="AI234" s="25">
        <f t="shared" si="38"/>
        <v>3</v>
      </c>
      <c r="AJ234" s="25">
        <v>0</v>
      </c>
      <c r="AK234" s="25">
        <v>0</v>
      </c>
      <c r="AL234" s="25">
        <v>0</v>
      </c>
      <c r="AM234" s="25">
        <v>2</v>
      </c>
      <c r="AN234" s="25">
        <f t="shared" si="39"/>
        <v>2</v>
      </c>
      <c r="AO234" s="25">
        <v>0</v>
      </c>
      <c r="AP234" s="25">
        <v>0</v>
      </c>
      <c r="AQ234" s="25">
        <v>0</v>
      </c>
      <c r="AR234" s="25">
        <v>0</v>
      </c>
      <c r="AS234" s="25">
        <f t="shared" si="40"/>
        <v>0</v>
      </c>
      <c r="AT234" s="25">
        <f t="shared" si="46"/>
        <v>0</v>
      </c>
      <c r="AU234" s="25">
        <f t="shared" si="46"/>
        <v>2</v>
      </c>
      <c r="AV234" s="25">
        <f t="shared" si="46"/>
        <v>1</v>
      </c>
      <c r="AW234" s="25">
        <f t="shared" si="46"/>
        <v>2</v>
      </c>
      <c r="AX234" s="25">
        <f t="shared" si="46"/>
        <v>5</v>
      </c>
    </row>
    <row r="235" spans="1:50" x14ac:dyDescent="0.3">
      <c r="A235" s="25">
        <v>234</v>
      </c>
      <c r="B235" s="25">
        <v>60</v>
      </c>
      <c r="C235" s="25">
        <v>3</v>
      </c>
      <c r="D235" s="25">
        <v>3</v>
      </c>
      <c r="E235" s="25">
        <v>2</v>
      </c>
      <c r="F235" s="25">
        <v>2</v>
      </c>
      <c r="G235" s="25">
        <v>1</v>
      </c>
      <c r="H235" s="25">
        <v>1</v>
      </c>
      <c r="I235" s="19">
        <f t="shared" si="41"/>
        <v>2</v>
      </c>
      <c r="J235" s="25">
        <v>3.39</v>
      </c>
      <c r="K235" s="10">
        <v>147.5</v>
      </c>
      <c r="L235" s="10">
        <v>149.4</v>
      </c>
      <c r="M235" s="14">
        <v>50010</v>
      </c>
      <c r="N235" s="14">
        <f t="shared" si="42"/>
        <v>1900.0000000000057</v>
      </c>
      <c r="O235" s="9">
        <f t="shared" si="43"/>
        <v>1.9000000000000057</v>
      </c>
      <c r="P235" s="14">
        <v>1749.9366628317682</v>
      </c>
      <c r="Q235" s="15">
        <f t="shared" si="44"/>
        <v>0.92</v>
      </c>
      <c r="R235" s="15">
        <f t="shared" si="36"/>
        <v>7.999999999999996E-2</v>
      </c>
      <c r="S235" s="25">
        <v>8795</v>
      </c>
      <c r="T235" s="25">
        <v>9599</v>
      </c>
      <c r="U235" s="25">
        <v>10476</v>
      </c>
      <c r="V235" s="17">
        <v>53.83</v>
      </c>
      <c r="W235" s="17">
        <f t="shared" si="37"/>
        <v>1.7310243798156879</v>
      </c>
      <c r="X235" s="12">
        <v>33.369999999999997</v>
      </c>
      <c r="Y235" s="12">
        <v>68.56</v>
      </c>
      <c r="Z235" s="12">
        <v>2.66</v>
      </c>
      <c r="AA235" s="17">
        <f t="shared" si="45"/>
        <v>0.42488163663106698</v>
      </c>
      <c r="AB235" s="25">
        <v>1.18</v>
      </c>
      <c r="AC235" s="16">
        <v>3.71</v>
      </c>
      <c r="AD235" s="25">
        <v>2</v>
      </c>
      <c r="AE235" s="25">
        <v>0</v>
      </c>
      <c r="AF235" s="25">
        <v>0</v>
      </c>
      <c r="AG235" s="25">
        <v>0</v>
      </c>
      <c r="AH235">
        <v>3</v>
      </c>
      <c r="AI235" s="25">
        <f t="shared" si="38"/>
        <v>3</v>
      </c>
      <c r="AJ235" s="25">
        <v>0</v>
      </c>
      <c r="AK235" s="25">
        <v>0</v>
      </c>
      <c r="AL235" s="25">
        <v>0</v>
      </c>
      <c r="AM235" s="25">
        <v>2</v>
      </c>
      <c r="AN235" s="25">
        <f t="shared" si="39"/>
        <v>2</v>
      </c>
      <c r="AO235" s="25">
        <v>0</v>
      </c>
      <c r="AP235" s="25">
        <v>0</v>
      </c>
      <c r="AQ235" s="25">
        <v>0</v>
      </c>
      <c r="AR235" s="25">
        <v>3</v>
      </c>
      <c r="AS235" s="25">
        <f t="shared" si="40"/>
        <v>3</v>
      </c>
      <c r="AT235" s="25">
        <f t="shared" si="46"/>
        <v>0</v>
      </c>
      <c r="AU235" s="25">
        <f t="shared" si="46"/>
        <v>0</v>
      </c>
      <c r="AV235" s="25">
        <f t="shared" si="46"/>
        <v>0</v>
      </c>
      <c r="AW235" s="25">
        <f t="shared" si="46"/>
        <v>8</v>
      </c>
      <c r="AX235" s="25">
        <f t="shared" si="46"/>
        <v>8</v>
      </c>
    </row>
    <row r="236" spans="1:50" s="88" customFormat="1" x14ac:dyDescent="0.3">
      <c r="A236" s="86">
        <v>235</v>
      </c>
      <c r="B236" s="86">
        <v>60</v>
      </c>
      <c r="C236" s="86">
        <v>3</v>
      </c>
      <c r="D236" s="86">
        <v>3</v>
      </c>
      <c r="E236" s="86">
        <v>3</v>
      </c>
      <c r="F236" s="86">
        <v>3</v>
      </c>
      <c r="G236" s="86">
        <v>1</v>
      </c>
      <c r="H236" s="86">
        <v>1</v>
      </c>
      <c r="I236" s="86">
        <f t="shared" si="41"/>
        <v>2</v>
      </c>
      <c r="J236" s="86">
        <v>3.41</v>
      </c>
      <c r="K236" s="94">
        <v>149.4</v>
      </c>
      <c r="L236" s="94">
        <v>150.33000000000001</v>
      </c>
      <c r="M236" s="90">
        <v>50010</v>
      </c>
      <c r="N236" s="90">
        <f t="shared" si="42"/>
        <v>930.00000000000682</v>
      </c>
      <c r="O236" s="89">
        <f t="shared" si="43"/>
        <v>0.93000000000000682</v>
      </c>
      <c r="P236" s="90">
        <v>929.19716995693511</v>
      </c>
      <c r="Q236" s="87">
        <f t="shared" si="44"/>
        <v>1</v>
      </c>
      <c r="R236" s="87">
        <f t="shared" si="36"/>
        <v>0</v>
      </c>
      <c r="S236" s="86">
        <v>8795</v>
      </c>
      <c r="T236" s="86">
        <v>9599</v>
      </c>
      <c r="U236" s="86">
        <v>10476</v>
      </c>
      <c r="V236" s="23">
        <v>83.44</v>
      </c>
      <c r="W236" s="23">
        <f t="shared" si="37"/>
        <v>1.9213742954184745</v>
      </c>
      <c r="X236" s="13">
        <v>83.44</v>
      </c>
      <c r="Y236" s="13">
        <v>83.44</v>
      </c>
      <c r="Z236" s="13">
        <v>3.54</v>
      </c>
      <c r="AA236" s="23">
        <f t="shared" si="45"/>
        <v>0.54900326202578786</v>
      </c>
      <c r="AB236" s="86">
        <v>2.84</v>
      </c>
      <c r="AC236" s="91">
        <v>4.67</v>
      </c>
      <c r="AD236" s="86">
        <v>2</v>
      </c>
      <c r="AE236" s="86">
        <v>0</v>
      </c>
      <c r="AF236" s="86">
        <v>0</v>
      </c>
      <c r="AG236" s="86">
        <v>0</v>
      </c>
      <c r="AH236" s="93">
        <v>0</v>
      </c>
      <c r="AI236" s="86">
        <f t="shared" si="38"/>
        <v>0</v>
      </c>
      <c r="AJ236" s="86">
        <v>0</v>
      </c>
      <c r="AK236" s="86">
        <v>1</v>
      </c>
      <c r="AL236" s="86">
        <v>1</v>
      </c>
      <c r="AM236" s="86">
        <v>2</v>
      </c>
      <c r="AN236" s="86">
        <f t="shared" si="39"/>
        <v>4</v>
      </c>
      <c r="AO236" s="86">
        <v>1</v>
      </c>
      <c r="AP236" s="86">
        <v>0</v>
      </c>
      <c r="AQ236" s="86">
        <v>0</v>
      </c>
      <c r="AR236" s="86">
        <v>0</v>
      </c>
      <c r="AS236" s="86">
        <f t="shared" si="40"/>
        <v>1</v>
      </c>
      <c r="AT236" s="86">
        <f t="shared" si="46"/>
        <v>1</v>
      </c>
      <c r="AU236" s="86">
        <f t="shared" si="46"/>
        <v>1</v>
      </c>
      <c r="AV236" s="86">
        <f t="shared" si="46"/>
        <v>1</v>
      </c>
      <c r="AW236" s="86">
        <f t="shared" si="46"/>
        <v>2</v>
      </c>
      <c r="AX236" s="86">
        <f t="shared" si="46"/>
        <v>5</v>
      </c>
    </row>
    <row r="237" spans="1:50" x14ac:dyDescent="0.3">
      <c r="A237" s="25">
        <v>236</v>
      </c>
      <c r="B237" s="25">
        <v>80</v>
      </c>
      <c r="C237" s="25">
        <v>3</v>
      </c>
      <c r="D237" s="25">
        <v>3</v>
      </c>
      <c r="E237" s="25">
        <v>2</v>
      </c>
      <c r="F237" s="25">
        <v>2</v>
      </c>
      <c r="G237" s="25">
        <v>1</v>
      </c>
      <c r="H237" s="25">
        <v>1</v>
      </c>
      <c r="I237" s="19">
        <f t="shared" si="41"/>
        <v>2</v>
      </c>
      <c r="J237" s="25">
        <v>3.51</v>
      </c>
      <c r="K237" s="10">
        <v>150.33000000000001</v>
      </c>
      <c r="L237" s="10">
        <v>151.53399999999999</v>
      </c>
      <c r="M237" s="14">
        <v>50110</v>
      </c>
      <c r="N237" s="14">
        <f t="shared" si="42"/>
        <v>1203.9999999999793</v>
      </c>
      <c r="O237" s="9">
        <f t="shared" si="43"/>
        <v>1.2039999999999793</v>
      </c>
      <c r="P237" s="14">
        <v>1131.5150342010054</v>
      </c>
      <c r="Q237" s="15">
        <f t="shared" si="44"/>
        <v>0.94</v>
      </c>
      <c r="R237" s="15">
        <f t="shared" si="36"/>
        <v>6.0000000000000053E-2</v>
      </c>
      <c r="S237" s="25">
        <v>8795</v>
      </c>
      <c r="T237" s="25">
        <v>9599</v>
      </c>
      <c r="U237" s="25">
        <v>10476</v>
      </c>
      <c r="V237" s="17">
        <v>50.53</v>
      </c>
      <c r="W237" s="17">
        <f t="shared" si="37"/>
        <v>1.7035492982382305</v>
      </c>
      <c r="X237" s="12">
        <v>35.549999999999997</v>
      </c>
      <c r="Y237" s="12">
        <v>70.239999999999995</v>
      </c>
      <c r="Z237" s="12">
        <v>3.81</v>
      </c>
      <c r="AA237" s="17">
        <f t="shared" si="45"/>
        <v>0.58092497567561929</v>
      </c>
      <c r="AB237" s="25">
        <v>2.44</v>
      </c>
      <c r="AC237" s="16">
        <v>5.74</v>
      </c>
      <c r="AD237" s="25">
        <v>0</v>
      </c>
      <c r="AE237" s="25">
        <v>0</v>
      </c>
      <c r="AF237" s="25">
        <v>1</v>
      </c>
      <c r="AG237" s="25">
        <v>0</v>
      </c>
      <c r="AH237">
        <v>0</v>
      </c>
      <c r="AI237" s="25">
        <f t="shared" si="38"/>
        <v>1</v>
      </c>
      <c r="AJ237" s="25">
        <v>0</v>
      </c>
      <c r="AK237" s="25">
        <v>1</v>
      </c>
      <c r="AL237" s="25">
        <v>0</v>
      </c>
      <c r="AM237" s="25">
        <v>1</v>
      </c>
      <c r="AN237" s="25">
        <f t="shared" si="39"/>
        <v>2</v>
      </c>
      <c r="AO237" s="25">
        <v>0</v>
      </c>
      <c r="AP237" s="25">
        <v>0</v>
      </c>
      <c r="AQ237" s="25">
        <v>0</v>
      </c>
      <c r="AR237" s="25">
        <v>1</v>
      </c>
      <c r="AS237" s="25">
        <f t="shared" si="40"/>
        <v>1</v>
      </c>
      <c r="AT237" s="25">
        <f t="shared" si="46"/>
        <v>0</v>
      </c>
      <c r="AU237" s="25">
        <f t="shared" si="46"/>
        <v>2</v>
      </c>
      <c r="AV237" s="25">
        <f t="shared" si="46"/>
        <v>0</v>
      </c>
      <c r="AW237" s="25">
        <f t="shared" si="46"/>
        <v>2</v>
      </c>
      <c r="AX237" s="25">
        <f t="shared" si="46"/>
        <v>4</v>
      </c>
    </row>
    <row r="238" spans="1:50" s="88" customFormat="1" x14ac:dyDescent="0.3">
      <c r="A238" s="86">
        <v>237</v>
      </c>
      <c r="B238" s="86">
        <v>60</v>
      </c>
      <c r="C238" s="86">
        <v>4</v>
      </c>
      <c r="D238" s="86">
        <v>3</v>
      </c>
      <c r="E238" s="86">
        <v>3</v>
      </c>
      <c r="F238" s="86">
        <v>2</v>
      </c>
      <c r="G238" s="86">
        <v>1</v>
      </c>
      <c r="H238" s="86">
        <v>1</v>
      </c>
      <c r="I238" s="86">
        <f t="shared" si="41"/>
        <v>2</v>
      </c>
      <c r="J238" s="86">
        <v>3.41</v>
      </c>
      <c r="K238" s="94">
        <v>151.53399999999999</v>
      </c>
      <c r="L238" s="94">
        <v>152.84</v>
      </c>
      <c r="M238" s="90">
        <v>50110</v>
      </c>
      <c r="N238" s="90">
        <f t="shared" si="42"/>
        <v>1306.0000000000116</v>
      </c>
      <c r="O238" s="89">
        <f t="shared" si="43"/>
        <v>1.3060000000000116</v>
      </c>
      <c r="P238" s="90">
        <v>1302.6972323442769</v>
      </c>
      <c r="Q238" s="87">
        <f t="shared" si="44"/>
        <v>1</v>
      </c>
      <c r="R238" s="87">
        <f t="shared" si="36"/>
        <v>0</v>
      </c>
      <c r="S238" s="86">
        <v>8795</v>
      </c>
      <c r="T238" s="86">
        <v>9599</v>
      </c>
      <c r="U238" s="86">
        <v>10476</v>
      </c>
      <c r="V238" s="23">
        <v>68.73</v>
      </c>
      <c r="W238" s="23">
        <f t="shared" si="37"/>
        <v>1.8371463439090601</v>
      </c>
      <c r="X238" s="13">
        <v>64.23</v>
      </c>
      <c r="Y238" s="13">
        <v>73.23</v>
      </c>
      <c r="Z238" s="13">
        <v>3.08</v>
      </c>
      <c r="AA238" s="23">
        <f t="shared" si="45"/>
        <v>0.48855071650044429</v>
      </c>
      <c r="AB238" s="86">
        <v>1.79</v>
      </c>
      <c r="AC238" s="91">
        <v>4.0199999999999996</v>
      </c>
      <c r="AD238" s="86">
        <v>0</v>
      </c>
      <c r="AE238" s="86">
        <v>0</v>
      </c>
      <c r="AF238" s="86">
        <v>1</v>
      </c>
      <c r="AG238" s="86">
        <v>0</v>
      </c>
      <c r="AH238" s="93">
        <v>1</v>
      </c>
      <c r="AI238" s="86">
        <f t="shared" si="38"/>
        <v>2</v>
      </c>
      <c r="AJ238" s="86">
        <v>0</v>
      </c>
      <c r="AK238" s="86">
        <v>0</v>
      </c>
      <c r="AL238" s="86">
        <v>0</v>
      </c>
      <c r="AM238" s="86">
        <v>2</v>
      </c>
      <c r="AN238" s="86">
        <f t="shared" si="39"/>
        <v>2</v>
      </c>
      <c r="AO238" s="86">
        <v>1</v>
      </c>
      <c r="AP238" s="86">
        <v>0</v>
      </c>
      <c r="AQ238" s="86">
        <v>1</v>
      </c>
      <c r="AR238" s="86">
        <v>2</v>
      </c>
      <c r="AS238" s="86">
        <f t="shared" si="40"/>
        <v>4</v>
      </c>
      <c r="AT238" s="86">
        <f t="shared" si="46"/>
        <v>1</v>
      </c>
      <c r="AU238" s="86">
        <f t="shared" si="46"/>
        <v>1</v>
      </c>
      <c r="AV238" s="86">
        <f t="shared" si="46"/>
        <v>1</v>
      </c>
      <c r="AW238" s="86">
        <f t="shared" si="46"/>
        <v>5</v>
      </c>
      <c r="AX238" s="86">
        <f t="shared" si="46"/>
        <v>8</v>
      </c>
    </row>
    <row r="239" spans="1:50" x14ac:dyDescent="0.3">
      <c r="A239" s="25">
        <v>238</v>
      </c>
      <c r="B239" s="25">
        <v>60</v>
      </c>
      <c r="C239" s="25">
        <v>4</v>
      </c>
      <c r="D239" s="25">
        <v>3</v>
      </c>
      <c r="E239" s="25">
        <v>3</v>
      </c>
      <c r="F239" s="25">
        <v>2</v>
      </c>
      <c r="G239" s="25">
        <v>1</v>
      </c>
      <c r="H239" s="25">
        <v>1</v>
      </c>
      <c r="I239" s="19">
        <f t="shared" si="41"/>
        <v>2</v>
      </c>
      <c r="J239" s="25">
        <v>3.59</v>
      </c>
      <c r="K239" s="10">
        <v>152.84</v>
      </c>
      <c r="L239" s="10">
        <v>154</v>
      </c>
      <c r="M239" s="14">
        <v>50110</v>
      </c>
      <c r="N239" s="14">
        <f t="shared" si="42"/>
        <v>1159.9999999999966</v>
      </c>
      <c r="O239" s="9">
        <f t="shared" si="43"/>
        <v>1.1599999999999966</v>
      </c>
      <c r="P239" s="14">
        <v>1098.3836204192535</v>
      </c>
      <c r="Q239" s="15">
        <f t="shared" si="44"/>
        <v>0.95</v>
      </c>
      <c r="R239" s="15">
        <f t="shared" si="36"/>
        <v>5.0000000000000044E-2</v>
      </c>
      <c r="S239" s="25">
        <v>8795</v>
      </c>
      <c r="T239" s="25">
        <v>9599</v>
      </c>
      <c r="U239" s="25">
        <v>10476</v>
      </c>
      <c r="V239" s="17">
        <v>74.58</v>
      </c>
      <c r="W239" s="17">
        <f t="shared" si="37"/>
        <v>1.8726223790252885</v>
      </c>
      <c r="X239" s="12">
        <v>53.7</v>
      </c>
      <c r="Y239" s="12">
        <v>108.12</v>
      </c>
      <c r="Z239" s="12">
        <v>3.37</v>
      </c>
      <c r="AA239" s="17">
        <f t="shared" si="45"/>
        <v>0.52762990087133865</v>
      </c>
      <c r="AB239" s="25">
        <v>2.46</v>
      </c>
      <c r="AC239" s="16">
        <v>4.2300000000000004</v>
      </c>
      <c r="AD239" s="25">
        <v>2</v>
      </c>
      <c r="AE239" s="25">
        <v>0</v>
      </c>
      <c r="AF239" s="25">
        <v>0</v>
      </c>
      <c r="AG239" s="25">
        <v>0</v>
      </c>
      <c r="AH239">
        <v>1</v>
      </c>
      <c r="AI239" s="25">
        <f t="shared" si="38"/>
        <v>1</v>
      </c>
      <c r="AJ239" s="25">
        <v>0</v>
      </c>
      <c r="AK239" s="25">
        <v>0</v>
      </c>
      <c r="AL239" s="25">
        <v>0</v>
      </c>
      <c r="AM239" s="25">
        <v>2</v>
      </c>
      <c r="AN239" s="25">
        <f t="shared" si="39"/>
        <v>2</v>
      </c>
      <c r="AO239" s="25">
        <v>0</v>
      </c>
      <c r="AP239" s="25">
        <v>0</v>
      </c>
      <c r="AQ239" s="25">
        <v>1</v>
      </c>
      <c r="AR239" s="25">
        <v>2</v>
      </c>
      <c r="AS239" s="25">
        <f t="shared" si="40"/>
        <v>3</v>
      </c>
      <c r="AT239" s="25">
        <f t="shared" si="46"/>
        <v>0</v>
      </c>
      <c r="AU239" s="25">
        <f t="shared" si="46"/>
        <v>0</v>
      </c>
      <c r="AV239" s="25">
        <f t="shared" si="46"/>
        <v>1</v>
      </c>
      <c r="AW239" s="25">
        <f t="shared" si="46"/>
        <v>5</v>
      </c>
      <c r="AX239" s="25">
        <f t="shared" si="46"/>
        <v>6</v>
      </c>
    </row>
    <row r="240" spans="1:50" x14ac:dyDescent="0.3">
      <c r="A240" s="25">
        <v>239</v>
      </c>
      <c r="B240" s="25">
        <v>60</v>
      </c>
      <c r="C240" s="25">
        <v>4</v>
      </c>
      <c r="D240" s="25">
        <v>4</v>
      </c>
      <c r="E240" s="25">
        <v>3</v>
      </c>
      <c r="F240" s="25">
        <v>3</v>
      </c>
      <c r="G240" s="25">
        <v>1</v>
      </c>
      <c r="H240" s="25">
        <v>1</v>
      </c>
      <c r="I240" s="19">
        <f t="shared" si="41"/>
        <v>2</v>
      </c>
      <c r="J240" s="25">
        <v>3.54</v>
      </c>
      <c r="K240" s="10">
        <v>154</v>
      </c>
      <c r="L240" s="10">
        <v>155.4</v>
      </c>
      <c r="M240" s="14">
        <v>50110</v>
      </c>
      <c r="N240" s="14">
        <f t="shared" si="42"/>
        <v>1400.0000000000057</v>
      </c>
      <c r="O240" s="9">
        <f t="shared" si="43"/>
        <v>1.4000000000000057</v>
      </c>
      <c r="P240" s="14">
        <v>1399.7920466236392</v>
      </c>
      <c r="Q240" s="15">
        <f t="shared" si="44"/>
        <v>1</v>
      </c>
      <c r="R240" s="15">
        <f t="shared" si="36"/>
        <v>0</v>
      </c>
      <c r="S240" s="25">
        <v>8795</v>
      </c>
      <c r="T240" s="25">
        <v>9599</v>
      </c>
      <c r="U240" s="25">
        <v>10476</v>
      </c>
      <c r="V240" s="17">
        <v>81.510000000000005</v>
      </c>
      <c r="W240" s="17">
        <f t="shared" si="37"/>
        <v>1.9112108931375533</v>
      </c>
      <c r="X240" s="12">
        <v>79.66</v>
      </c>
      <c r="Y240" s="12">
        <v>83.35</v>
      </c>
      <c r="Z240" s="12">
        <v>3.35</v>
      </c>
      <c r="AA240" s="17">
        <f t="shared" si="45"/>
        <v>0.5250448070368452</v>
      </c>
      <c r="AB240" s="25">
        <v>2.41</v>
      </c>
      <c r="AC240" s="16">
        <v>4.37</v>
      </c>
      <c r="AD240" s="25">
        <v>2</v>
      </c>
      <c r="AE240" s="25">
        <v>0</v>
      </c>
      <c r="AF240" s="25">
        <v>0</v>
      </c>
      <c r="AG240" s="25">
        <v>2</v>
      </c>
      <c r="AH240">
        <v>0</v>
      </c>
      <c r="AI240" s="25">
        <f t="shared" si="38"/>
        <v>2</v>
      </c>
      <c r="AJ240" s="25">
        <v>0</v>
      </c>
      <c r="AK240" s="25">
        <v>0</v>
      </c>
      <c r="AL240" s="25">
        <v>2</v>
      </c>
      <c r="AM240" s="25">
        <v>2</v>
      </c>
      <c r="AN240" s="25">
        <f t="shared" si="39"/>
        <v>4</v>
      </c>
      <c r="AO240" s="25">
        <v>0</v>
      </c>
      <c r="AP240" s="25">
        <v>0</v>
      </c>
      <c r="AQ240" s="25">
        <v>0</v>
      </c>
      <c r="AR240" s="25">
        <v>2</v>
      </c>
      <c r="AS240" s="25">
        <f t="shared" si="40"/>
        <v>2</v>
      </c>
      <c r="AT240" s="25">
        <f t="shared" si="46"/>
        <v>0</v>
      </c>
      <c r="AU240" s="25">
        <f t="shared" si="46"/>
        <v>0</v>
      </c>
      <c r="AV240" s="25">
        <f t="shared" si="46"/>
        <v>4</v>
      </c>
      <c r="AW240" s="25">
        <f t="shared" si="46"/>
        <v>4</v>
      </c>
      <c r="AX240" s="25">
        <f t="shared" si="46"/>
        <v>8</v>
      </c>
    </row>
    <row r="241" spans="1:50" s="88" customFormat="1" x14ac:dyDescent="0.3">
      <c r="A241" s="86">
        <v>240</v>
      </c>
      <c r="B241" s="86">
        <v>60</v>
      </c>
      <c r="C241" s="86">
        <v>3</v>
      </c>
      <c r="D241" s="86">
        <v>3</v>
      </c>
      <c r="E241" s="86">
        <v>2</v>
      </c>
      <c r="F241" s="86">
        <v>2</v>
      </c>
      <c r="G241" s="86">
        <v>1</v>
      </c>
      <c r="H241" s="86">
        <v>1</v>
      </c>
      <c r="I241" s="86">
        <f t="shared" si="41"/>
        <v>2</v>
      </c>
      <c r="J241" s="86">
        <v>3.46</v>
      </c>
      <c r="K241" s="94">
        <v>155.4</v>
      </c>
      <c r="L241" s="94">
        <v>156</v>
      </c>
      <c r="M241" s="90">
        <v>50110</v>
      </c>
      <c r="N241" s="90">
        <f t="shared" si="42"/>
        <v>599.99999999999432</v>
      </c>
      <c r="O241" s="89">
        <f t="shared" si="43"/>
        <v>0.59999999999999432</v>
      </c>
      <c r="P241" s="90">
        <v>598.98473468662428</v>
      </c>
      <c r="Q241" s="87">
        <f t="shared" si="44"/>
        <v>1</v>
      </c>
      <c r="R241" s="87">
        <f t="shared" si="36"/>
        <v>0</v>
      </c>
      <c r="S241" s="86">
        <v>6367</v>
      </c>
      <c r="T241" s="86">
        <v>6693</v>
      </c>
      <c r="U241" s="86">
        <v>7035</v>
      </c>
      <c r="V241" s="23">
        <v>86.46</v>
      </c>
      <c r="W241" s="23">
        <f t="shared" si="37"/>
        <v>1.936815231197633</v>
      </c>
      <c r="X241" s="13">
        <v>81.650000000000006</v>
      </c>
      <c r="Y241" s="13">
        <v>91.26</v>
      </c>
      <c r="Z241" s="13">
        <v>3.98</v>
      </c>
      <c r="AA241" s="23">
        <f t="shared" si="45"/>
        <v>0.59988307207368785</v>
      </c>
      <c r="AB241" s="86">
        <v>3.31</v>
      </c>
      <c r="AC241" s="91">
        <v>4.72</v>
      </c>
      <c r="AD241" s="86">
        <v>2</v>
      </c>
      <c r="AE241" s="86">
        <v>0</v>
      </c>
      <c r="AF241" s="86">
        <v>0</v>
      </c>
      <c r="AG241" s="86">
        <v>0</v>
      </c>
      <c r="AH241" s="93">
        <v>0</v>
      </c>
      <c r="AI241" s="86">
        <f t="shared" si="38"/>
        <v>0</v>
      </c>
      <c r="AJ241" s="86">
        <v>1</v>
      </c>
      <c r="AK241" s="86">
        <v>0</v>
      </c>
      <c r="AL241" s="86">
        <v>1</v>
      </c>
      <c r="AM241" s="86">
        <v>1</v>
      </c>
      <c r="AN241" s="86">
        <f t="shared" si="39"/>
        <v>3</v>
      </c>
      <c r="AO241" s="86">
        <v>0</v>
      </c>
      <c r="AP241" s="86">
        <v>2</v>
      </c>
      <c r="AQ241" s="86">
        <v>1</v>
      </c>
      <c r="AR241" s="86">
        <v>0</v>
      </c>
      <c r="AS241" s="86">
        <f t="shared" si="40"/>
        <v>3</v>
      </c>
      <c r="AT241" s="86">
        <f t="shared" si="46"/>
        <v>1</v>
      </c>
      <c r="AU241" s="86">
        <f t="shared" si="46"/>
        <v>2</v>
      </c>
      <c r="AV241" s="86">
        <f t="shared" si="46"/>
        <v>2</v>
      </c>
      <c r="AW241" s="86">
        <f t="shared" si="46"/>
        <v>1</v>
      </c>
      <c r="AX241" s="86">
        <f t="shared" si="46"/>
        <v>6</v>
      </c>
    </row>
    <row r="242" spans="1:50" x14ac:dyDescent="0.3">
      <c r="A242" s="25">
        <v>241</v>
      </c>
      <c r="B242" s="25">
        <v>60</v>
      </c>
      <c r="C242" s="25">
        <v>4</v>
      </c>
      <c r="D242" s="25">
        <v>3</v>
      </c>
      <c r="E242" s="25">
        <v>3</v>
      </c>
      <c r="F242" s="25">
        <v>2</v>
      </c>
      <c r="G242" s="25">
        <v>1</v>
      </c>
      <c r="H242" s="25">
        <v>1</v>
      </c>
      <c r="I242" s="19">
        <f t="shared" si="41"/>
        <v>2</v>
      </c>
      <c r="J242" s="25">
        <v>3.35</v>
      </c>
      <c r="K242" s="10">
        <v>156</v>
      </c>
      <c r="L242" s="10">
        <v>157</v>
      </c>
      <c r="M242" s="14">
        <v>50110</v>
      </c>
      <c r="N242" s="14">
        <f t="shared" si="42"/>
        <v>1000</v>
      </c>
      <c r="O242" s="9">
        <f t="shared" si="43"/>
        <v>1</v>
      </c>
      <c r="P242" s="14">
        <v>999.79451966056047</v>
      </c>
      <c r="Q242" s="15">
        <f t="shared" si="44"/>
        <v>1</v>
      </c>
      <c r="R242" s="15">
        <f t="shared" si="36"/>
        <v>0</v>
      </c>
      <c r="S242" s="25">
        <v>6367</v>
      </c>
      <c r="T242" s="25">
        <v>6693</v>
      </c>
      <c r="U242" s="25">
        <v>7035</v>
      </c>
      <c r="V242" s="17">
        <v>48.63</v>
      </c>
      <c r="W242" s="17">
        <f t="shared" si="37"/>
        <v>1.6869042695681773</v>
      </c>
      <c r="X242" s="12">
        <v>41.49</v>
      </c>
      <c r="Y242" s="12">
        <v>55.77</v>
      </c>
      <c r="Z242" s="12">
        <v>2.79</v>
      </c>
      <c r="AA242" s="17">
        <f t="shared" si="45"/>
        <v>0.44560420327359757</v>
      </c>
      <c r="AB242" s="25">
        <v>2.19</v>
      </c>
      <c r="AC242" s="16">
        <v>4.29</v>
      </c>
      <c r="AD242" s="25">
        <v>0</v>
      </c>
      <c r="AE242" s="25">
        <v>0</v>
      </c>
      <c r="AF242" s="25">
        <v>0</v>
      </c>
      <c r="AG242" s="25">
        <v>0</v>
      </c>
      <c r="AH242">
        <v>0</v>
      </c>
      <c r="AI242" s="25">
        <f t="shared" si="38"/>
        <v>0</v>
      </c>
      <c r="AJ242" s="25">
        <v>0</v>
      </c>
      <c r="AK242" s="25">
        <v>0</v>
      </c>
      <c r="AL242" s="25">
        <v>2</v>
      </c>
      <c r="AM242" s="25">
        <v>0</v>
      </c>
      <c r="AN242" s="25">
        <f t="shared" si="39"/>
        <v>2</v>
      </c>
      <c r="AO242" s="25">
        <v>0</v>
      </c>
      <c r="AP242" s="25">
        <v>1</v>
      </c>
      <c r="AQ242" s="25">
        <v>0</v>
      </c>
      <c r="AR242" s="25">
        <v>0</v>
      </c>
      <c r="AS242" s="25">
        <f t="shared" si="40"/>
        <v>1</v>
      </c>
      <c r="AT242" s="25">
        <f t="shared" si="46"/>
        <v>0</v>
      </c>
      <c r="AU242" s="25">
        <f t="shared" si="46"/>
        <v>1</v>
      </c>
      <c r="AV242" s="25">
        <f t="shared" si="46"/>
        <v>2</v>
      </c>
      <c r="AW242" s="25">
        <f t="shared" si="46"/>
        <v>0</v>
      </c>
      <c r="AX242" s="25">
        <f t="shared" si="46"/>
        <v>3</v>
      </c>
    </row>
    <row r="243" spans="1:50" x14ac:dyDescent="0.3">
      <c r="A243" s="25">
        <v>242</v>
      </c>
      <c r="B243" s="25">
        <v>60</v>
      </c>
      <c r="C243" s="25">
        <v>4</v>
      </c>
      <c r="D243" s="25">
        <v>3</v>
      </c>
      <c r="E243" s="25">
        <v>3</v>
      </c>
      <c r="F243" s="25">
        <v>3</v>
      </c>
      <c r="G243" s="25">
        <v>1</v>
      </c>
      <c r="H243" s="25">
        <v>1</v>
      </c>
      <c r="I243" s="19">
        <f t="shared" si="41"/>
        <v>2</v>
      </c>
      <c r="J243" s="25">
        <v>3.41</v>
      </c>
      <c r="K243" s="10">
        <v>157</v>
      </c>
      <c r="L243" s="10">
        <v>158</v>
      </c>
      <c r="M243" s="14">
        <v>50110</v>
      </c>
      <c r="N243" s="14">
        <f t="shared" si="42"/>
        <v>1000</v>
      </c>
      <c r="O243" s="9">
        <f t="shared" si="43"/>
        <v>1</v>
      </c>
      <c r="P243" s="14">
        <v>987.89287565868926</v>
      </c>
      <c r="Q243" s="15">
        <f t="shared" si="44"/>
        <v>0.99</v>
      </c>
      <c r="R243" s="15">
        <f t="shared" si="36"/>
        <v>1.0000000000000009E-2</v>
      </c>
      <c r="S243" s="25">
        <v>6367</v>
      </c>
      <c r="T243" s="25">
        <v>6693</v>
      </c>
      <c r="U243" s="25">
        <v>7035</v>
      </c>
      <c r="V243" s="17">
        <v>52.12</v>
      </c>
      <c r="W243" s="17">
        <f t="shared" si="37"/>
        <v>1.717004407040547</v>
      </c>
      <c r="X243" s="12">
        <v>50.31</v>
      </c>
      <c r="Y243" s="12">
        <v>53.92</v>
      </c>
      <c r="Z243" s="12">
        <v>3.21</v>
      </c>
      <c r="AA243" s="17">
        <f t="shared" si="45"/>
        <v>0.5065050324048721</v>
      </c>
      <c r="AB243" s="25">
        <v>2.17</v>
      </c>
      <c r="AC243" s="16">
        <v>5.08</v>
      </c>
      <c r="AD243" s="25">
        <v>2</v>
      </c>
      <c r="AE243" s="25">
        <v>0</v>
      </c>
      <c r="AF243" s="25">
        <v>0</v>
      </c>
      <c r="AG243" s="25">
        <v>0</v>
      </c>
      <c r="AH243">
        <v>0</v>
      </c>
      <c r="AI243" s="25">
        <f t="shared" si="38"/>
        <v>0</v>
      </c>
      <c r="AJ243" s="25">
        <v>0</v>
      </c>
      <c r="AK243" s="25">
        <v>1</v>
      </c>
      <c r="AL243" s="25">
        <v>0</v>
      </c>
      <c r="AM243" s="25">
        <v>1</v>
      </c>
      <c r="AN243" s="25">
        <f t="shared" si="39"/>
        <v>2</v>
      </c>
      <c r="AO243" s="25">
        <v>0</v>
      </c>
      <c r="AP243" s="25">
        <v>0</v>
      </c>
      <c r="AQ243" s="25">
        <v>1</v>
      </c>
      <c r="AR243" s="25">
        <v>0</v>
      </c>
      <c r="AS243" s="25">
        <f t="shared" si="40"/>
        <v>1</v>
      </c>
      <c r="AT243" s="25">
        <f t="shared" si="46"/>
        <v>0</v>
      </c>
      <c r="AU243" s="25">
        <f t="shared" si="46"/>
        <v>1</v>
      </c>
      <c r="AV243" s="25">
        <f t="shared" si="46"/>
        <v>1</v>
      </c>
      <c r="AW243" s="25">
        <f t="shared" si="46"/>
        <v>1</v>
      </c>
      <c r="AX243" s="25">
        <f t="shared" si="46"/>
        <v>3</v>
      </c>
    </row>
    <row r="244" spans="1:50" x14ac:dyDescent="0.3">
      <c r="A244" s="25">
        <v>243</v>
      </c>
      <c r="B244" s="25">
        <v>60</v>
      </c>
      <c r="C244" s="25">
        <v>4</v>
      </c>
      <c r="D244" s="25">
        <v>4</v>
      </c>
      <c r="E244" s="25">
        <v>3</v>
      </c>
      <c r="F244" s="25">
        <v>3</v>
      </c>
      <c r="G244" s="25">
        <v>1</v>
      </c>
      <c r="H244" s="25">
        <v>1</v>
      </c>
      <c r="I244" s="19">
        <f t="shared" si="41"/>
        <v>2</v>
      </c>
      <c r="J244" s="25">
        <v>3.4</v>
      </c>
      <c r="K244" s="10">
        <v>158</v>
      </c>
      <c r="L244" s="10">
        <v>158.768</v>
      </c>
      <c r="M244" s="14">
        <v>50110</v>
      </c>
      <c r="N244" s="14">
        <f t="shared" si="42"/>
        <v>768.00000000000068</v>
      </c>
      <c r="O244" s="9">
        <f t="shared" si="43"/>
        <v>0.76800000000000068</v>
      </c>
      <c r="P244" s="14">
        <v>756.83095311723605</v>
      </c>
      <c r="Q244" s="15">
        <f t="shared" si="44"/>
        <v>0.99</v>
      </c>
      <c r="R244" s="15">
        <f t="shared" si="36"/>
        <v>1.0000000000000009E-2</v>
      </c>
      <c r="S244" s="25">
        <v>6367</v>
      </c>
      <c r="T244" s="25">
        <v>6693</v>
      </c>
      <c r="U244" s="25">
        <v>7035</v>
      </c>
      <c r="V244" s="17">
        <v>83.22</v>
      </c>
      <c r="W244" s="17">
        <f t="shared" si="37"/>
        <v>1.9202277114569284</v>
      </c>
      <c r="X244" s="12">
        <v>83.22</v>
      </c>
      <c r="Y244" s="12">
        <v>83.22</v>
      </c>
      <c r="Z244" s="12">
        <v>3.2</v>
      </c>
      <c r="AA244" s="17">
        <f t="shared" si="45"/>
        <v>0.50514997831990605</v>
      </c>
      <c r="AB244" s="25">
        <v>2.82</v>
      </c>
      <c r="AC244" s="16">
        <v>3.82</v>
      </c>
      <c r="AD244" s="25">
        <v>0</v>
      </c>
      <c r="AE244" s="25">
        <v>0</v>
      </c>
      <c r="AF244" s="25">
        <v>0</v>
      </c>
      <c r="AG244" s="25">
        <v>0</v>
      </c>
      <c r="AH244">
        <v>0</v>
      </c>
      <c r="AI244" s="25">
        <f t="shared" si="38"/>
        <v>0</v>
      </c>
      <c r="AJ244" s="25">
        <v>0</v>
      </c>
      <c r="AK244" s="25">
        <v>0</v>
      </c>
      <c r="AL244" s="25">
        <v>0</v>
      </c>
      <c r="AM244" s="25">
        <v>0</v>
      </c>
      <c r="AN244" s="25">
        <f t="shared" si="39"/>
        <v>0</v>
      </c>
      <c r="AO244" s="25">
        <v>0</v>
      </c>
      <c r="AP244" s="25">
        <v>0</v>
      </c>
      <c r="AQ244" s="25">
        <v>0</v>
      </c>
      <c r="AR244" s="25">
        <v>2</v>
      </c>
      <c r="AS244" s="25">
        <f t="shared" si="40"/>
        <v>2</v>
      </c>
      <c r="AT244" s="25">
        <f t="shared" si="46"/>
        <v>0</v>
      </c>
      <c r="AU244" s="25">
        <f t="shared" si="46"/>
        <v>0</v>
      </c>
      <c r="AV244" s="25">
        <f t="shared" si="46"/>
        <v>0</v>
      </c>
      <c r="AW244" s="25">
        <f t="shared" si="46"/>
        <v>2</v>
      </c>
      <c r="AX244" s="25">
        <f t="shared" si="46"/>
        <v>2</v>
      </c>
    </row>
    <row r="245" spans="1:50" x14ac:dyDescent="0.3">
      <c r="A245" s="25">
        <v>244</v>
      </c>
      <c r="B245" s="25">
        <v>60</v>
      </c>
      <c r="C245" s="25">
        <v>4</v>
      </c>
      <c r="D245" s="25">
        <v>4</v>
      </c>
      <c r="E245" s="25">
        <v>2</v>
      </c>
      <c r="F245" s="25">
        <v>2</v>
      </c>
      <c r="G245" s="25">
        <v>1</v>
      </c>
      <c r="H245" s="25">
        <v>1</v>
      </c>
      <c r="I245" s="19">
        <f t="shared" si="41"/>
        <v>2</v>
      </c>
      <c r="J245" s="25">
        <v>3.39</v>
      </c>
      <c r="K245" s="10">
        <v>158.768</v>
      </c>
      <c r="L245" s="10">
        <v>160</v>
      </c>
      <c r="M245" s="14">
        <v>50110</v>
      </c>
      <c r="N245" s="14">
        <f t="shared" si="42"/>
        <v>1231.9999999999993</v>
      </c>
      <c r="O245" s="9">
        <f t="shared" si="43"/>
        <v>1.2319999999999993</v>
      </c>
      <c r="P245" s="14">
        <v>1231.8411013494842</v>
      </c>
      <c r="Q245" s="15">
        <f t="shared" si="44"/>
        <v>1</v>
      </c>
      <c r="R245" s="15">
        <f t="shared" si="36"/>
        <v>0</v>
      </c>
      <c r="S245" s="25">
        <v>6367</v>
      </c>
      <c r="T245" s="25">
        <v>6693</v>
      </c>
      <c r="U245" s="25">
        <v>7035</v>
      </c>
      <c r="V245" s="17">
        <v>78.680000000000007</v>
      </c>
      <c r="W245" s="17">
        <f t="shared" si="37"/>
        <v>1.8958643512472992</v>
      </c>
      <c r="X245" s="12">
        <v>56.16</v>
      </c>
      <c r="Y245" s="12">
        <v>105.43</v>
      </c>
      <c r="Z245" s="12">
        <v>3.34</v>
      </c>
      <c r="AA245" s="17">
        <f t="shared" si="45"/>
        <v>0.52374646681156445</v>
      </c>
      <c r="AB245" s="25">
        <v>2.74</v>
      </c>
      <c r="AC245" s="16">
        <v>3.85</v>
      </c>
      <c r="AD245" s="25">
        <v>1</v>
      </c>
      <c r="AE245" s="25">
        <v>0</v>
      </c>
      <c r="AF245" s="25">
        <v>0</v>
      </c>
      <c r="AG245" s="25">
        <v>0</v>
      </c>
      <c r="AH245">
        <v>1</v>
      </c>
      <c r="AI245" s="25">
        <f t="shared" si="38"/>
        <v>1</v>
      </c>
      <c r="AJ245" s="25">
        <v>0</v>
      </c>
      <c r="AK245" s="25">
        <v>1</v>
      </c>
      <c r="AL245" s="25">
        <v>0</v>
      </c>
      <c r="AM245" s="25">
        <v>2</v>
      </c>
      <c r="AN245" s="25">
        <f t="shared" si="39"/>
        <v>3</v>
      </c>
      <c r="AO245" s="25">
        <v>0</v>
      </c>
      <c r="AP245" s="25">
        <v>2</v>
      </c>
      <c r="AQ245" s="25">
        <v>1</v>
      </c>
      <c r="AR245" s="25">
        <v>1</v>
      </c>
      <c r="AS245" s="25">
        <f t="shared" si="40"/>
        <v>4</v>
      </c>
      <c r="AT245" s="25">
        <f t="shared" si="46"/>
        <v>0</v>
      </c>
      <c r="AU245" s="25">
        <f t="shared" si="46"/>
        <v>3</v>
      </c>
      <c r="AV245" s="25">
        <f t="shared" si="46"/>
        <v>1</v>
      </c>
      <c r="AW245" s="25">
        <f t="shared" si="46"/>
        <v>4</v>
      </c>
      <c r="AX245" s="25">
        <f t="shared" si="46"/>
        <v>8</v>
      </c>
    </row>
    <row r="246" spans="1:50" x14ac:dyDescent="0.3">
      <c r="A246" s="25">
        <v>245</v>
      </c>
      <c r="B246" s="25">
        <v>60</v>
      </c>
      <c r="C246" s="25">
        <v>4</v>
      </c>
      <c r="D246" s="25">
        <v>3</v>
      </c>
      <c r="E246" s="25">
        <v>3</v>
      </c>
      <c r="F246" s="25">
        <v>2</v>
      </c>
      <c r="G246" s="25">
        <v>1</v>
      </c>
      <c r="H246" s="25">
        <v>1</v>
      </c>
      <c r="I246" s="19">
        <f t="shared" si="41"/>
        <v>2</v>
      </c>
      <c r="J246" s="25">
        <v>3.53</v>
      </c>
      <c r="K246" s="10">
        <v>160</v>
      </c>
      <c r="L246" s="10">
        <v>161</v>
      </c>
      <c r="M246" s="14">
        <v>50110</v>
      </c>
      <c r="N246" s="14">
        <f t="shared" si="42"/>
        <v>1000</v>
      </c>
      <c r="O246" s="9">
        <f t="shared" si="43"/>
        <v>1</v>
      </c>
      <c r="P246" s="14">
        <v>985.74694056329406</v>
      </c>
      <c r="Q246" s="15">
        <f t="shared" si="44"/>
        <v>0.99</v>
      </c>
      <c r="R246" s="15">
        <f t="shared" si="36"/>
        <v>1.0000000000000009E-2</v>
      </c>
      <c r="S246" s="25">
        <v>6367</v>
      </c>
      <c r="T246" s="25">
        <v>6693</v>
      </c>
      <c r="U246" s="25">
        <v>7035</v>
      </c>
      <c r="V246" s="17">
        <v>99.78</v>
      </c>
      <c r="W246" s="17">
        <f t="shared" si="37"/>
        <v>1.999043499603163</v>
      </c>
      <c r="X246" s="12">
        <v>99.78</v>
      </c>
      <c r="Y246" s="12">
        <v>99.78</v>
      </c>
      <c r="Z246" s="12">
        <v>3.43</v>
      </c>
      <c r="AA246" s="17">
        <f t="shared" si="45"/>
        <v>0.53529412004277055</v>
      </c>
      <c r="AB246" s="25">
        <v>2.74</v>
      </c>
      <c r="AC246" s="16">
        <v>4.0599999999999996</v>
      </c>
      <c r="AD246" s="25">
        <v>5</v>
      </c>
      <c r="AE246" s="25">
        <v>0</v>
      </c>
      <c r="AF246" s="25">
        <v>0</v>
      </c>
      <c r="AG246" s="25">
        <v>2</v>
      </c>
      <c r="AH246">
        <v>2</v>
      </c>
      <c r="AI246" s="25">
        <f t="shared" si="38"/>
        <v>4</v>
      </c>
      <c r="AJ246" s="25">
        <v>0</v>
      </c>
      <c r="AK246" s="25">
        <v>0</v>
      </c>
      <c r="AL246" s="25">
        <v>0</v>
      </c>
      <c r="AM246" s="25">
        <v>6</v>
      </c>
      <c r="AN246" s="25">
        <f t="shared" si="39"/>
        <v>6</v>
      </c>
      <c r="AO246" s="25">
        <v>0</v>
      </c>
      <c r="AP246" s="25">
        <v>1</v>
      </c>
      <c r="AQ246" s="25">
        <v>0</v>
      </c>
      <c r="AR246" s="25">
        <v>2</v>
      </c>
      <c r="AS246" s="25">
        <f t="shared" si="40"/>
        <v>3</v>
      </c>
      <c r="AT246" s="25">
        <f t="shared" si="46"/>
        <v>0</v>
      </c>
      <c r="AU246" s="25">
        <f t="shared" si="46"/>
        <v>1</v>
      </c>
      <c r="AV246" s="25">
        <f t="shared" si="46"/>
        <v>2</v>
      </c>
      <c r="AW246" s="25">
        <f t="shared" si="46"/>
        <v>10</v>
      </c>
      <c r="AX246" s="25">
        <f t="shared" si="46"/>
        <v>13</v>
      </c>
    </row>
    <row r="247" spans="1:50" x14ac:dyDescent="0.3">
      <c r="A247" s="25">
        <v>246</v>
      </c>
      <c r="B247" s="25">
        <v>80</v>
      </c>
      <c r="C247" s="25">
        <v>4</v>
      </c>
      <c r="D247" s="25">
        <v>3</v>
      </c>
      <c r="E247" s="25">
        <v>3</v>
      </c>
      <c r="F247" s="25">
        <v>3</v>
      </c>
      <c r="G247" s="25">
        <v>1</v>
      </c>
      <c r="H247" s="25">
        <v>1</v>
      </c>
      <c r="I247" s="19">
        <f t="shared" si="41"/>
        <v>2</v>
      </c>
      <c r="J247" s="25">
        <v>3.43</v>
      </c>
      <c r="K247" s="10">
        <v>161</v>
      </c>
      <c r="L247" s="10">
        <v>161.75</v>
      </c>
      <c r="M247" s="14">
        <v>50110</v>
      </c>
      <c r="N247" s="14">
        <f t="shared" si="42"/>
        <v>750</v>
      </c>
      <c r="O247" s="9">
        <f t="shared" si="43"/>
        <v>0.75</v>
      </c>
      <c r="P247" s="14">
        <v>719.72770364883411</v>
      </c>
      <c r="Q247" s="15">
        <f t="shared" si="44"/>
        <v>0.96</v>
      </c>
      <c r="R247" s="15">
        <f t="shared" si="36"/>
        <v>4.0000000000000036E-2</v>
      </c>
      <c r="S247" s="25">
        <v>6367</v>
      </c>
      <c r="T247" s="25">
        <v>6693</v>
      </c>
      <c r="U247" s="25">
        <v>7035</v>
      </c>
      <c r="V247" s="17">
        <v>127.45</v>
      </c>
      <c r="W247" s="17">
        <f t="shared" si="37"/>
        <v>2.1053398398052865</v>
      </c>
      <c r="X247" s="12">
        <v>124.54</v>
      </c>
      <c r="Y247" s="12">
        <v>130.35</v>
      </c>
      <c r="Z247" s="12">
        <v>3.03</v>
      </c>
      <c r="AA247" s="17">
        <f t="shared" si="45"/>
        <v>0.48144262850230496</v>
      </c>
      <c r="AB247" s="25">
        <v>2.77</v>
      </c>
      <c r="AC247" s="16">
        <v>3.31</v>
      </c>
      <c r="AD247" s="25">
        <v>4</v>
      </c>
      <c r="AE247" s="25">
        <v>0</v>
      </c>
      <c r="AF247" s="25">
        <v>0</v>
      </c>
      <c r="AG247" s="25">
        <v>0</v>
      </c>
      <c r="AH247">
        <v>2</v>
      </c>
      <c r="AI247" s="25">
        <f t="shared" si="38"/>
        <v>2</v>
      </c>
      <c r="AJ247" s="25">
        <v>0</v>
      </c>
      <c r="AK247" s="25">
        <v>0</v>
      </c>
      <c r="AL247" s="25">
        <v>0</v>
      </c>
      <c r="AM247" s="25">
        <v>2</v>
      </c>
      <c r="AN247" s="25">
        <f t="shared" si="39"/>
        <v>2</v>
      </c>
      <c r="AO247" s="25">
        <v>0</v>
      </c>
      <c r="AP247" s="25">
        <v>0</v>
      </c>
      <c r="AQ247" s="25">
        <v>0</v>
      </c>
      <c r="AR247" s="25">
        <v>0</v>
      </c>
      <c r="AS247" s="25">
        <f t="shared" si="40"/>
        <v>0</v>
      </c>
      <c r="AT247" s="25">
        <f t="shared" si="46"/>
        <v>0</v>
      </c>
      <c r="AU247" s="25">
        <f t="shared" si="46"/>
        <v>0</v>
      </c>
      <c r="AV247" s="25">
        <f t="shared" si="46"/>
        <v>0</v>
      </c>
      <c r="AW247" s="25">
        <f t="shared" si="46"/>
        <v>4</v>
      </c>
      <c r="AX247" s="25">
        <f t="shared" si="46"/>
        <v>4</v>
      </c>
    </row>
    <row r="248" spans="1:50" s="88" customFormat="1" x14ac:dyDescent="0.3">
      <c r="A248" s="86">
        <v>247</v>
      </c>
      <c r="B248" s="86">
        <v>60</v>
      </c>
      <c r="C248" s="86">
        <v>4</v>
      </c>
      <c r="D248" s="86">
        <v>4</v>
      </c>
      <c r="E248" s="86">
        <v>3</v>
      </c>
      <c r="F248" s="86">
        <v>2</v>
      </c>
      <c r="G248" s="86">
        <v>1</v>
      </c>
      <c r="H248" s="86">
        <v>1</v>
      </c>
      <c r="I248" s="86">
        <f t="shared" si="41"/>
        <v>2</v>
      </c>
      <c r="J248" s="86">
        <v>3.3</v>
      </c>
      <c r="K248" s="94">
        <v>161.75</v>
      </c>
      <c r="L248" s="94">
        <v>163</v>
      </c>
      <c r="M248" s="90">
        <v>50110</v>
      </c>
      <c r="N248" s="90">
        <f t="shared" si="42"/>
        <v>1250</v>
      </c>
      <c r="O248" s="89">
        <f t="shared" si="43"/>
        <v>1.25</v>
      </c>
      <c r="P248" s="90">
        <v>1101.2169998484289</v>
      </c>
      <c r="Q248" s="87">
        <f t="shared" si="44"/>
        <v>0.88</v>
      </c>
      <c r="R248" s="87">
        <f t="shared" si="36"/>
        <v>0.12</v>
      </c>
      <c r="S248" s="86">
        <v>6367</v>
      </c>
      <c r="T248" s="86">
        <v>6693</v>
      </c>
      <c r="U248" s="86">
        <v>7035</v>
      </c>
      <c r="V248" s="23">
        <v>96.82</v>
      </c>
      <c r="W248" s="23">
        <f t="shared" si="37"/>
        <v>1.9859650783048708</v>
      </c>
      <c r="X248" s="13">
        <v>76.91</v>
      </c>
      <c r="Y248" s="13">
        <v>116.73</v>
      </c>
      <c r="Z248" s="13">
        <v>3.45</v>
      </c>
      <c r="AA248" s="23">
        <f t="shared" si="45"/>
        <v>0.53781909507327419</v>
      </c>
      <c r="AB248" s="86">
        <v>2.7</v>
      </c>
      <c r="AC248" s="91">
        <v>4.74</v>
      </c>
      <c r="AD248" s="86">
        <v>1</v>
      </c>
      <c r="AE248" s="86">
        <v>1</v>
      </c>
      <c r="AF248" s="86">
        <v>0</v>
      </c>
      <c r="AG248" s="86">
        <v>0</v>
      </c>
      <c r="AH248" s="93">
        <v>4</v>
      </c>
      <c r="AI248" s="86">
        <f t="shared" si="38"/>
        <v>5</v>
      </c>
      <c r="AJ248" s="86">
        <v>0</v>
      </c>
      <c r="AK248" s="86">
        <v>1</v>
      </c>
      <c r="AL248" s="86">
        <v>1</v>
      </c>
      <c r="AM248" s="86">
        <v>1</v>
      </c>
      <c r="AN248" s="86">
        <f t="shared" si="39"/>
        <v>3</v>
      </c>
      <c r="AO248" s="86">
        <v>0</v>
      </c>
      <c r="AP248" s="86">
        <v>0</v>
      </c>
      <c r="AQ248" s="86">
        <v>2</v>
      </c>
      <c r="AR248" s="86">
        <v>5</v>
      </c>
      <c r="AS248" s="86">
        <f t="shared" si="40"/>
        <v>7</v>
      </c>
      <c r="AT248" s="86">
        <f t="shared" si="46"/>
        <v>1</v>
      </c>
      <c r="AU248" s="86">
        <f t="shared" si="46"/>
        <v>1</v>
      </c>
      <c r="AV248" s="86">
        <f t="shared" si="46"/>
        <v>3</v>
      </c>
      <c r="AW248" s="86">
        <f t="shared" si="46"/>
        <v>10</v>
      </c>
      <c r="AX248" s="86">
        <f t="shared" si="46"/>
        <v>15</v>
      </c>
    </row>
    <row r="249" spans="1:50" x14ac:dyDescent="0.3">
      <c r="A249" s="25">
        <v>248</v>
      </c>
      <c r="B249" s="25">
        <v>60</v>
      </c>
      <c r="C249" s="25">
        <v>4</v>
      </c>
      <c r="D249" s="25">
        <v>3</v>
      </c>
      <c r="E249" s="25">
        <v>3</v>
      </c>
      <c r="F249" s="25">
        <v>2</v>
      </c>
      <c r="G249" s="25">
        <v>1</v>
      </c>
      <c r="H249" s="25">
        <v>1</v>
      </c>
      <c r="I249" s="19">
        <f t="shared" si="41"/>
        <v>2</v>
      </c>
      <c r="J249" s="25">
        <v>3.42</v>
      </c>
      <c r="K249" s="10">
        <v>163</v>
      </c>
      <c r="L249" s="10">
        <v>163.5</v>
      </c>
      <c r="M249" s="14">
        <v>50110</v>
      </c>
      <c r="N249" s="14">
        <f t="shared" si="42"/>
        <v>500</v>
      </c>
      <c r="O249" s="9">
        <f t="shared" si="43"/>
        <v>0.5</v>
      </c>
      <c r="P249" s="14">
        <v>487.48148934947312</v>
      </c>
      <c r="Q249" s="15">
        <f t="shared" si="44"/>
        <v>0.97</v>
      </c>
      <c r="R249" s="15">
        <f t="shared" si="36"/>
        <v>3.0000000000000027E-2</v>
      </c>
      <c r="S249" s="25">
        <v>6367</v>
      </c>
      <c r="T249" s="25">
        <v>6693</v>
      </c>
      <c r="U249" s="25">
        <v>7035</v>
      </c>
      <c r="V249" s="17">
        <v>56.28</v>
      </c>
      <c r="W249" s="17">
        <f t="shared" si="37"/>
        <v>1.750354088762708</v>
      </c>
      <c r="X249" s="12">
        <v>56.28</v>
      </c>
      <c r="Y249" s="12">
        <v>56.28</v>
      </c>
      <c r="Z249" s="12">
        <v>3.87</v>
      </c>
      <c r="AA249" s="17">
        <f t="shared" si="45"/>
        <v>0.5877109650189114</v>
      </c>
      <c r="AB249" s="25">
        <v>2.5099999999999998</v>
      </c>
      <c r="AC249" s="16">
        <v>5.86</v>
      </c>
      <c r="AD249" s="25">
        <v>4</v>
      </c>
      <c r="AE249" s="25">
        <v>0</v>
      </c>
      <c r="AF249" s="25">
        <v>0</v>
      </c>
      <c r="AG249" s="25">
        <v>0</v>
      </c>
      <c r="AH249">
        <v>0</v>
      </c>
      <c r="AI249" s="25">
        <f t="shared" si="38"/>
        <v>0</v>
      </c>
      <c r="AJ249" s="25">
        <v>0</v>
      </c>
      <c r="AK249" s="25">
        <v>0</v>
      </c>
      <c r="AL249" s="25">
        <v>0</v>
      </c>
      <c r="AM249" s="25">
        <v>1</v>
      </c>
      <c r="AN249" s="25">
        <f t="shared" si="39"/>
        <v>1</v>
      </c>
      <c r="AO249" s="25">
        <v>0</v>
      </c>
      <c r="AP249" s="25">
        <v>0</v>
      </c>
      <c r="AQ249" s="25">
        <v>0</v>
      </c>
      <c r="AR249" s="25">
        <v>0</v>
      </c>
      <c r="AS249" s="25">
        <f t="shared" si="40"/>
        <v>0</v>
      </c>
      <c r="AT249" s="25">
        <f t="shared" si="46"/>
        <v>0</v>
      </c>
      <c r="AU249" s="25">
        <f t="shared" si="46"/>
        <v>0</v>
      </c>
      <c r="AV249" s="25">
        <f t="shared" si="46"/>
        <v>0</v>
      </c>
      <c r="AW249" s="25">
        <f t="shared" si="46"/>
        <v>1</v>
      </c>
      <c r="AX249" s="25">
        <f t="shared" si="46"/>
        <v>1</v>
      </c>
    </row>
    <row r="250" spans="1:50" x14ac:dyDescent="0.3">
      <c r="A250" s="25">
        <v>249</v>
      </c>
      <c r="B250" s="25">
        <v>60</v>
      </c>
      <c r="C250" s="25">
        <v>3</v>
      </c>
      <c r="D250" s="25">
        <v>3</v>
      </c>
      <c r="E250" s="25">
        <v>2</v>
      </c>
      <c r="F250" s="25">
        <v>2</v>
      </c>
      <c r="G250" s="25">
        <v>1</v>
      </c>
      <c r="H250" s="25">
        <v>1</v>
      </c>
      <c r="I250" s="19">
        <f t="shared" si="41"/>
        <v>2</v>
      </c>
      <c r="J250" s="25">
        <v>3.32</v>
      </c>
      <c r="K250" s="10">
        <v>163.5</v>
      </c>
      <c r="L250" s="10">
        <v>164</v>
      </c>
      <c r="M250" s="14">
        <v>50110</v>
      </c>
      <c r="N250" s="14">
        <f t="shared" si="42"/>
        <v>500</v>
      </c>
      <c r="O250" s="9">
        <f t="shared" si="43"/>
        <v>0.5</v>
      </c>
      <c r="P250" s="14">
        <v>489.23820350035658</v>
      </c>
      <c r="Q250" s="15">
        <f t="shared" si="44"/>
        <v>0.98</v>
      </c>
      <c r="R250" s="15">
        <f t="shared" si="36"/>
        <v>2.0000000000000018E-2</v>
      </c>
      <c r="S250" s="25">
        <v>6367</v>
      </c>
      <c r="T250" s="25">
        <v>6693</v>
      </c>
      <c r="U250" s="25">
        <v>7035</v>
      </c>
      <c r="V250" s="17">
        <v>75.209999999999994</v>
      </c>
      <c r="W250" s="17">
        <f t="shared" si="37"/>
        <v>1.876275588677879</v>
      </c>
      <c r="X250" s="12">
        <v>75.209999999999994</v>
      </c>
      <c r="Y250" s="12">
        <v>75.209999999999994</v>
      </c>
      <c r="Z250" s="12">
        <v>2.89</v>
      </c>
      <c r="AA250" s="17">
        <f t="shared" si="45"/>
        <v>0.46089784275654788</v>
      </c>
      <c r="AB250" s="25">
        <v>2.56</v>
      </c>
      <c r="AC250" s="16">
        <v>3.57</v>
      </c>
      <c r="AD250" s="25">
        <v>2</v>
      </c>
      <c r="AE250" s="25">
        <v>0</v>
      </c>
      <c r="AF250" s="25">
        <v>0</v>
      </c>
      <c r="AG250" s="25">
        <v>0</v>
      </c>
      <c r="AH250">
        <v>6</v>
      </c>
      <c r="AI250" s="25">
        <f t="shared" si="38"/>
        <v>6</v>
      </c>
      <c r="AJ250" s="25">
        <v>0</v>
      </c>
      <c r="AK250" s="25">
        <v>0</v>
      </c>
      <c r="AL250" s="25">
        <v>0</v>
      </c>
      <c r="AM250" s="25">
        <v>2</v>
      </c>
      <c r="AN250" s="25">
        <f t="shared" si="39"/>
        <v>2</v>
      </c>
      <c r="AO250" s="25">
        <v>0</v>
      </c>
      <c r="AP250" s="25">
        <v>0</v>
      </c>
      <c r="AQ250" s="25">
        <v>0</v>
      </c>
      <c r="AR250" s="25">
        <v>1</v>
      </c>
      <c r="AS250" s="25">
        <f t="shared" si="40"/>
        <v>1</v>
      </c>
      <c r="AT250" s="25">
        <f t="shared" si="46"/>
        <v>0</v>
      </c>
      <c r="AU250" s="25">
        <f t="shared" si="46"/>
        <v>0</v>
      </c>
      <c r="AV250" s="25">
        <f t="shared" si="46"/>
        <v>0</v>
      </c>
      <c r="AW250" s="25">
        <f t="shared" si="46"/>
        <v>9</v>
      </c>
      <c r="AX250" s="25">
        <f t="shared" si="46"/>
        <v>9</v>
      </c>
    </row>
    <row r="251" spans="1:50" x14ac:dyDescent="0.3">
      <c r="A251" s="25">
        <v>250</v>
      </c>
      <c r="B251" s="25">
        <v>40</v>
      </c>
      <c r="C251" s="25">
        <v>4</v>
      </c>
      <c r="D251" s="25">
        <v>4</v>
      </c>
      <c r="E251" s="25">
        <v>3</v>
      </c>
      <c r="F251" s="25">
        <v>3</v>
      </c>
      <c r="G251" s="25">
        <v>1</v>
      </c>
      <c r="H251" s="25">
        <v>1</v>
      </c>
      <c r="I251" s="19">
        <f t="shared" si="41"/>
        <v>2</v>
      </c>
      <c r="J251" s="25">
        <v>3</v>
      </c>
      <c r="K251" s="10">
        <v>164</v>
      </c>
      <c r="L251" s="10">
        <v>165</v>
      </c>
      <c r="M251" s="14">
        <v>50110</v>
      </c>
      <c r="N251" s="14">
        <f t="shared" si="42"/>
        <v>1000</v>
      </c>
      <c r="O251" s="9">
        <f t="shared" si="43"/>
        <v>1</v>
      </c>
      <c r="P251" s="14">
        <v>984.10949843838614</v>
      </c>
      <c r="Q251" s="15">
        <f t="shared" si="44"/>
        <v>0.98</v>
      </c>
      <c r="R251" s="15">
        <f t="shared" si="36"/>
        <v>2.0000000000000018E-2</v>
      </c>
      <c r="S251" s="25">
        <v>6367</v>
      </c>
      <c r="T251" s="25">
        <v>6693</v>
      </c>
      <c r="U251" s="25">
        <v>7035</v>
      </c>
      <c r="V251" s="17">
        <v>58.3</v>
      </c>
      <c r="W251" s="17">
        <f t="shared" si="37"/>
        <v>1.7656685547590141</v>
      </c>
      <c r="X251" s="12">
        <v>17.510000000000002</v>
      </c>
      <c r="Y251" s="12">
        <v>85.68</v>
      </c>
      <c r="Z251" s="12">
        <v>3.74</v>
      </c>
      <c r="AA251" s="17">
        <f t="shared" si="45"/>
        <v>0.57287160220048017</v>
      </c>
      <c r="AB251" s="25">
        <v>2.5099999999999998</v>
      </c>
      <c r="AC251" s="16">
        <v>5.09</v>
      </c>
      <c r="AD251" s="25">
        <v>12</v>
      </c>
      <c r="AE251" s="25">
        <v>0</v>
      </c>
      <c r="AF251" s="25">
        <v>1</v>
      </c>
      <c r="AG251" s="25">
        <v>0</v>
      </c>
      <c r="AH251">
        <v>2</v>
      </c>
      <c r="AI251" s="25">
        <f t="shared" si="38"/>
        <v>3</v>
      </c>
      <c r="AJ251" s="25">
        <v>0</v>
      </c>
      <c r="AK251" s="25">
        <v>0</v>
      </c>
      <c r="AL251" s="25">
        <v>0</v>
      </c>
      <c r="AM251" s="25">
        <v>1</v>
      </c>
      <c r="AN251" s="25">
        <f t="shared" si="39"/>
        <v>1</v>
      </c>
      <c r="AO251" s="25">
        <v>0</v>
      </c>
      <c r="AP251" s="25">
        <v>0</v>
      </c>
      <c r="AQ251" s="25">
        <v>0</v>
      </c>
      <c r="AR251" s="25">
        <v>1</v>
      </c>
      <c r="AS251" s="25">
        <f t="shared" si="40"/>
        <v>1</v>
      </c>
      <c r="AT251" s="25">
        <f t="shared" si="46"/>
        <v>0</v>
      </c>
      <c r="AU251" s="25">
        <f t="shared" si="46"/>
        <v>1</v>
      </c>
      <c r="AV251" s="25">
        <f t="shared" si="46"/>
        <v>0</v>
      </c>
      <c r="AW251" s="25">
        <f t="shared" si="46"/>
        <v>4</v>
      </c>
      <c r="AX251" s="25">
        <f t="shared" si="46"/>
        <v>5</v>
      </c>
    </row>
    <row r="252" spans="1:50" x14ac:dyDescent="0.3">
      <c r="A252" s="25">
        <v>251</v>
      </c>
      <c r="B252" s="25">
        <v>40</v>
      </c>
      <c r="C252" s="25">
        <v>4</v>
      </c>
      <c r="D252" s="25">
        <v>4</v>
      </c>
      <c r="E252" s="25">
        <v>2</v>
      </c>
      <c r="F252" s="25">
        <v>2</v>
      </c>
      <c r="G252" s="25">
        <v>1</v>
      </c>
      <c r="H252" s="25">
        <v>1</v>
      </c>
      <c r="I252" s="19">
        <f t="shared" si="41"/>
        <v>2</v>
      </c>
      <c r="J252" s="25">
        <v>3.18</v>
      </c>
      <c r="K252" s="10">
        <v>165</v>
      </c>
      <c r="L252" s="10">
        <v>166</v>
      </c>
      <c r="M252" s="14">
        <v>50020</v>
      </c>
      <c r="N252" s="14">
        <f t="shared" si="42"/>
        <v>1000</v>
      </c>
      <c r="O252" s="9">
        <f t="shared" si="43"/>
        <v>1</v>
      </c>
      <c r="P252" s="14">
        <v>908.04518609656429</v>
      </c>
      <c r="Q252" s="15">
        <f t="shared" si="44"/>
        <v>0.91</v>
      </c>
      <c r="R252" s="15">
        <f t="shared" si="36"/>
        <v>8.9999999999999969E-2</v>
      </c>
      <c r="S252" s="25">
        <v>6367</v>
      </c>
      <c r="T252" s="25">
        <v>6693</v>
      </c>
      <c r="U252" s="25">
        <v>7035</v>
      </c>
      <c r="V252" s="17">
        <v>52.34</v>
      </c>
      <c r="W252" s="17">
        <f t="shared" si="37"/>
        <v>1.7188337183038622</v>
      </c>
      <c r="X252" s="12">
        <v>49.63</v>
      </c>
      <c r="Y252" s="12">
        <v>55.05</v>
      </c>
      <c r="Z252" s="12">
        <v>4.0599999999999996</v>
      </c>
      <c r="AA252" s="17">
        <f t="shared" si="45"/>
        <v>0.60852603357719404</v>
      </c>
      <c r="AB252" s="25">
        <v>3.11</v>
      </c>
      <c r="AC252" s="16">
        <v>5.14</v>
      </c>
      <c r="AD252" s="25">
        <v>12</v>
      </c>
      <c r="AE252" s="25">
        <v>0</v>
      </c>
      <c r="AF252" s="25">
        <v>0</v>
      </c>
      <c r="AG252" s="25">
        <v>0</v>
      </c>
      <c r="AH252">
        <v>0</v>
      </c>
      <c r="AI252" s="25">
        <f t="shared" si="38"/>
        <v>0</v>
      </c>
      <c r="AJ252" s="25">
        <v>0</v>
      </c>
      <c r="AK252" s="25">
        <v>0</v>
      </c>
      <c r="AL252" s="25">
        <v>0</v>
      </c>
      <c r="AM252" s="25">
        <v>0</v>
      </c>
      <c r="AN252" s="25">
        <f t="shared" si="39"/>
        <v>0</v>
      </c>
      <c r="AO252" s="25">
        <v>0</v>
      </c>
      <c r="AP252" s="25">
        <v>0</v>
      </c>
      <c r="AQ252" s="25">
        <v>0</v>
      </c>
      <c r="AR252" s="25">
        <v>0</v>
      </c>
      <c r="AS252" s="25">
        <f t="shared" si="40"/>
        <v>0</v>
      </c>
      <c r="AT252" s="25">
        <f t="shared" si="46"/>
        <v>0</v>
      </c>
      <c r="AU252" s="25">
        <f t="shared" si="46"/>
        <v>0</v>
      </c>
      <c r="AV252" s="25">
        <f t="shared" si="46"/>
        <v>0</v>
      </c>
      <c r="AW252" s="25">
        <f t="shared" si="46"/>
        <v>0</v>
      </c>
      <c r="AX252" s="25">
        <f t="shared" si="46"/>
        <v>0</v>
      </c>
    </row>
    <row r="253" spans="1:50" x14ac:dyDescent="0.3">
      <c r="A253" s="25">
        <v>252</v>
      </c>
      <c r="B253" s="25">
        <v>40</v>
      </c>
      <c r="C253" s="25">
        <v>4</v>
      </c>
      <c r="D253" s="25">
        <v>4</v>
      </c>
      <c r="E253" s="25">
        <v>2</v>
      </c>
      <c r="F253" s="25">
        <v>2</v>
      </c>
      <c r="G253" s="25">
        <v>1</v>
      </c>
      <c r="H253" s="25">
        <v>1</v>
      </c>
      <c r="I253" s="19">
        <f t="shared" si="41"/>
        <v>2</v>
      </c>
      <c r="J253" s="25">
        <v>3.31</v>
      </c>
      <c r="K253" s="10">
        <v>166</v>
      </c>
      <c r="L253" s="10">
        <v>166.55199999999999</v>
      </c>
      <c r="M253" s="14">
        <v>50020</v>
      </c>
      <c r="N253" s="14">
        <f t="shared" si="42"/>
        <v>551.9999999999925</v>
      </c>
      <c r="O253" s="9">
        <f t="shared" si="43"/>
        <v>0.5519999999999925</v>
      </c>
      <c r="P253" s="14">
        <v>530.57717052789815</v>
      </c>
      <c r="Q253" s="15">
        <f t="shared" si="44"/>
        <v>0.96</v>
      </c>
      <c r="R253" s="15">
        <f t="shared" si="36"/>
        <v>4.0000000000000036E-2</v>
      </c>
      <c r="S253" s="25">
        <v>6367</v>
      </c>
      <c r="T253" s="25">
        <v>6693</v>
      </c>
      <c r="U253" s="25">
        <v>7035</v>
      </c>
      <c r="V253" s="17">
        <v>27.61</v>
      </c>
      <c r="W253" s="17">
        <f t="shared" si="37"/>
        <v>1.4410664066392631</v>
      </c>
      <c r="X253" s="12">
        <v>27.61</v>
      </c>
      <c r="Y253" s="12">
        <v>27.61</v>
      </c>
      <c r="Z253" s="12">
        <v>4.13</v>
      </c>
      <c r="AA253" s="17">
        <f t="shared" si="45"/>
        <v>0.61595005165640104</v>
      </c>
      <c r="AB253" s="25">
        <v>2.81</v>
      </c>
      <c r="AC253" s="16">
        <v>4.79</v>
      </c>
      <c r="AD253" s="25">
        <v>1</v>
      </c>
      <c r="AE253" s="25">
        <v>0</v>
      </c>
      <c r="AF253" s="25">
        <v>0</v>
      </c>
      <c r="AG253" s="25">
        <v>1</v>
      </c>
      <c r="AH253">
        <v>0</v>
      </c>
      <c r="AI253" s="25">
        <f t="shared" si="38"/>
        <v>1</v>
      </c>
      <c r="AJ253" s="25">
        <v>0</v>
      </c>
      <c r="AK253" s="25">
        <v>0</v>
      </c>
      <c r="AL253" s="25">
        <v>1</v>
      </c>
      <c r="AM253" s="25">
        <v>2</v>
      </c>
      <c r="AN253" s="25">
        <f t="shared" si="39"/>
        <v>3</v>
      </c>
      <c r="AO253" s="25">
        <v>0</v>
      </c>
      <c r="AP253" s="25">
        <v>0</v>
      </c>
      <c r="AQ253" s="25">
        <v>0</v>
      </c>
      <c r="AR253" s="25">
        <v>0</v>
      </c>
      <c r="AS253" s="25">
        <f t="shared" si="40"/>
        <v>0</v>
      </c>
      <c r="AT253" s="25">
        <f t="shared" si="46"/>
        <v>0</v>
      </c>
      <c r="AU253" s="25">
        <f t="shared" si="46"/>
        <v>0</v>
      </c>
      <c r="AV253" s="25">
        <f t="shared" si="46"/>
        <v>2</v>
      </c>
      <c r="AW253" s="25">
        <f t="shared" si="46"/>
        <v>2</v>
      </c>
      <c r="AX253" s="25">
        <f t="shared" si="46"/>
        <v>4</v>
      </c>
    </row>
    <row r="254" spans="1:50" x14ac:dyDescent="0.3">
      <c r="A254" s="25">
        <v>253</v>
      </c>
      <c r="B254" s="25">
        <v>60</v>
      </c>
      <c r="C254" s="25">
        <v>4</v>
      </c>
      <c r="D254" s="25">
        <v>4</v>
      </c>
      <c r="E254" s="25">
        <v>4</v>
      </c>
      <c r="F254" s="25">
        <v>2</v>
      </c>
      <c r="G254" s="25">
        <v>1</v>
      </c>
      <c r="H254" s="25">
        <v>1</v>
      </c>
      <c r="I254" s="19">
        <f t="shared" si="41"/>
        <v>2</v>
      </c>
      <c r="J254" s="25">
        <v>3.3</v>
      </c>
      <c r="K254" s="10">
        <v>166.55199999999999</v>
      </c>
      <c r="L254" s="10">
        <v>167.51499999999999</v>
      </c>
      <c r="M254" s="14">
        <v>50020</v>
      </c>
      <c r="N254" s="14">
        <f t="shared" si="42"/>
        <v>962.99999999999386</v>
      </c>
      <c r="O254" s="9">
        <f t="shared" si="43"/>
        <v>0.96299999999999386</v>
      </c>
      <c r="P254" s="14">
        <v>957.93428129031076</v>
      </c>
      <c r="Q254" s="15">
        <f t="shared" si="44"/>
        <v>0.99</v>
      </c>
      <c r="R254" s="15">
        <f t="shared" si="36"/>
        <v>1.0000000000000009E-2</v>
      </c>
      <c r="S254" s="25">
        <v>6367</v>
      </c>
      <c r="T254" s="25">
        <v>6693</v>
      </c>
      <c r="U254" s="25">
        <v>7035</v>
      </c>
      <c r="V254" s="17">
        <v>78.930000000000007</v>
      </c>
      <c r="W254" s="17">
        <f t="shared" si="37"/>
        <v>1.8972421028053654</v>
      </c>
      <c r="X254" s="12">
        <v>76.75</v>
      </c>
      <c r="Y254" s="12">
        <v>81.099999999999994</v>
      </c>
      <c r="Z254" s="12">
        <v>4.22</v>
      </c>
      <c r="AA254" s="17">
        <f t="shared" si="45"/>
        <v>0.62531245096167387</v>
      </c>
      <c r="AB254" s="25">
        <v>3.45</v>
      </c>
      <c r="AC254" s="16">
        <v>5.13</v>
      </c>
      <c r="AD254" s="25">
        <v>0</v>
      </c>
      <c r="AE254" s="25">
        <v>0</v>
      </c>
      <c r="AF254" s="25">
        <v>0</v>
      </c>
      <c r="AG254" s="25">
        <v>2</v>
      </c>
      <c r="AH254">
        <v>2</v>
      </c>
      <c r="AI254" s="25">
        <f t="shared" si="38"/>
        <v>4</v>
      </c>
      <c r="AJ254" s="25">
        <v>0</v>
      </c>
      <c r="AK254" s="25">
        <v>0</v>
      </c>
      <c r="AL254" s="25">
        <v>0</v>
      </c>
      <c r="AM254" s="25">
        <v>3</v>
      </c>
      <c r="AN254" s="25">
        <f t="shared" si="39"/>
        <v>3</v>
      </c>
      <c r="AO254" s="25">
        <v>0</v>
      </c>
      <c r="AP254" s="25">
        <v>0</v>
      </c>
      <c r="AQ254" s="25">
        <v>0</v>
      </c>
      <c r="AR254" s="25">
        <v>2</v>
      </c>
      <c r="AS254" s="25">
        <f t="shared" si="40"/>
        <v>2</v>
      </c>
      <c r="AT254" s="25">
        <f t="shared" si="46"/>
        <v>0</v>
      </c>
      <c r="AU254" s="25">
        <f t="shared" si="46"/>
        <v>0</v>
      </c>
      <c r="AV254" s="25">
        <f t="shared" si="46"/>
        <v>2</v>
      </c>
      <c r="AW254" s="25">
        <f t="shared" si="46"/>
        <v>7</v>
      </c>
      <c r="AX254" s="25">
        <f t="shared" si="46"/>
        <v>9</v>
      </c>
    </row>
    <row r="255" spans="1:50" x14ac:dyDescent="0.3">
      <c r="A255" s="25">
        <v>254</v>
      </c>
      <c r="B255" s="25">
        <v>60</v>
      </c>
      <c r="C255" s="25">
        <v>4</v>
      </c>
      <c r="D255" s="25">
        <v>4</v>
      </c>
      <c r="E255" s="25">
        <v>1</v>
      </c>
      <c r="F255" s="25">
        <v>1</v>
      </c>
      <c r="G255" s="25">
        <v>1</v>
      </c>
      <c r="H255" s="25">
        <v>1</v>
      </c>
      <c r="I255" s="19">
        <f t="shared" si="41"/>
        <v>2</v>
      </c>
      <c r="J255" s="25">
        <v>3.31</v>
      </c>
      <c r="K255" s="10">
        <v>167.51499999999999</v>
      </c>
      <c r="L255" s="10">
        <v>168.43299999999999</v>
      </c>
      <c r="M255" s="14">
        <v>50020</v>
      </c>
      <c r="N255" s="14">
        <f t="shared" si="42"/>
        <v>918.00000000000637</v>
      </c>
      <c r="O255" s="9">
        <f t="shared" si="43"/>
        <v>0.91800000000000637</v>
      </c>
      <c r="P255" s="14">
        <v>879.67865905651149</v>
      </c>
      <c r="Q255" s="15">
        <f t="shared" si="44"/>
        <v>0.96</v>
      </c>
      <c r="R255" s="15">
        <f t="shared" si="36"/>
        <v>4.0000000000000036E-2</v>
      </c>
      <c r="S255" s="25">
        <v>6367</v>
      </c>
      <c r="T255" s="25">
        <v>6693</v>
      </c>
      <c r="U255" s="25">
        <v>7035</v>
      </c>
      <c r="V255" s="17">
        <v>88.8</v>
      </c>
      <c r="W255" s="17">
        <f t="shared" si="37"/>
        <v>1.9484129657786009</v>
      </c>
      <c r="X255" s="12">
        <v>72.790000000000006</v>
      </c>
      <c r="Y255" s="12">
        <v>104.81</v>
      </c>
      <c r="Z255" s="12">
        <v>4.5999999999999996</v>
      </c>
      <c r="AA255" s="17">
        <f t="shared" si="45"/>
        <v>0.66275783168157409</v>
      </c>
      <c r="AB255" s="25">
        <v>3.13</v>
      </c>
      <c r="AC255" s="16">
        <v>5.65</v>
      </c>
      <c r="AD255" s="25">
        <v>1</v>
      </c>
      <c r="AE255" s="25">
        <v>0</v>
      </c>
      <c r="AF255" s="25">
        <v>0</v>
      </c>
      <c r="AG255" s="25">
        <v>2</v>
      </c>
      <c r="AH255">
        <v>0</v>
      </c>
      <c r="AI255" s="25">
        <f t="shared" si="38"/>
        <v>2</v>
      </c>
      <c r="AJ255" s="25">
        <v>0</v>
      </c>
      <c r="AK255" s="25">
        <v>0</v>
      </c>
      <c r="AL255" s="25">
        <v>0</v>
      </c>
      <c r="AM255" s="25">
        <v>3</v>
      </c>
      <c r="AN255" s="25">
        <f t="shared" si="39"/>
        <v>3</v>
      </c>
      <c r="AO255" s="25">
        <v>0</v>
      </c>
      <c r="AP255" s="25">
        <v>0</v>
      </c>
      <c r="AQ255" s="25">
        <v>0</v>
      </c>
      <c r="AR255" s="25">
        <v>3</v>
      </c>
      <c r="AS255" s="25">
        <f t="shared" si="40"/>
        <v>3</v>
      </c>
      <c r="AT255" s="25">
        <f t="shared" si="46"/>
        <v>0</v>
      </c>
      <c r="AU255" s="25">
        <f t="shared" si="46"/>
        <v>0</v>
      </c>
      <c r="AV255" s="25">
        <f t="shared" si="46"/>
        <v>2</v>
      </c>
      <c r="AW255" s="25">
        <f t="shared" si="46"/>
        <v>6</v>
      </c>
      <c r="AX255" s="25">
        <f t="shared" si="46"/>
        <v>8</v>
      </c>
    </row>
    <row r="256" spans="1:50" x14ac:dyDescent="0.3">
      <c r="A256" s="25">
        <v>255</v>
      </c>
      <c r="B256" s="25">
        <v>60</v>
      </c>
      <c r="C256" s="25">
        <v>4</v>
      </c>
      <c r="D256" s="25">
        <v>4</v>
      </c>
      <c r="E256" s="25">
        <v>1</v>
      </c>
      <c r="F256" s="25">
        <v>1</v>
      </c>
      <c r="G256" s="25">
        <v>1</v>
      </c>
      <c r="H256" s="25">
        <v>1</v>
      </c>
      <c r="I256" s="19">
        <f t="shared" si="41"/>
        <v>2</v>
      </c>
      <c r="J256" s="25">
        <v>3.33</v>
      </c>
      <c r="K256" s="10">
        <v>168.43299999999999</v>
      </c>
      <c r="L256" s="10">
        <v>169.23599999999999</v>
      </c>
      <c r="M256" s="14">
        <v>50020</v>
      </c>
      <c r="N256" s="14">
        <f t="shared" si="42"/>
        <v>802.99999999999727</v>
      </c>
      <c r="O256" s="9">
        <f t="shared" si="43"/>
        <v>0.80299999999999727</v>
      </c>
      <c r="P256" s="14">
        <v>802.09481269111973</v>
      </c>
      <c r="Q256" s="15">
        <f t="shared" si="44"/>
        <v>1</v>
      </c>
      <c r="R256" s="15">
        <f t="shared" si="36"/>
        <v>0</v>
      </c>
      <c r="S256" s="25">
        <v>6367</v>
      </c>
      <c r="T256" s="25">
        <v>6693</v>
      </c>
      <c r="U256" s="25">
        <v>7035</v>
      </c>
      <c r="V256" s="17">
        <v>91.18</v>
      </c>
      <c r="W256" s="17">
        <f t="shared" si="37"/>
        <v>1.9598995878659435</v>
      </c>
      <c r="X256" s="12">
        <v>91.18</v>
      </c>
      <c r="Y256" s="12">
        <v>91.18</v>
      </c>
      <c r="Z256" s="12">
        <v>3.52</v>
      </c>
      <c r="AA256" s="17">
        <f t="shared" si="45"/>
        <v>0.54654266347813107</v>
      </c>
      <c r="AB256" s="25">
        <v>2.34</v>
      </c>
      <c r="AC256" s="16">
        <v>5.38</v>
      </c>
      <c r="AD256" s="25">
        <v>1</v>
      </c>
      <c r="AE256" s="25">
        <v>0</v>
      </c>
      <c r="AF256" s="25">
        <v>0</v>
      </c>
      <c r="AG256" s="25">
        <v>1</v>
      </c>
      <c r="AH256">
        <v>0</v>
      </c>
      <c r="AI256" s="25">
        <f t="shared" si="38"/>
        <v>1</v>
      </c>
      <c r="AJ256" s="25">
        <v>0</v>
      </c>
      <c r="AK256" s="25">
        <v>0</v>
      </c>
      <c r="AL256" s="25">
        <v>1</v>
      </c>
      <c r="AM256" s="25">
        <v>2</v>
      </c>
      <c r="AN256" s="25">
        <f t="shared" si="39"/>
        <v>3</v>
      </c>
      <c r="AO256" s="25">
        <v>0</v>
      </c>
      <c r="AP256" s="25">
        <v>1</v>
      </c>
      <c r="AQ256" s="25">
        <v>0</v>
      </c>
      <c r="AR256" s="25">
        <v>3</v>
      </c>
      <c r="AS256" s="25">
        <f t="shared" si="40"/>
        <v>4</v>
      </c>
      <c r="AT256" s="25">
        <f t="shared" si="46"/>
        <v>0</v>
      </c>
      <c r="AU256" s="25">
        <f t="shared" si="46"/>
        <v>1</v>
      </c>
      <c r="AV256" s="25">
        <f t="shared" si="46"/>
        <v>2</v>
      </c>
      <c r="AW256" s="25">
        <f t="shared" si="46"/>
        <v>5</v>
      </c>
      <c r="AX256" s="25">
        <f t="shared" si="46"/>
        <v>8</v>
      </c>
    </row>
    <row r="257" spans="1:50" x14ac:dyDescent="0.3">
      <c r="A257" s="25">
        <v>256</v>
      </c>
      <c r="B257" s="25">
        <v>60</v>
      </c>
      <c r="C257" s="25">
        <v>4</v>
      </c>
      <c r="D257" s="25">
        <v>4</v>
      </c>
      <c r="E257" s="25">
        <v>2</v>
      </c>
      <c r="F257" s="25">
        <v>2</v>
      </c>
      <c r="G257" s="25">
        <v>1</v>
      </c>
      <c r="H257" s="25">
        <v>1</v>
      </c>
      <c r="I257" s="19">
        <f t="shared" si="41"/>
        <v>2</v>
      </c>
      <c r="J257" s="25">
        <v>3.4</v>
      </c>
      <c r="K257" s="10">
        <v>169.23599999999999</v>
      </c>
      <c r="L257" s="10">
        <v>170</v>
      </c>
      <c r="M257" s="14">
        <v>50020</v>
      </c>
      <c r="N257" s="14">
        <f t="shared" si="42"/>
        <v>764.00000000001</v>
      </c>
      <c r="O257" s="9">
        <f t="shared" si="43"/>
        <v>0.76400000000001</v>
      </c>
      <c r="P257" s="14">
        <v>745.91394427227272</v>
      </c>
      <c r="Q257" s="15">
        <f t="shared" si="44"/>
        <v>0.98</v>
      </c>
      <c r="R257" s="15">
        <f t="shared" si="36"/>
        <v>2.0000000000000018E-2</v>
      </c>
      <c r="S257" s="25">
        <v>6367</v>
      </c>
      <c r="T257" s="25">
        <v>6693</v>
      </c>
      <c r="U257" s="25">
        <v>7035</v>
      </c>
      <c r="V257" s="17">
        <v>50.8</v>
      </c>
      <c r="W257" s="17">
        <f t="shared" si="37"/>
        <v>1.7058637122839193</v>
      </c>
      <c r="X257" s="12">
        <v>43.87</v>
      </c>
      <c r="Y257" s="12">
        <v>57.72</v>
      </c>
      <c r="Z257" s="12">
        <v>5.29</v>
      </c>
      <c r="AA257" s="17">
        <f t="shared" si="45"/>
        <v>0.72345567203518579</v>
      </c>
      <c r="AB257" s="25">
        <v>3.66</v>
      </c>
      <c r="AC257" s="16">
        <v>6.28</v>
      </c>
      <c r="AD257" s="25">
        <v>5</v>
      </c>
      <c r="AE257" s="25">
        <v>0</v>
      </c>
      <c r="AF257" s="25">
        <v>0</v>
      </c>
      <c r="AG257" s="25">
        <v>2</v>
      </c>
      <c r="AH257">
        <v>0</v>
      </c>
      <c r="AI257" s="25">
        <f t="shared" si="38"/>
        <v>2</v>
      </c>
      <c r="AJ257" s="25">
        <v>0</v>
      </c>
      <c r="AK257" s="25">
        <v>0</v>
      </c>
      <c r="AL257" s="25">
        <v>0</v>
      </c>
      <c r="AM257" s="25">
        <v>0</v>
      </c>
      <c r="AN257" s="25">
        <f t="shared" si="39"/>
        <v>0</v>
      </c>
      <c r="AO257" s="25">
        <v>0</v>
      </c>
      <c r="AP257" s="25">
        <v>0</v>
      </c>
      <c r="AQ257" s="25">
        <v>0</v>
      </c>
      <c r="AR257" s="25">
        <v>2</v>
      </c>
      <c r="AS257" s="25">
        <f t="shared" si="40"/>
        <v>2</v>
      </c>
      <c r="AT257" s="25">
        <f t="shared" si="46"/>
        <v>0</v>
      </c>
      <c r="AU257" s="25">
        <f t="shared" si="46"/>
        <v>0</v>
      </c>
      <c r="AV257" s="25">
        <f t="shared" si="46"/>
        <v>2</v>
      </c>
      <c r="AW257" s="25">
        <f t="shared" si="46"/>
        <v>2</v>
      </c>
      <c r="AX257" s="25">
        <f t="shared" si="46"/>
        <v>4</v>
      </c>
    </row>
    <row r="258" spans="1:50" x14ac:dyDescent="0.3">
      <c r="A258" s="25">
        <v>257</v>
      </c>
      <c r="B258" s="25">
        <v>60</v>
      </c>
      <c r="C258" s="25">
        <v>4</v>
      </c>
      <c r="D258" s="25">
        <v>4</v>
      </c>
      <c r="E258" s="25">
        <v>1</v>
      </c>
      <c r="F258" s="25">
        <v>1</v>
      </c>
      <c r="G258" s="25">
        <v>1</v>
      </c>
      <c r="H258" s="25">
        <v>1</v>
      </c>
      <c r="I258" s="19">
        <f t="shared" si="41"/>
        <v>2</v>
      </c>
      <c r="J258" s="25">
        <v>3.39</v>
      </c>
      <c r="K258" s="10">
        <v>170</v>
      </c>
      <c r="L258" s="10">
        <v>171</v>
      </c>
      <c r="M258" s="14">
        <v>50020</v>
      </c>
      <c r="N258" s="14">
        <f t="shared" si="42"/>
        <v>1000</v>
      </c>
      <c r="O258" s="9">
        <f t="shared" si="43"/>
        <v>1</v>
      </c>
      <c r="P258" s="14">
        <v>990.21812769002008</v>
      </c>
      <c r="Q258" s="15">
        <f t="shared" si="44"/>
        <v>0.99</v>
      </c>
      <c r="R258" s="15">
        <f t="shared" ref="R258:R321" si="47">1-Q258</f>
        <v>1.0000000000000009E-2</v>
      </c>
      <c r="S258" s="25">
        <v>7674</v>
      </c>
      <c r="T258" s="25">
        <v>8073</v>
      </c>
      <c r="U258" s="25">
        <v>8492</v>
      </c>
      <c r="V258" s="17">
        <v>74.150000000000006</v>
      </c>
      <c r="W258" s="17">
        <f t="shared" ref="W258:W321" si="48">LOG(V258)</f>
        <v>1.8701111553644008</v>
      </c>
      <c r="X258" s="12">
        <v>52.67</v>
      </c>
      <c r="Y258" s="12">
        <v>95.63</v>
      </c>
      <c r="Z258" s="12">
        <v>3.96</v>
      </c>
      <c r="AA258" s="17">
        <f t="shared" si="45"/>
        <v>0.5976951859255123</v>
      </c>
      <c r="AB258" s="25">
        <v>2.65</v>
      </c>
      <c r="AC258" s="16">
        <v>5.35</v>
      </c>
      <c r="AD258" s="25">
        <v>1</v>
      </c>
      <c r="AE258" s="25">
        <v>0</v>
      </c>
      <c r="AF258" s="25">
        <v>0</v>
      </c>
      <c r="AG258" s="25">
        <v>0</v>
      </c>
      <c r="AH258">
        <v>1</v>
      </c>
      <c r="AI258" s="25">
        <f t="shared" ref="AI258:AI321" si="49">SUM(AE258:AH258)</f>
        <v>1</v>
      </c>
      <c r="AJ258" s="25">
        <v>0</v>
      </c>
      <c r="AK258" s="25">
        <v>0</v>
      </c>
      <c r="AL258" s="25">
        <v>1</v>
      </c>
      <c r="AM258" s="25">
        <v>5</v>
      </c>
      <c r="AN258" s="25">
        <f t="shared" ref="AN258:AN321" si="50">SUM(AJ258:AM258)</f>
        <v>6</v>
      </c>
      <c r="AO258" s="25">
        <v>0</v>
      </c>
      <c r="AP258" s="25">
        <v>0</v>
      </c>
      <c r="AQ258" s="25">
        <v>1</v>
      </c>
      <c r="AR258" s="25">
        <v>3</v>
      </c>
      <c r="AS258" s="25">
        <f t="shared" ref="AS258:AS321" si="51">SUM(AO258:AR258)</f>
        <v>4</v>
      </c>
      <c r="AT258" s="25">
        <f t="shared" si="46"/>
        <v>0</v>
      </c>
      <c r="AU258" s="25">
        <f t="shared" si="46"/>
        <v>0</v>
      </c>
      <c r="AV258" s="25">
        <f t="shared" si="46"/>
        <v>2</v>
      </c>
      <c r="AW258" s="25">
        <f t="shared" si="46"/>
        <v>9</v>
      </c>
      <c r="AX258" s="25">
        <f t="shared" si="46"/>
        <v>11</v>
      </c>
    </row>
    <row r="259" spans="1:50" s="88" customFormat="1" x14ac:dyDescent="0.3">
      <c r="A259" s="86">
        <v>258</v>
      </c>
      <c r="B259" s="86">
        <v>60</v>
      </c>
      <c r="C259" s="86">
        <v>4</v>
      </c>
      <c r="D259" s="86">
        <v>4</v>
      </c>
      <c r="E259" s="86">
        <v>2</v>
      </c>
      <c r="F259" s="86">
        <v>2</v>
      </c>
      <c r="G259" s="86">
        <v>1</v>
      </c>
      <c r="H259" s="86">
        <v>1</v>
      </c>
      <c r="I259" s="86">
        <f t="shared" ref="I259:I322" si="52">SUM(G259:H259)</f>
        <v>2</v>
      </c>
      <c r="J259" s="86">
        <v>3.82</v>
      </c>
      <c r="K259" s="94">
        <v>171</v>
      </c>
      <c r="L259" s="94">
        <v>172</v>
      </c>
      <c r="M259" s="90">
        <v>50020</v>
      </c>
      <c r="N259" s="90">
        <f t="shared" ref="N259:N322" si="53">(L259-K259)*1000</f>
        <v>1000</v>
      </c>
      <c r="O259" s="89">
        <f t="shared" ref="O259:O322" si="54">N259/1000</f>
        <v>1</v>
      </c>
      <c r="P259" s="90">
        <v>998.30623315050741</v>
      </c>
      <c r="Q259" s="87">
        <f t="shared" ref="Q259:Q322" si="55">ROUND(P259/N259,2)</f>
        <v>1</v>
      </c>
      <c r="R259" s="87">
        <f t="shared" si="47"/>
        <v>0</v>
      </c>
      <c r="S259" s="86">
        <v>7674</v>
      </c>
      <c r="T259" s="86">
        <v>8073</v>
      </c>
      <c r="U259" s="86">
        <v>8492</v>
      </c>
      <c r="V259" s="23">
        <v>81.739999999999995</v>
      </c>
      <c r="W259" s="23">
        <f t="shared" si="48"/>
        <v>1.9124346333755746</v>
      </c>
      <c r="X259" s="13">
        <v>75.55</v>
      </c>
      <c r="Y259" s="13">
        <v>87.93</v>
      </c>
      <c r="Z259" s="13">
        <v>2.77</v>
      </c>
      <c r="AA259" s="23">
        <f t="shared" ref="AA259:AA322" si="56">LOG(Z259)</f>
        <v>0.44247976906444858</v>
      </c>
      <c r="AB259" s="86">
        <v>1.68</v>
      </c>
      <c r="AC259" s="91">
        <v>3.63</v>
      </c>
      <c r="AD259" s="86">
        <v>2</v>
      </c>
      <c r="AE259" s="86">
        <v>0</v>
      </c>
      <c r="AF259" s="86">
        <v>0</v>
      </c>
      <c r="AG259" s="86">
        <v>0</v>
      </c>
      <c r="AH259" s="93">
        <v>0</v>
      </c>
      <c r="AI259" s="86">
        <f t="shared" si="49"/>
        <v>0</v>
      </c>
      <c r="AJ259" s="86">
        <v>0</v>
      </c>
      <c r="AK259" s="86">
        <v>0</v>
      </c>
      <c r="AL259" s="86">
        <v>0</v>
      </c>
      <c r="AM259" s="86">
        <v>4</v>
      </c>
      <c r="AN259" s="86">
        <f t="shared" si="50"/>
        <v>4</v>
      </c>
      <c r="AO259" s="86">
        <v>1</v>
      </c>
      <c r="AP259" s="86">
        <v>0</v>
      </c>
      <c r="AQ259" s="86">
        <v>0</v>
      </c>
      <c r="AR259" s="86">
        <v>4</v>
      </c>
      <c r="AS259" s="86">
        <f t="shared" si="51"/>
        <v>5</v>
      </c>
      <c r="AT259" s="86">
        <f t="shared" si="46"/>
        <v>1</v>
      </c>
      <c r="AU259" s="86">
        <f t="shared" si="46"/>
        <v>0</v>
      </c>
      <c r="AV259" s="86">
        <f t="shared" si="46"/>
        <v>0</v>
      </c>
      <c r="AW259" s="86">
        <f t="shared" si="46"/>
        <v>8</v>
      </c>
      <c r="AX259" s="86">
        <f t="shared" si="46"/>
        <v>9</v>
      </c>
    </row>
    <row r="260" spans="1:50" x14ac:dyDescent="0.3">
      <c r="A260" s="25">
        <v>259</v>
      </c>
      <c r="B260" s="25">
        <v>80</v>
      </c>
      <c r="C260" s="25">
        <v>4</v>
      </c>
      <c r="D260" s="25">
        <v>4</v>
      </c>
      <c r="E260" s="25">
        <v>1</v>
      </c>
      <c r="F260" s="25">
        <v>1</v>
      </c>
      <c r="G260" s="25">
        <v>1</v>
      </c>
      <c r="H260" s="25">
        <v>1</v>
      </c>
      <c r="I260" s="19">
        <f t="shared" si="52"/>
        <v>2</v>
      </c>
      <c r="J260" s="25">
        <v>3.54</v>
      </c>
      <c r="K260" s="10">
        <v>172</v>
      </c>
      <c r="L260" s="10">
        <v>173</v>
      </c>
      <c r="M260" s="14">
        <v>50020</v>
      </c>
      <c r="N260" s="14">
        <f t="shared" si="53"/>
        <v>1000</v>
      </c>
      <c r="O260" s="9">
        <f t="shared" si="54"/>
        <v>1</v>
      </c>
      <c r="P260" s="14">
        <v>999.99337128649461</v>
      </c>
      <c r="Q260" s="15">
        <f t="shared" si="55"/>
        <v>1</v>
      </c>
      <c r="R260" s="15">
        <f t="shared" si="47"/>
        <v>0</v>
      </c>
      <c r="S260" s="25">
        <v>7674</v>
      </c>
      <c r="T260" s="25">
        <v>8073</v>
      </c>
      <c r="U260" s="25">
        <v>8492</v>
      </c>
      <c r="V260" s="17">
        <v>89.93</v>
      </c>
      <c r="W260" s="17">
        <f t="shared" si="48"/>
        <v>1.9539045934134598</v>
      </c>
      <c r="X260" s="12">
        <v>86.94</v>
      </c>
      <c r="Y260" s="12">
        <v>92.91</v>
      </c>
      <c r="Z260" s="12">
        <v>2.92</v>
      </c>
      <c r="AA260" s="17">
        <f t="shared" si="56"/>
        <v>0.46538285144841829</v>
      </c>
      <c r="AB260" s="25">
        <v>2.67</v>
      </c>
      <c r="AC260" s="16">
        <v>3.33</v>
      </c>
      <c r="AD260" s="25">
        <v>0</v>
      </c>
      <c r="AE260" s="25">
        <v>0</v>
      </c>
      <c r="AF260" s="25">
        <v>0</v>
      </c>
      <c r="AG260" s="25">
        <v>0</v>
      </c>
      <c r="AH260">
        <v>0</v>
      </c>
      <c r="AI260" s="25">
        <f t="shared" si="49"/>
        <v>0</v>
      </c>
      <c r="AJ260" s="25">
        <v>0</v>
      </c>
      <c r="AK260" s="25">
        <v>0</v>
      </c>
      <c r="AL260" s="25">
        <v>1</v>
      </c>
      <c r="AM260" s="25">
        <v>0</v>
      </c>
      <c r="AN260" s="25">
        <f t="shared" si="50"/>
        <v>1</v>
      </c>
      <c r="AO260" s="25">
        <v>0</v>
      </c>
      <c r="AP260" s="25">
        <v>0</v>
      </c>
      <c r="AQ260" s="25">
        <v>0</v>
      </c>
      <c r="AR260" s="25">
        <v>1</v>
      </c>
      <c r="AS260" s="25">
        <f t="shared" si="51"/>
        <v>1</v>
      </c>
      <c r="AT260" s="25">
        <f t="shared" si="46"/>
        <v>0</v>
      </c>
      <c r="AU260" s="25">
        <f t="shared" si="46"/>
        <v>0</v>
      </c>
      <c r="AV260" s="25">
        <f t="shared" si="46"/>
        <v>1</v>
      </c>
      <c r="AW260" s="25">
        <f t="shared" si="46"/>
        <v>1</v>
      </c>
      <c r="AX260" s="25">
        <f t="shared" si="46"/>
        <v>2</v>
      </c>
    </row>
    <row r="261" spans="1:50" x14ac:dyDescent="0.3">
      <c r="A261" s="25">
        <v>260</v>
      </c>
      <c r="B261" s="25">
        <v>80</v>
      </c>
      <c r="C261" s="25">
        <v>4</v>
      </c>
      <c r="D261" s="25">
        <v>4</v>
      </c>
      <c r="E261" s="25">
        <v>4</v>
      </c>
      <c r="F261" s="25">
        <v>2</v>
      </c>
      <c r="G261" s="25">
        <v>1</v>
      </c>
      <c r="H261" s="25">
        <v>1</v>
      </c>
      <c r="I261" s="19">
        <f t="shared" si="52"/>
        <v>2</v>
      </c>
      <c r="J261" s="25">
        <v>3.37</v>
      </c>
      <c r="K261" s="10">
        <v>173</v>
      </c>
      <c r="L261" s="10">
        <v>174</v>
      </c>
      <c r="M261" s="14">
        <v>50020</v>
      </c>
      <c r="N261" s="14">
        <f t="shared" si="53"/>
        <v>1000</v>
      </c>
      <c r="O261" s="9">
        <f t="shared" si="54"/>
        <v>1</v>
      </c>
      <c r="P261" s="14">
        <v>999.99812137533161</v>
      </c>
      <c r="Q261" s="15">
        <f t="shared" si="55"/>
        <v>1</v>
      </c>
      <c r="R261" s="15">
        <f t="shared" si="47"/>
        <v>0</v>
      </c>
      <c r="S261" s="25">
        <v>7674</v>
      </c>
      <c r="T261" s="25">
        <v>8073</v>
      </c>
      <c r="U261" s="25">
        <v>8492</v>
      </c>
      <c r="V261" s="17">
        <v>54.36</v>
      </c>
      <c r="W261" s="17">
        <f t="shared" si="48"/>
        <v>1.7352794480604568</v>
      </c>
      <c r="X261" s="12">
        <v>20.85</v>
      </c>
      <c r="Y261" s="12">
        <v>87.87</v>
      </c>
      <c r="Z261" s="12">
        <v>3.05</v>
      </c>
      <c r="AA261" s="17">
        <f t="shared" si="56"/>
        <v>0.48429983934678583</v>
      </c>
      <c r="AB261" s="25">
        <v>2.54</v>
      </c>
      <c r="AC261" s="16">
        <v>4.7</v>
      </c>
      <c r="AD261" s="25">
        <v>0</v>
      </c>
      <c r="AE261" s="25">
        <v>0</v>
      </c>
      <c r="AF261" s="25">
        <v>0</v>
      </c>
      <c r="AG261" s="25">
        <v>0</v>
      </c>
      <c r="AH261">
        <v>1</v>
      </c>
      <c r="AI261" s="25">
        <f t="shared" si="49"/>
        <v>1</v>
      </c>
      <c r="AJ261" s="25">
        <v>0</v>
      </c>
      <c r="AK261" s="25">
        <v>0</v>
      </c>
      <c r="AL261" s="25">
        <v>3</v>
      </c>
      <c r="AM261" s="25">
        <v>2</v>
      </c>
      <c r="AN261" s="25">
        <f t="shared" si="50"/>
        <v>5</v>
      </c>
      <c r="AO261" s="25">
        <v>0</v>
      </c>
      <c r="AP261" s="25">
        <v>0</v>
      </c>
      <c r="AQ261" s="25">
        <v>1</v>
      </c>
      <c r="AR261" s="25">
        <v>2</v>
      </c>
      <c r="AS261" s="25">
        <f t="shared" si="51"/>
        <v>3</v>
      </c>
      <c r="AT261" s="25">
        <f t="shared" si="46"/>
        <v>0</v>
      </c>
      <c r="AU261" s="25">
        <f t="shared" si="46"/>
        <v>0</v>
      </c>
      <c r="AV261" s="25">
        <f t="shared" si="46"/>
        <v>4</v>
      </c>
      <c r="AW261" s="25">
        <f t="shared" si="46"/>
        <v>5</v>
      </c>
      <c r="AX261" s="25">
        <f t="shared" si="46"/>
        <v>9</v>
      </c>
    </row>
    <row r="262" spans="1:50" x14ac:dyDescent="0.3">
      <c r="A262" s="25">
        <v>261</v>
      </c>
      <c r="B262" s="25">
        <v>80</v>
      </c>
      <c r="C262" s="25">
        <v>4</v>
      </c>
      <c r="D262" s="25">
        <v>4</v>
      </c>
      <c r="E262" s="25">
        <v>1</v>
      </c>
      <c r="F262" s="25">
        <v>1</v>
      </c>
      <c r="G262" s="25">
        <v>1</v>
      </c>
      <c r="H262" s="25">
        <v>1</v>
      </c>
      <c r="I262" s="19">
        <f t="shared" si="52"/>
        <v>2</v>
      </c>
      <c r="J262" s="25">
        <v>3.31</v>
      </c>
      <c r="K262" s="10">
        <v>174</v>
      </c>
      <c r="L262" s="10">
        <v>175</v>
      </c>
      <c r="M262" s="14">
        <v>51120</v>
      </c>
      <c r="N262" s="14">
        <f t="shared" si="53"/>
        <v>1000</v>
      </c>
      <c r="O262" s="9">
        <f t="shared" si="54"/>
        <v>1</v>
      </c>
      <c r="P262" s="14">
        <v>999.97769256622962</v>
      </c>
      <c r="Q262" s="15">
        <f t="shared" si="55"/>
        <v>1</v>
      </c>
      <c r="R262" s="15">
        <f t="shared" si="47"/>
        <v>0</v>
      </c>
      <c r="S262" s="25">
        <v>7674</v>
      </c>
      <c r="T262" s="25">
        <v>8073</v>
      </c>
      <c r="U262" s="25">
        <v>8492</v>
      </c>
      <c r="V262" s="17">
        <v>90.97</v>
      </c>
      <c r="W262" s="17">
        <f t="shared" si="48"/>
        <v>1.9588981947107718</v>
      </c>
      <c r="X262" s="12">
        <v>85.66</v>
      </c>
      <c r="Y262" s="12">
        <v>96.27</v>
      </c>
      <c r="Z262" s="12">
        <v>4.1500000000000004</v>
      </c>
      <c r="AA262" s="17">
        <f t="shared" si="56"/>
        <v>0.61804809671209271</v>
      </c>
      <c r="AB262" s="25">
        <v>2.98</v>
      </c>
      <c r="AC262" s="16">
        <v>5.34</v>
      </c>
      <c r="AD262" s="25">
        <v>3</v>
      </c>
      <c r="AE262" s="25">
        <v>0</v>
      </c>
      <c r="AF262" s="25">
        <v>1</v>
      </c>
      <c r="AG262" s="25">
        <v>0</v>
      </c>
      <c r="AH262">
        <v>0</v>
      </c>
      <c r="AI262" s="25">
        <f t="shared" si="49"/>
        <v>1</v>
      </c>
      <c r="AJ262" s="25">
        <v>0</v>
      </c>
      <c r="AK262" s="25">
        <v>0</v>
      </c>
      <c r="AL262" s="25">
        <v>0</v>
      </c>
      <c r="AM262" s="25">
        <v>0</v>
      </c>
      <c r="AN262" s="25">
        <f t="shared" si="50"/>
        <v>0</v>
      </c>
      <c r="AO262" s="25">
        <v>0</v>
      </c>
      <c r="AP262" s="25">
        <v>0</v>
      </c>
      <c r="AQ262" s="25">
        <v>3</v>
      </c>
      <c r="AR262" s="25">
        <v>1</v>
      </c>
      <c r="AS262" s="25">
        <f t="shared" si="51"/>
        <v>4</v>
      </c>
      <c r="AT262" s="25">
        <f t="shared" si="46"/>
        <v>0</v>
      </c>
      <c r="AU262" s="25">
        <f t="shared" si="46"/>
        <v>1</v>
      </c>
      <c r="AV262" s="25">
        <f t="shared" si="46"/>
        <v>3</v>
      </c>
      <c r="AW262" s="25">
        <f t="shared" si="46"/>
        <v>1</v>
      </c>
      <c r="AX262" s="25">
        <f t="shared" si="46"/>
        <v>5</v>
      </c>
    </row>
    <row r="263" spans="1:50" x14ac:dyDescent="0.3">
      <c r="A263" s="25">
        <v>262</v>
      </c>
      <c r="B263" s="25">
        <v>80</v>
      </c>
      <c r="C263" s="25">
        <v>4</v>
      </c>
      <c r="D263" s="25">
        <v>4</v>
      </c>
      <c r="E263" s="25">
        <v>4</v>
      </c>
      <c r="F263" s="25">
        <v>4</v>
      </c>
      <c r="G263" s="25">
        <v>1</v>
      </c>
      <c r="H263" s="25">
        <v>1</v>
      </c>
      <c r="I263" s="19">
        <f t="shared" si="52"/>
        <v>2</v>
      </c>
      <c r="J263" s="25">
        <v>3.31</v>
      </c>
      <c r="K263" s="10">
        <v>175</v>
      </c>
      <c r="L263" s="10">
        <v>176</v>
      </c>
      <c r="M263" s="14">
        <v>51120</v>
      </c>
      <c r="N263" s="14">
        <f t="shared" si="53"/>
        <v>1000</v>
      </c>
      <c r="O263" s="9">
        <f t="shared" si="54"/>
        <v>1</v>
      </c>
      <c r="P263" s="14">
        <v>999.95163231377944</v>
      </c>
      <c r="Q263" s="15">
        <f t="shared" si="55"/>
        <v>1</v>
      </c>
      <c r="R263" s="15">
        <f t="shared" si="47"/>
        <v>0</v>
      </c>
      <c r="S263" s="25">
        <v>7674</v>
      </c>
      <c r="T263" s="25">
        <v>8073</v>
      </c>
      <c r="U263" s="25">
        <v>8492</v>
      </c>
      <c r="V263" s="17">
        <v>70.67</v>
      </c>
      <c r="W263" s="17">
        <f t="shared" si="48"/>
        <v>1.8492350913147226</v>
      </c>
      <c r="X263" s="12">
        <v>54.74</v>
      </c>
      <c r="Y263" s="12">
        <v>86.6</v>
      </c>
      <c r="Z263" s="12">
        <v>3.58</v>
      </c>
      <c r="AA263" s="17">
        <f t="shared" si="56"/>
        <v>0.55388302664387434</v>
      </c>
      <c r="AB263" s="25">
        <v>2.99</v>
      </c>
      <c r="AC263" s="16">
        <v>4.38</v>
      </c>
      <c r="AD263" s="25">
        <v>1</v>
      </c>
      <c r="AE263" s="25">
        <v>0</v>
      </c>
      <c r="AF263" s="25">
        <v>0</v>
      </c>
      <c r="AG263" s="25">
        <v>1</v>
      </c>
      <c r="AH263">
        <v>1</v>
      </c>
      <c r="AI263" s="25">
        <f t="shared" si="49"/>
        <v>2</v>
      </c>
      <c r="AJ263" s="25">
        <v>0</v>
      </c>
      <c r="AK263" s="25">
        <v>0</v>
      </c>
      <c r="AL263" s="25">
        <v>0</v>
      </c>
      <c r="AM263" s="25">
        <v>2</v>
      </c>
      <c r="AN263" s="25">
        <f t="shared" si="50"/>
        <v>2</v>
      </c>
      <c r="AO263" s="25">
        <v>0</v>
      </c>
      <c r="AP263" s="25">
        <v>0</v>
      </c>
      <c r="AQ263" s="25">
        <v>0</v>
      </c>
      <c r="AR263" s="25">
        <v>1</v>
      </c>
      <c r="AS263" s="25">
        <f t="shared" si="51"/>
        <v>1</v>
      </c>
      <c r="AT263" s="25">
        <f t="shared" si="46"/>
        <v>0</v>
      </c>
      <c r="AU263" s="25">
        <f t="shared" si="46"/>
        <v>0</v>
      </c>
      <c r="AV263" s="25">
        <f t="shared" si="46"/>
        <v>1</v>
      </c>
      <c r="AW263" s="25">
        <f t="shared" si="46"/>
        <v>4</v>
      </c>
      <c r="AX263" s="25">
        <f t="shared" si="46"/>
        <v>5</v>
      </c>
    </row>
    <row r="264" spans="1:50" s="88" customFormat="1" x14ac:dyDescent="0.3">
      <c r="A264" s="86">
        <v>263</v>
      </c>
      <c r="B264" s="86">
        <v>80</v>
      </c>
      <c r="C264" s="86">
        <v>4</v>
      </c>
      <c r="D264" s="86">
        <v>4</v>
      </c>
      <c r="E264" s="86">
        <v>1</v>
      </c>
      <c r="F264" s="86">
        <v>1</v>
      </c>
      <c r="G264" s="86">
        <v>1</v>
      </c>
      <c r="H264" s="86">
        <v>1</v>
      </c>
      <c r="I264" s="86">
        <f t="shared" si="52"/>
        <v>2</v>
      </c>
      <c r="J264" s="86">
        <v>3.41</v>
      </c>
      <c r="K264" s="94">
        <v>176</v>
      </c>
      <c r="L264" s="94">
        <v>178</v>
      </c>
      <c r="M264" s="90">
        <v>51120</v>
      </c>
      <c r="N264" s="90">
        <f t="shared" si="53"/>
        <v>2000</v>
      </c>
      <c r="O264" s="89">
        <f t="shared" si="54"/>
        <v>2</v>
      </c>
      <c r="P264" s="90">
        <v>1999.978958520835</v>
      </c>
      <c r="Q264" s="87">
        <f t="shared" si="55"/>
        <v>1</v>
      </c>
      <c r="R264" s="87">
        <f t="shared" si="47"/>
        <v>0</v>
      </c>
      <c r="S264" s="86">
        <v>7674</v>
      </c>
      <c r="T264" s="86">
        <v>8073</v>
      </c>
      <c r="U264" s="86">
        <v>8492</v>
      </c>
      <c r="V264" s="23">
        <v>91.49</v>
      </c>
      <c r="W264" s="23">
        <f t="shared" si="48"/>
        <v>1.9613736275948011</v>
      </c>
      <c r="X264" s="13">
        <v>79.41</v>
      </c>
      <c r="Y264" s="13">
        <v>101.07</v>
      </c>
      <c r="Z264" s="13">
        <v>3.52</v>
      </c>
      <c r="AA264" s="23">
        <f t="shared" si="56"/>
        <v>0.54654266347813107</v>
      </c>
      <c r="AB264" s="86">
        <v>2.75</v>
      </c>
      <c r="AC264" s="91">
        <v>4.82</v>
      </c>
      <c r="AD264" s="86">
        <v>2</v>
      </c>
      <c r="AE264" s="86">
        <v>0</v>
      </c>
      <c r="AF264" s="86">
        <v>1</v>
      </c>
      <c r="AG264" s="86">
        <v>0</v>
      </c>
      <c r="AH264" s="93">
        <v>2</v>
      </c>
      <c r="AI264" s="86">
        <f t="shared" si="49"/>
        <v>3</v>
      </c>
      <c r="AJ264" s="86">
        <v>1</v>
      </c>
      <c r="AK264" s="86">
        <v>1</v>
      </c>
      <c r="AL264" s="86">
        <v>1</v>
      </c>
      <c r="AM264" s="86">
        <v>2</v>
      </c>
      <c r="AN264" s="86">
        <f t="shared" si="50"/>
        <v>5</v>
      </c>
      <c r="AO264" s="86">
        <v>0</v>
      </c>
      <c r="AP264" s="86">
        <v>0</v>
      </c>
      <c r="AQ264" s="86">
        <v>1</v>
      </c>
      <c r="AR264" s="86">
        <v>2</v>
      </c>
      <c r="AS264" s="86">
        <f t="shared" si="51"/>
        <v>3</v>
      </c>
      <c r="AT264" s="86">
        <f t="shared" si="46"/>
        <v>1</v>
      </c>
      <c r="AU264" s="86">
        <f t="shared" si="46"/>
        <v>2</v>
      </c>
      <c r="AV264" s="86">
        <f t="shared" si="46"/>
        <v>2</v>
      </c>
      <c r="AW264" s="86">
        <f t="shared" si="46"/>
        <v>6</v>
      </c>
      <c r="AX264" s="86">
        <f t="shared" si="46"/>
        <v>11</v>
      </c>
    </row>
    <row r="265" spans="1:50" x14ac:dyDescent="0.3">
      <c r="A265" s="25">
        <v>264</v>
      </c>
      <c r="B265" s="25">
        <v>80</v>
      </c>
      <c r="C265" s="25">
        <v>4</v>
      </c>
      <c r="D265" s="25">
        <v>4</v>
      </c>
      <c r="E265" s="25">
        <v>3</v>
      </c>
      <c r="F265" s="25">
        <v>2</v>
      </c>
      <c r="G265" s="25">
        <v>1</v>
      </c>
      <c r="H265" s="25">
        <v>1</v>
      </c>
      <c r="I265" s="19">
        <f t="shared" si="52"/>
        <v>2</v>
      </c>
      <c r="J265" s="25">
        <v>3.35</v>
      </c>
      <c r="K265" s="10">
        <v>178</v>
      </c>
      <c r="L265" s="10">
        <v>179</v>
      </c>
      <c r="M265" s="14">
        <v>51120</v>
      </c>
      <c r="N265" s="14">
        <f t="shared" si="53"/>
        <v>1000</v>
      </c>
      <c r="O265" s="9">
        <f t="shared" si="54"/>
        <v>1</v>
      </c>
      <c r="P265" s="14">
        <v>988.55605550596033</v>
      </c>
      <c r="Q265" s="15">
        <f t="shared" si="55"/>
        <v>0.99</v>
      </c>
      <c r="R265" s="15">
        <f t="shared" si="47"/>
        <v>1.0000000000000009E-2</v>
      </c>
      <c r="S265" s="25">
        <v>7674</v>
      </c>
      <c r="T265" s="25">
        <v>8073</v>
      </c>
      <c r="U265" s="25">
        <v>8492</v>
      </c>
      <c r="V265" s="17">
        <v>103.52</v>
      </c>
      <c r="W265" s="17">
        <f t="shared" si="48"/>
        <v>2.0150242633246251</v>
      </c>
      <c r="X265" s="12">
        <v>77.260000000000005</v>
      </c>
      <c r="Y265" s="12">
        <v>129.78</v>
      </c>
      <c r="Z265" s="12">
        <v>4.76</v>
      </c>
      <c r="AA265" s="17">
        <f t="shared" si="56"/>
        <v>0.67760695272049309</v>
      </c>
      <c r="AB265" s="25">
        <v>3.57</v>
      </c>
      <c r="AC265" s="16">
        <v>6.87</v>
      </c>
      <c r="AD265" s="25">
        <v>3</v>
      </c>
      <c r="AE265" s="25">
        <v>0</v>
      </c>
      <c r="AF265" s="25">
        <v>0</v>
      </c>
      <c r="AG265" s="25">
        <v>0</v>
      </c>
      <c r="AH265">
        <v>0</v>
      </c>
      <c r="AI265" s="25">
        <f t="shared" si="49"/>
        <v>0</v>
      </c>
      <c r="AJ265" s="25">
        <v>0</v>
      </c>
      <c r="AK265" s="25">
        <v>0</v>
      </c>
      <c r="AL265" s="25">
        <v>1</v>
      </c>
      <c r="AM265" s="25">
        <v>1</v>
      </c>
      <c r="AN265" s="25">
        <f t="shared" si="50"/>
        <v>2</v>
      </c>
      <c r="AO265" s="25">
        <v>0</v>
      </c>
      <c r="AP265" s="25">
        <v>0</v>
      </c>
      <c r="AQ265" s="25">
        <v>0</v>
      </c>
      <c r="AR265" s="25">
        <v>1</v>
      </c>
      <c r="AS265" s="25">
        <f t="shared" si="51"/>
        <v>1</v>
      </c>
      <c r="AT265" s="25">
        <f t="shared" si="46"/>
        <v>0</v>
      </c>
      <c r="AU265" s="25">
        <f t="shared" si="46"/>
        <v>0</v>
      </c>
      <c r="AV265" s="25">
        <f t="shared" si="46"/>
        <v>1</v>
      </c>
      <c r="AW265" s="25">
        <f t="shared" si="46"/>
        <v>2</v>
      </c>
      <c r="AX265" s="25">
        <f t="shared" si="46"/>
        <v>3</v>
      </c>
    </row>
    <row r="266" spans="1:50" x14ac:dyDescent="0.3">
      <c r="A266" s="25">
        <v>265</v>
      </c>
      <c r="B266" s="25">
        <v>80</v>
      </c>
      <c r="C266" s="25">
        <v>4</v>
      </c>
      <c r="D266" s="25">
        <v>4</v>
      </c>
      <c r="E266" s="25">
        <v>1</v>
      </c>
      <c r="F266" s="25">
        <v>1</v>
      </c>
      <c r="G266" s="25">
        <v>1</v>
      </c>
      <c r="H266" s="25">
        <v>1</v>
      </c>
      <c r="I266" s="19">
        <f t="shared" si="52"/>
        <v>2</v>
      </c>
      <c r="J266" s="25">
        <v>3.43</v>
      </c>
      <c r="K266" s="10">
        <v>179</v>
      </c>
      <c r="L266" s="10">
        <v>180</v>
      </c>
      <c r="M266" s="14">
        <v>51120</v>
      </c>
      <c r="N266" s="14">
        <f t="shared" si="53"/>
        <v>1000</v>
      </c>
      <c r="O266" s="9">
        <f t="shared" si="54"/>
        <v>1</v>
      </c>
      <c r="P266" s="14">
        <v>949.73258865280252</v>
      </c>
      <c r="Q266" s="15">
        <f t="shared" si="55"/>
        <v>0.95</v>
      </c>
      <c r="R266" s="15">
        <f t="shared" si="47"/>
        <v>5.0000000000000044E-2</v>
      </c>
      <c r="S266" s="25">
        <v>7674</v>
      </c>
      <c r="T266" s="25">
        <v>8073</v>
      </c>
      <c r="U266" s="25">
        <v>8492</v>
      </c>
      <c r="V266" s="17">
        <v>134.03</v>
      </c>
      <c r="W266" s="17">
        <f t="shared" si="48"/>
        <v>2.1272020175903532</v>
      </c>
      <c r="X266" s="12">
        <v>114.9</v>
      </c>
      <c r="Y266" s="12">
        <v>153.16</v>
      </c>
      <c r="Z266" s="12">
        <v>5.05</v>
      </c>
      <c r="AA266" s="17">
        <f t="shared" si="56"/>
        <v>0.70329137811866138</v>
      </c>
      <c r="AB266" s="25">
        <v>3.74</v>
      </c>
      <c r="AC266" s="16">
        <v>6.07</v>
      </c>
      <c r="AD266" s="25">
        <v>6</v>
      </c>
      <c r="AE266" s="25">
        <v>0</v>
      </c>
      <c r="AF266" s="25">
        <v>0</v>
      </c>
      <c r="AG266" s="25">
        <v>0</v>
      </c>
      <c r="AH266">
        <v>0</v>
      </c>
      <c r="AI266" s="25">
        <f t="shared" si="49"/>
        <v>0</v>
      </c>
      <c r="AJ266" s="25">
        <v>0</v>
      </c>
      <c r="AK266" s="25">
        <v>0</v>
      </c>
      <c r="AL266" s="25">
        <v>1</v>
      </c>
      <c r="AM266" s="25">
        <v>0</v>
      </c>
      <c r="AN266" s="25">
        <f t="shared" si="50"/>
        <v>1</v>
      </c>
      <c r="AO266" s="25">
        <v>0</v>
      </c>
      <c r="AP266" s="25">
        <v>0</v>
      </c>
      <c r="AQ266" s="25">
        <v>1</v>
      </c>
      <c r="AR266" s="25">
        <v>0</v>
      </c>
      <c r="AS266" s="25">
        <f t="shared" si="51"/>
        <v>1</v>
      </c>
      <c r="AT266" s="25">
        <f t="shared" si="46"/>
        <v>0</v>
      </c>
      <c r="AU266" s="25">
        <f t="shared" si="46"/>
        <v>0</v>
      </c>
      <c r="AV266" s="25">
        <f t="shared" si="46"/>
        <v>2</v>
      </c>
      <c r="AW266" s="25">
        <f t="shared" si="46"/>
        <v>0</v>
      </c>
      <c r="AX266" s="25">
        <f t="shared" si="46"/>
        <v>2</v>
      </c>
    </row>
    <row r="267" spans="1:50" x14ac:dyDescent="0.3">
      <c r="A267" s="25">
        <v>266</v>
      </c>
      <c r="B267" s="25">
        <v>80</v>
      </c>
      <c r="C267" s="25">
        <v>4</v>
      </c>
      <c r="D267" s="25">
        <v>4</v>
      </c>
      <c r="E267" s="25">
        <v>4</v>
      </c>
      <c r="F267" s="25">
        <v>4</v>
      </c>
      <c r="G267" s="25">
        <v>1</v>
      </c>
      <c r="H267" s="25">
        <v>1</v>
      </c>
      <c r="I267" s="19">
        <f t="shared" si="52"/>
        <v>2</v>
      </c>
      <c r="J267" s="25">
        <v>3.3</v>
      </c>
      <c r="K267" s="10">
        <v>180</v>
      </c>
      <c r="L267" s="10">
        <v>181</v>
      </c>
      <c r="M267" s="14">
        <v>51120</v>
      </c>
      <c r="N267" s="14">
        <f t="shared" si="53"/>
        <v>1000</v>
      </c>
      <c r="O267" s="9">
        <f t="shared" si="54"/>
        <v>1</v>
      </c>
      <c r="P267" s="14">
        <v>997.34544625838885</v>
      </c>
      <c r="Q267" s="15">
        <f t="shared" si="55"/>
        <v>1</v>
      </c>
      <c r="R267" s="15">
        <f t="shared" si="47"/>
        <v>0</v>
      </c>
      <c r="S267" s="25">
        <v>7674</v>
      </c>
      <c r="T267" s="25">
        <v>8073</v>
      </c>
      <c r="U267" s="25">
        <v>8492</v>
      </c>
      <c r="V267" s="17">
        <v>60.95</v>
      </c>
      <c r="W267" s="17">
        <f t="shared" si="48"/>
        <v>1.7849737099544007</v>
      </c>
      <c r="X267" s="12">
        <v>56.44</v>
      </c>
      <c r="Y267" s="12">
        <v>65.45</v>
      </c>
      <c r="Z267" s="12">
        <v>3.98</v>
      </c>
      <c r="AA267" s="17">
        <f t="shared" si="56"/>
        <v>0.59988307207368785</v>
      </c>
      <c r="AB267" s="25">
        <v>2.92</v>
      </c>
      <c r="AC267" s="16">
        <v>5.1100000000000003</v>
      </c>
      <c r="AD267" s="25">
        <v>2</v>
      </c>
      <c r="AE267" s="25">
        <v>0</v>
      </c>
      <c r="AF267" s="25">
        <v>0</v>
      </c>
      <c r="AG267" s="25">
        <v>2</v>
      </c>
      <c r="AH267">
        <v>3</v>
      </c>
      <c r="AI267" s="25">
        <f t="shared" si="49"/>
        <v>5</v>
      </c>
      <c r="AJ267" s="25">
        <v>0</v>
      </c>
      <c r="AK267" s="25">
        <v>0</v>
      </c>
      <c r="AL267" s="25">
        <v>1</v>
      </c>
      <c r="AM267" s="25">
        <v>0</v>
      </c>
      <c r="AN267" s="25">
        <f t="shared" si="50"/>
        <v>1</v>
      </c>
      <c r="AO267" s="25">
        <v>0</v>
      </c>
      <c r="AP267" s="25">
        <v>0</v>
      </c>
      <c r="AQ267" s="25">
        <v>2</v>
      </c>
      <c r="AR267" s="25">
        <v>4</v>
      </c>
      <c r="AS267" s="25">
        <f t="shared" si="51"/>
        <v>6</v>
      </c>
      <c r="AT267" s="25">
        <f t="shared" si="46"/>
        <v>0</v>
      </c>
      <c r="AU267" s="25">
        <f t="shared" si="46"/>
        <v>0</v>
      </c>
      <c r="AV267" s="25">
        <f t="shared" si="46"/>
        <v>5</v>
      </c>
      <c r="AW267" s="25">
        <f t="shared" si="46"/>
        <v>7</v>
      </c>
      <c r="AX267" s="25">
        <f t="shared" si="46"/>
        <v>12</v>
      </c>
    </row>
    <row r="268" spans="1:50" x14ac:dyDescent="0.3">
      <c r="A268" s="25">
        <v>267</v>
      </c>
      <c r="B268" s="25">
        <v>80</v>
      </c>
      <c r="C268" s="25">
        <v>4</v>
      </c>
      <c r="D268" s="25">
        <v>4</v>
      </c>
      <c r="E268" s="25">
        <v>4</v>
      </c>
      <c r="F268" s="25">
        <v>4</v>
      </c>
      <c r="G268" s="25">
        <v>1</v>
      </c>
      <c r="H268" s="25">
        <v>1</v>
      </c>
      <c r="I268" s="19">
        <f t="shared" si="52"/>
        <v>2</v>
      </c>
      <c r="J268" s="25">
        <v>3.39</v>
      </c>
      <c r="K268" s="10">
        <v>181</v>
      </c>
      <c r="L268" s="10">
        <v>181.44200000000001</v>
      </c>
      <c r="M268" s="14">
        <v>51120</v>
      </c>
      <c r="N268" s="14">
        <f t="shared" si="53"/>
        <v>442.00000000000728</v>
      </c>
      <c r="O268" s="9">
        <f t="shared" si="54"/>
        <v>0.44200000000000728</v>
      </c>
      <c r="P268" s="14">
        <v>441.30341538999511</v>
      </c>
      <c r="Q268" s="15">
        <f t="shared" si="55"/>
        <v>1</v>
      </c>
      <c r="R268" s="15">
        <f t="shared" si="47"/>
        <v>0</v>
      </c>
      <c r="S268" s="25">
        <v>7674</v>
      </c>
      <c r="T268" s="25">
        <v>8073</v>
      </c>
      <c r="U268" s="25">
        <v>8492</v>
      </c>
      <c r="V268" s="17">
        <v>58.35</v>
      </c>
      <c r="W268" s="17">
        <f t="shared" si="48"/>
        <v>1.7660408603813891</v>
      </c>
      <c r="X268" s="12">
        <v>58.35</v>
      </c>
      <c r="Y268" s="12">
        <v>58.35</v>
      </c>
      <c r="Z268" s="12">
        <v>3.53</v>
      </c>
      <c r="AA268" s="17">
        <f t="shared" si="56"/>
        <v>0.54777470538782258</v>
      </c>
      <c r="AB268" s="25">
        <v>2.66</v>
      </c>
      <c r="AC268" s="16">
        <v>4.6900000000000004</v>
      </c>
      <c r="AD268" s="25">
        <v>4</v>
      </c>
      <c r="AE268" s="25">
        <v>0</v>
      </c>
      <c r="AF268" s="25">
        <v>0</v>
      </c>
      <c r="AG268" s="25">
        <v>1</v>
      </c>
      <c r="AH268">
        <v>0</v>
      </c>
      <c r="AI268" s="25">
        <f t="shared" si="49"/>
        <v>1</v>
      </c>
      <c r="AJ268" s="25">
        <v>0</v>
      </c>
      <c r="AK268" s="25">
        <v>0</v>
      </c>
      <c r="AL268" s="25">
        <v>0</v>
      </c>
      <c r="AM268" s="25">
        <v>1</v>
      </c>
      <c r="AN268" s="25">
        <f t="shared" si="50"/>
        <v>1</v>
      </c>
      <c r="AO268" s="25">
        <v>0</v>
      </c>
      <c r="AP268" s="25">
        <v>0</v>
      </c>
      <c r="AQ268" s="25">
        <v>0</v>
      </c>
      <c r="AR268" s="25">
        <v>0</v>
      </c>
      <c r="AS268" s="25">
        <f t="shared" si="51"/>
        <v>0</v>
      </c>
      <c r="AT268" s="25">
        <f t="shared" si="46"/>
        <v>0</v>
      </c>
      <c r="AU268" s="25">
        <f t="shared" si="46"/>
        <v>0</v>
      </c>
      <c r="AV268" s="25">
        <f t="shared" si="46"/>
        <v>1</v>
      </c>
      <c r="AW268" s="25">
        <f t="shared" si="46"/>
        <v>1</v>
      </c>
      <c r="AX268" s="25">
        <f t="shared" si="46"/>
        <v>2</v>
      </c>
    </row>
    <row r="269" spans="1:50" x14ac:dyDescent="0.3">
      <c r="A269" s="25">
        <v>268</v>
      </c>
      <c r="B269" s="25">
        <v>80</v>
      </c>
      <c r="C269" s="25">
        <v>4</v>
      </c>
      <c r="D269" s="25">
        <v>4</v>
      </c>
      <c r="E269" s="25">
        <v>1</v>
      </c>
      <c r="F269" s="25">
        <v>1</v>
      </c>
      <c r="G269" s="25">
        <v>1</v>
      </c>
      <c r="H269" s="25">
        <v>1</v>
      </c>
      <c r="I269" s="19">
        <f t="shared" si="52"/>
        <v>2</v>
      </c>
      <c r="J269" s="25">
        <v>3.32</v>
      </c>
      <c r="K269" s="10">
        <v>181.44200000000001</v>
      </c>
      <c r="L269" s="10">
        <v>183</v>
      </c>
      <c r="M269" s="14">
        <v>51120</v>
      </c>
      <c r="N269" s="14">
        <f t="shared" si="53"/>
        <v>1557.9999999999927</v>
      </c>
      <c r="O269" s="9">
        <f t="shared" si="54"/>
        <v>1.5579999999999927</v>
      </c>
      <c r="P269" s="14">
        <v>1557.9965773927306</v>
      </c>
      <c r="Q269" s="15">
        <f t="shared" si="55"/>
        <v>1</v>
      </c>
      <c r="R269" s="15">
        <f t="shared" si="47"/>
        <v>0</v>
      </c>
      <c r="S269" s="25">
        <v>7995</v>
      </c>
      <c r="T269" s="25">
        <v>7958</v>
      </c>
      <c r="U269" s="25">
        <v>7920</v>
      </c>
      <c r="V269" s="17">
        <v>106.83</v>
      </c>
      <c r="W269" s="17">
        <f t="shared" si="48"/>
        <v>2.0286932283939163</v>
      </c>
      <c r="X269" s="12">
        <v>87.69</v>
      </c>
      <c r="Y269" s="12">
        <v>127.3</v>
      </c>
      <c r="Z269" s="12">
        <v>3.22</v>
      </c>
      <c r="AA269" s="17">
        <f t="shared" si="56"/>
        <v>0.50785587169583091</v>
      </c>
      <c r="AB269" s="25">
        <v>1.82</v>
      </c>
      <c r="AC269" s="16">
        <v>4.9000000000000004</v>
      </c>
      <c r="AD269" s="25">
        <v>3</v>
      </c>
      <c r="AE269" s="25">
        <v>0</v>
      </c>
      <c r="AF269" s="25">
        <v>1</v>
      </c>
      <c r="AG269" s="25">
        <v>1</v>
      </c>
      <c r="AH269">
        <v>2</v>
      </c>
      <c r="AI269" s="25">
        <f t="shared" si="49"/>
        <v>4</v>
      </c>
      <c r="AJ269" s="25">
        <v>0</v>
      </c>
      <c r="AK269" s="25">
        <v>0</v>
      </c>
      <c r="AL269" s="25">
        <v>1</v>
      </c>
      <c r="AM269" s="25">
        <v>2</v>
      </c>
      <c r="AN269" s="25">
        <f t="shared" si="50"/>
        <v>3</v>
      </c>
      <c r="AO269" s="25">
        <v>0</v>
      </c>
      <c r="AP269" s="25">
        <v>0</v>
      </c>
      <c r="AQ269" s="25">
        <v>2</v>
      </c>
      <c r="AR269" s="25">
        <v>5</v>
      </c>
      <c r="AS269" s="25">
        <f t="shared" si="51"/>
        <v>7</v>
      </c>
      <c r="AT269" s="25">
        <f t="shared" si="46"/>
        <v>0</v>
      </c>
      <c r="AU269" s="25">
        <f t="shared" si="46"/>
        <v>1</v>
      </c>
      <c r="AV269" s="25">
        <f t="shared" si="46"/>
        <v>4</v>
      </c>
      <c r="AW269" s="25">
        <f t="shared" si="46"/>
        <v>9</v>
      </c>
      <c r="AX269" s="25">
        <f t="shared" si="46"/>
        <v>14</v>
      </c>
    </row>
    <row r="270" spans="1:50" s="88" customFormat="1" x14ac:dyDescent="0.3">
      <c r="A270" s="86">
        <v>269</v>
      </c>
      <c r="B270" s="86">
        <v>80</v>
      </c>
      <c r="C270" s="86">
        <v>4</v>
      </c>
      <c r="D270" s="86">
        <v>4</v>
      </c>
      <c r="E270" s="86">
        <v>2</v>
      </c>
      <c r="F270" s="86">
        <v>2</v>
      </c>
      <c r="G270" s="86">
        <v>1</v>
      </c>
      <c r="H270" s="86">
        <v>1</v>
      </c>
      <c r="I270" s="86">
        <f t="shared" si="52"/>
        <v>2</v>
      </c>
      <c r="J270" s="86">
        <v>3.43</v>
      </c>
      <c r="K270" s="94">
        <v>183</v>
      </c>
      <c r="L270" s="94">
        <v>184</v>
      </c>
      <c r="M270" s="90">
        <v>51120</v>
      </c>
      <c r="N270" s="90">
        <f t="shared" si="53"/>
        <v>1000</v>
      </c>
      <c r="O270" s="89">
        <f t="shared" si="54"/>
        <v>1</v>
      </c>
      <c r="P270" s="90">
        <v>999.99654809980052</v>
      </c>
      <c r="Q270" s="87">
        <f t="shared" si="55"/>
        <v>1</v>
      </c>
      <c r="R270" s="87">
        <f t="shared" si="47"/>
        <v>0</v>
      </c>
      <c r="S270" s="86">
        <v>7995</v>
      </c>
      <c r="T270" s="86">
        <v>7958</v>
      </c>
      <c r="U270" s="86">
        <v>7920</v>
      </c>
      <c r="V270" s="23">
        <v>86.41</v>
      </c>
      <c r="W270" s="23">
        <f t="shared" si="48"/>
        <v>1.9365640051352659</v>
      </c>
      <c r="X270" s="13">
        <v>62.68</v>
      </c>
      <c r="Y270" s="13">
        <v>110.14</v>
      </c>
      <c r="Z270" s="13">
        <v>4</v>
      </c>
      <c r="AA270" s="23">
        <f t="shared" si="56"/>
        <v>0.6020599913279624</v>
      </c>
      <c r="AB270" s="86">
        <v>2.97</v>
      </c>
      <c r="AC270" s="91">
        <v>5.21</v>
      </c>
      <c r="AD270" s="86">
        <v>1</v>
      </c>
      <c r="AE270" s="86">
        <v>1</v>
      </c>
      <c r="AF270" s="86">
        <v>0</v>
      </c>
      <c r="AG270" s="86">
        <v>0</v>
      </c>
      <c r="AH270" s="93">
        <v>0</v>
      </c>
      <c r="AI270" s="86">
        <f t="shared" si="49"/>
        <v>1</v>
      </c>
      <c r="AJ270" s="86">
        <v>0</v>
      </c>
      <c r="AK270" s="86">
        <v>0</v>
      </c>
      <c r="AL270" s="86">
        <v>1</v>
      </c>
      <c r="AM270" s="86">
        <v>1</v>
      </c>
      <c r="AN270" s="86">
        <f t="shared" si="50"/>
        <v>2</v>
      </c>
      <c r="AO270" s="86">
        <v>0</v>
      </c>
      <c r="AP270" s="86">
        <v>0</v>
      </c>
      <c r="AQ270" s="86">
        <v>0</v>
      </c>
      <c r="AR270" s="86">
        <v>3</v>
      </c>
      <c r="AS270" s="86">
        <f t="shared" si="51"/>
        <v>3</v>
      </c>
      <c r="AT270" s="86">
        <f t="shared" ref="AT270:AX320" si="57">AE270+AJ270+AO270</f>
        <v>1</v>
      </c>
      <c r="AU270" s="86">
        <f t="shared" si="57"/>
        <v>0</v>
      </c>
      <c r="AV270" s="86">
        <f t="shared" si="57"/>
        <v>1</v>
      </c>
      <c r="AW270" s="86">
        <f t="shared" si="57"/>
        <v>4</v>
      </c>
      <c r="AX270" s="86">
        <f t="shared" si="57"/>
        <v>6</v>
      </c>
    </row>
    <row r="271" spans="1:50" x14ac:dyDescent="0.3">
      <c r="A271" s="25">
        <v>270</v>
      </c>
      <c r="B271" s="25">
        <v>80</v>
      </c>
      <c r="C271" s="25">
        <v>4</v>
      </c>
      <c r="D271" s="25">
        <v>4</v>
      </c>
      <c r="E271" s="25">
        <v>4</v>
      </c>
      <c r="F271" s="25">
        <v>4</v>
      </c>
      <c r="G271" s="25">
        <v>1</v>
      </c>
      <c r="H271" s="25">
        <v>1</v>
      </c>
      <c r="I271" s="19">
        <f t="shared" si="52"/>
        <v>2</v>
      </c>
      <c r="J271" s="25">
        <v>3.28</v>
      </c>
      <c r="K271" s="10">
        <v>184</v>
      </c>
      <c r="L271" s="10">
        <v>185.65</v>
      </c>
      <c r="M271" s="14">
        <v>51120</v>
      </c>
      <c r="N271" s="14">
        <f t="shared" si="53"/>
        <v>1650.0000000000057</v>
      </c>
      <c r="O271" s="9">
        <f t="shared" si="54"/>
        <v>1.6500000000000057</v>
      </c>
      <c r="P271" s="14">
        <v>1576.4138807590055</v>
      </c>
      <c r="Q271" s="15">
        <f t="shared" si="55"/>
        <v>0.96</v>
      </c>
      <c r="R271" s="15">
        <f t="shared" si="47"/>
        <v>4.0000000000000036E-2</v>
      </c>
      <c r="S271" s="25">
        <v>7995</v>
      </c>
      <c r="T271" s="25">
        <v>7958</v>
      </c>
      <c r="U271" s="25">
        <v>7920</v>
      </c>
      <c r="V271" s="17">
        <v>91.1</v>
      </c>
      <c r="W271" s="17">
        <f t="shared" si="48"/>
        <v>1.9595183769729982</v>
      </c>
      <c r="X271" s="12">
        <v>79.23</v>
      </c>
      <c r="Y271" s="12">
        <v>105.61</v>
      </c>
      <c r="Z271" s="12">
        <v>3.52</v>
      </c>
      <c r="AA271" s="17">
        <f t="shared" si="56"/>
        <v>0.54654266347813107</v>
      </c>
      <c r="AB271" s="25">
        <v>2.89</v>
      </c>
      <c r="AC271" s="16">
        <v>4.09</v>
      </c>
      <c r="AD271" s="25">
        <v>1</v>
      </c>
      <c r="AE271" s="25">
        <v>0</v>
      </c>
      <c r="AF271" s="25">
        <v>0</v>
      </c>
      <c r="AG271" s="25">
        <v>2</v>
      </c>
      <c r="AH271">
        <v>4</v>
      </c>
      <c r="AI271" s="25">
        <f t="shared" si="49"/>
        <v>6</v>
      </c>
      <c r="AJ271" s="25">
        <v>0</v>
      </c>
      <c r="AK271" s="25">
        <v>0</v>
      </c>
      <c r="AL271" s="25">
        <v>2</v>
      </c>
      <c r="AM271" s="25">
        <v>4</v>
      </c>
      <c r="AN271" s="25">
        <f t="shared" si="50"/>
        <v>6</v>
      </c>
      <c r="AO271" s="25">
        <v>0</v>
      </c>
      <c r="AP271" s="25">
        <v>0</v>
      </c>
      <c r="AQ271" s="25">
        <v>1</v>
      </c>
      <c r="AR271" s="25">
        <v>2</v>
      </c>
      <c r="AS271" s="25">
        <f t="shared" si="51"/>
        <v>3</v>
      </c>
      <c r="AT271" s="25">
        <f t="shared" si="57"/>
        <v>0</v>
      </c>
      <c r="AU271" s="25">
        <f t="shared" si="57"/>
        <v>0</v>
      </c>
      <c r="AV271" s="25">
        <f t="shared" si="57"/>
        <v>5</v>
      </c>
      <c r="AW271" s="25">
        <f t="shared" si="57"/>
        <v>10</v>
      </c>
      <c r="AX271" s="25">
        <f t="shared" si="57"/>
        <v>15</v>
      </c>
    </row>
    <row r="272" spans="1:50" x14ac:dyDescent="0.3">
      <c r="A272" s="25">
        <v>271</v>
      </c>
      <c r="B272" s="25">
        <v>80</v>
      </c>
      <c r="C272" s="25">
        <v>4</v>
      </c>
      <c r="D272" s="25">
        <v>4</v>
      </c>
      <c r="E272" s="25">
        <v>1</v>
      </c>
      <c r="F272" s="25">
        <v>1</v>
      </c>
      <c r="G272" s="25">
        <v>1</v>
      </c>
      <c r="H272" s="25">
        <v>1</v>
      </c>
      <c r="I272" s="19">
        <f t="shared" si="52"/>
        <v>2</v>
      </c>
      <c r="J272" s="25">
        <v>3.29</v>
      </c>
      <c r="K272" s="10">
        <v>185.65</v>
      </c>
      <c r="L272" s="10">
        <v>186.78</v>
      </c>
      <c r="M272" s="14">
        <v>51120</v>
      </c>
      <c r="N272" s="14">
        <f t="shared" si="53"/>
        <v>1129.9999999999955</v>
      </c>
      <c r="O272" s="9">
        <f t="shared" si="54"/>
        <v>1.1299999999999955</v>
      </c>
      <c r="P272" s="14">
        <v>1129.69909393992</v>
      </c>
      <c r="Q272" s="15">
        <f t="shared" si="55"/>
        <v>1</v>
      </c>
      <c r="R272" s="15">
        <f t="shared" si="47"/>
        <v>0</v>
      </c>
      <c r="S272" s="25">
        <v>7995</v>
      </c>
      <c r="T272" s="25">
        <v>7958</v>
      </c>
      <c r="U272" s="25">
        <v>7920</v>
      </c>
      <c r="V272" s="17">
        <v>27.53</v>
      </c>
      <c r="W272" s="17">
        <f t="shared" si="48"/>
        <v>1.4398062113933303</v>
      </c>
      <c r="X272" s="12">
        <v>14.07</v>
      </c>
      <c r="Y272" s="12">
        <v>40.98</v>
      </c>
      <c r="Z272" s="12">
        <v>2.84</v>
      </c>
      <c r="AA272" s="17">
        <f t="shared" si="56"/>
        <v>0.45331834004703764</v>
      </c>
      <c r="AB272" s="25">
        <v>1.9</v>
      </c>
      <c r="AC272" s="16">
        <v>4.03</v>
      </c>
      <c r="AD272" s="25">
        <v>7</v>
      </c>
      <c r="AE272" s="25">
        <v>0</v>
      </c>
      <c r="AF272" s="25">
        <v>0</v>
      </c>
      <c r="AG272" s="25">
        <v>1</v>
      </c>
      <c r="AH272">
        <v>1</v>
      </c>
      <c r="AI272" s="25">
        <f t="shared" si="49"/>
        <v>2</v>
      </c>
      <c r="AJ272" s="25">
        <v>0</v>
      </c>
      <c r="AK272" s="25">
        <v>0</v>
      </c>
      <c r="AL272" s="25">
        <v>0</v>
      </c>
      <c r="AM272" s="25">
        <v>0</v>
      </c>
      <c r="AN272" s="25">
        <f t="shared" si="50"/>
        <v>0</v>
      </c>
      <c r="AO272" s="25">
        <v>0</v>
      </c>
      <c r="AP272" s="25">
        <v>0</v>
      </c>
      <c r="AQ272" s="25">
        <v>0</v>
      </c>
      <c r="AR272" s="25">
        <v>0</v>
      </c>
      <c r="AS272" s="25">
        <f t="shared" si="51"/>
        <v>0</v>
      </c>
      <c r="AT272" s="25">
        <f t="shared" si="57"/>
        <v>0</v>
      </c>
      <c r="AU272" s="25">
        <f t="shared" si="57"/>
        <v>0</v>
      </c>
      <c r="AV272" s="25">
        <f t="shared" si="57"/>
        <v>1</v>
      </c>
      <c r="AW272" s="25">
        <f t="shared" si="57"/>
        <v>1</v>
      </c>
      <c r="AX272" s="25">
        <f t="shared" si="57"/>
        <v>2</v>
      </c>
    </row>
    <row r="273" spans="1:50" x14ac:dyDescent="0.3">
      <c r="A273" s="25">
        <v>272</v>
      </c>
      <c r="B273" s="25">
        <v>60</v>
      </c>
      <c r="C273" s="25">
        <v>4</v>
      </c>
      <c r="D273" s="25">
        <v>4</v>
      </c>
      <c r="E273" s="25">
        <v>1</v>
      </c>
      <c r="F273" s="25">
        <v>1</v>
      </c>
      <c r="G273" s="25">
        <v>1</v>
      </c>
      <c r="H273" s="25">
        <v>1</v>
      </c>
      <c r="I273" s="19">
        <f t="shared" si="52"/>
        <v>2</v>
      </c>
      <c r="J273" s="25">
        <v>3.66</v>
      </c>
      <c r="K273" s="10">
        <v>186.78</v>
      </c>
      <c r="L273" s="10">
        <v>187.7</v>
      </c>
      <c r="M273" s="14">
        <v>51130</v>
      </c>
      <c r="N273" s="14">
        <f t="shared" si="53"/>
        <v>919.99999999998749</v>
      </c>
      <c r="O273" s="9">
        <f t="shared" si="54"/>
        <v>0.91999999999998749</v>
      </c>
      <c r="P273" s="14">
        <v>865.39948428884338</v>
      </c>
      <c r="Q273" s="15">
        <f t="shared" si="55"/>
        <v>0.94</v>
      </c>
      <c r="R273" s="15">
        <f t="shared" si="47"/>
        <v>6.0000000000000053E-2</v>
      </c>
      <c r="S273" s="25">
        <v>7995</v>
      </c>
      <c r="T273" s="25">
        <v>7958</v>
      </c>
      <c r="U273" s="25">
        <v>7920</v>
      </c>
      <c r="V273" s="17">
        <v>82.07</v>
      </c>
      <c r="W273" s="17">
        <f t="shared" si="48"/>
        <v>1.9141844334232463</v>
      </c>
      <c r="X273" s="12">
        <v>48.4</v>
      </c>
      <c r="Y273" s="12">
        <v>115.74</v>
      </c>
      <c r="Z273" s="12">
        <v>3.01</v>
      </c>
      <c r="AA273" s="17">
        <f t="shared" si="56"/>
        <v>0.47856649559384334</v>
      </c>
      <c r="AB273" s="25">
        <v>2.2200000000000002</v>
      </c>
      <c r="AC273" s="16">
        <v>5</v>
      </c>
      <c r="AD273" s="25">
        <v>0</v>
      </c>
      <c r="AE273" s="25">
        <v>0</v>
      </c>
      <c r="AF273" s="25">
        <v>0</v>
      </c>
      <c r="AG273" s="25">
        <v>1</v>
      </c>
      <c r="AH273">
        <v>1</v>
      </c>
      <c r="AI273" s="25">
        <f t="shared" si="49"/>
        <v>2</v>
      </c>
      <c r="AJ273" s="25">
        <v>0</v>
      </c>
      <c r="AK273" s="25">
        <v>0</v>
      </c>
      <c r="AL273" s="25">
        <v>0</v>
      </c>
      <c r="AM273" s="25">
        <v>1</v>
      </c>
      <c r="AN273" s="25">
        <f t="shared" si="50"/>
        <v>1</v>
      </c>
      <c r="AO273" s="25">
        <v>0</v>
      </c>
      <c r="AP273" s="25">
        <v>0</v>
      </c>
      <c r="AQ273" s="25">
        <v>0</v>
      </c>
      <c r="AR273" s="25">
        <v>1</v>
      </c>
      <c r="AS273" s="25">
        <f t="shared" si="51"/>
        <v>1</v>
      </c>
      <c r="AT273" s="25">
        <f t="shared" si="57"/>
        <v>0</v>
      </c>
      <c r="AU273" s="25">
        <f t="shared" si="57"/>
        <v>0</v>
      </c>
      <c r="AV273" s="25">
        <f t="shared" si="57"/>
        <v>1</v>
      </c>
      <c r="AW273" s="25">
        <f t="shared" si="57"/>
        <v>3</v>
      </c>
      <c r="AX273" s="25">
        <f t="shared" si="57"/>
        <v>4</v>
      </c>
    </row>
    <row r="274" spans="1:50" x14ac:dyDescent="0.3">
      <c r="A274" s="25">
        <v>273</v>
      </c>
      <c r="B274" s="25">
        <v>60</v>
      </c>
      <c r="C274" s="25">
        <v>4</v>
      </c>
      <c r="D274" s="25">
        <v>4</v>
      </c>
      <c r="E274" s="25">
        <v>2</v>
      </c>
      <c r="F274" s="25">
        <v>2</v>
      </c>
      <c r="G274" s="25">
        <v>1</v>
      </c>
      <c r="H274" s="25">
        <v>1</v>
      </c>
      <c r="I274" s="19">
        <f t="shared" si="52"/>
        <v>2</v>
      </c>
      <c r="J274" s="25">
        <v>3.33</v>
      </c>
      <c r="K274" s="10">
        <v>187.7</v>
      </c>
      <c r="L274" s="10">
        <v>188.7</v>
      </c>
      <c r="M274" s="14">
        <v>51130</v>
      </c>
      <c r="N274" s="14">
        <f t="shared" si="53"/>
        <v>1000</v>
      </c>
      <c r="O274" s="9">
        <f t="shared" si="54"/>
        <v>1</v>
      </c>
      <c r="P274" s="14">
        <v>937.86014551902565</v>
      </c>
      <c r="Q274" s="15">
        <f t="shared" si="55"/>
        <v>0.94</v>
      </c>
      <c r="R274" s="15">
        <f t="shared" si="47"/>
        <v>6.0000000000000053E-2</v>
      </c>
      <c r="S274" s="25">
        <v>7995</v>
      </c>
      <c r="T274" s="25">
        <v>7958</v>
      </c>
      <c r="U274" s="25">
        <v>7920</v>
      </c>
      <c r="V274" s="17">
        <v>87.35</v>
      </c>
      <c r="W274" s="17">
        <f t="shared" si="48"/>
        <v>1.9412629093189497</v>
      </c>
      <c r="X274" s="12">
        <v>87.35</v>
      </c>
      <c r="Y274" s="12">
        <v>87.35</v>
      </c>
      <c r="Z274" s="12">
        <v>3.16</v>
      </c>
      <c r="AA274" s="17">
        <f t="shared" si="56"/>
        <v>0.49968708261840383</v>
      </c>
      <c r="AB274" s="25">
        <v>1.66</v>
      </c>
      <c r="AC274" s="16">
        <v>4.95</v>
      </c>
      <c r="AD274" s="25">
        <v>2</v>
      </c>
      <c r="AE274" s="25">
        <v>0</v>
      </c>
      <c r="AF274" s="25">
        <v>0</v>
      </c>
      <c r="AG274" s="25">
        <v>1</v>
      </c>
      <c r="AH274">
        <v>1</v>
      </c>
      <c r="AI274" s="25">
        <f t="shared" si="49"/>
        <v>2</v>
      </c>
      <c r="AJ274" s="25">
        <v>0</v>
      </c>
      <c r="AK274" s="25">
        <v>0</v>
      </c>
      <c r="AL274" s="25">
        <v>0</v>
      </c>
      <c r="AM274" s="25">
        <v>0</v>
      </c>
      <c r="AN274" s="25">
        <f t="shared" si="50"/>
        <v>0</v>
      </c>
      <c r="AO274" s="25">
        <v>0</v>
      </c>
      <c r="AP274" s="25">
        <v>0</v>
      </c>
      <c r="AQ274" s="25">
        <v>0</v>
      </c>
      <c r="AR274" s="25">
        <v>2</v>
      </c>
      <c r="AS274" s="25">
        <f t="shared" si="51"/>
        <v>2</v>
      </c>
      <c r="AT274" s="25">
        <f t="shared" si="57"/>
        <v>0</v>
      </c>
      <c r="AU274" s="25">
        <f t="shared" si="57"/>
        <v>0</v>
      </c>
      <c r="AV274" s="25">
        <f t="shared" si="57"/>
        <v>1</v>
      </c>
      <c r="AW274" s="25">
        <f t="shared" si="57"/>
        <v>3</v>
      </c>
      <c r="AX274" s="25">
        <f t="shared" si="57"/>
        <v>4</v>
      </c>
    </row>
    <row r="275" spans="1:50" x14ac:dyDescent="0.3">
      <c r="A275" s="25">
        <v>274</v>
      </c>
      <c r="B275" s="25">
        <v>60</v>
      </c>
      <c r="C275" s="25">
        <v>4</v>
      </c>
      <c r="D275" s="25">
        <v>4</v>
      </c>
      <c r="E275" s="25">
        <v>2</v>
      </c>
      <c r="F275" s="25">
        <v>2</v>
      </c>
      <c r="G275" s="25">
        <v>1</v>
      </c>
      <c r="H275" s="25">
        <v>1</v>
      </c>
      <c r="I275" s="19">
        <f t="shared" si="52"/>
        <v>2</v>
      </c>
      <c r="J275" s="25">
        <v>3.38</v>
      </c>
      <c r="K275" s="10">
        <v>188.7</v>
      </c>
      <c r="L275" s="10">
        <v>189.87700000000001</v>
      </c>
      <c r="M275" s="14">
        <v>51130</v>
      </c>
      <c r="N275" s="14">
        <f t="shared" si="53"/>
        <v>1177.0000000000209</v>
      </c>
      <c r="O275" s="9">
        <f t="shared" si="54"/>
        <v>1.1770000000000209</v>
      </c>
      <c r="P275" s="14">
        <v>1165.680518441138</v>
      </c>
      <c r="Q275" s="15">
        <f t="shared" si="55"/>
        <v>0.99</v>
      </c>
      <c r="R275" s="15">
        <f t="shared" si="47"/>
        <v>1.0000000000000009E-2</v>
      </c>
      <c r="S275" s="25">
        <v>7995</v>
      </c>
      <c r="T275" s="25">
        <v>7958</v>
      </c>
      <c r="U275" s="25">
        <v>7920</v>
      </c>
      <c r="V275" s="17">
        <v>74.78</v>
      </c>
      <c r="W275" s="17">
        <f t="shared" si="48"/>
        <v>1.8737854608182007</v>
      </c>
      <c r="X275" s="12">
        <v>50.48</v>
      </c>
      <c r="Y275" s="12">
        <v>114.1</v>
      </c>
      <c r="Z275" s="12">
        <v>3.68</v>
      </c>
      <c r="AA275" s="17">
        <f t="shared" si="56"/>
        <v>0.56584781867351763</v>
      </c>
      <c r="AB275" s="25">
        <v>2.68</v>
      </c>
      <c r="AC275" s="16">
        <v>6.68</v>
      </c>
      <c r="AD275" s="25">
        <v>2</v>
      </c>
      <c r="AE275" s="25">
        <v>0</v>
      </c>
      <c r="AF275" s="25">
        <v>1</v>
      </c>
      <c r="AG275" s="25">
        <v>0</v>
      </c>
      <c r="AH275">
        <v>1</v>
      </c>
      <c r="AI275" s="25">
        <f t="shared" si="49"/>
        <v>2</v>
      </c>
      <c r="AJ275" s="25">
        <v>0</v>
      </c>
      <c r="AK275" s="25">
        <v>0</v>
      </c>
      <c r="AL275" s="25">
        <v>0</v>
      </c>
      <c r="AM275" s="25">
        <v>1</v>
      </c>
      <c r="AN275" s="25">
        <f t="shared" si="50"/>
        <v>1</v>
      </c>
      <c r="AO275" s="25">
        <v>0</v>
      </c>
      <c r="AP275" s="25">
        <v>0</v>
      </c>
      <c r="AQ275" s="25">
        <v>0</v>
      </c>
      <c r="AR275" s="25">
        <v>0</v>
      </c>
      <c r="AS275" s="25">
        <f t="shared" si="51"/>
        <v>0</v>
      </c>
      <c r="AT275" s="25">
        <f t="shared" si="57"/>
        <v>0</v>
      </c>
      <c r="AU275" s="25">
        <f t="shared" si="57"/>
        <v>1</v>
      </c>
      <c r="AV275" s="25">
        <f t="shared" si="57"/>
        <v>0</v>
      </c>
      <c r="AW275" s="25">
        <f t="shared" si="57"/>
        <v>2</v>
      </c>
      <c r="AX275" s="25">
        <f t="shared" si="57"/>
        <v>3</v>
      </c>
    </row>
    <row r="276" spans="1:50" x14ac:dyDescent="0.3">
      <c r="A276" s="25">
        <v>275</v>
      </c>
      <c r="B276" s="25">
        <v>60</v>
      </c>
      <c r="C276" s="25">
        <v>4</v>
      </c>
      <c r="D276" s="25">
        <v>3</v>
      </c>
      <c r="E276" s="25">
        <v>1</v>
      </c>
      <c r="F276" s="25">
        <v>1</v>
      </c>
      <c r="G276" s="25">
        <v>1</v>
      </c>
      <c r="H276" s="25">
        <v>1</v>
      </c>
      <c r="I276" s="19">
        <f t="shared" si="52"/>
        <v>2</v>
      </c>
      <c r="J276" s="25">
        <v>3.38</v>
      </c>
      <c r="K276" s="10">
        <v>189.87700000000001</v>
      </c>
      <c r="L276" s="10">
        <v>190.7</v>
      </c>
      <c r="M276" s="14">
        <v>51130</v>
      </c>
      <c r="N276" s="14">
        <f t="shared" si="53"/>
        <v>822.99999999997908</v>
      </c>
      <c r="O276" s="9">
        <f t="shared" si="54"/>
        <v>0.82299999999997908</v>
      </c>
      <c r="P276" s="14">
        <v>735.95201199036694</v>
      </c>
      <c r="Q276" s="15">
        <f t="shared" si="55"/>
        <v>0.89</v>
      </c>
      <c r="R276" s="15">
        <f t="shared" si="47"/>
        <v>0.10999999999999999</v>
      </c>
      <c r="S276" s="25">
        <v>7995</v>
      </c>
      <c r="T276" s="25">
        <v>7958</v>
      </c>
      <c r="U276" s="25">
        <v>7920</v>
      </c>
      <c r="V276" s="17">
        <v>118.6</v>
      </c>
      <c r="W276" s="17">
        <f t="shared" si="48"/>
        <v>2.0740846890282438</v>
      </c>
      <c r="X276" s="12">
        <v>94.48</v>
      </c>
      <c r="Y276" s="12">
        <v>142.72</v>
      </c>
      <c r="Z276" s="12">
        <v>4.51</v>
      </c>
      <c r="AA276" s="17">
        <f t="shared" si="56"/>
        <v>0.65417654187796048</v>
      </c>
      <c r="AB276" s="25">
        <v>2.9</v>
      </c>
      <c r="AC276" s="16">
        <v>5.76</v>
      </c>
      <c r="AD276" s="25">
        <v>1</v>
      </c>
      <c r="AE276" s="25">
        <v>0</v>
      </c>
      <c r="AF276" s="25">
        <v>0</v>
      </c>
      <c r="AG276" s="25">
        <v>0</v>
      </c>
      <c r="AH276">
        <v>0</v>
      </c>
      <c r="AI276" s="25">
        <f t="shared" si="49"/>
        <v>0</v>
      </c>
      <c r="AJ276" s="25">
        <v>0</v>
      </c>
      <c r="AK276" s="25">
        <v>0</v>
      </c>
      <c r="AL276" s="25">
        <v>0</v>
      </c>
      <c r="AM276" s="25">
        <v>0</v>
      </c>
      <c r="AN276" s="25">
        <f t="shared" si="50"/>
        <v>0</v>
      </c>
      <c r="AO276" s="25">
        <v>0</v>
      </c>
      <c r="AP276" s="25">
        <v>1</v>
      </c>
      <c r="AQ276" s="25">
        <v>1</v>
      </c>
      <c r="AR276" s="25">
        <v>0</v>
      </c>
      <c r="AS276" s="25">
        <f t="shared" si="51"/>
        <v>2</v>
      </c>
      <c r="AT276" s="25">
        <f t="shared" si="57"/>
        <v>0</v>
      </c>
      <c r="AU276" s="25">
        <f t="shared" si="57"/>
        <v>1</v>
      </c>
      <c r="AV276" s="25">
        <f t="shared" si="57"/>
        <v>1</v>
      </c>
      <c r="AW276" s="25">
        <f t="shared" si="57"/>
        <v>0</v>
      </c>
      <c r="AX276" s="25">
        <f t="shared" si="57"/>
        <v>2</v>
      </c>
    </row>
    <row r="277" spans="1:50" s="88" customFormat="1" x14ac:dyDescent="0.3">
      <c r="A277" s="86">
        <v>276</v>
      </c>
      <c r="B277" s="86">
        <v>60</v>
      </c>
      <c r="C277" s="86">
        <v>4</v>
      </c>
      <c r="D277" s="86">
        <v>4</v>
      </c>
      <c r="E277" s="86">
        <v>4</v>
      </c>
      <c r="F277" s="86">
        <v>4</v>
      </c>
      <c r="G277" s="86">
        <v>1</v>
      </c>
      <c r="H277" s="86">
        <v>1</v>
      </c>
      <c r="I277" s="86">
        <f t="shared" si="52"/>
        <v>2</v>
      </c>
      <c r="J277" s="86">
        <v>3.29</v>
      </c>
      <c r="K277" s="94">
        <v>190.7</v>
      </c>
      <c r="L277" s="94">
        <v>192</v>
      </c>
      <c r="M277" s="90">
        <v>51130</v>
      </c>
      <c r="N277" s="90">
        <f t="shared" si="53"/>
        <v>1300.0000000000114</v>
      </c>
      <c r="O277" s="89">
        <f t="shared" si="54"/>
        <v>1.3000000000000114</v>
      </c>
      <c r="P277" s="90">
        <v>1176.0872533388235</v>
      </c>
      <c r="Q277" s="87">
        <f t="shared" si="55"/>
        <v>0.9</v>
      </c>
      <c r="R277" s="87">
        <f t="shared" si="47"/>
        <v>9.9999999999999978E-2</v>
      </c>
      <c r="S277" s="86">
        <v>7995</v>
      </c>
      <c r="T277" s="86">
        <v>7958</v>
      </c>
      <c r="U277" s="86">
        <v>7920</v>
      </c>
      <c r="V277" s="23">
        <v>88.47</v>
      </c>
      <c r="W277" s="23">
        <f t="shared" si="48"/>
        <v>1.9467960272714604</v>
      </c>
      <c r="X277" s="13">
        <v>77.989999999999995</v>
      </c>
      <c r="Y277" s="13">
        <v>98.95</v>
      </c>
      <c r="Z277" s="13">
        <v>4.6100000000000003</v>
      </c>
      <c r="AA277" s="23">
        <f t="shared" si="56"/>
        <v>0.6637009253896482</v>
      </c>
      <c r="AB277" s="86">
        <v>2.97</v>
      </c>
      <c r="AC277" s="91">
        <v>7.04</v>
      </c>
      <c r="AD277" s="86">
        <v>1</v>
      </c>
      <c r="AE277" s="86">
        <v>0</v>
      </c>
      <c r="AF277" s="86">
        <v>2</v>
      </c>
      <c r="AG277" s="86">
        <v>1</v>
      </c>
      <c r="AH277" s="93">
        <v>1</v>
      </c>
      <c r="AI277" s="86">
        <f t="shared" si="49"/>
        <v>4</v>
      </c>
      <c r="AJ277" s="86">
        <v>0</v>
      </c>
      <c r="AK277" s="86">
        <v>1</v>
      </c>
      <c r="AL277" s="86">
        <v>1</v>
      </c>
      <c r="AM277" s="86">
        <v>2</v>
      </c>
      <c r="AN277" s="86">
        <f t="shared" si="50"/>
        <v>4</v>
      </c>
      <c r="AO277" s="86">
        <v>0</v>
      </c>
      <c r="AP277" s="86">
        <v>0</v>
      </c>
      <c r="AQ277" s="86">
        <v>0</v>
      </c>
      <c r="AR277" s="86">
        <v>1</v>
      </c>
      <c r="AS277" s="86">
        <f t="shared" si="51"/>
        <v>1</v>
      </c>
      <c r="AT277" s="86">
        <f t="shared" si="57"/>
        <v>0</v>
      </c>
      <c r="AU277" s="86">
        <f t="shared" si="57"/>
        <v>3</v>
      </c>
      <c r="AV277" s="86">
        <f t="shared" si="57"/>
        <v>2</v>
      </c>
      <c r="AW277" s="86">
        <f t="shared" si="57"/>
        <v>4</v>
      </c>
      <c r="AX277" s="86">
        <f t="shared" si="57"/>
        <v>9</v>
      </c>
    </row>
    <row r="278" spans="1:50" x14ac:dyDescent="0.3">
      <c r="A278" s="25">
        <v>277</v>
      </c>
      <c r="B278" s="25">
        <v>60</v>
      </c>
      <c r="C278" s="25">
        <v>4</v>
      </c>
      <c r="D278" s="25">
        <v>4</v>
      </c>
      <c r="E278" s="25">
        <v>2</v>
      </c>
      <c r="F278" s="25">
        <v>2</v>
      </c>
      <c r="G278" s="25">
        <v>1</v>
      </c>
      <c r="H278" s="25">
        <v>1</v>
      </c>
      <c r="I278" s="19">
        <f t="shared" si="52"/>
        <v>2</v>
      </c>
      <c r="J278" s="25">
        <v>3.58</v>
      </c>
      <c r="K278" s="10">
        <v>192</v>
      </c>
      <c r="L278" s="10">
        <v>193</v>
      </c>
      <c r="M278" s="14">
        <v>51130</v>
      </c>
      <c r="N278" s="14">
        <f t="shared" si="53"/>
        <v>1000</v>
      </c>
      <c r="O278" s="9">
        <f t="shared" si="54"/>
        <v>1</v>
      </c>
      <c r="P278" s="14">
        <v>999.99574341787979</v>
      </c>
      <c r="Q278" s="15">
        <f t="shared" si="55"/>
        <v>1</v>
      </c>
      <c r="R278" s="15">
        <f t="shared" si="47"/>
        <v>0</v>
      </c>
      <c r="S278" s="25">
        <v>7995</v>
      </c>
      <c r="T278" s="25">
        <v>7958</v>
      </c>
      <c r="U278" s="25">
        <v>7920</v>
      </c>
      <c r="V278" s="17">
        <v>89.79</v>
      </c>
      <c r="W278" s="17">
        <f t="shared" si="48"/>
        <v>1.9532279715598539</v>
      </c>
      <c r="X278" s="12">
        <v>76.53</v>
      </c>
      <c r="Y278" s="12">
        <v>103.04</v>
      </c>
      <c r="Z278" s="12">
        <v>3.32</v>
      </c>
      <c r="AA278" s="17">
        <f t="shared" si="56"/>
        <v>0.52113808370403625</v>
      </c>
      <c r="AB278" s="25">
        <v>2.14</v>
      </c>
      <c r="AC278" s="16">
        <v>4.3</v>
      </c>
      <c r="AD278" s="25">
        <v>1</v>
      </c>
      <c r="AE278" s="25">
        <v>0</v>
      </c>
      <c r="AF278" s="25">
        <v>0</v>
      </c>
      <c r="AG278" s="25">
        <v>0</v>
      </c>
      <c r="AH278">
        <v>0</v>
      </c>
      <c r="AI278" s="25">
        <f t="shared" si="49"/>
        <v>0</v>
      </c>
      <c r="AJ278" s="25">
        <v>0</v>
      </c>
      <c r="AK278" s="25">
        <v>0</v>
      </c>
      <c r="AL278" s="25">
        <v>1</v>
      </c>
      <c r="AM278" s="25">
        <v>1</v>
      </c>
      <c r="AN278" s="25">
        <f t="shared" si="50"/>
        <v>2</v>
      </c>
      <c r="AO278" s="25">
        <v>0</v>
      </c>
      <c r="AP278" s="25">
        <v>0</v>
      </c>
      <c r="AQ278" s="25">
        <v>0</v>
      </c>
      <c r="AR278" s="25">
        <v>1</v>
      </c>
      <c r="AS278" s="25">
        <f t="shared" si="51"/>
        <v>1</v>
      </c>
      <c r="AT278" s="25">
        <f t="shared" si="57"/>
        <v>0</v>
      </c>
      <c r="AU278" s="25">
        <f t="shared" si="57"/>
        <v>0</v>
      </c>
      <c r="AV278" s="25">
        <f t="shared" si="57"/>
        <v>1</v>
      </c>
      <c r="AW278" s="25">
        <f t="shared" si="57"/>
        <v>2</v>
      </c>
      <c r="AX278" s="25">
        <f t="shared" si="57"/>
        <v>3</v>
      </c>
    </row>
    <row r="279" spans="1:50" x14ac:dyDescent="0.3">
      <c r="A279" s="25">
        <v>278</v>
      </c>
      <c r="B279" s="25">
        <v>60</v>
      </c>
      <c r="C279" s="25">
        <v>4</v>
      </c>
      <c r="D279" s="25">
        <v>4</v>
      </c>
      <c r="E279" s="25">
        <v>1</v>
      </c>
      <c r="F279" s="25">
        <v>1</v>
      </c>
      <c r="G279" s="25">
        <v>1</v>
      </c>
      <c r="H279" s="25">
        <v>1</v>
      </c>
      <c r="I279" s="19">
        <f t="shared" si="52"/>
        <v>2</v>
      </c>
      <c r="J279" s="25">
        <v>3.37</v>
      </c>
      <c r="K279" s="10">
        <v>193</v>
      </c>
      <c r="L279" s="10">
        <v>194</v>
      </c>
      <c r="M279" s="14">
        <v>51130</v>
      </c>
      <c r="N279" s="14">
        <f t="shared" si="53"/>
        <v>1000</v>
      </c>
      <c r="O279" s="9">
        <f t="shared" si="54"/>
        <v>1</v>
      </c>
      <c r="P279" s="14">
        <v>996.30445130333158</v>
      </c>
      <c r="Q279" s="15">
        <f t="shared" si="55"/>
        <v>1</v>
      </c>
      <c r="R279" s="15">
        <f t="shared" si="47"/>
        <v>0</v>
      </c>
      <c r="S279" s="25">
        <v>7995</v>
      </c>
      <c r="T279" s="25">
        <v>7958</v>
      </c>
      <c r="U279" s="25">
        <v>7920</v>
      </c>
      <c r="V279" s="17">
        <v>44.39</v>
      </c>
      <c r="W279" s="17">
        <f t="shared" si="48"/>
        <v>1.6472851450253667</v>
      </c>
      <c r="X279" s="12">
        <v>38.799999999999997</v>
      </c>
      <c r="Y279" s="12">
        <v>49.97</v>
      </c>
      <c r="Z279" s="12">
        <v>3.99</v>
      </c>
      <c r="AA279" s="17">
        <f t="shared" si="56"/>
        <v>0.60097289568674828</v>
      </c>
      <c r="AB279" s="25">
        <v>2.4300000000000002</v>
      </c>
      <c r="AC279" s="16">
        <v>5.63</v>
      </c>
      <c r="AD279" s="25">
        <v>0</v>
      </c>
      <c r="AE279" s="25">
        <v>0</v>
      </c>
      <c r="AF279" s="25">
        <v>0</v>
      </c>
      <c r="AG279" s="25">
        <v>0</v>
      </c>
      <c r="AH279">
        <v>1</v>
      </c>
      <c r="AI279" s="25">
        <f t="shared" si="49"/>
        <v>1</v>
      </c>
      <c r="AJ279" s="25">
        <v>0</v>
      </c>
      <c r="AK279" s="25">
        <v>0</v>
      </c>
      <c r="AL279" s="25">
        <v>0</v>
      </c>
      <c r="AM279" s="25">
        <v>3</v>
      </c>
      <c r="AN279" s="25">
        <f t="shared" si="50"/>
        <v>3</v>
      </c>
      <c r="AO279" s="25">
        <v>0</v>
      </c>
      <c r="AP279" s="25">
        <v>0</v>
      </c>
      <c r="AQ279" s="25">
        <v>0</v>
      </c>
      <c r="AR279" s="25">
        <v>3</v>
      </c>
      <c r="AS279" s="25">
        <f t="shared" si="51"/>
        <v>3</v>
      </c>
      <c r="AT279" s="25">
        <f t="shared" si="57"/>
        <v>0</v>
      </c>
      <c r="AU279" s="25">
        <f t="shared" si="57"/>
        <v>0</v>
      </c>
      <c r="AV279" s="25">
        <f t="shared" si="57"/>
        <v>0</v>
      </c>
      <c r="AW279" s="25">
        <f t="shared" si="57"/>
        <v>7</v>
      </c>
      <c r="AX279" s="25">
        <f t="shared" si="57"/>
        <v>7</v>
      </c>
    </row>
    <row r="280" spans="1:50" x14ac:dyDescent="0.3">
      <c r="A280" s="25">
        <v>279</v>
      </c>
      <c r="B280" s="25">
        <v>80</v>
      </c>
      <c r="C280" s="25">
        <v>4</v>
      </c>
      <c r="D280" s="25">
        <v>4</v>
      </c>
      <c r="E280" s="25">
        <v>4</v>
      </c>
      <c r="F280" s="25">
        <v>2</v>
      </c>
      <c r="G280" s="25">
        <v>1</v>
      </c>
      <c r="H280" s="25">
        <v>1</v>
      </c>
      <c r="I280" s="19">
        <f t="shared" si="52"/>
        <v>2</v>
      </c>
      <c r="J280" s="25">
        <v>3.37</v>
      </c>
      <c r="K280" s="10">
        <v>194</v>
      </c>
      <c r="L280" s="10">
        <v>195.5</v>
      </c>
      <c r="M280" s="14">
        <v>51130</v>
      </c>
      <c r="N280" s="14">
        <f t="shared" si="53"/>
        <v>1500</v>
      </c>
      <c r="O280" s="9">
        <f t="shared" si="54"/>
        <v>1.5</v>
      </c>
      <c r="P280" s="14">
        <v>1484.7557045189737</v>
      </c>
      <c r="Q280" s="15">
        <f t="shared" si="55"/>
        <v>0.99</v>
      </c>
      <c r="R280" s="15">
        <f t="shared" si="47"/>
        <v>1.0000000000000009E-2</v>
      </c>
      <c r="S280" s="25">
        <v>7674</v>
      </c>
      <c r="T280" s="25">
        <v>7648</v>
      </c>
      <c r="U280" s="25">
        <v>7623</v>
      </c>
      <c r="V280" s="17">
        <v>102.87</v>
      </c>
      <c r="W280" s="17">
        <f t="shared" si="48"/>
        <v>2.0122887398346068</v>
      </c>
      <c r="X280" s="12">
        <v>67.569999999999993</v>
      </c>
      <c r="Y280" s="12">
        <v>156.55000000000001</v>
      </c>
      <c r="Z280" s="12">
        <v>3.71</v>
      </c>
      <c r="AA280" s="17">
        <f t="shared" si="56"/>
        <v>0.56937390961504586</v>
      </c>
      <c r="AB280" s="25">
        <v>2.4300000000000002</v>
      </c>
      <c r="AC280" s="16">
        <v>5</v>
      </c>
      <c r="AD280" s="25">
        <v>1</v>
      </c>
      <c r="AE280" s="25">
        <v>0</v>
      </c>
      <c r="AF280" s="25">
        <v>0</v>
      </c>
      <c r="AG280" s="25">
        <v>0</v>
      </c>
      <c r="AH280">
        <v>3</v>
      </c>
      <c r="AI280" s="25">
        <f t="shared" si="49"/>
        <v>3</v>
      </c>
      <c r="AJ280" s="25">
        <v>0</v>
      </c>
      <c r="AK280" s="25">
        <v>0</v>
      </c>
      <c r="AL280" s="25">
        <v>1</v>
      </c>
      <c r="AM280" s="25">
        <v>4</v>
      </c>
      <c r="AN280" s="25">
        <f t="shared" si="50"/>
        <v>5</v>
      </c>
      <c r="AO280" s="25">
        <v>0</v>
      </c>
      <c r="AP280" s="25">
        <v>1</v>
      </c>
      <c r="AQ280" s="25">
        <v>0</v>
      </c>
      <c r="AR280" s="25">
        <v>6</v>
      </c>
      <c r="AS280" s="25">
        <f t="shared" si="51"/>
        <v>7</v>
      </c>
      <c r="AT280" s="25">
        <f t="shared" si="57"/>
        <v>0</v>
      </c>
      <c r="AU280" s="25">
        <f t="shared" si="57"/>
        <v>1</v>
      </c>
      <c r="AV280" s="25">
        <f t="shared" si="57"/>
        <v>1</v>
      </c>
      <c r="AW280" s="25">
        <f t="shared" si="57"/>
        <v>13</v>
      </c>
      <c r="AX280" s="25">
        <f t="shared" si="57"/>
        <v>15</v>
      </c>
    </row>
    <row r="281" spans="1:50" s="88" customFormat="1" x14ac:dyDescent="0.3">
      <c r="A281" s="86">
        <v>280</v>
      </c>
      <c r="B281" s="86">
        <v>80</v>
      </c>
      <c r="C281" s="86">
        <v>4</v>
      </c>
      <c r="D281" s="86">
        <v>4</v>
      </c>
      <c r="E281" s="86">
        <v>1</v>
      </c>
      <c r="F281" s="86">
        <v>1</v>
      </c>
      <c r="G281" s="86">
        <v>1</v>
      </c>
      <c r="H281" s="86">
        <v>1</v>
      </c>
      <c r="I281" s="86">
        <f t="shared" si="52"/>
        <v>2</v>
      </c>
      <c r="J281" s="86">
        <v>3.3</v>
      </c>
      <c r="K281" s="94">
        <v>195.5</v>
      </c>
      <c r="L281" s="94">
        <v>196.5</v>
      </c>
      <c r="M281" s="90">
        <v>51130</v>
      </c>
      <c r="N281" s="90">
        <f t="shared" si="53"/>
        <v>1000</v>
      </c>
      <c r="O281" s="89">
        <f t="shared" si="54"/>
        <v>1</v>
      </c>
      <c r="P281" s="90">
        <v>970.58185006392262</v>
      </c>
      <c r="Q281" s="87">
        <f t="shared" si="55"/>
        <v>0.97</v>
      </c>
      <c r="R281" s="87">
        <f t="shared" si="47"/>
        <v>3.0000000000000027E-2</v>
      </c>
      <c r="S281" s="86">
        <v>7674</v>
      </c>
      <c r="T281" s="86">
        <v>7648</v>
      </c>
      <c r="U281" s="86">
        <v>7623</v>
      </c>
      <c r="V281" s="23">
        <v>121.26</v>
      </c>
      <c r="W281" s="23">
        <f t="shared" si="48"/>
        <v>2.0837175638989476</v>
      </c>
      <c r="X281" s="13">
        <v>101.61</v>
      </c>
      <c r="Y281" s="13">
        <v>140.9</v>
      </c>
      <c r="Z281" s="13">
        <v>3.79</v>
      </c>
      <c r="AA281" s="23">
        <f t="shared" si="56"/>
        <v>0.57863920996807239</v>
      </c>
      <c r="AB281" s="86">
        <v>2.61</v>
      </c>
      <c r="AC281" s="91">
        <v>6.51</v>
      </c>
      <c r="AD281" s="86">
        <v>0</v>
      </c>
      <c r="AE281" s="86">
        <v>0</v>
      </c>
      <c r="AF281" s="86">
        <v>0</v>
      </c>
      <c r="AG281" s="86">
        <v>0</v>
      </c>
      <c r="AH281" s="93">
        <v>0</v>
      </c>
      <c r="AI281" s="86">
        <f t="shared" si="49"/>
        <v>0</v>
      </c>
      <c r="AJ281" s="86">
        <v>0</v>
      </c>
      <c r="AK281" s="86">
        <v>0</v>
      </c>
      <c r="AL281" s="86">
        <v>0</v>
      </c>
      <c r="AM281" s="86">
        <v>4</v>
      </c>
      <c r="AN281" s="86">
        <f t="shared" si="50"/>
        <v>4</v>
      </c>
      <c r="AO281" s="86">
        <v>1</v>
      </c>
      <c r="AP281" s="86">
        <v>0</v>
      </c>
      <c r="AQ281" s="86">
        <v>1</v>
      </c>
      <c r="AR281" s="86">
        <v>2</v>
      </c>
      <c r="AS281" s="86">
        <f t="shared" si="51"/>
        <v>4</v>
      </c>
      <c r="AT281" s="86">
        <f t="shared" si="57"/>
        <v>1</v>
      </c>
      <c r="AU281" s="86">
        <f t="shared" si="57"/>
        <v>0</v>
      </c>
      <c r="AV281" s="86">
        <f t="shared" si="57"/>
        <v>1</v>
      </c>
      <c r="AW281" s="86">
        <f t="shared" si="57"/>
        <v>6</v>
      </c>
      <c r="AX281" s="86">
        <f t="shared" si="57"/>
        <v>8</v>
      </c>
    </row>
    <row r="282" spans="1:50" x14ac:dyDescent="0.3">
      <c r="A282" s="25">
        <v>281</v>
      </c>
      <c r="B282" s="25">
        <v>80</v>
      </c>
      <c r="C282" s="25">
        <v>4</v>
      </c>
      <c r="D282" s="25">
        <v>4</v>
      </c>
      <c r="E282" s="25">
        <v>1</v>
      </c>
      <c r="F282" s="25">
        <v>1</v>
      </c>
      <c r="G282" s="25">
        <v>1</v>
      </c>
      <c r="H282" s="25">
        <v>1</v>
      </c>
      <c r="I282" s="19">
        <f t="shared" si="52"/>
        <v>2</v>
      </c>
      <c r="J282" s="25">
        <v>3.53</v>
      </c>
      <c r="K282" s="10">
        <v>196.5</v>
      </c>
      <c r="L282" s="10">
        <v>197.18</v>
      </c>
      <c r="M282" s="14">
        <v>50030</v>
      </c>
      <c r="N282" s="14">
        <f t="shared" si="53"/>
        <v>680.00000000000682</v>
      </c>
      <c r="O282" s="9">
        <f t="shared" si="54"/>
        <v>0.68000000000000682</v>
      </c>
      <c r="P282" s="14">
        <v>679.99895851334043</v>
      </c>
      <c r="Q282" s="15">
        <f t="shared" si="55"/>
        <v>1</v>
      </c>
      <c r="R282" s="15">
        <f t="shared" si="47"/>
        <v>0</v>
      </c>
      <c r="S282" s="25">
        <v>7674</v>
      </c>
      <c r="T282" s="25">
        <v>7648</v>
      </c>
      <c r="U282" s="25">
        <v>7623</v>
      </c>
      <c r="V282" s="17">
        <v>71.91</v>
      </c>
      <c r="W282" s="17">
        <f t="shared" si="48"/>
        <v>1.8567892887533162</v>
      </c>
      <c r="X282" s="12">
        <v>71.91</v>
      </c>
      <c r="Y282" s="12">
        <v>71.91</v>
      </c>
      <c r="Z282" s="12">
        <v>4.76</v>
      </c>
      <c r="AA282" s="17">
        <f t="shared" si="56"/>
        <v>0.67760695272049309</v>
      </c>
      <c r="AB282" s="25">
        <v>4.05</v>
      </c>
      <c r="AC282" s="16">
        <v>5.39</v>
      </c>
      <c r="AD282" s="25">
        <v>0</v>
      </c>
      <c r="AE282" s="25">
        <v>0</v>
      </c>
      <c r="AF282" s="25">
        <v>0</v>
      </c>
      <c r="AG282" s="25">
        <v>0</v>
      </c>
      <c r="AH282">
        <v>0</v>
      </c>
      <c r="AI282" s="25">
        <f t="shared" si="49"/>
        <v>0</v>
      </c>
      <c r="AJ282" s="25">
        <v>0</v>
      </c>
      <c r="AK282" s="25">
        <v>0</v>
      </c>
      <c r="AL282" s="25">
        <v>0</v>
      </c>
      <c r="AM282" s="25">
        <v>0</v>
      </c>
      <c r="AN282" s="25">
        <f t="shared" si="50"/>
        <v>0</v>
      </c>
      <c r="AO282" s="25">
        <v>0</v>
      </c>
      <c r="AP282" s="25">
        <v>0</v>
      </c>
      <c r="AQ282" s="25">
        <v>0</v>
      </c>
      <c r="AR282" s="25">
        <v>0</v>
      </c>
      <c r="AS282" s="25">
        <f t="shared" si="51"/>
        <v>0</v>
      </c>
      <c r="AT282" s="25">
        <f t="shared" si="57"/>
        <v>0</v>
      </c>
      <c r="AU282" s="25">
        <f t="shared" si="57"/>
        <v>0</v>
      </c>
      <c r="AV282" s="25">
        <f t="shared" si="57"/>
        <v>0</v>
      </c>
      <c r="AW282" s="25">
        <f t="shared" si="57"/>
        <v>0</v>
      </c>
      <c r="AX282" s="25">
        <f t="shared" si="57"/>
        <v>0</v>
      </c>
    </row>
    <row r="283" spans="1:50" x14ac:dyDescent="0.3">
      <c r="A283" s="25">
        <v>282</v>
      </c>
      <c r="B283" s="25">
        <v>80</v>
      </c>
      <c r="C283" s="25">
        <v>4</v>
      </c>
      <c r="D283" s="25">
        <v>4</v>
      </c>
      <c r="E283" s="25">
        <v>2</v>
      </c>
      <c r="F283" s="25">
        <v>2</v>
      </c>
      <c r="G283" s="25">
        <v>1</v>
      </c>
      <c r="H283" s="25">
        <v>1</v>
      </c>
      <c r="I283" s="19">
        <f t="shared" si="52"/>
        <v>2</v>
      </c>
      <c r="J283" s="25">
        <v>3.37</v>
      </c>
      <c r="K283" s="10">
        <v>197.18</v>
      </c>
      <c r="L283" s="10">
        <v>198</v>
      </c>
      <c r="M283" s="14">
        <v>50030</v>
      </c>
      <c r="N283" s="14">
        <f t="shared" si="53"/>
        <v>819.99999999999318</v>
      </c>
      <c r="O283" s="9">
        <f t="shared" si="54"/>
        <v>0.81999999999999318</v>
      </c>
      <c r="P283" s="14">
        <v>819.76613579543323</v>
      </c>
      <c r="Q283" s="15">
        <f t="shared" si="55"/>
        <v>1</v>
      </c>
      <c r="R283" s="15">
        <f t="shared" si="47"/>
        <v>0</v>
      </c>
      <c r="S283" s="25">
        <v>7674</v>
      </c>
      <c r="T283" s="25">
        <v>7648</v>
      </c>
      <c r="U283" s="25">
        <v>7623</v>
      </c>
      <c r="V283" s="17">
        <v>112.57</v>
      </c>
      <c r="W283" s="17">
        <f t="shared" si="48"/>
        <v>2.0514226660890347</v>
      </c>
      <c r="X283" s="12">
        <v>90.47</v>
      </c>
      <c r="Y283" s="12">
        <v>134.66999999999999</v>
      </c>
      <c r="Z283" s="12">
        <v>3.44</v>
      </c>
      <c r="AA283" s="17">
        <f t="shared" si="56"/>
        <v>0.53655844257153007</v>
      </c>
      <c r="AB283" s="25">
        <v>2.67</v>
      </c>
      <c r="AC283" s="16">
        <v>4.6900000000000004</v>
      </c>
      <c r="AD283" s="25">
        <v>6</v>
      </c>
      <c r="AE283" s="25">
        <v>0</v>
      </c>
      <c r="AF283" s="25">
        <v>0</v>
      </c>
      <c r="AG283" s="25">
        <v>1</v>
      </c>
      <c r="AH283">
        <v>0</v>
      </c>
      <c r="AI283" s="25">
        <f t="shared" si="49"/>
        <v>1</v>
      </c>
      <c r="AJ283" s="25">
        <v>0</v>
      </c>
      <c r="AK283" s="25">
        <v>0</v>
      </c>
      <c r="AL283" s="25">
        <v>0</v>
      </c>
      <c r="AM283" s="25">
        <v>0</v>
      </c>
      <c r="AN283" s="25">
        <f t="shared" si="50"/>
        <v>0</v>
      </c>
      <c r="AO283" s="25">
        <v>0</v>
      </c>
      <c r="AP283" s="25">
        <v>1</v>
      </c>
      <c r="AQ283" s="25">
        <v>0</v>
      </c>
      <c r="AR283" s="25">
        <v>1</v>
      </c>
      <c r="AS283" s="25">
        <f t="shared" si="51"/>
        <v>2</v>
      </c>
      <c r="AT283" s="25">
        <f t="shared" si="57"/>
        <v>0</v>
      </c>
      <c r="AU283" s="25">
        <f t="shared" si="57"/>
        <v>1</v>
      </c>
      <c r="AV283" s="25">
        <f t="shared" si="57"/>
        <v>1</v>
      </c>
      <c r="AW283" s="25">
        <f t="shared" si="57"/>
        <v>1</v>
      </c>
      <c r="AX283" s="25">
        <f t="shared" si="57"/>
        <v>3</v>
      </c>
    </row>
    <row r="284" spans="1:50" x14ac:dyDescent="0.3">
      <c r="A284" s="25">
        <v>283</v>
      </c>
      <c r="B284" s="25">
        <v>80</v>
      </c>
      <c r="C284" s="25">
        <v>4</v>
      </c>
      <c r="D284" s="25">
        <v>4</v>
      </c>
      <c r="E284" s="25">
        <v>2</v>
      </c>
      <c r="F284" s="25">
        <v>2</v>
      </c>
      <c r="G284" s="25">
        <v>1</v>
      </c>
      <c r="H284" s="25">
        <v>1</v>
      </c>
      <c r="I284" s="19">
        <f t="shared" si="52"/>
        <v>2</v>
      </c>
      <c r="J284" s="25">
        <v>3.43</v>
      </c>
      <c r="K284" s="10">
        <v>198</v>
      </c>
      <c r="L284" s="10">
        <v>199</v>
      </c>
      <c r="M284" s="14">
        <v>50030</v>
      </c>
      <c r="N284" s="14">
        <f t="shared" si="53"/>
        <v>1000</v>
      </c>
      <c r="O284" s="9">
        <f t="shared" si="54"/>
        <v>1</v>
      </c>
      <c r="P284" s="14">
        <v>996.00051611366257</v>
      </c>
      <c r="Q284" s="15">
        <f t="shared" si="55"/>
        <v>1</v>
      </c>
      <c r="R284" s="15">
        <f t="shared" si="47"/>
        <v>0</v>
      </c>
      <c r="S284" s="25">
        <v>7674</v>
      </c>
      <c r="T284" s="25">
        <v>7648</v>
      </c>
      <c r="U284" s="25">
        <v>7623</v>
      </c>
      <c r="V284" s="17">
        <v>82.34</v>
      </c>
      <c r="W284" s="17">
        <f t="shared" si="48"/>
        <v>1.9156108626614672</v>
      </c>
      <c r="X284" s="12">
        <v>74.349999999999994</v>
      </c>
      <c r="Y284" s="12">
        <v>90.32</v>
      </c>
      <c r="Z284" s="12">
        <v>3.25</v>
      </c>
      <c r="AA284" s="17">
        <f t="shared" si="56"/>
        <v>0.51188336097887432</v>
      </c>
      <c r="AB284" s="25">
        <v>2.21</v>
      </c>
      <c r="AC284" s="16">
        <v>4.72</v>
      </c>
      <c r="AD284" s="25">
        <v>5</v>
      </c>
      <c r="AE284" s="25">
        <v>0</v>
      </c>
      <c r="AF284" s="25">
        <v>0</v>
      </c>
      <c r="AG284" s="25">
        <v>1</v>
      </c>
      <c r="AH284">
        <v>0</v>
      </c>
      <c r="AI284" s="25">
        <f t="shared" si="49"/>
        <v>1</v>
      </c>
      <c r="AJ284" s="25">
        <v>0</v>
      </c>
      <c r="AK284" s="25">
        <v>1</v>
      </c>
      <c r="AL284" s="25">
        <v>1</v>
      </c>
      <c r="AM284" s="25">
        <v>0</v>
      </c>
      <c r="AN284" s="25">
        <f t="shared" si="50"/>
        <v>2</v>
      </c>
      <c r="AO284" s="25">
        <v>0</v>
      </c>
      <c r="AP284" s="25">
        <v>0</v>
      </c>
      <c r="AQ284" s="25">
        <v>2</v>
      </c>
      <c r="AR284" s="25">
        <v>2</v>
      </c>
      <c r="AS284" s="25">
        <f t="shared" si="51"/>
        <v>4</v>
      </c>
      <c r="AT284" s="25">
        <f t="shared" si="57"/>
        <v>0</v>
      </c>
      <c r="AU284" s="25">
        <f t="shared" si="57"/>
        <v>1</v>
      </c>
      <c r="AV284" s="25">
        <f t="shared" si="57"/>
        <v>4</v>
      </c>
      <c r="AW284" s="25">
        <f t="shared" si="57"/>
        <v>2</v>
      </c>
      <c r="AX284" s="25">
        <f t="shared" si="57"/>
        <v>7</v>
      </c>
    </row>
    <row r="285" spans="1:50" x14ac:dyDescent="0.3">
      <c r="A285" s="25">
        <v>284</v>
      </c>
      <c r="B285" s="25">
        <v>80</v>
      </c>
      <c r="C285" s="25">
        <v>4</v>
      </c>
      <c r="D285" s="25">
        <v>4</v>
      </c>
      <c r="E285" s="25">
        <v>1</v>
      </c>
      <c r="F285" s="25">
        <v>1</v>
      </c>
      <c r="G285" s="25">
        <v>1</v>
      </c>
      <c r="H285" s="25">
        <v>1</v>
      </c>
      <c r="I285" s="19">
        <f t="shared" si="52"/>
        <v>2</v>
      </c>
      <c r="J285" s="25">
        <v>3.34</v>
      </c>
      <c r="K285" s="10">
        <v>199</v>
      </c>
      <c r="L285" s="10">
        <v>200</v>
      </c>
      <c r="M285" s="14">
        <v>50030</v>
      </c>
      <c r="N285" s="14">
        <f t="shared" si="53"/>
        <v>1000</v>
      </c>
      <c r="O285" s="9">
        <f t="shared" si="54"/>
        <v>1</v>
      </c>
      <c r="P285" s="14">
        <v>967.60443702954558</v>
      </c>
      <c r="Q285" s="15">
        <f t="shared" si="55"/>
        <v>0.97</v>
      </c>
      <c r="R285" s="15">
        <f t="shared" si="47"/>
        <v>3.0000000000000027E-2</v>
      </c>
      <c r="S285" s="25">
        <v>7674</v>
      </c>
      <c r="T285" s="25">
        <v>7648</v>
      </c>
      <c r="U285" s="25">
        <v>7623</v>
      </c>
      <c r="V285" s="17">
        <v>80.599999999999994</v>
      </c>
      <c r="W285" s="17">
        <f t="shared" si="48"/>
        <v>1.9063350418050906</v>
      </c>
      <c r="X285" s="12">
        <v>79.069999999999993</v>
      </c>
      <c r="Y285" s="12">
        <v>82.12</v>
      </c>
      <c r="Z285" s="12">
        <v>3.63</v>
      </c>
      <c r="AA285" s="17">
        <f t="shared" si="56"/>
        <v>0.55990662503611255</v>
      </c>
      <c r="AB285" s="25">
        <v>2.31</v>
      </c>
      <c r="AC285" s="16">
        <v>4.34</v>
      </c>
      <c r="AD285" s="25">
        <v>0</v>
      </c>
      <c r="AE285" s="25">
        <v>0</v>
      </c>
      <c r="AF285" s="25">
        <v>0</v>
      </c>
      <c r="AG285" s="25">
        <v>0</v>
      </c>
      <c r="AH285">
        <v>2</v>
      </c>
      <c r="AI285" s="25">
        <f t="shared" si="49"/>
        <v>2</v>
      </c>
      <c r="AJ285" s="25">
        <v>0</v>
      </c>
      <c r="AK285" s="25">
        <v>0</v>
      </c>
      <c r="AL285" s="25">
        <v>0</v>
      </c>
      <c r="AM285" s="25">
        <v>2</v>
      </c>
      <c r="AN285" s="25">
        <f t="shared" si="50"/>
        <v>2</v>
      </c>
      <c r="AO285" s="25">
        <v>0</v>
      </c>
      <c r="AP285" s="25">
        <v>0</v>
      </c>
      <c r="AQ285" s="25">
        <v>0</v>
      </c>
      <c r="AR285" s="25">
        <v>1</v>
      </c>
      <c r="AS285" s="25">
        <f t="shared" si="51"/>
        <v>1</v>
      </c>
      <c r="AT285" s="25">
        <f t="shared" si="57"/>
        <v>0</v>
      </c>
      <c r="AU285" s="25">
        <f t="shared" si="57"/>
        <v>0</v>
      </c>
      <c r="AV285" s="25">
        <f t="shared" si="57"/>
        <v>0</v>
      </c>
      <c r="AW285" s="25">
        <f t="shared" si="57"/>
        <v>5</v>
      </c>
      <c r="AX285" s="25">
        <f t="shared" si="57"/>
        <v>5</v>
      </c>
    </row>
    <row r="286" spans="1:50" x14ac:dyDescent="0.3">
      <c r="A286" s="25">
        <v>285</v>
      </c>
      <c r="B286" s="25">
        <v>80</v>
      </c>
      <c r="C286" s="25">
        <v>4</v>
      </c>
      <c r="D286" s="25">
        <v>4</v>
      </c>
      <c r="E286" s="25">
        <v>2</v>
      </c>
      <c r="F286" s="25">
        <v>2</v>
      </c>
      <c r="G286" s="25">
        <v>1</v>
      </c>
      <c r="H286" s="25">
        <v>1</v>
      </c>
      <c r="I286" s="19">
        <f t="shared" si="52"/>
        <v>2</v>
      </c>
      <c r="J286" s="25">
        <v>3.28</v>
      </c>
      <c r="K286" s="10">
        <v>200</v>
      </c>
      <c r="L286" s="10">
        <v>201</v>
      </c>
      <c r="M286" s="14">
        <v>50030</v>
      </c>
      <c r="N286" s="14">
        <f t="shared" si="53"/>
        <v>1000</v>
      </c>
      <c r="O286" s="9">
        <f t="shared" si="54"/>
        <v>1</v>
      </c>
      <c r="P286" s="14">
        <v>970.53990831871954</v>
      </c>
      <c r="Q286" s="15">
        <f t="shared" si="55"/>
        <v>0.97</v>
      </c>
      <c r="R286" s="15">
        <f t="shared" si="47"/>
        <v>3.0000000000000027E-2</v>
      </c>
      <c r="S286" s="25">
        <v>7674</v>
      </c>
      <c r="T286" s="25">
        <v>7648</v>
      </c>
      <c r="U286" s="25">
        <v>7623</v>
      </c>
      <c r="V286" s="17">
        <v>79.16</v>
      </c>
      <c r="W286" s="17">
        <f t="shared" si="48"/>
        <v>1.8985057855343586</v>
      </c>
      <c r="X286" s="12">
        <v>73.760000000000005</v>
      </c>
      <c r="Y286" s="12">
        <v>84.55</v>
      </c>
      <c r="Z286" s="12">
        <v>3.95</v>
      </c>
      <c r="AA286" s="17">
        <f t="shared" si="56"/>
        <v>0.59659709562646024</v>
      </c>
      <c r="AB286" s="25">
        <v>2.68</v>
      </c>
      <c r="AC286" s="16">
        <v>4.88</v>
      </c>
      <c r="AD286" s="25">
        <v>2</v>
      </c>
      <c r="AE286" s="25">
        <v>0</v>
      </c>
      <c r="AF286" s="25">
        <v>0</v>
      </c>
      <c r="AG286" s="25">
        <v>0</v>
      </c>
      <c r="AH286">
        <v>0</v>
      </c>
      <c r="AI286" s="25">
        <f t="shared" si="49"/>
        <v>0</v>
      </c>
      <c r="AJ286" s="25">
        <v>0</v>
      </c>
      <c r="AK286" s="25">
        <v>0</v>
      </c>
      <c r="AL286" s="25">
        <v>0</v>
      </c>
      <c r="AM286" s="25">
        <v>3</v>
      </c>
      <c r="AN286" s="25">
        <f t="shared" si="50"/>
        <v>3</v>
      </c>
      <c r="AO286" s="25">
        <v>0</v>
      </c>
      <c r="AP286" s="25">
        <v>0</v>
      </c>
      <c r="AQ286" s="25">
        <v>0</v>
      </c>
      <c r="AR286" s="25">
        <v>1</v>
      </c>
      <c r="AS286" s="25">
        <f t="shared" si="51"/>
        <v>1</v>
      </c>
      <c r="AT286" s="25">
        <f t="shared" si="57"/>
        <v>0</v>
      </c>
      <c r="AU286" s="25">
        <f t="shared" si="57"/>
        <v>0</v>
      </c>
      <c r="AV286" s="25">
        <f t="shared" si="57"/>
        <v>0</v>
      </c>
      <c r="AW286" s="25">
        <f t="shared" si="57"/>
        <v>4</v>
      </c>
      <c r="AX286" s="25">
        <f t="shared" si="57"/>
        <v>4</v>
      </c>
    </row>
    <row r="287" spans="1:50" x14ac:dyDescent="0.3">
      <c r="A287" s="25">
        <v>286</v>
      </c>
      <c r="B287" s="25">
        <v>80</v>
      </c>
      <c r="C287" s="25">
        <v>4</v>
      </c>
      <c r="D287" s="25">
        <v>4</v>
      </c>
      <c r="E287" s="25">
        <v>2</v>
      </c>
      <c r="F287" s="25">
        <v>2</v>
      </c>
      <c r="G287" s="25">
        <v>1</v>
      </c>
      <c r="H287" s="25">
        <v>1</v>
      </c>
      <c r="I287" s="19">
        <f t="shared" si="52"/>
        <v>2</v>
      </c>
      <c r="J287" s="25">
        <v>3.35</v>
      </c>
      <c r="K287" s="10">
        <v>201</v>
      </c>
      <c r="L287" s="10">
        <v>202</v>
      </c>
      <c r="M287" s="14">
        <v>50030</v>
      </c>
      <c r="N287" s="14">
        <f t="shared" si="53"/>
        <v>1000</v>
      </c>
      <c r="O287" s="9">
        <f t="shared" si="54"/>
        <v>1</v>
      </c>
      <c r="P287" s="14">
        <v>999.9650572490425</v>
      </c>
      <c r="Q287" s="15">
        <f t="shared" si="55"/>
        <v>1</v>
      </c>
      <c r="R287" s="15">
        <f t="shared" si="47"/>
        <v>0</v>
      </c>
      <c r="S287" s="25">
        <v>7674</v>
      </c>
      <c r="T287" s="25">
        <v>7648</v>
      </c>
      <c r="U287" s="25">
        <v>7623</v>
      </c>
      <c r="V287" s="17">
        <v>115.53</v>
      </c>
      <c r="W287" s="17">
        <f t="shared" si="48"/>
        <v>2.0626947733423937</v>
      </c>
      <c r="X287" s="12">
        <v>105.69</v>
      </c>
      <c r="Y287" s="12">
        <v>125.36</v>
      </c>
      <c r="Z287" s="12">
        <v>3.96</v>
      </c>
      <c r="AA287" s="17">
        <f t="shared" si="56"/>
        <v>0.5976951859255123</v>
      </c>
      <c r="AB287" s="25">
        <v>3.27</v>
      </c>
      <c r="AC287" s="16">
        <v>5.21</v>
      </c>
      <c r="AD287" s="25">
        <v>1</v>
      </c>
      <c r="AE287" s="25">
        <v>0</v>
      </c>
      <c r="AF287" s="25">
        <v>0</v>
      </c>
      <c r="AG287" s="25">
        <v>0</v>
      </c>
      <c r="AH287">
        <v>0</v>
      </c>
      <c r="AI287" s="25">
        <f t="shared" si="49"/>
        <v>0</v>
      </c>
      <c r="AJ287" s="25">
        <v>0</v>
      </c>
      <c r="AK287" s="25">
        <v>2</v>
      </c>
      <c r="AL287" s="25">
        <v>0</v>
      </c>
      <c r="AM287" s="25">
        <v>1</v>
      </c>
      <c r="AN287" s="25">
        <f t="shared" si="50"/>
        <v>3</v>
      </c>
      <c r="AO287" s="25">
        <v>0</v>
      </c>
      <c r="AP287" s="25">
        <v>1</v>
      </c>
      <c r="AQ287" s="25">
        <v>2</v>
      </c>
      <c r="AR287" s="25">
        <v>0</v>
      </c>
      <c r="AS287" s="25">
        <f t="shared" si="51"/>
        <v>3</v>
      </c>
      <c r="AT287" s="25">
        <f t="shared" si="57"/>
        <v>0</v>
      </c>
      <c r="AU287" s="25">
        <f t="shared" si="57"/>
        <v>3</v>
      </c>
      <c r="AV287" s="25">
        <f t="shared" si="57"/>
        <v>2</v>
      </c>
      <c r="AW287" s="25">
        <f t="shared" si="57"/>
        <v>1</v>
      </c>
      <c r="AX287" s="25">
        <f t="shared" si="57"/>
        <v>6</v>
      </c>
    </row>
    <row r="288" spans="1:50" x14ac:dyDescent="0.3">
      <c r="A288" s="25">
        <v>287</v>
      </c>
      <c r="B288" s="25">
        <v>60</v>
      </c>
      <c r="C288" s="25">
        <v>4</v>
      </c>
      <c r="D288" s="25">
        <v>4</v>
      </c>
      <c r="E288" s="25">
        <v>3</v>
      </c>
      <c r="F288" s="25">
        <v>3</v>
      </c>
      <c r="G288" s="25">
        <v>1</v>
      </c>
      <c r="H288" s="25">
        <v>1</v>
      </c>
      <c r="I288" s="19">
        <f t="shared" si="52"/>
        <v>2</v>
      </c>
      <c r="J288" s="25">
        <v>3.29</v>
      </c>
      <c r="K288" s="10">
        <v>202</v>
      </c>
      <c r="L288" s="10">
        <v>203</v>
      </c>
      <c r="M288" s="14">
        <v>50030</v>
      </c>
      <c r="N288" s="14">
        <f t="shared" si="53"/>
        <v>1000</v>
      </c>
      <c r="O288" s="9">
        <f t="shared" si="54"/>
        <v>1</v>
      </c>
      <c r="P288" s="14">
        <v>999.68335078511473</v>
      </c>
      <c r="Q288" s="15">
        <f t="shared" si="55"/>
        <v>1</v>
      </c>
      <c r="R288" s="15">
        <f t="shared" si="47"/>
        <v>0</v>
      </c>
      <c r="S288" s="25">
        <v>7674</v>
      </c>
      <c r="T288" s="25">
        <v>7648</v>
      </c>
      <c r="U288" s="25">
        <v>7623</v>
      </c>
      <c r="V288" s="17">
        <v>99.93</v>
      </c>
      <c r="W288" s="17">
        <f t="shared" si="48"/>
        <v>1.9996958874108393</v>
      </c>
      <c r="X288" s="12">
        <v>85.33</v>
      </c>
      <c r="Y288" s="12">
        <v>114.52</v>
      </c>
      <c r="Z288" s="12">
        <v>3.1</v>
      </c>
      <c r="AA288" s="17">
        <f t="shared" si="56"/>
        <v>0.49136169383427269</v>
      </c>
      <c r="AB288" s="25">
        <v>2.62</v>
      </c>
      <c r="AC288" s="16">
        <v>3.82</v>
      </c>
      <c r="AD288" s="25">
        <v>3</v>
      </c>
      <c r="AE288" s="25">
        <v>0</v>
      </c>
      <c r="AF288" s="25">
        <v>0</v>
      </c>
      <c r="AG288" s="25">
        <v>1</v>
      </c>
      <c r="AH288">
        <v>4</v>
      </c>
      <c r="AI288" s="25">
        <f t="shared" si="49"/>
        <v>5</v>
      </c>
      <c r="AJ288" s="25">
        <v>0</v>
      </c>
      <c r="AK288" s="25">
        <v>0</v>
      </c>
      <c r="AL288" s="25">
        <v>1</v>
      </c>
      <c r="AM288" s="25">
        <v>2</v>
      </c>
      <c r="AN288" s="25">
        <f t="shared" si="50"/>
        <v>3</v>
      </c>
      <c r="AO288" s="25">
        <v>0</v>
      </c>
      <c r="AP288" s="25">
        <v>0</v>
      </c>
      <c r="AQ288" s="25">
        <v>0</v>
      </c>
      <c r="AR288" s="25">
        <v>0</v>
      </c>
      <c r="AS288" s="25">
        <f t="shared" si="51"/>
        <v>0</v>
      </c>
      <c r="AT288" s="25">
        <f t="shared" si="57"/>
        <v>0</v>
      </c>
      <c r="AU288" s="25">
        <f t="shared" si="57"/>
        <v>0</v>
      </c>
      <c r="AV288" s="25">
        <f t="shared" si="57"/>
        <v>2</v>
      </c>
      <c r="AW288" s="25">
        <f t="shared" si="57"/>
        <v>6</v>
      </c>
      <c r="AX288" s="25">
        <f t="shared" si="57"/>
        <v>8</v>
      </c>
    </row>
    <row r="289" spans="1:50" x14ac:dyDescent="0.3">
      <c r="A289" s="25">
        <v>288</v>
      </c>
      <c r="B289" s="25">
        <v>80</v>
      </c>
      <c r="C289" s="25">
        <v>4</v>
      </c>
      <c r="D289" s="25">
        <v>4</v>
      </c>
      <c r="E289" s="25">
        <v>2</v>
      </c>
      <c r="F289" s="25">
        <v>2</v>
      </c>
      <c r="G289" s="25">
        <v>1</v>
      </c>
      <c r="H289" s="25">
        <v>1</v>
      </c>
      <c r="I289" s="19">
        <f t="shared" si="52"/>
        <v>2</v>
      </c>
      <c r="J289" s="25">
        <v>3.28</v>
      </c>
      <c r="K289" s="10">
        <v>203</v>
      </c>
      <c r="L289" s="10">
        <v>204</v>
      </c>
      <c r="M289" s="14">
        <v>50030</v>
      </c>
      <c r="N289" s="14">
        <f t="shared" si="53"/>
        <v>1000</v>
      </c>
      <c r="O289" s="9">
        <f t="shared" si="54"/>
        <v>1</v>
      </c>
      <c r="P289" s="14">
        <v>993.28829300943403</v>
      </c>
      <c r="Q289" s="15">
        <f t="shared" si="55"/>
        <v>0.99</v>
      </c>
      <c r="R289" s="15">
        <f t="shared" si="47"/>
        <v>1.0000000000000009E-2</v>
      </c>
      <c r="S289" s="25">
        <v>7674</v>
      </c>
      <c r="T289" s="25">
        <v>7648</v>
      </c>
      <c r="U289" s="25">
        <v>7623</v>
      </c>
      <c r="V289" s="17">
        <v>112.83</v>
      </c>
      <c r="W289" s="17">
        <f t="shared" si="48"/>
        <v>2.0524245881420615</v>
      </c>
      <c r="X289" s="12">
        <v>93.76</v>
      </c>
      <c r="Y289" s="12">
        <v>131.9</v>
      </c>
      <c r="Z289" s="12">
        <v>3.28</v>
      </c>
      <c r="AA289" s="17">
        <f t="shared" si="56"/>
        <v>0.5158738437116791</v>
      </c>
      <c r="AB289" s="25">
        <v>2.48</v>
      </c>
      <c r="AC289" s="16">
        <v>4.13</v>
      </c>
      <c r="AD289" s="25">
        <v>1</v>
      </c>
      <c r="AE289" s="25">
        <v>0</v>
      </c>
      <c r="AF289" s="25">
        <v>0</v>
      </c>
      <c r="AG289" s="25">
        <v>2</v>
      </c>
      <c r="AH289">
        <v>2</v>
      </c>
      <c r="AI289" s="25">
        <f t="shared" si="49"/>
        <v>4</v>
      </c>
      <c r="AJ289" s="25">
        <v>0</v>
      </c>
      <c r="AK289" s="25">
        <v>0</v>
      </c>
      <c r="AL289" s="25">
        <v>0</v>
      </c>
      <c r="AM289" s="25">
        <v>1</v>
      </c>
      <c r="AN289" s="25">
        <f t="shared" si="50"/>
        <v>1</v>
      </c>
      <c r="AO289" s="25">
        <v>0</v>
      </c>
      <c r="AP289" s="25">
        <v>0</v>
      </c>
      <c r="AQ289" s="25">
        <v>4</v>
      </c>
      <c r="AR289" s="25">
        <v>1</v>
      </c>
      <c r="AS289" s="25">
        <f t="shared" si="51"/>
        <v>5</v>
      </c>
      <c r="AT289" s="25">
        <f t="shared" si="57"/>
        <v>0</v>
      </c>
      <c r="AU289" s="25">
        <f t="shared" si="57"/>
        <v>0</v>
      </c>
      <c r="AV289" s="25">
        <f t="shared" si="57"/>
        <v>6</v>
      </c>
      <c r="AW289" s="25">
        <f t="shared" si="57"/>
        <v>4</v>
      </c>
      <c r="AX289" s="25">
        <f t="shared" si="57"/>
        <v>10</v>
      </c>
    </row>
    <row r="290" spans="1:50" x14ac:dyDescent="0.3">
      <c r="A290" s="25">
        <v>289</v>
      </c>
      <c r="B290" s="25">
        <v>80</v>
      </c>
      <c r="C290" s="25">
        <v>4</v>
      </c>
      <c r="D290" s="25">
        <v>4</v>
      </c>
      <c r="E290" s="25">
        <v>4</v>
      </c>
      <c r="F290" s="25">
        <v>4</v>
      </c>
      <c r="G290" s="25">
        <v>1</v>
      </c>
      <c r="H290" s="25">
        <v>1</v>
      </c>
      <c r="I290" s="19">
        <f t="shared" si="52"/>
        <v>2</v>
      </c>
      <c r="J290" s="25">
        <v>3.34</v>
      </c>
      <c r="K290" s="10">
        <v>204</v>
      </c>
      <c r="L290" s="10">
        <v>205</v>
      </c>
      <c r="M290" s="14">
        <v>50030</v>
      </c>
      <c r="N290" s="14">
        <f t="shared" si="53"/>
        <v>1000</v>
      </c>
      <c r="O290" s="9">
        <f t="shared" si="54"/>
        <v>1</v>
      </c>
      <c r="P290" s="14">
        <v>999.01303363651209</v>
      </c>
      <c r="Q290" s="15">
        <f t="shared" si="55"/>
        <v>1</v>
      </c>
      <c r="R290" s="15">
        <f t="shared" si="47"/>
        <v>0</v>
      </c>
      <c r="S290" s="25">
        <v>7674</v>
      </c>
      <c r="T290" s="25">
        <v>7648</v>
      </c>
      <c r="U290" s="25">
        <v>7623</v>
      </c>
      <c r="V290" s="17">
        <v>97.25</v>
      </c>
      <c r="W290" s="17">
        <f t="shared" si="48"/>
        <v>1.9878896099977454</v>
      </c>
      <c r="X290" s="12">
        <v>97.06</v>
      </c>
      <c r="Y290" s="12">
        <v>97.43</v>
      </c>
      <c r="Z290" s="12">
        <v>3.36</v>
      </c>
      <c r="AA290" s="17">
        <f t="shared" si="56"/>
        <v>0.52633927738984398</v>
      </c>
      <c r="AB290" s="25">
        <v>2.41</v>
      </c>
      <c r="AC290" s="16">
        <v>4.6399999999999997</v>
      </c>
      <c r="AD290" s="25">
        <v>2</v>
      </c>
      <c r="AE290" s="25">
        <v>0</v>
      </c>
      <c r="AF290" s="25">
        <v>0</v>
      </c>
      <c r="AG290" s="25">
        <v>0</v>
      </c>
      <c r="AH290">
        <v>1</v>
      </c>
      <c r="AI290" s="25">
        <f t="shared" si="49"/>
        <v>1</v>
      </c>
      <c r="AJ290" s="25">
        <v>0</v>
      </c>
      <c r="AK290" s="25">
        <v>0</v>
      </c>
      <c r="AL290" s="25">
        <v>0</v>
      </c>
      <c r="AM290" s="25">
        <v>1</v>
      </c>
      <c r="AN290" s="25">
        <f t="shared" si="50"/>
        <v>1</v>
      </c>
      <c r="AO290" s="25">
        <v>0</v>
      </c>
      <c r="AP290" s="25">
        <v>0</v>
      </c>
      <c r="AQ290" s="25">
        <v>1</v>
      </c>
      <c r="AR290" s="25">
        <v>2</v>
      </c>
      <c r="AS290" s="25">
        <f t="shared" si="51"/>
        <v>3</v>
      </c>
      <c r="AT290" s="25">
        <f t="shared" si="57"/>
        <v>0</v>
      </c>
      <c r="AU290" s="25">
        <f t="shared" si="57"/>
        <v>0</v>
      </c>
      <c r="AV290" s="25">
        <f t="shared" si="57"/>
        <v>1</v>
      </c>
      <c r="AW290" s="25">
        <f t="shared" si="57"/>
        <v>4</v>
      </c>
      <c r="AX290" s="25">
        <f t="shared" si="57"/>
        <v>5</v>
      </c>
    </row>
    <row r="291" spans="1:50" s="88" customFormat="1" x14ac:dyDescent="0.3">
      <c r="A291" s="86">
        <v>290</v>
      </c>
      <c r="B291" s="86">
        <v>80</v>
      </c>
      <c r="C291" s="86">
        <v>4</v>
      </c>
      <c r="D291" s="86">
        <v>4</v>
      </c>
      <c r="E291" s="86">
        <v>1</v>
      </c>
      <c r="F291" s="86">
        <v>1</v>
      </c>
      <c r="G291" s="86">
        <v>1</v>
      </c>
      <c r="H291" s="86">
        <v>1</v>
      </c>
      <c r="I291" s="86">
        <f t="shared" si="52"/>
        <v>2</v>
      </c>
      <c r="J291" s="86">
        <v>3.63</v>
      </c>
      <c r="K291" s="94">
        <v>205</v>
      </c>
      <c r="L291" s="94">
        <v>206</v>
      </c>
      <c r="M291" s="90">
        <v>50030</v>
      </c>
      <c r="N291" s="90">
        <f t="shared" si="53"/>
        <v>1000</v>
      </c>
      <c r="O291" s="89">
        <f t="shared" si="54"/>
        <v>1</v>
      </c>
      <c r="P291" s="90">
        <v>999.99529857106097</v>
      </c>
      <c r="Q291" s="87">
        <f t="shared" si="55"/>
        <v>1</v>
      </c>
      <c r="R291" s="87">
        <f t="shared" si="47"/>
        <v>0</v>
      </c>
      <c r="S291" s="86">
        <v>7674</v>
      </c>
      <c r="T291" s="86">
        <v>7648</v>
      </c>
      <c r="U291" s="86">
        <v>7623</v>
      </c>
      <c r="V291" s="23">
        <v>89.87</v>
      </c>
      <c r="W291" s="23">
        <f t="shared" si="48"/>
        <v>1.9536147416906406</v>
      </c>
      <c r="X291" s="13">
        <v>86.12</v>
      </c>
      <c r="Y291" s="13">
        <v>93.61</v>
      </c>
      <c r="Z291" s="13">
        <v>3.42</v>
      </c>
      <c r="AA291" s="23">
        <f t="shared" si="56"/>
        <v>0.53402610605613499</v>
      </c>
      <c r="AB291" s="86">
        <v>2.63</v>
      </c>
      <c r="AC291" s="91">
        <v>4.74</v>
      </c>
      <c r="AD291" s="86">
        <v>3</v>
      </c>
      <c r="AE291" s="86">
        <v>0</v>
      </c>
      <c r="AF291" s="86">
        <v>0</v>
      </c>
      <c r="AG291" s="86">
        <v>0</v>
      </c>
      <c r="AH291" s="93">
        <v>1</v>
      </c>
      <c r="AI291" s="86">
        <f t="shared" si="49"/>
        <v>1</v>
      </c>
      <c r="AJ291" s="86">
        <v>1</v>
      </c>
      <c r="AK291" s="86">
        <v>1</v>
      </c>
      <c r="AL291" s="86">
        <v>1</v>
      </c>
      <c r="AM291" s="86">
        <v>0</v>
      </c>
      <c r="AN291" s="86">
        <f t="shared" si="50"/>
        <v>3</v>
      </c>
      <c r="AO291" s="86">
        <v>1</v>
      </c>
      <c r="AP291" s="86">
        <v>0</v>
      </c>
      <c r="AQ291" s="86">
        <v>0</v>
      </c>
      <c r="AR291" s="86">
        <v>1</v>
      </c>
      <c r="AS291" s="86">
        <f t="shared" si="51"/>
        <v>2</v>
      </c>
      <c r="AT291" s="86">
        <f t="shared" si="57"/>
        <v>2</v>
      </c>
      <c r="AU291" s="86">
        <f t="shared" si="57"/>
        <v>1</v>
      </c>
      <c r="AV291" s="86">
        <f t="shared" si="57"/>
        <v>1</v>
      </c>
      <c r="AW291" s="86">
        <f t="shared" si="57"/>
        <v>2</v>
      </c>
      <c r="AX291" s="86">
        <f t="shared" si="57"/>
        <v>6</v>
      </c>
    </row>
    <row r="292" spans="1:50" x14ac:dyDescent="0.3">
      <c r="A292" s="25">
        <v>291</v>
      </c>
      <c r="B292" s="25">
        <v>80</v>
      </c>
      <c r="C292" s="25">
        <v>4</v>
      </c>
      <c r="D292" s="25">
        <v>4</v>
      </c>
      <c r="E292" s="25">
        <v>2</v>
      </c>
      <c r="F292" s="25">
        <v>2</v>
      </c>
      <c r="G292" s="25">
        <v>1</v>
      </c>
      <c r="H292" s="25">
        <v>1</v>
      </c>
      <c r="I292" s="19">
        <f t="shared" si="52"/>
        <v>2</v>
      </c>
      <c r="J292" s="25">
        <v>3.62</v>
      </c>
      <c r="K292" s="10">
        <v>206</v>
      </c>
      <c r="L292" s="10">
        <v>207</v>
      </c>
      <c r="M292" s="14">
        <v>50030</v>
      </c>
      <c r="N292" s="14">
        <f t="shared" si="53"/>
        <v>1000</v>
      </c>
      <c r="O292" s="9">
        <f t="shared" si="54"/>
        <v>1</v>
      </c>
      <c r="P292" s="14">
        <v>999.99999927401052</v>
      </c>
      <c r="Q292" s="15">
        <f t="shared" si="55"/>
        <v>1</v>
      </c>
      <c r="R292" s="15">
        <f t="shared" si="47"/>
        <v>0</v>
      </c>
      <c r="S292" s="25">
        <v>7674</v>
      </c>
      <c r="T292" s="25">
        <v>7648</v>
      </c>
      <c r="U292" s="25">
        <v>7623</v>
      </c>
      <c r="V292" s="17">
        <v>78.5</v>
      </c>
      <c r="W292" s="17">
        <f t="shared" si="48"/>
        <v>1.8948696567452525</v>
      </c>
      <c r="X292" s="12">
        <v>78.05</v>
      </c>
      <c r="Y292" s="12">
        <v>78.94</v>
      </c>
      <c r="Z292" s="12">
        <v>2.88</v>
      </c>
      <c r="AA292" s="17">
        <f t="shared" si="56"/>
        <v>0.45939248775923086</v>
      </c>
      <c r="AB292" s="25">
        <v>2.09</v>
      </c>
      <c r="AC292" s="16">
        <v>3.38</v>
      </c>
      <c r="AD292" s="25">
        <v>2</v>
      </c>
      <c r="AE292" s="25">
        <v>0</v>
      </c>
      <c r="AF292" s="25">
        <v>0</v>
      </c>
      <c r="AG292" s="25">
        <v>0</v>
      </c>
      <c r="AH292">
        <v>0</v>
      </c>
      <c r="AI292" s="25">
        <f t="shared" si="49"/>
        <v>0</v>
      </c>
      <c r="AJ292" s="25">
        <v>0</v>
      </c>
      <c r="AK292" s="25">
        <v>0</v>
      </c>
      <c r="AL292" s="25">
        <v>0</v>
      </c>
      <c r="AM292" s="25">
        <v>0</v>
      </c>
      <c r="AN292" s="25">
        <f t="shared" si="50"/>
        <v>0</v>
      </c>
      <c r="AO292" s="25">
        <v>0</v>
      </c>
      <c r="AP292" s="25">
        <v>0</v>
      </c>
      <c r="AQ292" s="25">
        <v>0</v>
      </c>
      <c r="AR292" s="25">
        <v>1</v>
      </c>
      <c r="AS292" s="25">
        <f t="shared" si="51"/>
        <v>1</v>
      </c>
      <c r="AT292" s="25">
        <f t="shared" si="57"/>
        <v>0</v>
      </c>
      <c r="AU292" s="25">
        <f t="shared" si="57"/>
        <v>0</v>
      </c>
      <c r="AV292" s="25">
        <f t="shared" si="57"/>
        <v>0</v>
      </c>
      <c r="AW292" s="25">
        <f t="shared" si="57"/>
        <v>1</v>
      </c>
      <c r="AX292" s="25">
        <f t="shared" si="57"/>
        <v>1</v>
      </c>
    </row>
    <row r="293" spans="1:50" x14ac:dyDescent="0.3">
      <c r="A293" s="25">
        <v>292</v>
      </c>
      <c r="B293" s="25">
        <v>80</v>
      </c>
      <c r="C293" s="25">
        <v>4</v>
      </c>
      <c r="D293" s="25">
        <v>4</v>
      </c>
      <c r="E293" s="25">
        <v>4</v>
      </c>
      <c r="F293" s="25">
        <v>1</v>
      </c>
      <c r="G293" s="25">
        <v>1</v>
      </c>
      <c r="H293" s="25">
        <v>1</v>
      </c>
      <c r="I293" s="19">
        <f t="shared" si="52"/>
        <v>2</v>
      </c>
      <c r="J293" s="25">
        <v>3.47</v>
      </c>
      <c r="K293" s="10">
        <v>207</v>
      </c>
      <c r="L293" s="10">
        <v>208</v>
      </c>
      <c r="M293" s="14">
        <v>50030</v>
      </c>
      <c r="N293" s="14">
        <f t="shared" si="53"/>
        <v>1000</v>
      </c>
      <c r="O293" s="9">
        <f t="shared" si="54"/>
        <v>1</v>
      </c>
      <c r="P293" s="14">
        <v>987.81978225889247</v>
      </c>
      <c r="Q293" s="15">
        <f t="shared" si="55"/>
        <v>0.99</v>
      </c>
      <c r="R293" s="15">
        <f t="shared" si="47"/>
        <v>1.0000000000000009E-2</v>
      </c>
      <c r="S293" s="25">
        <v>7674</v>
      </c>
      <c r="T293" s="25">
        <v>7648</v>
      </c>
      <c r="U293" s="25">
        <v>7623</v>
      </c>
      <c r="V293" s="17">
        <v>92.05</v>
      </c>
      <c r="W293" s="17">
        <f t="shared" si="48"/>
        <v>1.9640237928400335</v>
      </c>
      <c r="X293" s="12">
        <v>75.569999999999993</v>
      </c>
      <c r="Y293" s="12">
        <v>108.53</v>
      </c>
      <c r="Z293" s="12">
        <v>3.61</v>
      </c>
      <c r="AA293" s="17">
        <f t="shared" si="56"/>
        <v>0.55750720190565795</v>
      </c>
      <c r="AB293" s="25">
        <v>2.4</v>
      </c>
      <c r="AC293" s="16">
        <v>4.82</v>
      </c>
      <c r="AD293" s="25">
        <v>2</v>
      </c>
      <c r="AE293" s="25">
        <v>0</v>
      </c>
      <c r="AF293" s="25">
        <v>0</v>
      </c>
      <c r="AG293" s="25">
        <v>0</v>
      </c>
      <c r="AH293">
        <v>0</v>
      </c>
      <c r="AI293" s="25">
        <f t="shared" si="49"/>
        <v>0</v>
      </c>
      <c r="AJ293" s="25">
        <v>0</v>
      </c>
      <c r="AK293" s="25">
        <v>0</v>
      </c>
      <c r="AL293" s="25">
        <v>2</v>
      </c>
      <c r="AM293" s="25">
        <v>0</v>
      </c>
      <c r="AN293" s="25">
        <f t="shared" si="50"/>
        <v>2</v>
      </c>
      <c r="AO293" s="25">
        <v>0</v>
      </c>
      <c r="AP293" s="25">
        <v>0</v>
      </c>
      <c r="AQ293" s="25">
        <v>0</v>
      </c>
      <c r="AR293" s="25">
        <v>1</v>
      </c>
      <c r="AS293" s="25">
        <f t="shared" si="51"/>
        <v>1</v>
      </c>
      <c r="AT293" s="25">
        <f t="shared" si="57"/>
        <v>0</v>
      </c>
      <c r="AU293" s="25">
        <f t="shared" si="57"/>
        <v>0</v>
      </c>
      <c r="AV293" s="25">
        <f t="shared" si="57"/>
        <v>2</v>
      </c>
      <c r="AW293" s="25">
        <f t="shared" si="57"/>
        <v>1</v>
      </c>
      <c r="AX293" s="25">
        <f t="shared" si="57"/>
        <v>3</v>
      </c>
    </row>
    <row r="294" spans="1:50" x14ac:dyDescent="0.3">
      <c r="A294" s="25">
        <v>293</v>
      </c>
      <c r="B294" s="25">
        <v>80</v>
      </c>
      <c r="C294" s="25">
        <v>4</v>
      </c>
      <c r="D294" s="25">
        <v>4</v>
      </c>
      <c r="E294" s="25">
        <v>4</v>
      </c>
      <c r="F294" s="25">
        <v>2</v>
      </c>
      <c r="G294" s="25">
        <v>1</v>
      </c>
      <c r="H294" s="25">
        <v>1</v>
      </c>
      <c r="I294" s="19">
        <f t="shared" si="52"/>
        <v>2</v>
      </c>
      <c r="J294" s="25">
        <v>3.69</v>
      </c>
      <c r="K294" s="10">
        <v>208</v>
      </c>
      <c r="L294" s="10">
        <v>209</v>
      </c>
      <c r="M294" s="14">
        <v>50030</v>
      </c>
      <c r="N294" s="14">
        <f t="shared" si="53"/>
        <v>1000</v>
      </c>
      <c r="O294" s="9">
        <f t="shared" si="54"/>
        <v>1</v>
      </c>
      <c r="P294" s="14">
        <v>999.99385396758146</v>
      </c>
      <c r="Q294" s="15">
        <f t="shared" si="55"/>
        <v>1</v>
      </c>
      <c r="R294" s="15">
        <f t="shared" si="47"/>
        <v>0</v>
      </c>
      <c r="S294" s="25">
        <v>7674</v>
      </c>
      <c r="T294" s="25">
        <v>7648</v>
      </c>
      <c r="U294" s="25">
        <v>7623</v>
      </c>
      <c r="V294" s="17">
        <v>79.849999999999994</v>
      </c>
      <c r="W294" s="17">
        <f t="shared" si="48"/>
        <v>1.9022749204745018</v>
      </c>
      <c r="X294" s="12">
        <v>63.91</v>
      </c>
      <c r="Y294" s="12">
        <v>95.79</v>
      </c>
      <c r="Z294" s="12">
        <v>4.32</v>
      </c>
      <c r="AA294" s="17">
        <f t="shared" si="56"/>
        <v>0.63548374681491215</v>
      </c>
      <c r="AB294" s="25">
        <v>3.23</v>
      </c>
      <c r="AC294" s="16">
        <v>5.59</v>
      </c>
      <c r="AD294" s="25">
        <v>5</v>
      </c>
      <c r="AE294" s="25">
        <v>0</v>
      </c>
      <c r="AF294" s="25">
        <v>0</v>
      </c>
      <c r="AG294" s="25">
        <v>0</v>
      </c>
      <c r="AH294">
        <v>1</v>
      </c>
      <c r="AI294" s="25">
        <f t="shared" si="49"/>
        <v>1</v>
      </c>
      <c r="AJ294" s="25">
        <v>0</v>
      </c>
      <c r="AK294" s="25">
        <v>0</v>
      </c>
      <c r="AL294" s="25">
        <v>0</v>
      </c>
      <c r="AM294" s="25">
        <v>0</v>
      </c>
      <c r="AN294" s="25">
        <f t="shared" si="50"/>
        <v>0</v>
      </c>
      <c r="AO294" s="25">
        <v>0</v>
      </c>
      <c r="AP294" s="25">
        <v>0</v>
      </c>
      <c r="AQ294" s="25">
        <v>2</v>
      </c>
      <c r="AR294" s="25">
        <v>1</v>
      </c>
      <c r="AS294" s="25">
        <f t="shared" si="51"/>
        <v>3</v>
      </c>
      <c r="AT294" s="25">
        <f t="shared" si="57"/>
        <v>0</v>
      </c>
      <c r="AU294" s="25">
        <f t="shared" si="57"/>
        <v>0</v>
      </c>
      <c r="AV294" s="25">
        <f t="shared" si="57"/>
        <v>2</v>
      </c>
      <c r="AW294" s="25">
        <f t="shared" si="57"/>
        <v>2</v>
      </c>
      <c r="AX294" s="25">
        <f t="shared" si="57"/>
        <v>4</v>
      </c>
    </row>
    <row r="295" spans="1:50" x14ac:dyDescent="0.3">
      <c r="A295" s="25">
        <v>294</v>
      </c>
      <c r="B295" s="25">
        <v>80</v>
      </c>
      <c r="C295" s="25">
        <v>4</v>
      </c>
      <c r="D295" s="25">
        <v>3</v>
      </c>
      <c r="E295" s="25">
        <v>1</v>
      </c>
      <c r="F295" s="25">
        <v>1</v>
      </c>
      <c r="G295" s="25">
        <v>1</v>
      </c>
      <c r="H295" s="25">
        <v>1</v>
      </c>
      <c r="I295" s="19">
        <f t="shared" si="52"/>
        <v>2</v>
      </c>
      <c r="J295" s="25">
        <v>3.36</v>
      </c>
      <c r="K295" s="10">
        <v>209</v>
      </c>
      <c r="L295" s="10">
        <v>210</v>
      </c>
      <c r="M295" s="14">
        <v>50030</v>
      </c>
      <c r="N295" s="14">
        <f t="shared" si="53"/>
        <v>1000</v>
      </c>
      <c r="O295" s="9">
        <f t="shared" si="54"/>
        <v>1</v>
      </c>
      <c r="P295" s="14">
        <v>999.99990944887406</v>
      </c>
      <c r="Q295" s="15">
        <f t="shared" si="55"/>
        <v>1</v>
      </c>
      <c r="R295" s="15">
        <f t="shared" si="47"/>
        <v>0</v>
      </c>
      <c r="S295" s="25">
        <v>7674</v>
      </c>
      <c r="T295" s="25">
        <v>7648</v>
      </c>
      <c r="U295" s="25">
        <v>7623</v>
      </c>
      <c r="V295" s="17">
        <v>96.09</v>
      </c>
      <c r="W295" s="17">
        <f t="shared" si="48"/>
        <v>1.9826781933834843</v>
      </c>
      <c r="X295" s="12">
        <v>73.400000000000006</v>
      </c>
      <c r="Y295" s="12">
        <v>118.77</v>
      </c>
      <c r="Z295" s="12">
        <v>3.02</v>
      </c>
      <c r="AA295" s="17">
        <f t="shared" si="56"/>
        <v>0.48000694295715063</v>
      </c>
      <c r="AB295" s="25">
        <v>1.69</v>
      </c>
      <c r="AC295" s="16">
        <v>4.5</v>
      </c>
      <c r="AD295" s="25">
        <v>3</v>
      </c>
      <c r="AE295" s="25">
        <v>0</v>
      </c>
      <c r="AF295" s="25">
        <v>0</v>
      </c>
      <c r="AG295" s="25">
        <v>0</v>
      </c>
      <c r="AH295">
        <v>4</v>
      </c>
      <c r="AI295" s="25">
        <f t="shared" si="49"/>
        <v>4</v>
      </c>
      <c r="AJ295" s="25">
        <v>0</v>
      </c>
      <c r="AK295" s="25">
        <v>0</v>
      </c>
      <c r="AL295" s="25">
        <v>0</v>
      </c>
      <c r="AM295" s="25">
        <v>2</v>
      </c>
      <c r="AN295" s="25">
        <f t="shared" si="50"/>
        <v>2</v>
      </c>
      <c r="AO295" s="25">
        <v>0</v>
      </c>
      <c r="AP295" s="25">
        <v>1</v>
      </c>
      <c r="AQ295" s="25">
        <v>0</v>
      </c>
      <c r="AR295" s="25">
        <v>3</v>
      </c>
      <c r="AS295" s="25">
        <f t="shared" si="51"/>
        <v>4</v>
      </c>
      <c r="AT295" s="25">
        <f t="shared" si="57"/>
        <v>0</v>
      </c>
      <c r="AU295" s="25">
        <f t="shared" si="57"/>
        <v>1</v>
      </c>
      <c r="AV295" s="25">
        <f t="shared" si="57"/>
        <v>0</v>
      </c>
      <c r="AW295" s="25">
        <f t="shared" si="57"/>
        <v>9</v>
      </c>
      <c r="AX295" s="25">
        <f t="shared" si="57"/>
        <v>10</v>
      </c>
    </row>
    <row r="296" spans="1:50" s="88" customFormat="1" x14ac:dyDescent="0.3">
      <c r="A296" s="86">
        <v>295</v>
      </c>
      <c r="B296" s="86">
        <v>40</v>
      </c>
      <c r="C296" s="86">
        <v>4</v>
      </c>
      <c r="D296" s="86">
        <v>4</v>
      </c>
      <c r="E296" s="86">
        <v>2</v>
      </c>
      <c r="F296" s="86">
        <v>2</v>
      </c>
      <c r="G296" s="86">
        <v>1</v>
      </c>
      <c r="H296" s="86">
        <v>1</v>
      </c>
      <c r="I296" s="86">
        <f t="shared" si="52"/>
        <v>2</v>
      </c>
      <c r="J296" s="86">
        <v>3.55</v>
      </c>
      <c r="K296" s="94">
        <v>210</v>
      </c>
      <c r="L296" s="94">
        <v>211</v>
      </c>
      <c r="M296" s="90">
        <v>50030</v>
      </c>
      <c r="N296" s="90">
        <f t="shared" si="53"/>
        <v>1000</v>
      </c>
      <c r="O296" s="89">
        <f t="shared" si="54"/>
        <v>1</v>
      </c>
      <c r="P296" s="90">
        <v>999.99689084315492</v>
      </c>
      <c r="Q296" s="87">
        <f t="shared" si="55"/>
        <v>1</v>
      </c>
      <c r="R296" s="87">
        <f t="shared" si="47"/>
        <v>0</v>
      </c>
      <c r="S296" s="86">
        <v>8235</v>
      </c>
      <c r="T296" s="86">
        <v>8635</v>
      </c>
      <c r="U296" s="86">
        <v>9054</v>
      </c>
      <c r="V296" s="23">
        <v>77.36</v>
      </c>
      <c r="W296" s="23">
        <f t="shared" si="48"/>
        <v>1.8885164610749452</v>
      </c>
      <c r="X296" s="13">
        <v>70.75</v>
      </c>
      <c r="Y296" s="13">
        <v>83.96</v>
      </c>
      <c r="Z296" s="13">
        <v>2.0099999999999998</v>
      </c>
      <c r="AA296" s="23">
        <f t="shared" si="56"/>
        <v>0.30319605742048883</v>
      </c>
      <c r="AB296" s="86">
        <v>1.59</v>
      </c>
      <c r="AC296" s="91">
        <v>2.38</v>
      </c>
      <c r="AD296" s="86">
        <v>4</v>
      </c>
      <c r="AE296" s="86">
        <v>1</v>
      </c>
      <c r="AF296" s="86">
        <v>1</v>
      </c>
      <c r="AG296" s="86">
        <v>0</v>
      </c>
      <c r="AH296" s="93">
        <v>11</v>
      </c>
      <c r="AI296" s="86">
        <f t="shared" si="49"/>
        <v>13</v>
      </c>
      <c r="AJ296" s="86">
        <v>0</v>
      </c>
      <c r="AK296" s="86">
        <v>0</v>
      </c>
      <c r="AL296" s="86">
        <v>0</v>
      </c>
      <c r="AM296" s="86">
        <v>7</v>
      </c>
      <c r="AN296" s="86">
        <f t="shared" si="50"/>
        <v>7</v>
      </c>
      <c r="AO296" s="86">
        <v>0</v>
      </c>
      <c r="AP296" s="86">
        <v>0</v>
      </c>
      <c r="AQ296" s="86">
        <v>1</v>
      </c>
      <c r="AR296" s="86">
        <v>12</v>
      </c>
      <c r="AS296" s="86">
        <f t="shared" si="51"/>
        <v>13</v>
      </c>
      <c r="AT296" s="86">
        <f t="shared" si="57"/>
        <v>1</v>
      </c>
      <c r="AU296" s="86">
        <f t="shared" si="57"/>
        <v>1</v>
      </c>
      <c r="AV296" s="86">
        <f t="shared" si="57"/>
        <v>1</v>
      </c>
      <c r="AW296" s="86">
        <f t="shared" si="57"/>
        <v>30</v>
      </c>
      <c r="AX296" s="86">
        <f t="shared" si="57"/>
        <v>33</v>
      </c>
    </row>
    <row r="297" spans="1:50" s="88" customFormat="1" x14ac:dyDescent="0.3">
      <c r="A297" s="86">
        <v>296</v>
      </c>
      <c r="B297" s="86">
        <v>40</v>
      </c>
      <c r="C297" s="86">
        <v>4</v>
      </c>
      <c r="D297" s="86">
        <v>4</v>
      </c>
      <c r="E297" s="86">
        <v>1</v>
      </c>
      <c r="F297" s="86">
        <v>1</v>
      </c>
      <c r="G297" s="86">
        <v>1</v>
      </c>
      <c r="H297" s="86">
        <v>1</v>
      </c>
      <c r="I297" s="86">
        <f t="shared" si="52"/>
        <v>2</v>
      </c>
      <c r="J297" s="86">
        <v>3.61</v>
      </c>
      <c r="K297" s="94">
        <v>211</v>
      </c>
      <c r="L297" s="94">
        <v>212</v>
      </c>
      <c r="M297" s="90">
        <v>50030</v>
      </c>
      <c r="N297" s="90">
        <f t="shared" si="53"/>
        <v>1000</v>
      </c>
      <c r="O297" s="89">
        <f t="shared" si="54"/>
        <v>1</v>
      </c>
      <c r="P297" s="90">
        <v>999.99910909551159</v>
      </c>
      <c r="Q297" s="87">
        <f t="shared" si="55"/>
        <v>1</v>
      </c>
      <c r="R297" s="87">
        <f t="shared" si="47"/>
        <v>0</v>
      </c>
      <c r="S297" s="86">
        <v>8235</v>
      </c>
      <c r="T297" s="86">
        <v>8635</v>
      </c>
      <c r="U297" s="86">
        <v>9054</v>
      </c>
      <c r="V297" s="23">
        <v>57.8</v>
      </c>
      <c r="W297" s="23">
        <f t="shared" si="48"/>
        <v>1.761927838420529</v>
      </c>
      <c r="X297" s="13">
        <v>55.47</v>
      </c>
      <c r="Y297" s="13">
        <v>60.13</v>
      </c>
      <c r="Z297" s="13">
        <v>2.74</v>
      </c>
      <c r="AA297" s="23">
        <f t="shared" si="56"/>
        <v>0.43775056282038799</v>
      </c>
      <c r="AB297" s="86">
        <v>1.73</v>
      </c>
      <c r="AC297" s="91">
        <v>5.04</v>
      </c>
      <c r="AD297" s="86">
        <v>7</v>
      </c>
      <c r="AE297" s="86">
        <v>1</v>
      </c>
      <c r="AF297" s="86">
        <v>0</v>
      </c>
      <c r="AG297" s="86">
        <v>0</v>
      </c>
      <c r="AH297" s="93">
        <v>3</v>
      </c>
      <c r="AI297" s="86">
        <f t="shared" si="49"/>
        <v>4</v>
      </c>
      <c r="AJ297" s="86">
        <v>0</v>
      </c>
      <c r="AK297" s="86">
        <v>0</v>
      </c>
      <c r="AL297" s="86">
        <v>1</v>
      </c>
      <c r="AM297" s="86">
        <v>4</v>
      </c>
      <c r="AN297" s="86">
        <f t="shared" si="50"/>
        <v>5</v>
      </c>
      <c r="AO297" s="86">
        <v>0</v>
      </c>
      <c r="AP297" s="86">
        <v>0</v>
      </c>
      <c r="AQ297" s="86">
        <v>0</v>
      </c>
      <c r="AR297" s="86">
        <v>5</v>
      </c>
      <c r="AS297" s="86">
        <f t="shared" si="51"/>
        <v>5</v>
      </c>
      <c r="AT297" s="86">
        <f t="shared" si="57"/>
        <v>1</v>
      </c>
      <c r="AU297" s="86">
        <f t="shared" si="57"/>
        <v>0</v>
      </c>
      <c r="AV297" s="86">
        <f t="shared" si="57"/>
        <v>1</v>
      </c>
      <c r="AW297" s="86">
        <f t="shared" si="57"/>
        <v>12</v>
      </c>
      <c r="AX297" s="86">
        <f t="shared" si="57"/>
        <v>14</v>
      </c>
    </row>
    <row r="298" spans="1:50" s="88" customFormat="1" x14ac:dyDescent="0.3">
      <c r="A298" s="86">
        <v>297</v>
      </c>
      <c r="B298" s="86">
        <v>40</v>
      </c>
      <c r="C298" s="86">
        <v>4</v>
      </c>
      <c r="D298" s="86">
        <v>4</v>
      </c>
      <c r="E298" s="86">
        <v>2</v>
      </c>
      <c r="F298" s="86">
        <v>2</v>
      </c>
      <c r="G298" s="86">
        <v>1</v>
      </c>
      <c r="H298" s="86">
        <v>1</v>
      </c>
      <c r="I298" s="86">
        <f t="shared" si="52"/>
        <v>2</v>
      </c>
      <c r="J298" s="86">
        <v>3.56</v>
      </c>
      <c r="K298" s="94">
        <v>212</v>
      </c>
      <c r="L298" s="94">
        <v>213</v>
      </c>
      <c r="M298" s="90">
        <v>50030</v>
      </c>
      <c r="N298" s="90">
        <f t="shared" si="53"/>
        <v>1000</v>
      </c>
      <c r="O298" s="89">
        <f t="shared" si="54"/>
        <v>1</v>
      </c>
      <c r="P298" s="90">
        <v>999.86938999755705</v>
      </c>
      <c r="Q298" s="87">
        <f t="shared" si="55"/>
        <v>1</v>
      </c>
      <c r="R298" s="87">
        <f t="shared" si="47"/>
        <v>0</v>
      </c>
      <c r="S298" s="86">
        <v>8235</v>
      </c>
      <c r="T298" s="86">
        <v>8635</v>
      </c>
      <c r="U298" s="86">
        <v>9054</v>
      </c>
      <c r="V298" s="23">
        <v>102.39</v>
      </c>
      <c r="W298" s="23">
        <f t="shared" si="48"/>
        <v>2.0102575429983012</v>
      </c>
      <c r="X298" s="13">
        <v>98.68</v>
      </c>
      <c r="Y298" s="13">
        <v>106.1</v>
      </c>
      <c r="Z298" s="13">
        <v>4.9000000000000004</v>
      </c>
      <c r="AA298" s="23">
        <f t="shared" si="56"/>
        <v>0.69019608002851374</v>
      </c>
      <c r="AB298" s="86">
        <v>3.92</v>
      </c>
      <c r="AC298" s="91">
        <v>5.79</v>
      </c>
      <c r="AD298" s="86">
        <v>8</v>
      </c>
      <c r="AE298" s="86">
        <v>0</v>
      </c>
      <c r="AF298" s="86">
        <v>0</v>
      </c>
      <c r="AG298" s="86">
        <v>0</v>
      </c>
      <c r="AH298" s="93">
        <v>19</v>
      </c>
      <c r="AI298" s="86">
        <f t="shared" si="49"/>
        <v>19</v>
      </c>
      <c r="AJ298" s="86">
        <v>0</v>
      </c>
      <c r="AK298" s="86">
        <v>1</v>
      </c>
      <c r="AL298" s="86">
        <v>1</v>
      </c>
      <c r="AM298" s="86">
        <v>5</v>
      </c>
      <c r="AN298" s="86">
        <f t="shared" si="50"/>
        <v>7</v>
      </c>
      <c r="AO298" s="86">
        <v>0</v>
      </c>
      <c r="AP298" s="86">
        <v>0</v>
      </c>
      <c r="AQ298" s="86">
        <v>1</v>
      </c>
      <c r="AR298" s="86">
        <v>4</v>
      </c>
      <c r="AS298" s="86">
        <f t="shared" si="51"/>
        <v>5</v>
      </c>
      <c r="AT298" s="86">
        <f t="shared" si="57"/>
        <v>0</v>
      </c>
      <c r="AU298" s="86">
        <f t="shared" si="57"/>
        <v>1</v>
      </c>
      <c r="AV298" s="86">
        <f t="shared" si="57"/>
        <v>2</v>
      </c>
      <c r="AW298" s="86">
        <f t="shared" si="57"/>
        <v>28</v>
      </c>
      <c r="AX298" s="86">
        <f t="shared" si="57"/>
        <v>31</v>
      </c>
    </row>
    <row r="299" spans="1:50" x14ac:dyDescent="0.3">
      <c r="A299" s="25">
        <v>298</v>
      </c>
      <c r="B299" s="25">
        <v>60</v>
      </c>
      <c r="C299" s="25">
        <v>4</v>
      </c>
      <c r="D299" s="25">
        <v>4</v>
      </c>
      <c r="E299" s="25">
        <v>2</v>
      </c>
      <c r="F299" s="25">
        <v>2</v>
      </c>
      <c r="G299" s="25">
        <v>1</v>
      </c>
      <c r="H299" s="25">
        <v>1</v>
      </c>
      <c r="I299" s="19">
        <f t="shared" si="52"/>
        <v>2</v>
      </c>
      <c r="J299" s="25">
        <v>3.43</v>
      </c>
      <c r="K299" s="10">
        <v>213</v>
      </c>
      <c r="L299" s="10">
        <v>214</v>
      </c>
      <c r="M299" s="14">
        <v>50040</v>
      </c>
      <c r="N299" s="14">
        <f t="shared" si="53"/>
        <v>1000</v>
      </c>
      <c r="O299" s="9">
        <f t="shared" si="54"/>
        <v>1</v>
      </c>
      <c r="P299" s="14">
        <v>999.98545052328564</v>
      </c>
      <c r="Q299" s="15">
        <f t="shared" si="55"/>
        <v>1</v>
      </c>
      <c r="R299" s="15">
        <f t="shared" si="47"/>
        <v>0</v>
      </c>
      <c r="S299" s="25">
        <v>8235</v>
      </c>
      <c r="T299" s="25">
        <v>8635</v>
      </c>
      <c r="U299" s="25">
        <v>9054</v>
      </c>
      <c r="V299" s="17">
        <v>66.67</v>
      </c>
      <c r="W299" s="17">
        <f t="shared" si="48"/>
        <v>1.823930455125564</v>
      </c>
      <c r="X299" s="12">
        <v>50.28</v>
      </c>
      <c r="Y299" s="12">
        <v>83.05</v>
      </c>
      <c r="Z299" s="12">
        <v>4.25</v>
      </c>
      <c r="AA299" s="17">
        <f t="shared" si="56"/>
        <v>0.62838893005031149</v>
      </c>
      <c r="AB299" s="25">
        <v>3.29</v>
      </c>
      <c r="AC299" s="16">
        <v>5.28</v>
      </c>
      <c r="AD299" s="25">
        <v>8</v>
      </c>
      <c r="AE299" s="25">
        <v>0</v>
      </c>
      <c r="AF299" s="25">
        <v>1</v>
      </c>
      <c r="AG299" s="25">
        <v>0</v>
      </c>
      <c r="AH299">
        <v>0</v>
      </c>
      <c r="AI299" s="25">
        <f t="shared" si="49"/>
        <v>1</v>
      </c>
      <c r="AJ299" s="25">
        <v>0</v>
      </c>
      <c r="AK299" s="25">
        <v>0</v>
      </c>
      <c r="AL299" s="25">
        <v>1</v>
      </c>
      <c r="AM299" s="25">
        <v>0</v>
      </c>
      <c r="AN299" s="25">
        <f t="shared" si="50"/>
        <v>1</v>
      </c>
      <c r="AO299" s="25">
        <v>0</v>
      </c>
      <c r="AP299" s="25">
        <v>0</v>
      </c>
      <c r="AQ299" s="25">
        <v>1</v>
      </c>
      <c r="AR299" s="25">
        <v>2</v>
      </c>
      <c r="AS299" s="25">
        <f t="shared" si="51"/>
        <v>3</v>
      </c>
      <c r="AT299" s="25">
        <f t="shared" si="57"/>
        <v>0</v>
      </c>
      <c r="AU299" s="25">
        <f t="shared" si="57"/>
        <v>1</v>
      </c>
      <c r="AV299" s="25">
        <f t="shared" si="57"/>
        <v>2</v>
      </c>
      <c r="AW299" s="25">
        <f t="shared" si="57"/>
        <v>2</v>
      </c>
      <c r="AX299" s="25">
        <f t="shared" si="57"/>
        <v>5</v>
      </c>
    </row>
    <row r="300" spans="1:50" x14ac:dyDescent="0.3">
      <c r="A300" s="25">
        <v>299</v>
      </c>
      <c r="B300" s="25">
        <v>60</v>
      </c>
      <c r="C300" s="25">
        <v>3</v>
      </c>
      <c r="D300" s="25">
        <v>3</v>
      </c>
      <c r="E300" s="25">
        <v>1</v>
      </c>
      <c r="F300" s="25">
        <v>1</v>
      </c>
      <c r="G300" s="25">
        <v>1</v>
      </c>
      <c r="H300" s="25">
        <v>1</v>
      </c>
      <c r="I300" s="19">
        <f t="shared" si="52"/>
        <v>2</v>
      </c>
      <c r="J300" s="25">
        <v>3.43</v>
      </c>
      <c r="K300" s="10">
        <v>214</v>
      </c>
      <c r="L300" s="10">
        <v>215</v>
      </c>
      <c r="M300" s="14">
        <v>50040</v>
      </c>
      <c r="N300" s="14">
        <f t="shared" si="53"/>
        <v>1000</v>
      </c>
      <c r="O300" s="9">
        <f t="shared" si="54"/>
        <v>1</v>
      </c>
      <c r="P300" s="14">
        <v>987.99188156432047</v>
      </c>
      <c r="Q300" s="15">
        <f t="shared" si="55"/>
        <v>0.99</v>
      </c>
      <c r="R300" s="15">
        <f t="shared" si="47"/>
        <v>1.0000000000000009E-2</v>
      </c>
      <c r="S300" s="25">
        <v>8235</v>
      </c>
      <c r="T300" s="25">
        <v>8635</v>
      </c>
      <c r="U300" s="25">
        <v>9054</v>
      </c>
      <c r="V300" s="17">
        <v>99.24</v>
      </c>
      <c r="W300" s="17">
        <f t="shared" si="48"/>
        <v>1.9966867556001715</v>
      </c>
      <c r="X300" s="12">
        <v>63.4</v>
      </c>
      <c r="Y300" s="12">
        <v>135.07</v>
      </c>
      <c r="Z300" s="12">
        <v>4.57</v>
      </c>
      <c r="AA300" s="17">
        <f t="shared" si="56"/>
        <v>0.6599162000698503</v>
      </c>
      <c r="AB300" s="25">
        <v>3.67</v>
      </c>
      <c r="AC300" s="16">
        <v>5.5</v>
      </c>
      <c r="AD300" s="25">
        <v>4</v>
      </c>
      <c r="AE300" s="25">
        <v>0</v>
      </c>
      <c r="AF300" s="25">
        <v>0</v>
      </c>
      <c r="AG300" s="25">
        <v>1</v>
      </c>
      <c r="AH300">
        <v>1</v>
      </c>
      <c r="AI300" s="25">
        <f t="shared" si="49"/>
        <v>2</v>
      </c>
      <c r="AJ300" s="25">
        <v>0</v>
      </c>
      <c r="AK300" s="25">
        <v>0</v>
      </c>
      <c r="AL300" s="25">
        <v>0</v>
      </c>
      <c r="AM300" s="25">
        <v>1</v>
      </c>
      <c r="AN300" s="25">
        <f t="shared" si="50"/>
        <v>1</v>
      </c>
      <c r="AO300" s="25">
        <v>0</v>
      </c>
      <c r="AP300" s="25">
        <v>0</v>
      </c>
      <c r="AQ300" s="25">
        <v>0</v>
      </c>
      <c r="AR300" s="25">
        <v>1</v>
      </c>
      <c r="AS300" s="25">
        <f t="shared" si="51"/>
        <v>1</v>
      </c>
      <c r="AT300" s="25">
        <f t="shared" si="57"/>
        <v>0</v>
      </c>
      <c r="AU300" s="25">
        <f t="shared" si="57"/>
        <v>0</v>
      </c>
      <c r="AV300" s="25">
        <f t="shared" si="57"/>
        <v>1</v>
      </c>
      <c r="AW300" s="25">
        <f t="shared" si="57"/>
        <v>3</v>
      </c>
      <c r="AX300" s="25">
        <f t="shared" si="57"/>
        <v>4</v>
      </c>
    </row>
    <row r="301" spans="1:50" x14ac:dyDescent="0.3">
      <c r="A301" s="25">
        <v>300</v>
      </c>
      <c r="B301" s="25">
        <v>80</v>
      </c>
      <c r="C301" s="25">
        <v>3</v>
      </c>
      <c r="D301" s="25">
        <v>3</v>
      </c>
      <c r="E301" s="25">
        <v>1</v>
      </c>
      <c r="F301" s="25">
        <v>1</v>
      </c>
      <c r="G301" s="25">
        <v>1</v>
      </c>
      <c r="H301" s="25">
        <v>1</v>
      </c>
      <c r="I301" s="19">
        <f t="shared" si="52"/>
        <v>2</v>
      </c>
      <c r="J301" s="25">
        <v>3.42</v>
      </c>
      <c r="K301" s="10">
        <v>215</v>
      </c>
      <c r="L301" s="10">
        <v>216</v>
      </c>
      <c r="M301" s="14">
        <v>50040</v>
      </c>
      <c r="N301" s="14">
        <f t="shared" si="53"/>
        <v>1000</v>
      </c>
      <c r="O301" s="9">
        <f t="shared" si="54"/>
        <v>1</v>
      </c>
      <c r="P301" s="14">
        <v>993.40851502309704</v>
      </c>
      <c r="Q301" s="15">
        <f t="shared" si="55"/>
        <v>0.99</v>
      </c>
      <c r="R301" s="15">
        <f t="shared" si="47"/>
        <v>1.0000000000000009E-2</v>
      </c>
      <c r="S301" s="25">
        <v>8235</v>
      </c>
      <c r="T301" s="25">
        <v>8635</v>
      </c>
      <c r="U301" s="25">
        <v>9054</v>
      </c>
      <c r="V301" s="17">
        <v>82.12</v>
      </c>
      <c r="W301" s="17">
        <f t="shared" si="48"/>
        <v>1.9144489406985543</v>
      </c>
      <c r="X301" s="12">
        <v>81.52</v>
      </c>
      <c r="Y301" s="12">
        <v>82.71</v>
      </c>
      <c r="Z301" s="12">
        <v>4.5199999999999996</v>
      </c>
      <c r="AA301" s="17">
        <f t="shared" si="56"/>
        <v>0.65513843481138212</v>
      </c>
      <c r="AB301" s="25">
        <v>3.49</v>
      </c>
      <c r="AC301" s="16">
        <v>5.4</v>
      </c>
      <c r="AD301" s="25">
        <v>6</v>
      </c>
      <c r="AE301" s="25">
        <v>0</v>
      </c>
      <c r="AF301" s="25">
        <v>0</v>
      </c>
      <c r="AG301" s="25">
        <v>1</v>
      </c>
      <c r="AH301">
        <v>1</v>
      </c>
      <c r="AI301" s="25">
        <f t="shared" si="49"/>
        <v>2</v>
      </c>
      <c r="AJ301" s="25">
        <v>0</v>
      </c>
      <c r="AK301" s="25">
        <v>0</v>
      </c>
      <c r="AL301" s="25">
        <v>1</v>
      </c>
      <c r="AM301" s="25">
        <v>1</v>
      </c>
      <c r="AN301" s="25">
        <f t="shared" si="50"/>
        <v>2</v>
      </c>
      <c r="AO301" s="25">
        <v>0</v>
      </c>
      <c r="AP301" s="25">
        <v>0</v>
      </c>
      <c r="AQ301" s="25">
        <v>1</v>
      </c>
      <c r="AR301" s="25">
        <v>2</v>
      </c>
      <c r="AS301" s="25">
        <f t="shared" si="51"/>
        <v>3</v>
      </c>
      <c r="AT301" s="25">
        <f t="shared" si="57"/>
        <v>0</v>
      </c>
      <c r="AU301" s="25">
        <f t="shared" si="57"/>
        <v>0</v>
      </c>
      <c r="AV301" s="25">
        <f t="shared" si="57"/>
        <v>3</v>
      </c>
      <c r="AW301" s="25">
        <f t="shared" si="57"/>
        <v>4</v>
      </c>
      <c r="AX301" s="25">
        <f t="shared" si="57"/>
        <v>7</v>
      </c>
    </row>
    <row r="302" spans="1:50" x14ac:dyDescent="0.3">
      <c r="A302" s="25">
        <v>301</v>
      </c>
      <c r="B302" s="25">
        <v>80</v>
      </c>
      <c r="C302" s="25">
        <v>4</v>
      </c>
      <c r="D302" s="25">
        <v>2</v>
      </c>
      <c r="E302" s="25">
        <v>3</v>
      </c>
      <c r="F302" s="25">
        <v>2</v>
      </c>
      <c r="G302" s="25">
        <v>1</v>
      </c>
      <c r="H302" s="25">
        <v>1</v>
      </c>
      <c r="I302" s="19">
        <f t="shared" si="52"/>
        <v>2</v>
      </c>
      <c r="J302" s="25">
        <v>3.42</v>
      </c>
      <c r="K302" s="10">
        <v>216</v>
      </c>
      <c r="L302" s="10">
        <v>217</v>
      </c>
      <c r="M302" s="14">
        <v>50040</v>
      </c>
      <c r="N302" s="14">
        <f t="shared" si="53"/>
        <v>1000</v>
      </c>
      <c r="O302" s="9">
        <f t="shared" si="54"/>
        <v>1</v>
      </c>
      <c r="P302" s="14">
        <v>999.5663757418572</v>
      </c>
      <c r="Q302" s="15">
        <f t="shared" si="55"/>
        <v>1</v>
      </c>
      <c r="R302" s="15">
        <f t="shared" si="47"/>
        <v>0</v>
      </c>
      <c r="S302" s="25">
        <v>8235</v>
      </c>
      <c r="T302" s="25">
        <v>8635</v>
      </c>
      <c r="U302" s="25">
        <v>9054</v>
      </c>
      <c r="V302" s="17">
        <v>97.96</v>
      </c>
      <c r="W302" s="17">
        <f t="shared" si="48"/>
        <v>1.9910487764526765</v>
      </c>
      <c r="X302" s="12">
        <v>49.67</v>
      </c>
      <c r="Y302" s="12">
        <v>146.24</v>
      </c>
      <c r="Z302" s="12">
        <v>5.61</v>
      </c>
      <c r="AA302" s="17">
        <f t="shared" si="56"/>
        <v>0.74896286125616141</v>
      </c>
      <c r="AB302" s="25">
        <v>3.86</v>
      </c>
      <c r="AC302" s="16">
        <v>6.79</v>
      </c>
      <c r="AD302" s="25">
        <v>5</v>
      </c>
      <c r="AE302" s="25">
        <v>0</v>
      </c>
      <c r="AF302" s="25">
        <v>0</v>
      </c>
      <c r="AG302" s="25">
        <v>1</v>
      </c>
      <c r="AH302">
        <v>0</v>
      </c>
      <c r="AI302" s="25">
        <f t="shared" si="49"/>
        <v>1</v>
      </c>
      <c r="AJ302" s="25">
        <v>0</v>
      </c>
      <c r="AK302" s="25">
        <v>1</v>
      </c>
      <c r="AL302" s="25">
        <v>0</v>
      </c>
      <c r="AM302" s="25">
        <v>0</v>
      </c>
      <c r="AN302" s="25">
        <f t="shared" si="50"/>
        <v>1</v>
      </c>
      <c r="AO302" s="25">
        <v>0</v>
      </c>
      <c r="AP302" s="25">
        <v>0</v>
      </c>
      <c r="AQ302" s="25">
        <v>0</v>
      </c>
      <c r="AR302" s="25">
        <v>1</v>
      </c>
      <c r="AS302" s="25">
        <f t="shared" si="51"/>
        <v>1</v>
      </c>
      <c r="AT302" s="25">
        <f t="shared" si="57"/>
        <v>0</v>
      </c>
      <c r="AU302" s="25">
        <f t="shared" si="57"/>
        <v>1</v>
      </c>
      <c r="AV302" s="25">
        <f t="shared" si="57"/>
        <v>1</v>
      </c>
      <c r="AW302" s="25">
        <f t="shared" si="57"/>
        <v>1</v>
      </c>
      <c r="AX302" s="25">
        <f t="shared" si="57"/>
        <v>3</v>
      </c>
    </row>
    <row r="303" spans="1:50" s="88" customFormat="1" x14ac:dyDescent="0.3">
      <c r="A303" s="86">
        <v>302</v>
      </c>
      <c r="B303" s="86">
        <v>60</v>
      </c>
      <c r="C303" s="86">
        <v>3</v>
      </c>
      <c r="D303" s="86">
        <v>3</v>
      </c>
      <c r="E303" s="86">
        <v>2</v>
      </c>
      <c r="F303" s="86">
        <v>2</v>
      </c>
      <c r="G303" s="86">
        <v>1</v>
      </c>
      <c r="H303" s="86">
        <v>1</v>
      </c>
      <c r="I303" s="86">
        <f t="shared" si="52"/>
        <v>2</v>
      </c>
      <c r="J303" s="86">
        <v>3.33</v>
      </c>
      <c r="K303" s="94">
        <v>217</v>
      </c>
      <c r="L303" s="94">
        <v>217.5</v>
      </c>
      <c r="M303" s="90">
        <v>50040</v>
      </c>
      <c r="N303" s="90">
        <f t="shared" si="53"/>
        <v>500</v>
      </c>
      <c r="O303" s="89">
        <f t="shared" si="54"/>
        <v>0.5</v>
      </c>
      <c r="P303" s="90">
        <v>499.92940703552387</v>
      </c>
      <c r="Q303" s="87">
        <f t="shared" si="55"/>
        <v>1</v>
      </c>
      <c r="R303" s="87">
        <f t="shared" si="47"/>
        <v>0</v>
      </c>
      <c r="S303" s="86">
        <v>8235</v>
      </c>
      <c r="T303" s="86">
        <v>8635</v>
      </c>
      <c r="U303" s="86">
        <v>9054</v>
      </c>
      <c r="V303" s="23">
        <v>45.7</v>
      </c>
      <c r="W303" s="23">
        <f t="shared" si="48"/>
        <v>1.6599162000698502</v>
      </c>
      <c r="X303" s="13">
        <v>45.7</v>
      </c>
      <c r="Y303" s="13">
        <v>45.7</v>
      </c>
      <c r="Z303" s="13">
        <v>4.99</v>
      </c>
      <c r="AA303" s="23">
        <f t="shared" si="56"/>
        <v>0.69810054562338997</v>
      </c>
      <c r="AB303" s="86">
        <v>4.5199999999999996</v>
      </c>
      <c r="AC303" s="91">
        <v>5.53</v>
      </c>
      <c r="AD303" s="86">
        <v>1</v>
      </c>
      <c r="AE303" s="86">
        <v>0</v>
      </c>
      <c r="AF303" s="86">
        <v>1</v>
      </c>
      <c r="AG303" s="86">
        <v>1</v>
      </c>
      <c r="AH303" s="93">
        <v>0</v>
      </c>
      <c r="AI303" s="86">
        <f t="shared" si="49"/>
        <v>2</v>
      </c>
      <c r="AJ303" s="86">
        <v>0</v>
      </c>
      <c r="AK303" s="86">
        <v>2</v>
      </c>
      <c r="AL303" s="86">
        <v>0</v>
      </c>
      <c r="AM303" s="86">
        <v>0</v>
      </c>
      <c r="AN303" s="86">
        <f t="shared" si="50"/>
        <v>2</v>
      </c>
      <c r="AO303" s="86">
        <v>0</v>
      </c>
      <c r="AP303" s="86">
        <v>1</v>
      </c>
      <c r="AQ303" s="86">
        <v>1</v>
      </c>
      <c r="AR303" s="86">
        <v>1</v>
      </c>
      <c r="AS303" s="86">
        <f t="shared" si="51"/>
        <v>3</v>
      </c>
      <c r="AT303" s="86">
        <f t="shared" si="57"/>
        <v>0</v>
      </c>
      <c r="AU303" s="86">
        <f t="shared" si="57"/>
        <v>4</v>
      </c>
      <c r="AV303" s="86">
        <f t="shared" si="57"/>
        <v>2</v>
      </c>
      <c r="AW303" s="86">
        <f t="shared" si="57"/>
        <v>1</v>
      </c>
      <c r="AX303" s="86">
        <f t="shared" si="57"/>
        <v>7</v>
      </c>
    </row>
    <row r="304" spans="1:50" x14ac:dyDescent="0.3">
      <c r="A304" s="25">
        <v>303</v>
      </c>
      <c r="B304" s="25">
        <v>80</v>
      </c>
      <c r="C304" s="25">
        <v>3</v>
      </c>
      <c r="D304" s="25">
        <v>3</v>
      </c>
      <c r="E304" s="25">
        <v>2</v>
      </c>
      <c r="F304" s="25">
        <v>2</v>
      </c>
      <c r="G304" s="25">
        <v>1</v>
      </c>
      <c r="H304" s="25">
        <v>1</v>
      </c>
      <c r="I304" s="19">
        <f t="shared" si="52"/>
        <v>2</v>
      </c>
      <c r="J304" s="25">
        <v>3.53</v>
      </c>
      <c r="K304" s="10">
        <v>217.5</v>
      </c>
      <c r="L304" s="10">
        <v>218</v>
      </c>
      <c r="M304" s="14">
        <v>50040</v>
      </c>
      <c r="N304" s="14">
        <f t="shared" si="53"/>
        <v>500</v>
      </c>
      <c r="O304" s="9">
        <f t="shared" si="54"/>
        <v>0.5</v>
      </c>
      <c r="P304" s="14">
        <v>493.82269883295788</v>
      </c>
      <c r="Q304" s="15">
        <f t="shared" si="55"/>
        <v>0.99</v>
      </c>
      <c r="R304" s="15">
        <f t="shared" si="47"/>
        <v>1.0000000000000009E-2</v>
      </c>
      <c r="S304" s="25">
        <v>4519</v>
      </c>
      <c r="T304" s="25">
        <v>4742</v>
      </c>
      <c r="U304" s="25">
        <v>4976</v>
      </c>
      <c r="V304" s="17">
        <v>122.63</v>
      </c>
      <c r="W304" s="17">
        <f t="shared" si="48"/>
        <v>2.088596728262746</v>
      </c>
      <c r="X304" s="12">
        <v>122.63</v>
      </c>
      <c r="Y304" s="12">
        <v>122.63</v>
      </c>
      <c r="Z304" s="12">
        <v>5.04</v>
      </c>
      <c r="AA304" s="17">
        <f t="shared" si="56"/>
        <v>0.70243053644552533</v>
      </c>
      <c r="AB304" s="25">
        <v>4.01</v>
      </c>
      <c r="AC304" s="16">
        <v>6.25</v>
      </c>
      <c r="AD304" s="25">
        <v>4</v>
      </c>
      <c r="AE304" s="25">
        <v>0</v>
      </c>
      <c r="AF304" s="25">
        <v>0</v>
      </c>
      <c r="AG304" s="25">
        <v>0</v>
      </c>
      <c r="AH304">
        <v>0</v>
      </c>
      <c r="AI304" s="25">
        <f t="shared" si="49"/>
        <v>0</v>
      </c>
      <c r="AJ304" s="25">
        <v>0</v>
      </c>
      <c r="AK304" s="25">
        <v>0</v>
      </c>
      <c r="AL304" s="25">
        <v>0</v>
      </c>
      <c r="AM304" s="25">
        <v>0</v>
      </c>
      <c r="AN304" s="25">
        <f t="shared" si="50"/>
        <v>0</v>
      </c>
      <c r="AO304" s="25">
        <v>0</v>
      </c>
      <c r="AP304" s="25">
        <v>0</v>
      </c>
      <c r="AQ304" s="25">
        <v>0</v>
      </c>
      <c r="AR304" s="25">
        <v>0</v>
      </c>
      <c r="AS304" s="25">
        <f t="shared" si="51"/>
        <v>0</v>
      </c>
      <c r="AT304" s="25">
        <f t="shared" si="57"/>
        <v>0</v>
      </c>
      <c r="AU304" s="25">
        <f t="shared" si="57"/>
        <v>0</v>
      </c>
      <c r="AV304" s="25">
        <f t="shared" si="57"/>
        <v>0</v>
      </c>
      <c r="AW304" s="25">
        <f t="shared" si="57"/>
        <v>0</v>
      </c>
      <c r="AX304" s="25">
        <f t="shared" si="57"/>
        <v>0</v>
      </c>
    </row>
    <row r="305" spans="1:50" x14ac:dyDescent="0.3">
      <c r="A305" s="25">
        <v>304</v>
      </c>
      <c r="B305" s="25">
        <v>80</v>
      </c>
      <c r="C305" s="25">
        <v>3</v>
      </c>
      <c r="D305" s="25">
        <v>3</v>
      </c>
      <c r="E305" s="25">
        <v>2</v>
      </c>
      <c r="F305" s="25">
        <v>2</v>
      </c>
      <c r="G305" s="25">
        <v>1</v>
      </c>
      <c r="H305" s="25">
        <v>1</v>
      </c>
      <c r="I305" s="19">
        <f t="shared" si="52"/>
        <v>2</v>
      </c>
      <c r="J305" s="25">
        <v>3.83</v>
      </c>
      <c r="K305" s="10">
        <v>218</v>
      </c>
      <c r="L305" s="10">
        <v>218.636</v>
      </c>
      <c r="M305" s="14">
        <v>50040</v>
      </c>
      <c r="N305" s="14">
        <f t="shared" si="53"/>
        <v>635.99999999999568</v>
      </c>
      <c r="O305" s="9">
        <f t="shared" si="54"/>
        <v>0.63599999999999568</v>
      </c>
      <c r="P305" s="14">
        <v>634.96354587307314</v>
      </c>
      <c r="Q305" s="15">
        <f t="shared" si="55"/>
        <v>1</v>
      </c>
      <c r="R305" s="15">
        <f t="shared" si="47"/>
        <v>0</v>
      </c>
      <c r="S305" s="25">
        <v>4519</v>
      </c>
      <c r="T305" s="25">
        <v>4742</v>
      </c>
      <c r="U305" s="25">
        <v>4976</v>
      </c>
      <c r="V305" s="17">
        <v>104.98</v>
      </c>
      <c r="W305" s="17">
        <f t="shared" si="48"/>
        <v>2.0211065684321219</v>
      </c>
      <c r="X305" s="12">
        <v>85.34</v>
      </c>
      <c r="Y305" s="12">
        <v>124.61</v>
      </c>
      <c r="Z305" s="12">
        <v>4.63</v>
      </c>
      <c r="AA305" s="17">
        <f t="shared" si="56"/>
        <v>0.66558099101795309</v>
      </c>
      <c r="AB305" s="25">
        <v>4</v>
      </c>
      <c r="AC305" s="16">
        <v>5.15</v>
      </c>
      <c r="AD305" s="25">
        <v>1</v>
      </c>
      <c r="AE305" s="25">
        <v>0</v>
      </c>
      <c r="AF305" s="25">
        <v>0</v>
      </c>
      <c r="AG305" s="25">
        <v>0</v>
      </c>
      <c r="AH305">
        <v>0</v>
      </c>
      <c r="AI305" s="25">
        <f t="shared" si="49"/>
        <v>0</v>
      </c>
      <c r="AJ305" s="25">
        <v>0</v>
      </c>
      <c r="AK305" s="25">
        <v>0</v>
      </c>
      <c r="AL305" s="25">
        <v>0</v>
      </c>
      <c r="AM305" s="25">
        <v>1</v>
      </c>
      <c r="AN305" s="25">
        <f t="shared" si="50"/>
        <v>1</v>
      </c>
      <c r="AO305" s="25">
        <v>0</v>
      </c>
      <c r="AP305" s="25">
        <v>0</v>
      </c>
      <c r="AQ305" s="25">
        <v>0</v>
      </c>
      <c r="AR305" s="25">
        <v>2</v>
      </c>
      <c r="AS305" s="25">
        <f t="shared" si="51"/>
        <v>2</v>
      </c>
      <c r="AT305" s="25">
        <f t="shared" si="57"/>
        <v>0</v>
      </c>
      <c r="AU305" s="25">
        <f t="shared" si="57"/>
        <v>0</v>
      </c>
      <c r="AV305" s="25">
        <f t="shared" si="57"/>
        <v>0</v>
      </c>
      <c r="AW305" s="25">
        <f t="shared" si="57"/>
        <v>3</v>
      </c>
      <c r="AX305" s="25">
        <f t="shared" si="57"/>
        <v>3</v>
      </c>
    </row>
    <row r="306" spans="1:50" x14ac:dyDescent="0.3">
      <c r="A306" s="25">
        <v>305</v>
      </c>
      <c r="B306" s="25">
        <v>80</v>
      </c>
      <c r="C306" s="25">
        <v>3</v>
      </c>
      <c r="D306" s="25">
        <v>3</v>
      </c>
      <c r="E306" s="25">
        <v>2</v>
      </c>
      <c r="F306" s="25">
        <v>2</v>
      </c>
      <c r="G306" s="25">
        <v>1</v>
      </c>
      <c r="H306" s="25">
        <v>1</v>
      </c>
      <c r="I306" s="19">
        <f t="shared" si="52"/>
        <v>2</v>
      </c>
      <c r="J306" s="25">
        <v>3.49</v>
      </c>
      <c r="K306" s="10">
        <v>218.636</v>
      </c>
      <c r="L306" s="10">
        <v>219.6</v>
      </c>
      <c r="M306" s="14">
        <v>50040</v>
      </c>
      <c r="N306" s="14">
        <f t="shared" si="53"/>
        <v>963.99999999999864</v>
      </c>
      <c r="O306" s="9">
        <f t="shared" si="54"/>
        <v>0.96399999999999864</v>
      </c>
      <c r="P306" s="14">
        <v>926.0121838844542</v>
      </c>
      <c r="Q306" s="15">
        <f t="shared" si="55"/>
        <v>0.96</v>
      </c>
      <c r="R306" s="15">
        <f t="shared" si="47"/>
        <v>4.0000000000000036E-2</v>
      </c>
      <c r="S306" s="25">
        <v>4519</v>
      </c>
      <c r="T306" s="25">
        <v>4742</v>
      </c>
      <c r="U306" s="25">
        <v>4976</v>
      </c>
      <c r="V306" s="17">
        <v>119.07</v>
      </c>
      <c r="W306" s="17">
        <f t="shared" si="48"/>
        <v>2.075802353626826</v>
      </c>
      <c r="X306" s="12">
        <v>103.35</v>
      </c>
      <c r="Y306" s="12">
        <v>134.79</v>
      </c>
      <c r="Z306" s="12">
        <v>4.37</v>
      </c>
      <c r="AA306" s="17">
        <f t="shared" si="56"/>
        <v>0.64048143697042181</v>
      </c>
      <c r="AB306" s="25">
        <v>3.05</v>
      </c>
      <c r="AC306" s="16">
        <v>5.5</v>
      </c>
      <c r="AD306" s="25">
        <v>0</v>
      </c>
      <c r="AE306" s="25">
        <v>0</v>
      </c>
      <c r="AF306" s="25">
        <v>0</v>
      </c>
      <c r="AG306" s="25">
        <v>0</v>
      </c>
      <c r="AH306">
        <v>0</v>
      </c>
      <c r="AI306" s="25">
        <f t="shared" si="49"/>
        <v>0</v>
      </c>
      <c r="AJ306" s="25">
        <v>0</v>
      </c>
      <c r="AK306" s="25">
        <v>0</v>
      </c>
      <c r="AL306" s="25">
        <v>0</v>
      </c>
      <c r="AM306" s="25">
        <v>0</v>
      </c>
      <c r="AN306" s="25">
        <f t="shared" si="50"/>
        <v>0</v>
      </c>
      <c r="AO306" s="25">
        <v>0</v>
      </c>
      <c r="AP306" s="25">
        <v>0</v>
      </c>
      <c r="AQ306" s="25">
        <v>0</v>
      </c>
      <c r="AR306" s="25">
        <v>0</v>
      </c>
      <c r="AS306" s="25">
        <f t="shared" si="51"/>
        <v>0</v>
      </c>
      <c r="AT306" s="25">
        <f t="shared" si="57"/>
        <v>0</v>
      </c>
      <c r="AU306" s="25">
        <f t="shared" si="57"/>
        <v>0</v>
      </c>
      <c r="AV306" s="25">
        <f t="shared" si="57"/>
        <v>0</v>
      </c>
      <c r="AW306" s="25">
        <f t="shared" si="57"/>
        <v>0</v>
      </c>
      <c r="AX306" s="25">
        <f t="shared" si="57"/>
        <v>0</v>
      </c>
    </row>
    <row r="307" spans="1:50" x14ac:dyDescent="0.3">
      <c r="A307" s="25">
        <v>306</v>
      </c>
      <c r="B307" s="25">
        <v>80</v>
      </c>
      <c r="C307" s="25">
        <v>4</v>
      </c>
      <c r="D307" s="25">
        <v>4</v>
      </c>
      <c r="E307" s="25">
        <v>3</v>
      </c>
      <c r="F307" s="25">
        <v>3</v>
      </c>
      <c r="G307" s="25">
        <v>1</v>
      </c>
      <c r="H307" s="25">
        <v>1</v>
      </c>
      <c r="I307" s="19">
        <f t="shared" si="52"/>
        <v>2</v>
      </c>
      <c r="J307" s="25">
        <v>3.66</v>
      </c>
      <c r="K307" s="10">
        <v>219.6</v>
      </c>
      <c r="L307" s="10">
        <v>221</v>
      </c>
      <c r="M307" s="14">
        <v>50040</v>
      </c>
      <c r="N307" s="14">
        <f t="shared" si="53"/>
        <v>1400.0000000000057</v>
      </c>
      <c r="O307" s="9">
        <f t="shared" si="54"/>
        <v>1.4000000000000057</v>
      </c>
      <c r="P307" s="14">
        <v>1399.8298170120165</v>
      </c>
      <c r="Q307" s="15">
        <f t="shared" si="55"/>
        <v>1</v>
      </c>
      <c r="R307" s="15">
        <f t="shared" si="47"/>
        <v>0</v>
      </c>
      <c r="S307" s="25">
        <v>4519</v>
      </c>
      <c r="T307" s="25">
        <v>4742</v>
      </c>
      <c r="U307" s="25">
        <v>4976</v>
      </c>
      <c r="V307" s="17">
        <v>144.11000000000001</v>
      </c>
      <c r="W307" s="17">
        <f t="shared" si="48"/>
        <v>2.1586941181778614</v>
      </c>
      <c r="X307" s="12">
        <v>121.95</v>
      </c>
      <c r="Y307" s="12">
        <v>166.26</v>
      </c>
      <c r="Z307" s="12">
        <v>4.72</v>
      </c>
      <c r="AA307" s="17">
        <f t="shared" si="56"/>
        <v>0.67394199863408777</v>
      </c>
      <c r="AB307" s="25">
        <v>3.59</v>
      </c>
      <c r="AC307" s="16">
        <v>5.9</v>
      </c>
      <c r="AD307" s="25">
        <v>0</v>
      </c>
      <c r="AE307" s="25">
        <v>0</v>
      </c>
      <c r="AF307" s="25">
        <v>0</v>
      </c>
      <c r="AG307" s="25">
        <v>0</v>
      </c>
      <c r="AH307">
        <v>0</v>
      </c>
      <c r="AI307" s="25">
        <f t="shared" si="49"/>
        <v>0</v>
      </c>
      <c r="AJ307" s="25">
        <v>0</v>
      </c>
      <c r="AK307" s="25">
        <v>1</v>
      </c>
      <c r="AL307" s="25">
        <v>0</v>
      </c>
      <c r="AM307" s="25">
        <v>0</v>
      </c>
      <c r="AN307" s="25">
        <f t="shared" si="50"/>
        <v>1</v>
      </c>
      <c r="AO307" s="25">
        <v>0</v>
      </c>
      <c r="AP307" s="25">
        <v>0</v>
      </c>
      <c r="AQ307" s="25">
        <v>1</v>
      </c>
      <c r="AR307" s="25">
        <v>0</v>
      </c>
      <c r="AS307" s="25">
        <f t="shared" si="51"/>
        <v>1</v>
      </c>
      <c r="AT307" s="25">
        <f t="shared" si="57"/>
        <v>0</v>
      </c>
      <c r="AU307" s="25">
        <f t="shared" si="57"/>
        <v>1</v>
      </c>
      <c r="AV307" s="25">
        <f t="shared" si="57"/>
        <v>1</v>
      </c>
      <c r="AW307" s="25">
        <f t="shared" si="57"/>
        <v>0</v>
      </c>
      <c r="AX307" s="25">
        <f t="shared" si="57"/>
        <v>2</v>
      </c>
    </row>
    <row r="308" spans="1:50" s="88" customFormat="1" x14ac:dyDescent="0.3">
      <c r="A308" s="86">
        <v>307</v>
      </c>
      <c r="B308" s="86">
        <v>80</v>
      </c>
      <c r="C308" s="86">
        <v>4</v>
      </c>
      <c r="D308" s="86">
        <v>4</v>
      </c>
      <c r="E308" s="86">
        <v>3</v>
      </c>
      <c r="F308" s="86">
        <v>3</v>
      </c>
      <c r="G308" s="86">
        <v>1</v>
      </c>
      <c r="H308" s="86">
        <v>1</v>
      </c>
      <c r="I308" s="86">
        <f t="shared" si="52"/>
        <v>2</v>
      </c>
      <c r="J308" s="86">
        <v>3.46</v>
      </c>
      <c r="K308" s="94">
        <v>221</v>
      </c>
      <c r="L308" s="94">
        <v>222</v>
      </c>
      <c r="M308" s="90">
        <v>50040</v>
      </c>
      <c r="N308" s="90">
        <f t="shared" si="53"/>
        <v>1000</v>
      </c>
      <c r="O308" s="89">
        <f t="shared" si="54"/>
        <v>1</v>
      </c>
      <c r="P308" s="90">
        <v>997.33137330506338</v>
      </c>
      <c r="Q308" s="87">
        <f t="shared" si="55"/>
        <v>1</v>
      </c>
      <c r="R308" s="87">
        <f t="shared" si="47"/>
        <v>0</v>
      </c>
      <c r="S308" s="86">
        <v>4519</v>
      </c>
      <c r="T308" s="86">
        <v>4742</v>
      </c>
      <c r="U308" s="86">
        <v>4976</v>
      </c>
      <c r="V308" s="23">
        <v>86.98</v>
      </c>
      <c r="W308" s="23">
        <f t="shared" si="48"/>
        <v>1.9394194033293173</v>
      </c>
      <c r="X308" s="13">
        <v>70.650000000000006</v>
      </c>
      <c r="Y308" s="13">
        <v>103.3</v>
      </c>
      <c r="Z308" s="13">
        <v>2.77</v>
      </c>
      <c r="AA308" s="23">
        <f t="shared" si="56"/>
        <v>0.44247976906444858</v>
      </c>
      <c r="AB308" s="86">
        <v>1.69</v>
      </c>
      <c r="AC308" s="91">
        <v>3.5</v>
      </c>
      <c r="AD308" s="86">
        <v>1</v>
      </c>
      <c r="AE308" s="86">
        <v>0</v>
      </c>
      <c r="AF308" s="86">
        <v>0</v>
      </c>
      <c r="AG308" s="86">
        <v>0</v>
      </c>
      <c r="AH308" s="93">
        <v>0</v>
      </c>
      <c r="AI308" s="86">
        <f t="shared" si="49"/>
        <v>0</v>
      </c>
      <c r="AJ308" s="86">
        <v>1</v>
      </c>
      <c r="AK308" s="86">
        <v>1</v>
      </c>
      <c r="AL308" s="86">
        <v>0</v>
      </c>
      <c r="AM308" s="86">
        <v>0</v>
      </c>
      <c r="AN308" s="86">
        <f t="shared" si="50"/>
        <v>2</v>
      </c>
      <c r="AO308" s="86">
        <v>0</v>
      </c>
      <c r="AP308" s="86">
        <v>0</v>
      </c>
      <c r="AQ308" s="86">
        <v>0</v>
      </c>
      <c r="AR308" s="86">
        <v>0</v>
      </c>
      <c r="AS308" s="86">
        <f t="shared" si="51"/>
        <v>0</v>
      </c>
      <c r="AT308" s="86">
        <f t="shared" si="57"/>
        <v>1</v>
      </c>
      <c r="AU308" s="86">
        <f t="shared" si="57"/>
        <v>1</v>
      </c>
      <c r="AV308" s="86">
        <f t="shared" si="57"/>
        <v>0</v>
      </c>
      <c r="AW308" s="86">
        <f t="shared" si="57"/>
        <v>0</v>
      </c>
      <c r="AX308" s="86">
        <f t="shared" si="57"/>
        <v>2</v>
      </c>
    </row>
    <row r="309" spans="1:50" x14ac:dyDescent="0.3">
      <c r="A309" s="25">
        <v>308</v>
      </c>
      <c r="B309" s="25">
        <v>80</v>
      </c>
      <c r="C309" s="25">
        <v>4</v>
      </c>
      <c r="D309" s="25">
        <v>4</v>
      </c>
      <c r="E309" s="25">
        <v>3</v>
      </c>
      <c r="F309" s="25">
        <v>2</v>
      </c>
      <c r="G309" s="25">
        <v>1</v>
      </c>
      <c r="H309" s="25">
        <v>1</v>
      </c>
      <c r="I309" s="19">
        <f t="shared" si="52"/>
        <v>2</v>
      </c>
      <c r="J309" s="25">
        <v>3.54</v>
      </c>
      <c r="K309" s="10">
        <v>222</v>
      </c>
      <c r="L309" s="10">
        <v>223</v>
      </c>
      <c r="M309" s="14">
        <v>50040</v>
      </c>
      <c r="N309" s="14">
        <f t="shared" si="53"/>
        <v>1000</v>
      </c>
      <c r="O309" s="9">
        <f t="shared" si="54"/>
        <v>1</v>
      </c>
      <c r="P309" s="14">
        <v>999.91557898346457</v>
      </c>
      <c r="Q309" s="15">
        <f t="shared" si="55"/>
        <v>1</v>
      </c>
      <c r="R309" s="15">
        <f t="shared" si="47"/>
        <v>0</v>
      </c>
      <c r="S309" s="25">
        <v>4519</v>
      </c>
      <c r="T309" s="25">
        <v>4742</v>
      </c>
      <c r="U309" s="25">
        <v>4976</v>
      </c>
      <c r="V309" s="17">
        <v>66.38</v>
      </c>
      <c r="W309" s="17">
        <f t="shared" si="48"/>
        <v>1.822037248072585</v>
      </c>
      <c r="X309" s="12">
        <v>43.17</v>
      </c>
      <c r="Y309" s="12">
        <v>89.58</v>
      </c>
      <c r="Z309" s="12">
        <v>2.69</v>
      </c>
      <c r="AA309" s="17">
        <f t="shared" si="56"/>
        <v>0.42975228000240795</v>
      </c>
      <c r="AB309" s="25">
        <v>1.88</v>
      </c>
      <c r="AC309" s="16">
        <v>3.88</v>
      </c>
      <c r="AD309" s="25">
        <v>2</v>
      </c>
      <c r="AE309" s="25">
        <v>0</v>
      </c>
      <c r="AF309" s="25">
        <v>0</v>
      </c>
      <c r="AG309" s="25">
        <v>1</v>
      </c>
      <c r="AH309">
        <v>2</v>
      </c>
      <c r="AI309" s="25">
        <f t="shared" si="49"/>
        <v>3</v>
      </c>
      <c r="AJ309" s="25">
        <v>0</v>
      </c>
      <c r="AK309" s="25">
        <v>1</v>
      </c>
      <c r="AL309" s="25">
        <v>0</v>
      </c>
      <c r="AM309" s="25">
        <v>0</v>
      </c>
      <c r="AN309" s="25">
        <f t="shared" si="50"/>
        <v>1</v>
      </c>
      <c r="AO309" s="25">
        <v>0</v>
      </c>
      <c r="AP309" s="25">
        <v>0</v>
      </c>
      <c r="AQ309" s="25">
        <v>0</v>
      </c>
      <c r="AR309" s="25">
        <v>0</v>
      </c>
      <c r="AS309" s="25">
        <f t="shared" si="51"/>
        <v>0</v>
      </c>
      <c r="AT309" s="25">
        <f t="shared" si="57"/>
        <v>0</v>
      </c>
      <c r="AU309" s="25">
        <f t="shared" si="57"/>
        <v>1</v>
      </c>
      <c r="AV309" s="25">
        <f t="shared" si="57"/>
        <v>1</v>
      </c>
      <c r="AW309" s="25">
        <f t="shared" si="57"/>
        <v>2</v>
      </c>
      <c r="AX309" s="25">
        <f t="shared" si="57"/>
        <v>4</v>
      </c>
    </row>
    <row r="310" spans="1:50" x14ac:dyDescent="0.3">
      <c r="A310" s="25">
        <v>309</v>
      </c>
      <c r="B310" s="25">
        <v>60</v>
      </c>
      <c r="C310" s="25">
        <v>4</v>
      </c>
      <c r="D310" s="25">
        <v>4</v>
      </c>
      <c r="E310" s="25">
        <v>2</v>
      </c>
      <c r="F310" s="25">
        <v>2</v>
      </c>
      <c r="G310" s="25">
        <v>1</v>
      </c>
      <c r="H310" s="25">
        <v>1</v>
      </c>
      <c r="I310" s="19">
        <f t="shared" si="52"/>
        <v>2</v>
      </c>
      <c r="J310" s="25">
        <v>3.66</v>
      </c>
      <c r="K310" s="10">
        <v>223</v>
      </c>
      <c r="L310" s="10">
        <v>224</v>
      </c>
      <c r="M310" s="14">
        <v>50040</v>
      </c>
      <c r="N310" s="14">
        <f t="shared" si="53"/>
        <v>1000</v>
      </c>
      <c r="O310" s="9">
        <f t="shared" si="54"/>
        <v>1</v>
      </c>
      <c r="P310" s="14">
        <v>985.32815120404268</v>
      </c>
      <c r="Q310" s="15">
        <f t="shared" si="55"/>
        <v>0.99</v>
      </c>
      <c r="R310" s="15">
        <f t="shared" si="47"/>
        <v>1.0000000000000009E-2</v>
      </c>
      <c r="S310" s="25">
        <v>4519</v>
      </c>
      <c r="T310" s="25">
        <v>4742</v>
      </c>
      <c r="U310" s="25">
        <v>4976</v>
      </c>
      <c r="V310" s="17">
        <v>91.15</v>
      </c>
      <c r="W310" s="17">
        <f t="shared" si="48"/>
        <v>1.9597566729909952</v>
      </c>
      <c r="X310" s="12">
        <v>75.59</v>
      </c>
      <c r="Y310" s="12">
        <v>106.71</v>
      </c>
      <c r="Z310" s="12">
        <v>2.86</v>
      </c>
      <c r="AA310" s="17">
        <f t="shared" si="56"/>
        <v>0.456366033129043</v>
      </c>
      <c r="AB310" s="25">
        <v>1.95</v>
      </c>
      <c r="AC310" s="16">
        <v>4.1100000000000003</v>
      </c>
      <c r="AD310" s="25">
        <v>2</v>
      </c>
      <c r="AE310" s="25">
        <v>0</v>
      </c>
      <c r="AF310" s="25">
        <v>0</v>
      </c>
      <c r="AG310" s="25">
        <v>1</v>
      </c>
      <c r="AH310">
        <v>0</v>
      </c>
      <c r="AI310" s="25">
        <f t="shared" si="49"/>
        <v>1</v>
      </c>
      <c r="AJ310" s="25">
        <v>0</v>
      </c>
      <c r="AK310" s="25">
        <v>0</v>
      </c>
      <c r="AL310" s="25">
        <v>0</v>
      </c>
      <c r="AM310" s="25">
        <v>1</v>
      </c>
      <c r="AN310" s="25">
        <f t="shared" si="50"/>
        <v>1</v>
      </c>
      <c r="AO310" s="25">
        <v>0</v>
      </c>
      <c r="AP310" s="25">
        <v>0</v>
      </c>
      <c r="AQ310" s="25">
        <v>0</v>
      </c>
      <c r="AR310" s="25">
        <v>0</v>
      </c>
      <c r="AS310" s="25">
        <f t="shared" si="51"/>
        <v>0</v>
      </c>
      <c r="AT310" s="25">
        <f t="shared" si="57"/>
        <v>0</v>
      </c>
      <c r="AU310" s="25">
        <f t="shared" si="57"/>
        <v>0</v>
      </c>
      <c r="AV310" s="25">
        <f t="shared" si="57"/>
        <v>1</v>
      </c>
      <c r="AW310" s="25">
        <f t="shared" si="57"/>
        <v>1</v>
      </c>
      <c r="AX310" s="25">
        <f t="shared" si="57"/>
        <v>2</v>
      </c>
    </row>
    <row r="311" spans="1:50" x14ac:dyDescent="0.3">
      <c r="A311" s="25">
        <v>310</v>
      </c>
      <c r="B311" s="25">
        <v>80</v>
      </c>
      <c r="C311" s="25">
        <v>3</v>
      </c>
      <c r="D311" s="25">
        <v>3</v>
      </c>
      <c r="E311" s="25">
        <v>2</v>
      </c>
      <c r="F311" s="25">
        <v>2</v>
      </c>
      <c r="G311" s="25">
        <v>1</v>
      </c>
      <c r="H311" s="25">
        <v>1</v>
      </c>
      <c r="I311" s="19">
        <f t="shared" si="52"/>
        <v>2</v>
      </c>
      <c r="J311" s="25">
        <v>3.39</v>
      </c>
      <c r="K311" s="10">
        <v>224</v>
      </c>
      <c r="L311" s="10">
        <v>225</v>
      </c>
      <c r="M311" s="14">
        <v>50040</v>
      </c>
      <c r="N311" s="14">
        <f t="shared" si="53"/>
        <v>1000</v>
      </c>
      <c r="O311" s="9">
        <f t="shared" si="54"/>
        <v>1</v>
      </c>
      <c r="P311" s="14">
        <v>999.16939543257627</v>
      </c>
      <c r="Q311" s="15">
        <f t="shared" si="55"/>
        <v>1</v>
      </c>
      <c r="R311" s="15">
        <f t="shared" si="47"/>
        <v>0</v>
      </c>
      <c r="S311" s="25">
        <v>4519</v>
      </c>
      <c r="T311" s="25">
        <v>4742</v>
      </c>
      <c r="U311" s="25">
        <v>4976</v>
      </c>
      <c r="V311" s="17">
        <v>93.04</v>
      </c>
      <c r="W311" s="17">
        <f t="shared" si="48"/>
        <v>1.968669701720392</v>
      </c>
      <c r="X311" s="12">
        <v>87.99</v>
      </c>
      <c r="Y311" s="12">
        <v>98.08</v>
      </c>
      <c r="Z311" s="12">
        <v>3.88</v>
      </c>
      <c r="AA311" s="17">
        <f t="shared" si="56"/>
        <v>0.58883172559420727</v>
      </c>
      <c r="AB311" s="25">
        <v>2.68</v>
      </c>
      <c r="AC311" s="16">
        <v>5.27</v>
      </c>
      <c r="AD311" s="25">
        <v>2</v>
      </c>
      <c r="AE311" s="25">
        <v>0</v>
      </c>
      <c r="AF311" s="25">
        <v>0</v>
      </c>
      <c r="AG311" s="25">
        <v>0</v>
      </c>
      <c r="AH311">
        <v>0</v>
      </c>
      <c r="AI311" s="25">
        <f t="shared" si="49"/>
        <v>0</v>
      </c>
      <c r="AJ311" s="25">
        <v>0</v>
      </c>
      <c r="AK311" s="25">
        <v>0</v>
      </c>
      <c r="AL311" s="25">
        <v>0</v>
      </c>
      <c r="AM311" s="25">
        <v>0</v>
      </c>
      <c r="AN311" s="25">
        <f t="shared" si="50"/>
        <v>0</v>
      </c>
      <c r="AO311" s="25">
        <v>0</v>
      </c>
      <c r="AP311" s="25">
        <v>0</v>
      </c>
      <c r="AQ311" s="25">
        <v>1</v>
      </c>
      <c r="AR311" s="25">
        <v>0</v>
      </c>
      <c r="AS311" s="25">
        <f t="shared" si="51"/>
        <v>1</v>
      </c>
      <c r="AT311" s="25">
        <f t="shared" si="57"/>
        <v>0</v>
      </c>
      <c r="AU311" s="25">
        <f t="shared" si="57"/>
        <v>0</v>
      </c>
      <c r="AV311" s="25">
        <f t="shared" si="57"/>
        <v>1</v>
      </c>
      <c r="AW311" s="25">
        <f t="shared" si="57"/>
        <v>0</v>
      </c>
      <c r="AX311" s="25">
        <f t="shared" si="57"/>
        <v>1</v>
      </c>
    </row>
    <row r="312" spans="1:50" x14ac:dyDescent="0.3">
      <c r="A312" s="25">
        <v>311</v>
      </c>
      <c r="B312" s="25">
        <v>60</v>
      </c>
      <c r="C312" s="25">
        <v>4</v>
      </c>
      <c r="D312" s="25">
        <v>4</v>
      </c>
      <c r="E312" s="25">
        <v>1</v>
      </c>
      <c r="F312" s="25">
        <v>1</v>
      </c>
      <c r="G312" s="25">
        <v>1</v>
      </c>
      <c r="H312" s="25">
        <v>1</v>
      </c>
      <c r="I312" s="19">
        <f t="shared" si="52"/>
        <v>2</v>
      </c>
      <c r="J312" s="25">
        <v>3.43</v>
      </c>
      <c r="K312" s="10">
        <v>225</v>
      </c>
      <c r="L312" s="10">
        <v>226</v>
      </c>
      <c r="M312" s="14">
        <v>50040</v>
      </c>
      <c r="N312" s="14">
        <f t="shared" si="53"/>
        <v>1000</v>
      </c>
      <c r="O312" s="9">
        <f t="shared" si="54"/>
        <v>1</v>
      </c>
      <c r="P312" s="14">
        <v>988.94166551144212</v>
      </c>
      <c r="Q312" s="15">
        <f t="shared" si="55"/>
        <v>0.99</v>
      </c>
      <c r="R312" s="15">
        <f t="shared" si="47"/>
        <v>1.0000000000000009E-2</v>
      </c>
      <c r="S312" s="25">
        <v>4519</v>
      </c>
      <c r="T312" s="25">
        <v>4742</v>
      </c>
      <c r="U312" s="25">
        <v>4976</v>
      </c>
      <c r="V312" s="17">
        <v>87.32</v>
      </c>
      <c r="W312" s="17">
        <f t="shared" si="48"/>
        <v>1.9411137270371015</v>
      </c>
      <c r="X312" s="12">
        <v>76.11</v>
      </c>
      <c r="Y312" s="12">
        <v>98.52</v>
      </c>
      <c r="Z312" s="12">
        <v>5.53</v>
      </c>
      <c r="AA312" s="17">
        <f t="shared" si="56"/>
        <v>0.74272513130469831</v>
      </c>
      <c r="AB312" s="25">
        <v>4.57</v>
      </c>
      <c r="AC312" s="16">
        <v>6.79</v>
      </c>
      <c r="AD312" s="25">
        <v>2</v>
      </c>
      <c r="AE312" s="25">
        <v>0</v>
      </c>
      <c r="AF312" s="25">
        <v>0</v>
      </c>
      <c r="AG312" s="25">
        <v>0</v>
      </c>
      <c r="AH312">
        <v>1</v>
      </c>
      <c r="AI312" s="25">
        <f t="shared" si="49"/>
        <v>1</v>
      </c>
      <c r="AJ312" s="25">
        <v>0</v>
      </c>
      <c r="AK312" s="25">
        <v>0</v>
      </c>
      <c r="AL312" s="25">
        <v>0</v>
      </c>
      <c r="AM312" s="25">
        <v>0</v>
      </c>
      <c r="AN312" s="25">
        <f t="shared" si="50"/>
        <v>0</v>
      </c>
      <c r="AO312" s="25">
        <v>0</v>
      </c>
      <c r="AP312" s="25">
        <v>0</v>
      </c>
      <c r="AQ312" s="25">
        <v>0</v>
      </c>
      <c r="AR312" s="25">
        <v>1</v>
      </c>
      <c r="AS312" s="25">
        <f t="shared" si="51"/>
        <v>1</v>
      </c>
      <c r="AT312" s="25">
        <f t="shared" si="57"/>
        <v>0</v>
      </c>
      <c r="AU312" s="25">
        <f t="shared" si="57"/>
        <v>0</v>
      </c>
      <c r="AV312" s="25">
        <f t="shared" si="57"/>
        <v>0</v>
      </c>
      <c r="AW312" s="25">
        <f t="shared" si="57"/>
        <v>2</v>
      </c>
      <c r="AX312" s="25">
        <f t="shared" si="57"/>
        <v>2</v>
      </c>
    </row>
    <row r="313" spans="1:50" s="88" customFormat="1" x14ac:dyDescent="0.3">
      <c r="A313" s="86">
        <v>312</v>
      </c>
      <c r="B313" s="86">
        <v>80</v>
      </c>
      <c r="C313" s="86">
        <v>3</v>
      </c>
      <c r="D313" s="86">
        <v>3</v>
      </c>
      <c r="E313" s="86">
        <v>2</v>
      </c>
      <c r="F313" s="86">
        <v>2</v>
      </c>
      <c r="G313" s="86">
        <v>1</v>
      </c>
      <c r="H313" s="86">
        <v>1</v>
      </c>
      <c r="I313" s="86">
        <f t="shared" si="52"/>
        <v>2</v>
      </c>
      <c r="J313" s="86">
        <v>3.43</v>
      </c>
      <c r="K313" s="94">
        <v>226</v>
      </c>
      <c r="L313" s="94">
        <v>227</v>
      </c>
      <c r="M313" s="90">
        <v>50040</v>
      </c>
      <c r="N313" s="90">
        <f t="shared" si="53"/>
        <v>1000</v>
      </c>
      <c r="O313" s="89">
        <f t="shared" si="54"/>
        <v>1</v>
      </c>
      <c r="P313" s="90">
        <v>999.88979109419768</v>
      </c>
      <c r="Q313" s="87">
        <f t="shared" si="55"/>
        <v>1</v>
      </c>
      <c r="R313" s="87">
        <f t="shared" si="47"/>
        <v>0</v>
      </c>
      <c r="S313" s="86">
        <v>4519</v>
      </c>
      <c r="T313" s="86">
        <v>4742</v>
      </c>
      <c r="U313" s="86">
        <v>4976</v>
      </c>
      <c r="V313" s="23">
        <v>88.99</v>
      </c>
      <c r="W313" s="23">
        <f t="shared" si="48"/>
        <v>1.9493412067704974</v>
      </c>
      <c r="X313" s="13">
        <v>85.5</v>
      </c>
      <c r="Y313" s="13">
        <v>92.48</v>
      </c>
      <c r="Z313" s="13">
        <v>2.75</v>
      </c>
      <c r="AA313" s="23">
        <f t="shared" si="56"/>
        <v>0.43933269383026263</v>
      </c>
      <c r="AB313" s="86">
        <v>2.34</v>
      </c>
      <c r="AC313" s="91">
        <v>3.75</v>
      </c>
      <c r="AD313" s="86">
        <v>1</v>
      </c>
      <c r="AE313" s="86">
        <v>1</v>
      </c>
      <c r="AF313" s="86">
        <v>0</v>
      </c>
      <c r="AG313" s="86">
        <v>1</v>
      </c>
      <c r="AH313" s="93">
        <v>0</v>
      </c>
      <c r="AI313" s="86">
        <f t="shared" si="49"/>
        <v>2</v>
      </c>
      <c r="AJ313" s="86">
        <v>0</v>
      </c>
      <c r="AK313" s="86">
        <v>0</v>
      </c>
      <c r="AL313" s="86">
        <v>0</v>
      </c>
      <c r="AM313" s="86">
        <v>0</v>
      </c>
      <c r="AN313" s="86">
        <f t="shared" si="50"/>
        <v>0</v>
      </c>
      <c r="AO313" s="86">
        <v>0</v>
      </c>
      <c r="AP313" s="86">
        <v>0</v>
      </c>
      <c r="AQ313" s="86">
        <v>0</v>
      </c>
      <c r="AR313" s="86">
        <v>0</v>
      </c>
      <c r="AS313" s="86">
        <f t="shared" si="51"/>
        <v>0</v>
      </c>
      <c r="AT313" s="86">
        <f t="shared" si="57"/>
        <v>1</v>
      </c>
      <c r="AU313" s="86">
        <f t="shared" si="57"/>
        <v>0</v>
      </c>
      <c r="AV313" s="86">
        <f t="shared" si="57"/>
        <v>1</v>
      </c>
      <c r="AW313" s="86">
        <f t="shared" si="57"/>
        <v>0</v>
      </c>
      <c r="AX313" s="86">
        <f t="shared" si="57"/>
        <v>2</v>
      </c>
    </row>
    <row r="314" spans="1:50" x14ac:dyDescent="0.3">
      <c r="A314" s="25">
        <v>313</v>
      </c>
      <c r="B314" s="25">
        <v>80</v>
      </c>
      <c r="C314" s="25">
        <v>3</v>
      </c>
      <c r="D314" s="25">
        <v>4</v>
      </c>
      <c r="E314" s="25">
        <v>3</v>
      </c>
      <c r="F314" s="25">
        <v>4</v>
      </c>
      <c r="G314" s="25">
        <v>1</v>
      </c>
      <c r="H314" s="25">
        <v>1</v>
      </c>
      <c r="I314" s="19">
        <f t="shared" si="52"/>
        <v>2</v>
      </c>
      <c r="J314" s="25">
        <v>3.53</v>
      </c>
      <c r="K314" s="10">
        <v>227</v>
      </c>
      <c r="L314" s="10">
        <v>228</v>
      </c>
      <c r="M314" s="14">
        <v>50040</v>
      </c>
      <c r="N314" s="14">
        <f t="shared" si="53"/>
        <v>1000</v>
      </c>
      <c r="O314" s="9">
        <f t="shared" si="54"/>
        <v>1</v>
      </c>
      <c r="P314" s="14">
        <v>999.89241263405131</v>
      </c>
      <c r="Q314" s="15">
        <f t="shared" si="55"/>
        <v>1</v>
      </c>
      <c r="R314" s="15">
        <f t="shared" si="47"/>
        <v>0</v>
      </c>
      <c r="S314" s="25">
        <v>4519</v>
      </c>
      <c r="T314" s="25">
        <v>4742</v>
      </c>
      <c r="U314" s="25">
        <v>4976</v>
      </c>
      <c r="V314" s="17">
        <v>115.84</v>
      </c>
      <c r="W314" s="17">
        <f t="shared" si="48"/>
        <v>2.0638585488530716</v>
      </c>
      <c r="X314" s="12">
        <v>82.22</v>
      </c>
      <c r="Y314" s="12">
        <v>149.46</v>
      </c>
      <c r="Z314" s="12">
        <v>2.89</v>
      </c>
      <c r="AA314" s="17">
        <f t="shared" si="56"/>
        <v>0.46089784275654788</v>
      </c>
      <c r="AB314" s="25">
        <v>2.4700000000000002</v>
      </c>
      <c r="AC314" s="16">
        <v>4.12</v>
      </c>
      <c r="AD314" s="25">
        <v>0</v>
      </c>
      <c r="AE314" s="25">
        <v>0</v>
      </c>
      <c r="AF314" s="25">
        <v>0</v>
      </c>
      <c r="AG314" s="25">
        <v>0</v>
      </c>
      <c r="AH314">
        <v>0</v>
      </c>
      <c r="AI314" s="25">
        <f t="shared" si="49"/>
        <v>0</v>
      </c>
      <c r="AJ314" s="25">
        <v>0</v>
      </c>
      <c r="AK314" s="25">
        <v>1</v>
      </c>
      <c r="AL314" s="25">
        <v>0</v>
      </c>
      <c r="AM314" s="25">
        <v>0</v>
      </c>
      <c r="AN314" s="25">
        <f t="shared" si="50"/>
        <v>1</v>
      </c>
      <c r="AO314" s="25">
        <v>0</v>
      </c>
      <c r="AP314" s="25">
        <v>0</v>
      </c>
      <c r="AQ314" s="25">
        <v>0</v>
      </c>
      <c r="AR314" s="25">
        <v>0</v>
      </c>
      <c r="AS314" s="25">
        <f t="shared" si="51"/>
        <v>0</v>
      </c>
      <c r="AT314" s="25">
        <f t="shared" si="57"/>
        <v>0</v>
      </c>
      <c r="AU314" s="25">
        <f t="shared" si="57"/>
        <v>1</v>
      </c>
      <c r="AV314" s="25">
        <f t="shared" si="57"/>
        <v>0</v>
      </c>
      <c r="AW314" s="25">
        <f t="shared" si="57"/>
        <v>0</v>
      </c>
      <c r="AX314" s="25">
        <f t="shared" si="57"/>
        <v>1</v>
      </c>
    </row>
    <row r="315" spans="1:50" x14ac:dyDescent="0.3">
      <c r="A315" s="25">
        <v>314</v>
      </c>
      <c r="B315" s="25">
        <v>80</v>
      </c>
      <c r="C315" s="25">
        <v>4</v>
      </c>
      <c r="D315" s="25">
        <v>4</v>
      </c>
      <c r="E315" s="25">
        <v>4</v>
      </c>
      <c r="F315" s="25">
        <v>4</v>
      </c>
      <c r="G315" s="25">
        <v>1</v>
      </c>
      <c r="H315" s="25">
        <v>1</v>
      </c>
      <c r="I315" s="19">
        <f t="shared" si="52"/>
        <v>2</v>
      </c>
      <c r="J315" s="25">
        <v>3.52</v>
      </c>
      <c r="K315" s="10">
        <v>228</v>
      </c>
      <c r="L315" s="10">
        <v>228.48</v>
      </c>
      <c r="M315" s="14">
        <v>50040</v>
      </c>
      <c r="N315" s="14">
        <f t="shared" si="53"/>
        <v>479.99999999998977</v>
      </c>
      <c r="O315" s="9">
        <f t="shared" si="54"/>
        <v>0.47999999999998977</v>
      </c>
      <c r="P315" s="14">
        <v>479.94449118828317</v>
      </c>
      <c r="Q315" s="15">
        <f t="shared" si="55"/>
        <v>1</v>
      </c>
      <c r="R315" s="15">
        <f t="shared" si="47"/>
        <v>0</v>
      </c>
      <c r="S315" s="25">
        <v>4519</v>
      </c>
      <c r="T315" s="25">
        <v>4742</v>
      </c>
      <c r="U315" s="25">
        <v>4976</v>
      </c>
      <c r="V315" s="17">
        <v>115.26</v>
      </c>
      <c r="W315" s="17">
        <f t="shared" si="48"/>
        <v>2.0616786152453375</v>
      </c>
      <c r="X315" s="12">
        <v>115.26</v>
      </c>
      <c r="Y315" s="12">
        <v>115.26</v>
      </c>
      <c r="Z315" s="12">
        <v>3.71</v>
      </c>
      <c r="AA315" s="17">
        <f t="shared" si="56"/>
        <v>0.56937390961504586</v>
      </c>
      <c r="AB315" s="25">
        <v>2.42</v>
      </c>
      <c r="AC315" s="16">
        <v>5.3</v>
      </c>
      <c r="AD315" s="25">
        <v>0</v>
      </c>
      <c r="AE315" s="25">
        <v>0</v>
      </c>
      <c r="AF315" s="25">
        <v>0</v>
      </c>
      <c r="AG315" s="25">
        <v>0</v>
      </c>
      <c r="AH315">
        <v>0</v>
      </c>
      <c r="AI315" s="25">
        <f t="shared" si="49"/>
        <v>0</v>
      </c>
      <c r="AJ315" s="25">
        <v>0</v>
      </c>
      <c r="AK315" s="25">
        <v>0</v>
      </c>
      <c r="AL315" s="25">
        <v>0</v>
      </c>
      <c r="AM315" s="25">
        <v>0</v>
      </c>
      <c r="AN315" s="25">
        <f t="shared" si="50"/>
        <v>0</v>
      </c>
      <c r="AO315" s="25">
        <v>0</v>
      </c>
      <c r="AP315" s="25">
        <v>0</v>
      </c>
      <c r="AQ315" s="25">
        <v>0</v>
      </c>
      <c r="AR315" s="25">
        <v>0</v>
      </c>
      <c r="AS315" s="25">
        <f t="shared" si="51"/>
        <v>0</v>
      </c>
      <c r="AT315" s="25">
        <f t="shared" si="57"/>
        <v>0</v>
      </c>
      <c r="AU315" s="25">
        <f t="shared" si="57"/>
        <v>0</v>
      </c>
      <c r="AV315" s="25">
        <f t="shared" si="57"/>
        <v>0</v>
      </c>
      <c r="AW315" s="25">
        <f t="shared" si="57"/>
        <v>0</v>
      </c>
      <c r="AX315" s="25">
        <f t="shared" si="57"/>
        <v>0</v>
      </c>
    </row>
    <row r="316" spans="1:50" x14ac:dyDescent="0.3">
      <c r="A316" s="25">
        <v>315</v>
      </c>
      <c r="B316" s="25">
        <v>80</v>
      </c>
      <c r="C316" s="25">
        <v>4</v>
      </c>
      <c r="D316" s="25">
        <v>4</v>
      </c>
      <c r="E316" s="25">
        <v>2</v>
      </c>
      <c r="F316" s="25">
        <v>2</v>
      </c>
      <c r="G316" s="25">
        <v>1</v>
      </c>
      <c r="H316" s="25">
        <v>1</v>
      </c>
      <c r="I316" s="19">
        <f t="shared" si="52"/>
        <v>2</v>
      </c>
      <c r="J316" s="25">
        <v>3.42</v>
      </c>
      <c r="K316" s="10">
        <v>228.48</v>
      </c>
      <c r="L316" s="10">
        <v>229.1</v>
      </c>
      <c r="M316" s="14">
        <v>50040</v>
      </c>
      <c r="N316" s="14">
        <f t="shared" si="53"/>
        <v>620.00000000000455</v>
      </c>
      <c r="O316" s="9">
        <f t="shared" si="54"/>
        <v>0.62000000000000455</v>
      </c>
      <c r="P316" s="14">
        <v>600.77806189411967</v>
      </c>
      <c r="Q316" s="15">
        <f t="shared" si="55"/>
        <v>0.97</v>
      </c>
      <c r="R316" s="15">
        <f t="shared" si="47"/>
        <v>3.0000000000000027E-2</v>
      </c>
      <c r="S316" s="25">
        <v>4519</v>
      </c>
      <c r="T316" s="25">
        <v>4742</v>
      </c>
      <c r="U316" s="25">
        <v>4976</v>
      </c>
      <c r="V316" s="17">
        <v>113.25</v>
      </c>
      <c r="W316" s="17">
        <f t="shared" si="48"/>
        <v>2.0540382106848694</v>
      </c>
      <c r="X316" s="12">
        <v>102.97</v>
      </c>
      <c r="Y316" s="12">
        <v>123.53</v>
      </c>
      <c r="Z316" s="12">
        <v>2.87</v>
      </c>
      <c r="AA316" s="17">
        <f t="shared" si="56"/>
        <v>0.45788189673399232</v>
      </c>
      <c r="AB316" s="25">
        <v>2.21</v>
      </c>
      <c r="AC316" s="16">
        <v>3.83</v>
      </c>
      <c r="AD316" s="25">
        <v>0</v>
      </c>
      <c r="AE316" s="25">
        <v>0</v>
      </c>
      <c r="AF316" s="25">
        <v>0</v>
      </c>
      <c r="AG316" s="25">
        <v>1</v>
      </c>
      <c r="AH316">
        <v>0</v>
      </c>
      <c r="AI316" s="25">
        <f t="shared" si="49"/>
        <v>1</v>
      </c>
      <c r="AJ316" s="25">
        <v>0</v>
      </c>
      <c r="AK316" s="25">
        <v>0</v>
      </c>
      <c r="AL316" s="25">
        <v>1</v>
      </c>
      <c r="AM316" s="25">
        <v>0</v>
      </c>
      <c r="AN316" s="25">
        <f t="shared" si="50"/>
        <v>1</v>
      </c>
      <c r="AO316" s="25">
        <v>0</v>
      </c>
      <c r="AP316" s="25">
        <v>0</v>
      </c>
      <c r="AQ316" s="25">
        <v>0</v>
      </c>
      <c r="AR316" s="25">
        <v>1</v>
      </c>
      <c r="AS316" s="25">
        <f t="shared" si="51"/>
        <v>1</v>
      </c>
      <c r="AT316" s="25">
        <f t="shared" si="57"/>
        <v>0</v>
      </c>
      <c r="AU316" s="25">
        <f t="shared" si="57"/>
        <v>0</v>
      </c>
      <c r="AV316" s="25">
        <f t="shared" si="57"/>
        <v>2</v>
      </c>
      <c r="AW316" s="25">
        <f t="shared" si="57"/>
        <v>1</v>
      </c>
      <c r="AX316" s="25">
        <f t="shared" si="57"/>
        <v>3</v>
      </c>
    </row>
    <row r="317" spans="1:50" x14ac:dyDescent="0.3">
      <c r="A317" s="25">
        <v>316</v>
      </c>
      <c r="B317" s="25">
        <v>80</v>
      </c>
      <c r="C317" s="25">
        <v>4</v>
      </c>
      <c r="D317" s="25">
        <v>4</v>
      </c>
      <c r="E317" s="25">
        <v>1</v>
      </c>
      <c r="F317" s="25">
        <v>1</v>
      </c>
      <c r="G317" s="25">
        <v>1</v>
      </c>
      <c r="H317" s="25">
        <v>1</v>
      </c>
      <c r="I317" s="19">
        <f t="shared" si="52"/>
        <v>2</v>
      </c>
      <c r="J317" s="25">
        <v>3.39</v>
      </c>
      <c r="K317" s="10">
        <v>229.1</v>
      </c>
      <c r="L317" s="10">
        <v>230</v>
      </c>
      <c r="M317" s="14">
        <v>50040</v>
      </c>
      <c r="N317" s="14">
        <f t="shared" si="53"/>
        <v>900.00000000000568</v>
      </c>
      <c r="O317" s="9">
        <f t="shared" si="54"/>
        <v>0.90000000000000568</v>
      </c>
      <c r="P317" s="14">
        <v>897.32843320953702</v>
      </c>
      <c r="Q317" s="15">
        <f t="shared" si="55"/>
        <v>1</v>
      </c>
      <c r="R317" s="15">
        <f t="shared" si="47"/>
        <v>0</v>
      </c>
      <c r="S317" s="25">
        <v>4519</v>
      </c>
      <c r="T317" s="25">
        <v>4742</v>
      </c>
      <c r="U317" s="25">
        <v>4976</v>
      </c>
      <c r="V317" s="17">
        <v>120.58</v>
      </c>
      <c r="W317" s="17">
        <f t="shared" si="48"/>
        <v>2.0812752795293337</v>
      </c>
      <c r="X317" s="12">
        <v>120.58</v>
      </c>
      <c r="Y317" s="12">
        <v>120.58</v>
      </c>
      <c r="Z317" s="12">
        <v>3.43</v>
      </c>
      <c r="AA317" s="17">
        <f t="shared" si="56"/>
        <v>0.53529412004277055</v>
      </c>
      <c r="AB317" s="25">
        <v>2.52</v>
      </c>
      <c r="AC317" s="16">
        <v>5.97</v>
      </c>
      <c r="AD317" s="25">
        <v>0</v>
      </c>
      <c r="AE317" s="25">
        <v>0</v>
      </c>
      <c r="AF317" s="25">
        <v>0</v>
      </c>
      <c r="AG317" s="25">
        <v>0</v>
      </c>
      <c r="AH317">
        <v>1</v>
      </c>
      <c r="AI317" s="25">
        <f t="shared" si="49"/>
        <v>1</v>
      </c>
      <c r="AJ317" s="25">
        <v>0</v>
      </c>
      <c r="AK317" s="25">
        <v>0</v>
      </c>
      <c r="AL317" s="25">
        <v>0</v>
      </c>
      <c r="AM317" s="25">
        <v>0</v>
      </c>
      <c r="AN317" s="25">
        <f t="shared" si="50"/>
        <v>0</v>
      </c>
      <c r="AO317" s="25">
        <v>0</v>
      </c>
      <c r="AP317" s="25">
        <v>0</v>
      </c>
      <c r="AQ317" s="25">
        <v>0</v>
      </c>
      <c r="AR317" s="25">
        <v>1</v>
      </c>
      <c r="AS317" s="25">
        <f t="shared" si="51"/>
        <v>1</v>
      </c>
      <c r="AT317" s="25">
        <f t="shared" si="57"/>
        <v>0</v>
      </c>
      <c r="AU317" s="25">
        <f t="shared" si="57"/>
        <v>0</v>
      </c>
      <c r="AV317" s="25">
        <f t="shared" si="57"/>
        <v>0</v>
      </c>
      <c r="AW317" s="25">
        <f t="shared" si="57"/>
        <v>2</v>
      </c>
      <c r="AX317" s="25">
        <f t="shared" si="57"/>
        <v>2</v>
      </c>
    </row>
    <row r="318" spans="1:50" x14ac:dyDescent="0.3">
      <c r="A318" s="25">
        <v>317</v>
      </c>
      <c r="B318" s="25">
        <v>80</v>
      </c>
      <c r="C318" s="25">
        <v>4</v>
      </c>
      <c r="D318" s="25">
        <v>4</v>
      </c>
      <c r="E318" s="25">
        <v>2</v>
      </c>
      <c r="F318" s="25">
        <v>2</v>
      </c>
      <c r="G318" s="25">
        <v>1</v>
      </c>
      <c r="H318" s="25">
        <v>1</v>
      </c>
      <c r="I318" s="19">
        <f t="shared" si="52"/>
        <v>2</v>
      </c>
      <c r="J318" s="25">
        <v>3.43</v>
      </c>
      <c r="K318" s="10">
        <v>230</v>
      </c>
      <c r="L318" s="10">
        <v>231</v>
      </c>
      <c r="M318" s="14">
        <v>50040</v>
      </c>
      <c r="N318" s="14">
        <f t="shared" si="53"/>
        <v>1000</v>
      </c>
      <c r="O318" s="9">
        <f t="shared" si="54"/>
        <v>1</v>
      </c>
      <c r="P318" s="14">
        <v>999.20387013525249</v>
      </c>
      <c r="Q318" s="15">
        <f t="shared" si="55"/>
        <v>1</v>
      </c>
      <c r="R318" s="15">
        <f t="shared" si="47"/>
        <v>0</v>
      </c>
      <c r="S318" s="25">
        <v>4519</v>
      </c>
      <c r="T318" s="25">
        <v>4742</v>
      </c>
      <c r="U318" s="25">
        <v>4976</v>
      </c>
      <c r="V318" s="17">
        <v>95.69</v>
      </c>
      <c r="W318" s="17">
        <f t="shared" si="48"/>
        <v>1.9808665545820792</v>
      </c>
      <c r="X318" s="12">
        <v>67.39</v>
      </c>
      <c r="Y318" s="12">
        <v>123.99</v>
      </c>
      <c r="Z318" s="12">
        <v>3.96</v>
      </c>
      <c r="AA318" s="17">
        <f t="shared" si="56"/>
        <v>0.5976951859255123</v>
      </c>
      <c r="AB318" s="25">
        <v>2.98</v>
      </c>
      <c r="AC318" s="16">
        <v>4.8899999999999997</v>
      </c>
      <c r="AD318" s="25">
        <v>0</v>
      </c>
      <c r="AE318" s="25">
        <v>0</v>
      </c>
      <c r="AF318" s="25">
        <v>0</v>
      </c>
      <c r="AG318" s="25">
        <v>0</v>
      </c>
      <c r="AH318">
        <v>1</v>
      </c>
      <c r="AI318" s="25">
        <f t="shared" si="49"/>
        <v>1</v>
      </c>
      <c r="AJ318" s="25">
        <v>0</v>
      </c>
      <c r="AK318" s="25">
        <v>0</v>
      </c>
      <c r="AL318" s="25">
        <v>0</v>
      </c>
      <c r="AM318" s="25">
        <v>0</v>
      </c>
      <c r="AN318" s="25">
        <f t="shared" si="50"/>
        <v>0</v>
      </c>
      <c r="AO318" s="25">
        <v>0</v>
      </c>
      <c r="AP318" s="25">
        <v>0</v>
      </c>
      <c r="AQ318" s="25">
        <v>0</v>
      </c>
      <c r="AR318" s="25">
        <v>0</v>
      </c>
      <c r="AS318" s="25">
        <f t="shared" si="51"/>
        <v>0</v>
      </c>
      <c r="AT318" s="25">
        <f t="shared" si="57"/>
        <v>0</v>
      </c>
      <c r="AU318" s="25">
        <f t="shared" si="57"/>
        <v>0</v>
      </c>
      <c r="AV318" s="25">
        <f t="shared" si="57"/>
        <v>0</v>
      </c>
      <c r="AW318" s="25">
        <f t="shared" si="57"/>
        <v>1</v>
      </c>
      <c r="AX318" s="25">
        <f t="shared" si="57"/>
        <v>1</v>
      </c>
    </row>
    <row r="319" spans="1:50" s="88" customFormat="1" x14ac:dyDescent="0.3">
      <c r="A319" s="86">
        <v>318</v>
      </c>
      <c r="B319" s="86">
        <v>80</v>
      </c>
      <c r="C319" s="86">
        <v>4</v>
      </c>
      <c r="D319" s="86">
        <v>4</v>
      </c>
      <c r="E319" s="86">
        <v>3</v>
      </c>
      <c r="F319" s="86">
        <v>3</v>
      </c>
      <c r="G319" s="86">
        <v>1</v>
      </c>
      <c r="H319" s="86">
        <v>1</v>
      </c>
      <c r="I319" s="86">
        <f t="shared" si="52"/>
        <v>2</v>
      </c>
      <c r="J319" s="86">
        <v>3.61</v>
      </c>
      <c r="K319" s="94">
        <v>231</v>
      </c>
      <c r="L319" s="94">
        <v>232</v>
      </c>
      <c r="M319" s="90">
        <v>50040</v>
      </c>
      <c r="N319" s="90">
        <f t="shared" si="53"/>
        <v>1000</v>
      </c>
      <c r="O319" s="89">
        <f t="shared" si="54"/>
        <v>1</v>
      </c>
      <c r="P319" s="90">
        <v>999.85900674512584</v>
      </c>
      <c r="Q319" s="87">
        <f t="shared" si="55"/>
        <v>1</v>
      </c>
      <c r="R319" s="87">
        <f t="shared" si="47"/>
        <v>0</v>
      </c>
      <c r="S319" s="86">
        <v>4519</v>
      </c>
      <c r="T319" s="86">
        <v>4742</v>
      </c>
      <c r="U319" s="86">
        <v>4976</v>
      </c>
      <c r="V319" s="23">
        <v>116.06</v>
      </c>
      <c r="W319" s="23">
        <f t="shared" si="48"/>
        <v>2.0646825662285115</v>
      </c>
      <c r="X319" s="13">
        <v>82.42</v>
      </c>
      <c r="Y319" s="13">
        <v>149.69999999999999</v>
      </c>
      <c r="Z319" s="13">
        <v>3.97</v>
      </c>
      <c r="AA319" s="23">
        <f t="shared" si="56"/>
        <v>0.59879050676311507</v>
      </c>
      <c r="AB319" s="86">
        <v>3.15</v>
      </c>
      <c r="AC319" s="91">
        <v>6.14</v>
      </c>
      <c r="AD319" s="86">
        <v>0</v>
      </c>
      <c r="AE319" s="86">
        <v>0</v>
      </c>
      <c r="AF319" s="86">
        <v>0</v>
      </c>
      <c r="AG319" s="86">
        <v>0</v>
      </c>
      <c r="AH319" s="93">
        <v>0</v>
      </c>
      <c r="AI319" s="86">
        <f t="shared" si="49"/>
        <v>0</v>
      </c>
      <c r="AJ319" s="86">
        <v>0</v>
      </c>
      <c r="AK319" s="86">
        <v>0</v>
      </c>
      <c r="AL319" s="86">
        <v>1</v>
      </c>
      <c r="AM319" s="86">
        <v>1</v>
      </c>
      <c r="AN319" s="86">
        <f t="shared" si="50"/>
        <v>2</v>
      </c>
      <c r="AO319" s="86">
        <v>1</v>
      </c>
      <c r="AP319" s="86">
        <v>0</v>
      </c>
      <c r="AQ319" s="86">
        <v>0</v>
      </c>
      <c r="AR319" s="86">
        <v>1</v>
      </c>
      <c r="AS319" s="86">
        <f t="shared" si="51"/>
        <v>2</v>
      </c>
      <c r="AT319" s="86">
        <f t="shared" si="57"/>
        <v>1</v>
      </c>
      <c r="AU319" s="86">
        <f t="shared" si="57"/>
        <v>0</v>
      </c>
      <c r="AV319" s="86">
        <f t="shared" si="57"/>
        <v>1</v>
      </c>
      <c r="AW319" s="86">
        <f t="shared" si="57"/>
        <v>2</v>
      </c>
      <c r="AX319" s="86">
        <f t="shared" si="57"/>
        <v>4</v>
      </c>
    </row>
    <row r="320" spans="1:50" x14ac:dyDescent="0.3">
      <c r="A320" s="25">
        <v>319</v>
      </c>
      <c r="B320" s="25">
        <v>80</v>
      </c>
      <c r="C320" s="25">
        <v>3</v>
      </c>
      <c r="D320" s="25">
        <v>3</v>
      </c>
      <c r="E320" s="25">
        <v>2</v>
      </c>
      <c r="F320" s="25">
        <v>2</v>
      </c>
      <c r="G320" s="25">
        <v>1</v>
      </c>
      <c r="H320" s="25">
        <v>1</v>
      </c>
      <c r="I320" s="19">
        <f t="shared" si="52"/>
        <v>2</v>
      </c>
      <c r="J320" s="25">
        <v>3.62</v>
      </c>
      <c r="K320" s="10">
        <v>232</v>
      </c>
      <c r="L320" s="10">
        <v>233</v>
      </c>
      <c r="M320" s="14">
        <v>50040</v>
      </c>
      <c r="N320" s="14">
        <f t="shared" si="53"/>
        <v>1000</v>
      </c>
      <c r="O320" s="9">
        <f t="shared" si="54"/>
        <v>1</v>
      </c>
      <c r="P320" s="14">
        <v>999.78461273655239</v>
      </c>
      <c r="Q320" s="15">
        <f t="shared" si="55"/>
        <v>1</v>
      </c>
      <c r="R320" s="15">
        <f t="shared" si="47"/>
        <v>0</v>
      </c>
      <c r="S320" s="25">
        <v>4519</v>
      </c>
      <c r="T320" s="25">
        <v>4742</v>
      </c>
      <c r="U320" s="25">
        <v>4976</v>
      </c>
      <c r="V320" s="17">
        <v>82.85</v>
      </c>
      <c r="W320" s="17">
        <f t="shared" si="48"/>
        <v>1.9182925127553556</v>
      </c>
      <c r="X320" s="12">
        <v>73.38</v>
      </c>
      <c r="Y320" s="12">
        <v>92.32</v>
      </c>
      <c r="Z320" s="12">
        <v>2.74</v>
      </c>
      <c r="AA320" s="17">
        <f t="shared" si="56"/>
        <v>0.43775056282038799</v>
      </c>
      <c r="AB320" s="25">
        <v>1.79</v>
      </c>
      <c r="AC320" s="16">
        <v>4.43</v>
      </c>
      <c r="AD320" s="25">
        <v>1</v>
      </c>
      <c r="AE320" s="25">
        <v>0</v>
      </c>
      <c r="AF320" s="25">
        <v>0</v>
      </c>
      <c r="AG320" s="25">
        <v>0</v>
      </c>
      <c r="AH320">
        <v>0</v>
      </c>
      <c r="AI320" s="25">
        <f t="shared" si="49"/>
        <v>0</v>
      </c>
      <c r="AJ320" s="25">
        <v>0</v>
      </c>
      <c r="AK320" s="25">
        <v>0</v>
      </c>
      <c r="AL320" s="25">
        <v>0</v>
      </c>
      <c r="AM320" s="25">
        <v>0</v>
      </c>
      <c r="AN320" s="25">
        <f t="shared" si="50"/>
        <v>0</v>
      </c>
      <c r="AO320" s="25">
        <v>0</v>
      </c>
      <c r="AP320" s="25">
        <v>0</v>
      </c>
      <c r="AQ320" s="25">
        <v>0</v>
      </c>
      <c r="AR320" s="25">
        <v>0</v>
      </c>
      <c r="AS320" s="25">
        <f t="shared" si="51"/>
        <v>0</v>
      </c>
      <c r="AT320" s="25">
        <f t="shared" si="57"/>
        <v>0</v>
      </c>
      <c r="AU320" s="25">
        <f t="shared" si="57"/>
        <v>0</v>
      </c>
      <c r="AV320" s="25">
        <f t="shared" si="57"/>
        <v>0</v>
      </c>
      <c r="AW320" s="25">
        <f t="shared" si="57"/>
        <v>0</v>
      </c>
      <c r="AX320" s="25">
        <f t="shared" si="57"/>
        <v>0</v>
      </c>
    </row>
    <row r="321" spans="1:50" x14ac:dyDescent="0.3">
      <c r="A321" s="25">
        <v>320</v>
      </c>
      <c r="B321" s="25">
        <v>80</v>
      </c>
      <c r="C321" s="25">
        <v>3</v>
      </c>
      <c r="D321" s="25">
        <v>3</v>
      </c>
      <c r="E321" s="25">
        <v>2</v>
      </c>
      <c r="F321" s="25">
        <v>2</v>
      </c>
      <c r="G321" s="25">
        <v>1</v>
      </c>
      <c r="H321" s="25">
        <v>1</v>
      </c>
      <c r="I321" s="19">
        <f t="shared" si="52"/>
        <v>2</v>
      </c>
      <c r="J321" s="25">
        <v>3.41</v>
      </c>
      <c r="K321" s="10">
        <v>233</v>
      </c>
      <c r="L321" s="10">
        <v>234</v>
      </c>
      <c r="M321" s="14">
        <v>50040</v>
      </c>
      <c r="N321" s="14">
        <f t="shared" si="53"/>
        <v>1000</v>
      </c>
      <c r="O321" s="9">
        <f t="shared" si="54"/>
        <v>1</v>
      </c>
      <c r="P321" s="14">
        <v>999.89121446666968</v>
      </c>
      <c r="Q321" s="15">
        <f t="shared" si="55"/>
        <v>1</v>
      </c>
      <c r="R321" s="15">
        <f t="shared" si="47"/>
        <v>0</v>
      </c>
      <c r="S321" s="25">
        <v>4519</v>
      </c>
      <c r="T321" s="25">
        <v>4742</v>
      </c>
      <c r="U321" s="25">
        <v>4976</v>
      </c>
      <c r="V321" s="17">
        <v>109.77</v>
      </c>
      <c r="W321" s="17">
        <f t="shared" si="48"/>
        <v>2.04048366420627</v>
      </c>
      <c r="X321" s="12">
        <v>99.46</v>
      </c>
      <c r="Y321" s="12">
        <v>120.07</v>
      </c>
      <c r="Z321" s="12">
        <v>2.75</v>
      </c>
      <c r="AA321" s="17">
        <f t="shared" si="56"/>
        <v>0.43933269383026263</v>
      </c>
      <c r="AB321" s="25">
        <v>2.17</v>
      </c>
      <c r="AC321" s="16">
        <v>3.47</v>
      </c>
      <c r="AD321" s="25">
        <v>0</v>
      </c>
      <c r="AE321" s="25">
        <v>0</v>
      </c>
      <c r="AF321" s="25">
        <v>0</v>
      </c>
      <c r="AG321" s="25">
        <v>0</v>
      </c>
      <c r="AH321">
        <v>0</v>
      </c>
      <c r="AI321" s="25">
        <f t="shared" si="49"/>
        <v>0</v>
      </c>
      <c r="AJ321" s="25">
        <v>0</v>
      </c>
      <c r="AK321" s="25">
        <v>0</v>
      </c>
      <c r="AL321" s="25">
        <v>0</v>
      </c>
      <c r="AM321" s="25">
        <v>0</v>
      </c>
      <c r="AN321" s="25">
        <f t="shared" si="50"/>
        <v>0</v>
      </c>
      <c r="AO321" s="25">
        <v>0</v>
      </c>
      <c r="AP321" s="25">
        <v>0</v>
      </c>
      <c r="AQ321" s="25">
        <v>0</v>
      </c>
      <c r="AR321" s="25">
        <v>0</v>
      </c>
      <c r="AS321" s="25">
        <f t="shared" si="51"/>
        <v>0</v>
      </c>
      <c r="AT321" s="25">
        <f t="shared" ref="AT321:AX371" si="58">AE321+AJ321+AO321</f>
        <v>0</v>
      </c>
      <c r="AU321" s="25">
        <f t="shared" si="58"/>
        <v>0</v>
      </c>
      <c r="AV321" s="25">
        <f t="shared" si="58"/>
        <v>0</v>
      </c>
      <c r="AW321" s="25">
        <f t="shared" si="58"/>
        <v>0</v>
      </c>
      <c r="AX321" s="25">
        <f t="shared" si="58"/>
        <v>0</v>
      </c>
    </row>
    <row r="322" spans="1:50" x14ac:dyDescent="0.3">
      <c r="A322" s="25">
        <v>321</v>
      </c>
      <c r="B322" s="25">
        <v>80</v>
      </c>
      <c r="C322" s="25">
        <v>3</v>
      </c>
      <c r="D322" s="25">
        <v>3</v>
      </c>
      <c r="E322" s="25">
        <v>2</v>
      </c>
      <c r="F322" s="25">
        <v>2</v>
      </c>
      <c r="G322" s="25">
        <v>1</v>
      </c>
      <c r="H322" s="25">
        <v>1</v>
      </c>
      <c r="I322" s="19">
        <f t="shared" si="52"/>
        <v>2</v>
      </c>
      <c r="J322" s="25">
        <v>3.59</v>
      </c>
      <c r="K322" s="10">
        <v>234</v>
      </c>
      <c r="L322" s="10">
        <v>235</v>
      </c>
      <c r="M322" s="14">
        <v>50040</v>
      </c>
      <c r="N322" s="14">
        <f t="shared" si="53"/>
        <v>1000</v>
      </c>
      <c r="O322" s="9">
        <f t="shared" si="54"/>
        <v>1</v>
      </c>
      <c r="P322" s="14">
        <v>999.89314085682315</v>
      </c>
      <c r="Q322" s="15">
        <f t="shared" si="55"/>
        <v>1</v>
      </c>
      <c r="R322" s="15">
        <f t="shared" ref="R322:R379" si="59">1-Q322</f>
        <v>0</v>
      </c>
      <c r="S322" s="25">
        <v>4519</v>
      </c>
      <c r="T322" s="25">
        <v>4742</v>
      </c>
      <c r="U322" s="25">
        <v>4976</v>
      </c>
      <c r="V322" s="17">
        <v>109.6</v>
      </c>
      <c r="W322" s="17">
        <f t="shared" ref="W322:W379" si="60">LOG(V322)</f>
        <v>2.0398105541483504</v>
      </c>
      <c r="X322" s="12">
        <v>107.79</v>
      </c>
      <c r="Y322" s="12">
        <v>111.4</v>
      </c>
      <c r="Z322" s="12">
        <v>3.31</v>
      </c>
      <c r="AA322" s="17">
        <f t="shared" si="56"/>
        <v>0.51982799377571876</v>
      </c>
      <c r="AB322" s="25">
        <v>2.41</v>
      </c>
      <c r="AC322" s="16">
        <v>5.25</v>
      </c>
      <c r="AD322" s="25">
        <v>1</v>
      </c>
      <c r="AE322" s="25">
        <v>0</v>
      </c>
      <c r="AF322" s="25">
        <v>0</v>
      </c>
      <c r="AG322" s="25">
        <v>0</v>
      </c>
      <c r="AH322">
        <v>0</v>
      </c>
      <c r="AI322" s="25">
        <f t="shared" ref="AI322:AI379" si="61">SUM(AE322:AH322)</f>
        <v>0</v>
      </c>
      <c r="AJ322" s="25">
        <v>0</v>
      </c>
      <c r="AK322" s="25">
        <v>0</v>
      </c>
      <c r="AL322" s="25">
        <v>0</v>
      </c>
      <c r="AM322" s="25">
        <v>0</v>
      </c>
      <c r="AN322" s="25">
        <f t="shared" ref="AN322:AN379" si="62">SUM(AJ322:AM322)</f>
        <v>0</v>
      </c>
      <c r="AO322" s="25">
        <v>0</v>
      </c>
      <c r="AP322" s="25">
        <v>0</v>
      </c>
      <c r="AQ322" s="25">
        <v>0</v>
      </c>
      <c r="AR322" s="25">
        <v>0</v>
      </c>
      <c r="AS322" s="25">
        <f t="shared" ref="AS322" si="63">SUM(AO322:AR322)</f>
        <v>0</v>
      </c>
      <c r="AT322" s="25">
        <f t="shared" si="58"/>
        <v>0</v>
      </c>
      <c r="AU322" s="25">
        <f t="shared" si="58"/>
        <v>0</v>
      </c>
      <c r="AV322" s="25">
        <f t="shared" si="58"/>
        <v>0</v>
      </c>
      <c r="AW322" s="25">
        <f t="shared" si="58"/>
        <v>0</v>
      </c>
      <c r="AX322" s="25">
        <f t="shared" si="58"/>
        <v>0</v>
      </c>
    </row>
    <row r="323" spans="1:50" x14ac:dyDescent="0.3">
      <c r="A323" s="25">
        <v>322</v>
      </c>
      <c r="B323" s="25">
        <v>80</v>
      </c>
      <c r="C323" s="25">
        <v>3</v>
      </c>
      <c r="D323" s="25">
        <v>3</v>
      </c>
      <c r="E323" s="25">
        <v>2</v>
      </c>
      <c r="F323" s="25">
        <v>3</v>
      </c>
      <c r="G323" s="25">
        <v>1</v>
      </c>
      <c r="H323" s="25">
        <v>1</v>
      </c>
      <c r="I323" s="19">
        <f t="shared" ref="I323:I379" si="64">SUM(G323:H323)</f>
        <v>2</v>
      </c>
      <c r="J323" s="25">
        <v>3.36</v>
      </c>
      <c r="K323" s="10">
        <v>235</v>
      </c>
      <c r="L323" s="10">
        <v>236</v>
      </c>
      <c r="M323" s="14">
        <v>50040</v>
      </c>
      <c r="N323" s="14">
        <f t="shared" ref="N323:N379" si="65">(L323-K323)*1000</f>
        <v>1000</v>
      </c>
      <c r="O323" s="9">
        <f t="shared" ref="O323:O379" si="66">N323/1000</f>
        <v>1</v>
      </c>
      <c r="P323" s="14">
        <v>999.51395367312136</v>
      </c>
      <c r="Q323" s="15">
        <f t="shared" ref="Q323:Q379" si="67">ROUND(P323/N323,2)</f>
        <v>1</v>
      </c>
      <c r="R323" s="15">
        <f t="shared" si="59"/>
        <v>0</v>
      </c>
      <c r="S323" s="25">
        <v>4519</v>
      </c>
      <c r="T323" s="25">
        <v>4742</v>
      </c>
      <c r="U323" s="25">
        <v>4976</v>
      </c>
      <c r="V323" s="17">
        <v>118.64</v>
      </c>
      <c r="W323" s="17">
        <f t="shared" si="60"/>
        <v>2.0742311380203255</v>
      </c>
      <c r="X323" s="12">
        <v>106.84</v>
      </c>
      <c r="Y323" s="12">
        <v>130.43</v>
      </c>
      <c r="Z323" s="12">
        <v>3.84</v>
      </c>
      <c r="AA323" s="17">
        <f t="shared" ref="AA323:AA379" si="68">LOG(Z323)</f>
        <v>0.58433122436753082</v>
      </c>
      <c r="AB323" s="25">
        <v>2.3199999999999998</v>
      </c>
      <c r="AC323" s="16">
        <v>6.13</v>
      </c>
      <c r="AD323" s="25">
        <v>0</v>
      </c>
      <c r="AE323" s="25">
        <v>0</v>
      </c>
      <c r="AF323" s="25">
        <v>0</v>
      </c>
      <c r="AG323" s="25">
        <v>0</v>
      </c>
      <c r="AH323">
        <v>0</v>
      </c>
      <c r="AI323" s="25">
        <f t="shared" si="61"/>
        <v>0</v>
      </c>
      <c r="AJ323" s="25">
        <v>0</v>
      </c>
      <c r="AK323" s="25">
        <v>0</v>
      </c>
      <c r="AL323" s="25">
        <v>0</v>
      </c>
      <c r="AM323" s="25">
        <v>0</v>
      </c>
      <c r="AN323" s="25">
        <f t="shared" si="62"/>
        <v>0</v>
      </c>
      <c r="AO323" s="25">
        <v>0</v>
      </c>
      <c r="AP323" s="25">
        <v>0</v>
      </c>
      <c r="AQ323" s="25">
        <v>0</v>
      </c>
      <c r="AR323" s="25">
        <v>0</v>
      </c>
      <c r="AS323" s="25">
        <f t="shared" ref="AS323:AS379" si="69">SUM(AO323:AR323)</f>
        <v>0</v>
      </c>
      <c r="AT323" s="25">
        <f t="shared" si="58"/>
        <v>0</v>
      </c>
      <c r="AU323" s="25">
        <f t="shared" si="58"/>
        <v>0</v>
      </c>
      <c r="AV323" s="25">
        <f t="shared" si="58"/>
        <v>0</v>
      </c>
      <c r="AW323" s="25">
        <f t="shared" si="58"/>
        <v>0</v>
      </c>
      <c r="AX323" s="25">
        <f t="shared" si="58"/>
        <v>0</v>
      </c>
    </row>
    <row r="324" spans="1:50" x14ac:dyDescent="0.3">
      <c r="A324" s="25">
        <v>323</v>
      </c>
      <c r="B324" s="25">
        <v>80</v>
      </c>
      <c r="C324" s="25">
        <v>3</v>
      </c>
      <c r="D324" s="25">
        <v>3</v>
      </c>
      <c r="E324" s="25">
        <v>1</v>
      </c>
      <c r="F324" s="25">
        <v>1</v>
      </c>
      <c r="G324" s="25">
        <v>1</v>
      </c>
      <c r="H324" s="25">
        <v>1</v>
      </c>
      <c r="I324" s="19">
        <f t="shared" si="64"/>
        <v>2</v>
      </c>
      <c r="J324" s="25">
        <v>3.5</v>
      </c>
      <c r="K324" s="10">
        <v>236</v>
      </c>
      <c r="L324" s="10">
        <v>236.8</v>
      </c>
      <c r="M324" s="14">
        <v>50040</v>
      </c>
      <c r="N324" s="14">
        <f t="shared" si="65"/>
        <v>800.00000000001137</v>
      </c>
      <c r="O324" s="9">
        <f t="shared" si="66"/>
        <v>0.80000000000001137</v>
      </c>
      <c r="P324" s="14">
        <v>793.04294434560813</v>
      </c>
      <c r="Q324" s="15">
        <f t="shared" si="67"/>
        <v>0.99</v>
      </c>
      <c r="R324" s="15">
        <f t="shared" si="59"/>
        <v>1.0000000000000009E-2</v>
      </c>
      <c r="S324" s="25">
        <v>4519</v>
      </c>
      <c r="T324" s="25">
        <v>4742</v>
      </c>
      <c r="U324" s="25">
        <v>4976</v>
      </c>
      <c r="V324" s="17">
        <v>92.31</v>
      </c>
      <c r="W324" s="17">
        <f t="shared" si="60"/>
        <v>1.9652487509671208</v>
      </c>
      <c r="X324" s="12">
        <v>49.95</v>
      </c>
      <c r="Y324" s="12">
        <v>134.66</v>
      </c>
      <c r="Z324" s="12">
        <v>3.41</v>
      </c>
      <c r="AA324" s="17">
        <f t="shared" si="68"/>
        <v>0.53275437899249778</v>
      </c>
      <c r="AB324" s="25">
        <v>2.38</v>
      </c>
      <c r="AC324" s="16">
        <v>6.95</v>
      </c>
      <c r="AD324" s="25">
        <v>1</v>
      </c>
      <c r="AE324" s="25">
        <v>0</v>
      </c>
      <c r="AF324" s="25">
        <v>0</v>
      </c>
      <c r="AG324" s="25">
        <v>0</v>
      </c>
      <c r="AH324">
        <v>1</v>
      </c>
      <c r="AI324" s="25">
        <f t="shared" si="61"/>
        <v>1</v>
      </c>
      <c r="AJ324" s="25">
        <v>0</v>
      </c>
      <c r="AK324" s="25">
        <v>0</v>
      </c>
      <c r="AL324" s="25">
        <v>0</v>
      </c>
      <c r="AM324" s="25">
        <v>0</v>
      </c>
      <c r="AN324" s="25">
        <f t="shared" si="62"/>
        <v>0</v>
      </c>
      <c r="AO324" s="25">
        <v>0</v>
      </c>
      <c r="AP324" s="25">
        <v>0</v>
      </c>
      <c r="AQ324" s="25">
        <v>0</v>
      </c>
      <c r="AR324" s="25">
        <v>1</v>
      </c>
      <c r="AS324" s="25">
        <f t="shared" si="69"/>
        <v>1</v>
      </c>
      <c r="AT324" s="25">
        <f t="shared" si="58"/>
        <v>0</v>
      </c>
      <c r="AU324" s="25">
        <f t="shared" si="58"/>
        <v>0</v>
      </c>
      <c r="AV324" s="25">
        <f t="shared" si="58"/>
        <v>0</v>
      </c>
      <c r="AW324" s="25">
        <f t="shared" si="58"/>
        <v>2</v>
      </c>
      <c r="AX324" s="25">
        <f t="shared" si="58"/>
        <v>2</v>
      </c>
    </row>
    <row r="325" spans="1:50" x14ac:dyDescent="0.3">
      <c r="A325" s="25">
        <v>324</v>
      </c>
      <c r="B325" s="25">
        <v>80</v>
      </c>
      <c r="C325" s="25">
        <v>4</v>
      </c>
      <c r="D325" s="25">
        <v>3</v>
      </c>
      <c r="E325" s="25">
        <v>1</v>
      </c>
      <c r="F325" s="25">
        <v>1</v>
      </c>
      <c r="G325" s="25">
        <v>1</v>
      </c>
      <c r="H325" s="25">
        <v>1</v>
      </c>
      <c r="I325" s="19">
        <f t="shared" si="64"/>
        <v>2</v>
      </c>
      <c r="J325" s="25">
        <v>3.45</v>
      </c>
      <c r="K325" s="10">
        <v>236.8</v>
      </c>
      <c r="L325" s="10">
        <v>237.5</v>
      </c>
      <c r="M325" s="14">
        <v>50040</v>
      </c>
      <c r="N325" s="14">
        <f t="shared" si="65"/>
        <v>699.99999999998863</v>
      </c>
      <c r="O325" s="9">
        <f t="shared" si="66"/>
        <v>0.69999999999998863</v>
      </c>
      <c r="P325" s="14">
        <v>665.87617245638205</v>
      </c>
      <c r="Q325" s="15">
        <f t="shared" si="67"/>
        <v>0.95</v>
      </c>
      <c r="R325" s="15">
        <f t="shared" si="59"/>
        <v>5.0000000000000044E-2</v>
      </c>
      <c r="S325" s="25">
        <v>2405</v>
      </c>
      <c r="T325" s="25">
        <v>2486</v>
      </c>
      <c r="U325" s="25">
        <v>2570</v>
      </c>
      <c r="V325" s="17">
        <v>91.67</v>
      </c>
      <c r="W325" s="17">
        <f t="shared" si="60"/>
        <v>1.962227231350085</v>
      </c>
      <c r="X325" s="12">
        <v>91.67</v>
      </c>
      <c r="Y325" s="12">
        <v>91.67</v>
      </c>
      <c r="Z325" s="12">
        <v>4.03</v>
      </c>
      <c r="AA325" s="17">
        <f t="shared" si="68"/>
        <v>0.60530504614110947</v>
      </c>
      <c r="AB325" s="25">
        <v>2.0299999999999998</v>
      </c>
      <c r="AC325" s="16">
        <v>6.13</v>
      </c>
      <c r="AD325" s="25">
        <v>0</v>
      </c>
      <c r="AE325" s="25">
        <v>0</v>
      </c>
      <c r="AF325" s="25">
        <v>0</v>
      </c>
      <c r="AG325" s="25">
        <v>0</v>
      </c>
      <c r="AH325">
        <v>1</v>
      </c>
      <c r="AI325" s="25">
        <f t="shared" si="61"/>
        <v>1</v>
      </c>
      <c r="AJ325" s="25">
        <v>0</v>
      </c>
      <c r="AK325" s="25">
        <v>0</v>
      </c>
      <c r="AL325" s="25">
        <v>0</v>
      </c>
      <c r="AM325" s="25">
        <v>0</v>
      </c>
      <c r="AN325" s="25">
        <f t="shared" si="62"/>
        <v>0</v>
      </c>
      <c r="AO325" s="25">
        <v>0</v>
      </c>
      <c r="AP325" s="25">
        <v>0</v>
      </c>
      <c r="AQ325" s="25">
        <v>0</v>
      </c>
      <c r="AR325" s="25">
        <v>1</v>
      </c>
      <c r="AS325" s="25">
        <f t="shared" si="69"/>
        <v>1</v>
      </c>
      <c r="AT325" s="25">
        <f t="shared" si="58"/>
        <v>0</v>
      </c>
      <c r="AU325" s="25">
        <f t="shared" si="58"/>
        <v>0</v>
      </c>
      <c r="AV325" s="25">
        <f t="shared" si="58"/>
        <v>0</v>
      </c>
      <c r="AW325" s="25">
        <f t="shared" si="58"/>
        <v>2</v>
      </c>
      <c r="AX325" s="25">
        <f t="shared" si="58"/>
        <v>2</v>
      </c>
    </row>
    <row r="326" spans="1:50" x14ac:dyDescent="0.3">
      <c r="A326" s="25">
        <v>325</v>
      </c>
      <c r="B326" s="25">
        <v>80</v>
      </c>
      <c r="C326" s="25">
        <v>3</v>
      </c>
      <c r="D326" s="25">
        <v>3</v>
      </c>
      <c r="E326" s="25">
        <v>2</v>
      </c>
      <c r="F326" s="25">
        <v>2</v>
      </c>
      <c r="G326" s="25">
        <v>1</v>
      </c>
      <c r="H326" s="25">
        <v>1</v>
      </c>
      <c r="I326" s="19">
        <f t="shared" si="64"/>
        <v>2</v>
      </c>
      <c r="J326" s="25">
        <v>3.51</v>
      </c>
      <c r="K326" s="10">
        <v>237.5</v>
      </c>
      <c r="L326" s="10">
        <v>239</v>
      </c>
      <c r="M326" s="14">
        <v>50040</v>
      </c>
      <c r="N326" s="14">
        <f t="shared" si="65"/>
        <v>1500</v>
      </c>
      <c r="O326" s="9">
        <f t="shared" si="66"/>
        <v>1.5</v>
      </c>
      <c r="P326" s="14">
        <v>1497.9388342603672</v>
      </c>
      <c r="Q326" s="15">
        <f t="shared" si="67"/>
        <v>1</v>
      </c>
      <c r="R326" s="15">
        <f t="shared" si="59"/>
        <v>0</v>
      </c>
      <c r="S326" s="25">
        <v>2405</v>
      </c>
      <c r="T326" s="25">
        <v>2486</v>
      </c>
      <c r="U326" s="25">
        <v>2570</v>
      </c>
      <c r="V326" s="17">
        <v>95.52</v>
      </c>
      <c r="W326" s="17">
        <f t="shared" si="60"/>
        <v>1.9800943137852938</v>
      </c>
      <c r="X326" s="12">
        <v>62.97</v>
      </c>
      <c r="Y326" s="12">
        <v>123.05</v>
      </c>
      <c r="Z326" s="12">
        <v>3.92</v>
      </c>
      <c r="AA326" s="17">
        <f t="shared" si="68"/>
        <v>0.59328606702045728</v>
      </c>
      <c r="AB326" s="25">
        <v>2.46</v>
      </c>
      <c r="AC326" s="16">
        <v>6.07</v>
      </c>
      <c r="AD326" s="25">
        <v>0</v>
      </c>
      <c r="AE326" s="25">
        <v>0</v>
      </c>
      <c r="AF326" s="25">
        <v>0</v>
      </c>
      <c r="AG326" s="25">
        <v>0</v>
      </c>
      <c r="AH326">
        <v>0</v>
      </c>
      <c r="AI326" s="25">
        <f t="shared" si="61"/>
        <v>0</v>
      </c>
      <c r="AJ326" s="25">
        <v>0</v>
      </c>
      <c r="AK326" s="25">
        <v>0</v>
      </c>
      <c r="AL326" s="25">
        <v>0</v>
      </c>
      <c r="AM326" s="25">
        <v>1</v>
      </c>
      <c r="AN326" s="25">
        <f t="shared" si="62"/>
        <v>1</v>
      </c>
      <c r="AO326" s="25">
        <v>0</v>
      </c>
      <c r="AP326" s="25">
        <v>0</v>
      </c>
      <c r="AQ326" s="25">
        <v>0</v>
      </c>
      <c r="AR326" s="25">
        <v>0</v>
      </c>
      <c r="AS326" s="25">
        <f t="shared" si="69"/>
        <v>0</v>
      </c>
      <c r="AT326" s="25">
        <f t="shared" si="58"/>
        <v>0</v>
      </c>
      <c r="AU326" s="25">
        <f t="shared" si="58"/>
        <v>0</v>
      </c>
      <c r="AV326" s="25">
        <f t="shared" si="58"/>
        <v>0</v>
      </c>
      <c r="AW326" s="25">
        <f t="shared" si="58"/>
        <v>1</v>
      </c>
      <c r="AX326" s="25">
        <f t="shared" si="58"/>
        <v>1</v>
      </c>
    </row>
    <row r="327" spans="1:50" x14ac:dyDescent="0.3">
      <c r="A327" s="25">
        <v>326</v>
      </c>
      <c r="B327" s="25">
        <v>80</v>
      </c>
      <c r="C327" s="25">
        <v>3</v>
      </c>
      <c r="D327" s="25">
        <v>3</v>
      </c>
      <c r="E327" s="25">
        <v>2</v>
      </c>
      <c r="F327" s="25">
        <v>2</v>
      </c>
      <c r="G327" s="25">
        <v>1</v>
      </c>
      <c r="H327" s="25">
        <v>1</v>
      </c>
      <c r="I327" s="19">
        <f t="shared" si="64"/>
        <v>2</v>
      </c>
      <c r="J327" s="25">
        <v>3.55</v>
      </c>
      <c r="K327" s="10">
        <v>239</v>
      </c>
      <c r="L327" s="10">
        <v>240</v>
      </c>
      <c r="M327" s="14">
        <v>50040</v>
      </c>
      <c r="N327" s="14">
        <f t="shared" si="65"/>
        <v>1000</v>
      </c>
      <c r="O327" s="9">
        <f t="shared" si="66"/>
        <v>1</v>
      </c>
      <c r="P327" s="14">
        <v>999.56090046181464</v>
      </c>
      <c r="Q327" s="15">
        <f t="shared" si="67"/>
        <v>1</v>
      </c>
      <c r="R327" s="15">
        <f t="shared" si="59"/>
        <v>0</v>
      </c>
      <c r="S327" s="25">
        <v>2405</v>
      </c>
      <c r="T327" s="25">
        <v>2486</v>
      </c>
      <c r="U327" s="25">
        <v>2570</v>
      </c>
      <c r="V327" s="17">
        <v>92.97</v>
      </c>
      <c r="W327" s="17">
        <f t="shared" si="60"/>
        <v>1.9683428309589455</v>
      </c>
      <c r="X327" s="12">
        <v>81.99</v>
      </c>
      <c r="Y327" s="12">
        <v>103.94</v>
      </c>
      <c r="Z327" s="12">
        <v>3.94</v>
      </c>
      <c r="AA327" s="17">
        <f t="shared" si="68"/>
        <v>0.59549622182557416</v>
      </c>
      <c r="AB327" s="25">
        <v>2.67</v>
      </c>
      <c r="AC327" s="16">
        <v>4.82</v>
      </c>
      <c r="AD327" s="25">
        <v>0</v>
      </c>
      <c r="AE327" s="25">
        <v>0</v>
      </c>
      <c r="AF327" s="25">
        <v>0</v>
      </c>
      <c r="AG327" s="25">
        <v>1</v>
      </c>
      <c r="AH327">
        <v>0</v>
      </c>
      <c r="AI327" s="25">
        <f t="shared" si="61"/>
        <v>1</v>
      </c>
      <c r="AJ327" s="25">
        <v>0</v>
      </c>
      <c r="AK327" s="25">
        <v>0</v>
      </c>
      <c r="AL327" s="25">
        <v>0</v>
      </c>
      <c r="AM327" s="25">
        <v>0</v>
      </c>
      <c r="AN327" s="25">
        <f t="shared" si="62"/>
        <v>0</v>
      </c>
      <c r="AO327" s="25">
        <v>0</v>
      </c>
      <c r="AP327" s="25">
        <v>0</v>
      </c>
      <c r="AQ327" s="25">
        <v>0</v>
      </c>
      <c r="AR327" s="25">
        <v>0</v>
      </c>
      <c r="AS327" s="25">
        <f t="shared" si="69"/>
        <v>0</v>
      </c>
      <c r="AT327" s="25">
        <f t="shared" si="58"/>
        <v>0</v>
      </c>
      <c r="AU327" s="25">
        <f t="shared" si="58"/>
        <v>0</v>
      </c>
      <c r="AV327" s="25">
        <f t="shared" si="58"/>
        <v>1</v>
      </c>
      <c r="AW327" s="25">
        <f t="shared" si="58"/>
        <v>0</v>
      </c>
      <c r="AX327" s="25">
        <f t="shared" si="58"/>
        <v>1</v>
      </c>
    </row>
    <row r="328" spans="1:50" x14ac:dyDescent="0.3">
      <c r="A328" s="25">
        <v>327</v>
      </c>
      <c r="B328" s="25">
        <v>80</v>
      </c>
      <c r="C328" s="25">
        <v>3</v>
      </c>
      <c r="D328" s="25">
        <v>3</v>
      </c>
      <c r="E328" s="25">
        <v>2</v>
      </c>
      <c r="F328" s="25">
        <v>3</v>
      </c>
      <c r="G328" s="25">
        <v>1</v>
      </c>
      <c r="H328" s="25">
        <v>1</v>
      </c>
      <c r="I328" s="19">
        <f t="shared" si="64"/>
        <v>2</v>
      </c>
      <c r="J328" s="25">
        <v>3.29</v>
      </c>
      <c r="K328" s="10">
        <v>240</v>
      </c>
      <c r="L328" s="10">
        <v>241.38</v>
      </c>
      <c r="M328" s="14">
        <v>50040</v>
      </c>
      <c r="N328" s="14">
        <f t="shared" si="65"/>
        <v>1379.9999999999955</v>
      </c>
      <c r="O328" s="9">
        <f t="shared" si="66"/>
        <v>1.3799999999999955</v>
      </c>
      <c r="P328" s="14">
        <v>1379.2181402929539</v>
      </c>
      <c r="Q328" s="15">
        <f t="shared" si="67"/>
        <v>1</v>
      </c>
      <c r="R328" s="15">
        <f t="shared" si="59"/>
        <v>0</v>
      </c>
      <c r="S328" s="25">
        <v>2405</v>
      </c>
      <c r="T328" s="25">
        <v>2486</v>
      </c>
      <c r="U328" s="25">
        <v>2570</v>
      </c>
      <c r="V328" s="17">
        <v>103.32</v>
      </c>
      <c r="W328" s="17">
        <f t="shared" si="60"/>
        <v>2.0141843975012796</v>
      </c>
      <c r="X328" s="12">
        <v>83.38</v>
      </c>
      <c r="Y328" s="12">
        <v>135.06</v>
      </c>
      <c r="Z328" s="12">
        <v>3.15</v>
      </c>
      <c r="AA328" s="17">
        <f t="shared" si="68"/>
        <v>0.49831055378960049</v>
      </c>
      <c r="AB328" s="25">
        <v>2.17</v>
      </c>
      <c r="AC328" s="16">
        <v>5.04</v>
      </c>
      <c r="AD328" s="25">
        <v>0</v>
      </c>
      <c r="AE328" s="25">
        <v>0</v>
      </c>
      <c r="AF328" s="25">
        <v>0</v>
      </c>
      <c r="AG328" s="25">
        <v>0</v>
      </c>
      <c r="AH328">
        <v>0</v>
      </c>
      <c r="AI328" s="25">
        <f t="shared" si="61"/>
        <v>0</v>
      </c>
      <c r="AJ328" s="25">
        <v>0</v>
      </c>
      <c r="AK328" s="25">
        <v>0</v>
      </c>
      <c r="AL328" s="25">
        <v>0</v>
      </c>
      <c r="AM328" s="25">
        <v>0</v>
      </c>
      <c r="AN328" s="25">
        <f t="shared" si="62"/>
        <v>0</v>
      </c>
      <c r="AO328" s="25">
        <v>0</v>
      </c>
      <c r="AP328" s="25">
        <v>0</v>
      </c>
      <c r="AQ328" s="25">
        <v>1</v>
      </c>
      <c r="AR328" s="25">
        <v>0</v>
      </c>
      <c r="AS328" s="25">
        <f t="shared" si="69"/>
        <v>1</v>
      </c>
      <c r="AT328" s="25">
        <f t="shared" si="58"/>
        <v>0</v>
      </c>
      <c r="AU328" s="25">
        <f t="shared" si="58"/>
        <v>0</v>
      </c>
      <c r="AV328" s="25">
        <f t="shared" si="58"/>
        <v>1</v>
      </c>
      <c r="AW328" s="25">
        <f t="shared" si="58"/>
        <v>0</v>
      </c>
      <c r="AX328" s="25">
        <f t="shared" si="58"/>
        <v>1</v>
      </c>
    </row>
    <row r="329" spans="1:50" x14ac:dyDescent="0.3">
      <c r="A329" s="25">
        <v>328</v>
      </c>
      <c r="B329" s="25">
        <v>80</v>
      </c>
      <c r="C329" s="25">
        <v>2</v>
      </c>
      <c r="D329" s="25">
        <v>3</v>
      </c>
      <c r="E329" s="25">
        <v>2</v>
      </c>
      <c r="F329" s="25">
        <v>2</v>
      </c>
      <c r="G329" s="25">
        <v>1</v>
      </c>
      <c r="H329" s="25">
        <v>1</v>
      </c>
      <c r="I329" s="19">
        <f t="shared" si="64"/>
        <v>2</v>
      </c>
      <c r="J329" s="25">
        <v>3.37</v>
      </c>
      <c r="K329" s="10">
        <v>241.38</v>
      </c>
      <c r="L329" s="10">
        <v>242.2</v>
      </c>
      <c r="M329" s="14">
        <v>50040</v>
      </c>
      <c r="N329" s="14">
        <f t="shared" si="65"/>
        <v>819.99999999999318</v>
      </c>
      <c r="O329" s="9">
        <f t="shared" si="66"/>
        <v>0.81999999999999318</v>
      </c>
      <c r="P329" s="14">
        <v>764.06552905819206</v>
      </c>
      <c r="Q329" s="15">
        <f t="shared" si="67"/>
        <v>0.93</v>
      </c>
      <c r="R329" s="15">
        <f t="shared" si="59"/>
        <v>6.9999999999999951E-2</v>
      </c>
      <c r="S329" s="25">
        <v>2405</v>
      </c>
      <c r="T329" s="25">
        <v>2486</v>
      </c>
      <c r="U329" s="25">
        <v>2570</v>
      </c>
      <c r="V329" s="17">
        <v>106.33</v>
      </c>
      <c r="W329" s="17">
        <f t="shared" si="60"/>
        <v>2.026655813877043</v>
      </c>
      <c r="X329" s="12">
        <v>95.7</v>
      </c>
      <c r="Y329" s="12">
        <v>116.96</v>
      </c>
      <c r="Z329" s="12">
        <v>3.79</v>
      </c>
      <c r="AA329" s="17">
        <f t="shared" si="68"/>
        <v>0.57863920996807239</v>
      </c>
      <c r="AB329" s="25">
        <v>2.87</v>
      </c>
      <c r="AC329" s="16">
        <v>5.38</v>
      </c>
      <c r="AD329" s="25">
        <v>0</v>
      </c>
      <c r="AE329" s="25">
        <v>0</v>
      </c>
      <c r="AF329" s="25">
        <v>0</v>
      </c>
      <c r="AG329" s="25">
        <v>0</v>
      </c>
      <c r="AH329">
        <v>0</v>
      </c>
      <c r="AI329" s="25">
        <f t="shared" si="61"/>
        <v>0</v>
      </c>
      <c r="AJ329" s="25">
        <v>0</v>
      </c>
      <c r="AK329" s="25">
        <v>0</v>
      </c>
      <c r="AL329" s="25">
        <v>0</v>
      </c>
      <c r="AM329" s="25">
        <v>0</v>
      </c>
      <c r="AN329" s="25">
        <f t="shared" si="62"/>
        <v>0</v>
      </c>
      <c r="AO329" s="25">
        <v>0</v>
      </c>
      <c r="AP329" s="25">
        <v>0</v>
      </c>
      <c r="AQ329" s="25">
        <v>0</v>
      </c>
      <c r="AR329" s="25">
        <v>0</v>
      </c>
      <c r="AS329" s="25">
        <f t="shared" si="69"/>
        <v>0</v>
      </c>
      <c r="AT329" s="25">
        <f t="shared" si="58"/>
        <v>0</v>
      </c>
      <c r="AU329" s="25">
        <f t="shared" si="58"/>
        <v>0</v>
      </c>
      <c r="AV329" s="25">
        <f t="shared" si="58"/>
        <v>0</v>
      </c>
      <c r="AW329" s="25">
        <f t="shared" si="58"/>
        <v>0</v>
      </c>
      <c r="AX329" s="25">
        <f t="shared" si="58"/>
        <v>0</v>
      </c>
    </row>
    <row r="330" spans="1:50" x14ac:dyDescent="0.3">
      <c r="A330" s="25">
        <v>329</v>
      </c>
      <c r="B330" s="25">
        <v>80</v>
      </c>
      <c r="C330" s="25">
        <v>2</v>
      </c>
      <c r="D330" s="25">
        <v>2</v>
      </c>
      <c r="E330" s="25">
        <v>2</v>
      </c>
      <c r="F330" s="25">
        <v>2</v>
      </c>
      <c r="G330" s="25">
        <v>1</v>
      </c>
      <c r="H330" s="25">
        <v>1</v>
      </c>
      <c r="I330" s="19">
        <f t="shared" si="64"/>
        <v>2</v>
      </c>
      <c r="J330" s="25">
        <v>3.38</v>
      </c>
      <c r="K330" s="10">
        <v>242.2</v>
      </c>
      <c r="L330" s="10">
        <v>242.727</v>
      </c>
      <c r="M330" s="14">
        <v>50040</v>
      </c>
      <c r="N330" s="14">
        <f t="shared" si="65"/>
        <v>527.00000000001523</v>
      </c>
      <c r="O330" s="9">
        <f t="shared" si="66"/>
        <v>0.52700000000001523</v>
      </c>
      <c r="P330" s="14">
        <v>526.84838720757284</v>
      </c>
      <c r="Q330" s="15">
        <f t="shared" si="67"/>
        <v>1</v>
      </c>
      <c r="R330" s="15">
        <f t="shared" si="59"/>
        <v>0</v>
      </c>
      <c r="S330" s="25">
        <v>2405</v>
      </c>
      <c r="T330" s="25">
        <v>2486</v>
      </c>
      <c r="U330" s="25">
        <v>2570</v>
      </c>
      <c r="V330" s="17">
        <v>114.2</v>
      </c>
      <c r="W330" s="17">
        <f t="shared" si="60"/>
        <v>2.0576661039098294</v>
      </c>
      <c r="X330" s="12">
        <v>114.2</v>
      </c>
      <c r="Y330" s="12">
        <v>114.2</v>
      </c>
      <c r="Z330" s="12">
        <v>4.4400000000000004</v>
      </c>
      <c r="AA330" s="17">
        <f t="shared" si="68"/>
        <v>0.64738297011461987</v>
      </c>
      <c r="AB330" s="25">
        <v>3.51</v>
      </c>
      <c r="AC330" s="16">
        <v>6.34</v>
      </c>
      <c r="AD330" s="25">
        <v>0</v>
      </c>
      <c r="AE330" s="25">
        <v>0</v>
      </c>
      <c r="AF330" s="25">
        <v>0</v>
      </c>
      <c r="AG330" s="25">
        <v>0</v>
      </c>
      <c r="AH330">
        <v>0</v>
      </c>
      <c r="AI330" s="25">
        <f t="shared" si="61"/>
        <v>0</v>
      </c>
      <c r="AJ330" s="25">
        <v>0</v>
      </c>
      <c r="AK330" s="25">
        <v>0</v>
      </c>
      <c r="AL330" s="25">
        <v>0</v>
      </c>
      <c r="AM330" s="25">
        <v>0</v>
      </c>
      <c r="AN330" s="25">
        <f t="shared" si="62"/>
        <v>0</v>
      </c>
      <c r="AO330" s="25">
        <v>0</v>
      </c>
      <c r="AP330" s="25">
        <v>0</v>
      </c>
      <c r="AQ330" s="25">
        <v>0</v>
      </c>
      <c r="AR330" s="25">
        <v>0</v>
      </c>
      <c r="AS330" s="25">
        <f t="shared" si="69"/>
        <v>0</v>
      </c>
      <c r="AT330" s="25">
        <f t="shared" si="58"/>
        <v>0</v>
      </c>
      <c r="AU330" s="25">
        <f t="shared" si="58"/>
        <v>0</v>
      </c>
      <c r="AV330" s="25">
        <f t="shared" si="58"/>
        <v>0</v>
      </c>
      <c r="AW330" s="25">
        <f t="shared" si="58"/>
        <v>0</v>
      </c>
      <c r="AX330" s="25">
        <f t="shared" si="58"/>
        <v>0</v>
      </c>
    </row>
    <row r="331" spans="1:50" x14ac:dyDescent="0.3">
      <c r="A331" s="25">
        <v>330</v>
      </c>
      <c r="B331" s="25">
        <v>80</v>
      </c>
      <c r="C331" s="25">
        <v>3</v>
      </c>
      <c r="D331" s="25">
        <v>2</v>
      </c>
      <c r="E331" s="25">
        <v>2</v>
      </c>
      <c r="F331" s="25">
        <v>2</v>
      </c>
      <c r="G331" s="25">
        <v>1</v>
      </c>
      <c r="H331" s="25">
        <v>1</v>
      </c>
      <c r="I331" s="19">
        <f t="shared" si="64"/>
        <v>2</v>
      </c>
      <c r="J331" s="25">
        <v>3.34</v>
      </c>
      <c r="K331" s="10">
        <v>242.727</v>
      </c>
      <c r="L331" s="10">
        <v>243.38</v>
      </c>
      <c r="M331" s="14">
        <v>50040</v>
      </c>
      <c r="N331" s="14">
        <f t="shared" si="65"/>
        <v>652.99999999999159</v>
      </c>
      <c r="O331" s="9">
        <f t="shared" si="66"/>
        <v>0.65299999999999159</v>
      </c>
      <c r="P331" s="14">
        <v>630.44313911831216</v>
      </c>
      <c r="Q331" s="15">
        <f t="shared" si="67"/>
        <v>0.97</v>
      </c>
      <c r="R331" s="15">
        <f t="shared" si="59"/>
        <v>3.0000000000000027E-2</v>
      </c>
      <c r="S331" s="25">
        <v>2405</v>
      </c>
      <c r="T331" s="25">
        <v>2486</v>
      </c>
      <c r="U331" s="25">
        <v>2570</v>
      </c>
      <c r="V331" s="17">
        <v>145.05000000000001</v>
      </c>
      <c r="W331" s="17">
        <f t="shared" si="60"/>
        <v>2.161517733138683</v>
      </c>
      <c r="X331" s="12">
        <v>145.05000000000001</v>
      </c>
      <c r="Y331" s="12">
        <v>145.05000000000001</v>
      </c>
      <c r="Z331" s="12">
        <v>3.11</v>
      </c>
      <c r="AA331" s="17">
        <f t="shared" si="68"/>
        <v>0.4927603890268375</v>
      </c>
      <c r="AB331" s="25">
        <v>2.31</v>
      </c>
      <c r="AC331" s="16">
        <v>3.78</v>
      </c>
      <c r="AD331" s="25">
        <v>0</v>
      </c>
      <c r="AE331" s="25">
        <v>0</v>
      </c>
      <c r="AF331" s="25">
        <v>0</v>
      </c>
      <c r="AG331" s="25">
        <v>0</v>
      </c>
      <c r="AH331">
        <v>0</v>
      </c>
      <c r="AI331" s="25">
        <f t="shared" si="61"/>
        <v>0</v>
      </c>
      <c r="AJ331" s="25">
        <v>0</v>
      </c>
      <c r="AK331" s="25">
        <v>0</v>
      </c>
      <c r="AL331" s="25">
        <v>0</v>
      </c>
      <c r="AM331" s="25">
        <v>0</v>
      </c>
      <c r="AN331" s="25">
        <f t="shared" si="62"/>
        <v>0</v>
      </c>
      <c r="AO331" s="25">
        <v>0</v>
      </c>
      <c r="AP331" s="25">
        <v>0</v>
      </c>
      <c r="AQ331" s="25">
        <v>1</v>
      </c>
      <c r="AR331" s="25">
        <v>1</v>
      </c>
      <c r="AS331" s="25">
        <f t="shared" si="69"/>
        <v>2</v>
      </c>
      <c r="AT331" s="25">
        <f t="shared" si="58"/>
        <v>0</v>
      </c>
      <c r="AU331" s="25">
        <f t="shared" si="58"/>
        <v>0</v>
      </c>
      <c r="AV331" s="25">
        <f t="shared" si="58"/>
        <v>1</v>
      </c>
      <c r="AW331" s="25">
        <f t="shared" si="58"/>
        <v>1</v>
      </c>
      <c r="AX331" s="25">
        <f t="shared" si="58"/>
        <v>2</v>
      </c>
    </row>
    <row r="332" spans="1:50" x14ac:dyDescent="0.3">
      <c r="A332" s="25">
        <v>331</v>
      </c>
      <c r="B332" s="25">
        <v>80</v>
      </c>
      <c r="C332" s="25">
        <v>2</v>
      </c>
      <c r="D332" s="25">
        <v>2</v>
      </c>
      <c r="E332" s="25">
        <v>2</v>
      </c>
      <c r="F332" s="25">
        <v>2</v>
      </c>
      <c r="G332" s="25">
        <v>1</v>
      </c>
      <c r="H332" s="25">
        <v>1</v>
      </c>
      <c r="I332" s="19">
        <f t="shared" si="64"/>
        <v>2</v>
      </c>
      <c r="J332" s="25">
        <v>3.41</v>
      </c>
      <c r="K332" s="10">
        <v>243.38</v>
      </c>
      <c r="L332" s="10">
        <v>244.3</v>
      </c>
      <c r="M332" s="14">
        <v>50050</v>
      </c>
      <c r="N332" s="14">
        <f t="shared" si="65"/>
        <v>920.00000000001592</v>
      </c>
      <c r="O332" s="9">
        <f t="shared" si="66"/>
        <v>0.92000000000001592</v>
      </c>
      <c r="P332" s="14">
        <v>919.48793709468907</v>
      </c>
      <c r="Q332" s="15">
        <f t="shared" si="67"/>
        <v>1</v>
      </c>
      <c r="R332" s="15">
        <f t="shared" si="59"/>
        <v>0</v>
      </c>
      <c r="S332" s="25">
        <v>2405</v>
      </c>
      <c r="T332" s="25">
        <v>2486</v>
      </c>
      <c r="U332" s="25">
        <v>2570</v>
      </c>
      <c r="V332" s="17">
        <v>50.67</v>
      </c>
      <c r="W332" s="17">
        <f t="shared" si="60"/>
        <v>1.7047509042906712</v>
      </c>
      <c r="X332" s="12">
        <v>44.4</v>
      </c>
      <c r="Y332" s="12">
        <v>56.93</v>
      </c>
      <c r="Z332" s="12">
        <v>5.15</v>
      </c>
      <c r="AA332" s="17">
        <f t="shared" si="68"/>
        <v>0.71180722904119109</v>
      </c>
      <c r="AB332" s="25">
        <v>3.93</v>
      </c>
      <c r="AC332" s="16">
        <v>6.57</v>
      </c>
      <c r="AD332" s="25">
        <v>1</v>
      </c>
      <c r="AE332" s="25">
        <v>0</v>
      </c>
      <c r="AF332" s="25">
        <v>0</v>
      </c>
      <c r="AG332" s="25">
        <v>0</v>
      </c>
      <c r="AH332">
        <v>0</v>
      </c>
      <c r="AI332" s="25">
        <f t="shared" si="61"/>
        <v>0</v>
      </c>
      <c r="AJ332" s="25">
        <v>0</v>
      </c>
      <c r="AK332" s="25">
        <v>0</v>
      </c>
      <c r="AL332" s="25">
        <v>0</v>
      </c>
      <c r="AM332" s="25">
        <v>0</v>
      </c>
      <c r="AN332" s="25">
        <f t="shared" si="62"/>
        <v>0</v>
      </c>
      <c r="AO332" s="25">
        <v>0</v>
      </c>
      <c r="AP332" s="25">
        <v>0</v>
      </c>
      <c r="AQ332" s="25">
        <v>0</v>
      </c>
      <c r="AR332" s="25">
        <v>0</v>
      </c>
      <c r="AS332" s="25">
        <f t="shared" si="69"/>
        <v>0</v>
      </c>
      <c r="AT332" s="25">
        <f t="shared" si="58"/>
        <v>0</v>
      </c>
      <c r="AU332" s="25">
        <f t="shared" si="58"/>
        <v>0</v>
      </c>
      <c r="AV332" s="25">
        <f t="shared" si="58"/>
        <v>0</v>
      </c>
      <c r="AW332" s="25">
        <f t="shared" si="58"/>
        <v>0</v>
      </c>
      <c r="AX332" s="25">
        <f t="shared" si="58"/>
        <v>0</v>
      </c>
    </row>
    <row r="333" spans="1:50" x14ac:dyDescent="0.3">
      <c r="A333" s="25">
        <v>332</v>
      </c>
      <c r="B333" s="25">
        <v>80</v>
      </c>
      <c r="C333" s="25">
        <v>3</v>
      </c>
      <c r="D333" s="25">
        <v>3</v>
      </c>
      <c r="E333" s="25">
        <v>2</v>
      </c>
      <c r="F333" s="25">
        <v>2</v>
      </c>
      <c r="G333" s="25">
        <v>1</v>
      </c>
      <c r="H333" s="25">
        <v>1</v>
      </c>
      <c r="I333" s="19">
        <f t="shared" si="64"/>
        <v>2</v>
      </c>
      <c r="J333" s="25">
        <v>3.36</v>
      </c>
      <c r="K333" s="10">
        <v>244.3</v>
      </c>
      <c r="L333" s="10">
        <v>245</v>
      </c>
      <c r="M333" s="14">
        <v>50050</v>
      </c>
      <c r="N333" s="14">
        <f t="shared" si="65"/>
        <v>699.99999999998863</v>
      </c>
      <c r="O333" s="9">
        <f t="shared" si="66"/>
        <v>0.69999999999998863</v>
      </c>
      <c r="P333" s="14">
        <v>660.0229706509383</v>
      </c>
      <c r="Q333" s="15">
        <f t="shared" si="67"/>
        <v>0.94</v>
      </c>
      <c r="R333" s="15">
        <f t="shared" si="59"/>
        <v>6.0000000000000053E-2</v>
      </c>
      <c r="S333" s="25">
        <v>2405</v>
      </c>
      <c r="T333" s="25">
        <v>2486</v>
      </c>
      <c r="U333" s="25">
        <v>2570</v>
      </c>
      <c r="V333" s="17">
        <v>95.32</v>
      </c>
      <c r="W333" s="17">
        <f t="shared" si="60"/>
        <v>1.9791840336744184</v>
      </c>
      <c r="X333" s="12">
        <v>95.32</v>
      </c>
      <c r="Y333" s="12">
        <v>95.32</v>
      </c>
      <c r="Z333" s="12">
        <v>4.3</v>
      </c>
      <c r="AA333" s="17">
        <f t="shared" si="68"/>
        <v>0.63346845557958653</v>
      </c>
      <c r="AB333" s="25">
        <v>2.87</v>
      </c>
      <c r="AC333" s="16">
        <v>5.69</v>
      </c>
      <c r="AD333" s="25">
        <v>1</v>
      </c>
      <c r="AE333" s="25">
        <v>0</v>
      </c>
      <c r="AF333" s="25">
        <v>0</v>
      </c>
      <c r="AG333" s="25">
        <v>0</v>
      </c>
      <c r="AH333">
        <v>0</v>
      </c>
      <c r="AI333" s="25">
        <f t="shared" si="61"/>
        <v>0</v>
      </c>
      <c r="AJ333" s="25">
        <v>0</v>
      </c>
      <c r="AK333" s="25">
        <v>0</v>
      </c>
      <c r="AL333" s="25">
        <v>0</v>
      </c>
      <c r="AM333" s="25">
        <v>0</v>
      </c>
      <c r="AN333" s="25">
        <f t="shared" si="62"/>
        <v>0</v>
      </c>
      <c r="AO333" s="25">
        <v>0</v>
      </c>
      <c r="AP333" s="25">
        <v>0</v>
      </c>
      <c r="AQ333" s="25">
        <v>0</v>
      </c>
      <c r="AR333" s="25">
        <v>0</v>
      </c>
      <c r="AS333" s="25">
        <f t="shared" si="69"/>
        <v>0</v>
      </c>
      <c r="AT333" s="25">
        <f t="shared" si="58"/>
        <v>0</v>
      </c>
      <c r="AU333" s="25">
        <f t="shared" si="58"/>
        <v>0</v>
      </c>
      <c r="AV333" s="25">
        <f t="shared" si="58"/>
        <v>0</v>
      </c>
      <c r="AW333" s="25">
        <f t="shared" si="58"/>
        <v>0</v>
      </c>
      <c r="AX333" s="25">
        <f t="shared" si="58"/>
        <v>0</v>
      </c>
    </row>
    <row r="334" spans="1:50" x14ac:dyDescent="0.3">
      <c r="A334" s="25">
        <v>333</v>
      </c>
      <c r="B334" s="25">
        <v>80</v>
      </c>
      <c r="C334" s="25">
        <v>2</v>
      </c>
      <c r="D334" s="25">
        <v>2</v>
      </c>
      <c r="E334" s="25">
        <v>1</v>
      </c>
      <c r="F334" s="25">
        <v>1</v>
      </c>
      <c r="G334" s="25">
        <v>1</v>
      </c>
      <c r="H334" s="25">
        <v>1</v>
      </c>
      <c r="I334" s="19">
        <f t="shared" si="64"/>
        <v>2</v>
      </c>
      <c r="J334" s="25">
        <v>3.45</v>
      </c>
      <c r="K334" s="10">
        <v>245</v>
      </c>
      <c r="L334" s="10">
        <v>246</v>
      </c>
      <c r="M334" s="14">
        <v>50050</v>
      </c>
      <c r="N334" s="14">
        <f t="shared" si="65"/>
        <v>1000</v>
      </c>
      <c r="O334" s="9">
        <f t="shared" si="66"/>
        <v>1</v>
      </c>
      <c r="P334" s="14">
        <v>999.86752937847416</v>
      </c>
      <c r="Q334" s="15">
        <f t="shared" si="67"/>
        <v>1</v>
      </c>
      <c r="R334" s="15">
        <f t="shared" si="59"/>
        <v>0</v>
      </c>
      <c r="S334" s="25">
        <v>2405</v>
      </c>
      <c r="T334" s="25">
        <v>2486</v>
      </c>
      <c r="U334" s="25">
        <v>2570</v>
      </c>
      <c r="V334" s="17">
        <v>94.2</v>
      </c>
      <c r="W334" s="17">
        <f t="shared" si="60"/>
        <v>1.9740509027928774</v>
      </c>
      <c r="X334" s="12">
        <v>56.54</v>
      </c>
      <c r="Y334" s="12">
        <v>131.86000000000001</v>
      </c>
      <c r="Z334" s="12">
        <v>4.45</v>
      </c>
      <c r="AA334" s="17">
        <f t="shared" si="68"/>
        <v>0.64836001098093166</v>
      </c>
      <c r="AB334" s="25">
        <v>3.61</v>
      </c>
      <c r="AC334" s="16">
        <v>5.56</v>
      </c>
      <c r="AD334" s="25">
        <v>1</v>
      </c>
      <c r="AE334" s="25">
        <v>0</v>
      </c>
      <c r="AF334" s="25">
        <v>0</v>
      </c>
      <c r="AG334" s="25">
        <v>0</v>
      </c>
      <c r="AH334">
        <v>0</v>
      </c>
      <c r="AI334" s="25">
        <f t="shared" si="61"/>
        <v>0</v>
      </c>
      <c r="AJ334" s="25">
        <v>0</v>
      </c>
      <c r="AK334" s="25">
        <v>0</v>
      </c>
      <c r="AL334" s="25">
        <v>0</v>
      </c>
      <c r="AM334" s="25">
        <v>0</v>
      </c>
      <c r="AN334" s="25">
        <f t="shared" si="62"/>
        <v>0</v>
      </c>
      <c r="AO334" s="25">
        <v>0</v>
      </c>
      <c r="AP334" s="25">
        <v>0</v>
      </c>
      <c r="AQ334" s="25">
        <v>0</v>
      </c>
      <c r="AR334" s="25">
        <v>0</v>
      </c>
      <c r="AS334" s="25">
        <f t="shared" si="69"/>
        <v>0</v>
      </c>
      <c r="AT334" s="25">
        <f t="shared" si="58"/>
        <v>0</v>
      </c>
      <c r="AU334" s="25">
        <f t="shared" si="58"/>
        <v>0</v>
      </c>
      <c r="AV334" s="25">
        <f t="shared" si="58"/>
        <v>0</v>
      </c>
      <c r="AW334" s="25">
        <f t="shared" si="58"/>
        <v>0</v>
      </c>
      <c r="AX334" s="25">
        <f t="shared" si="58"/>
        <v>0</v>
      </c>
    </row>
    <row r="335" spans="1:50" x14ac:dyDescent="0.3">
      <c r="A335" s="25">
        <v>334</v>
      </c>
      <c r="B335" s="25">
        <v>80</v>
      </c>
      <c r="C335" s="25">
        <v>2</v>
      </c>
      <c r="D335" s="25">
        <v>2</v>
      </c>
      <c r="E335" s="25">
        <v>1</v>
      </c>
      <c r="F335" s="25">
        <v>1</v>
      </c>
      <c r="G335" s="25">
        <v>1</v>
      </c>
      <c r="H335" s="25">
        <v>1</v>
      </c>
      <c r="I335" s="19">
        <f t="shared" si="64"/>
        <v>2</v>
      </c>
      <c r="J335" s="25">
        <v>3.4</v>
      </c>
      <c r="K335" s="10">
        <v>246</v>
      </c>
      <c r="L335" s="10">
        <v>247</v>
      </c>
      <c r="M335" s="14">
        <v>50050</v>
      </c>
      <c r="N335" s="14">
        <f t="shared" si="65"/>
        <v>1000</v>
      </c>
      <c r="O335" s="9">
        <f t="shared" si="66"/>
        <v>1</v>
      </c>
      <c r="P335" s="14">
        <v>999.89984052740442</v>
      </c>
      <c r="Q335" s="15">
        <f t="shared" si="67"/>
        <v>1</v>
      </c>
      <c r="R335" s="15">
        <f t="shared" si="59"/>
        <v>0</v>
      </c>
      <c r="S335" s="25">
        <v>2405</v>
      </c>
      <c r="T335" s="25">
        <v>2486</v>
      </c>
      <c r="U335" s="25">
        <v>2570</v>
      </c>
      <c r="V335" s="17">
        <v>60.12</v>
      </c>
      <c r="W335" s="17">
        <f t="shared" si="60"/>
        <v>1.7790189719148706</v>
      </c>
      <c r="X335" s="12">
        <v>59.47</v>
      </c>
      <c r="Y335" s="12">
        <v>60.76</v>
      </c>
      <c r="Z335" s="12">
        <v>4.62</v>
      </c>
      <c r="AA335" s="17">
        <f t="shared" si="68"/>
        <v>0.66464197555612547</v>
      </c>
      <c r="AB335" s="25">
        <v>2.69</v>
      </c>
      <c r="AC335" s="16">
        <v>7.2</v>
      </c>
      <c r="AD335" s="25">
        <v>0</v>
      </c>
      <c r="AE335" s="25">
        <v>0</v>
      </c>
      <c r="AF335" s="25">
        <v>0</v>
      </c>
      <c r="AG335" s="25">
        <v>0</v>
      </c>
      <c r="AH335">
        <v>0</v>
      </c>
      <c r="AI335" s="25">
        <f t="shared" si="61"/>
        <v>0</v>
      </c>
      <c r="AJ335" s="25">
        <v>0</v>
      </c>
      <c r="AK335" s="25">
        <v>0</v>
      </c>
      <c r="AL335" s="25">
        <v>0</v>
      </c>
      <c r="AM335" s="25">
        <v>0</v>
      </c>
      <c r="AN335" s="25">
        <f t="shared" si="62"/>
        <v>0</v>
      </c>
      <c r="AO335" s="25">
        <v>0</v>
      </c>
      <c r="AP335" s="25">
        <v>0</v>
      </c>
      <c r="AQ335" s="25">
        <v>0</v>
      </c>
      <c r="AR335" s="25">
        <v>0</v>
      </c>
      <c r="AS335" s="25">
        <f t="shared" si="69"/>
        <v>0</v>
      </c>
      <c r="AT335" s="25">
        <f t="shared" si="58"/>
        <v>0</v>
      </c>
      <c r="AU335" s="25">
        <f t="shared" si="58"/>
        <v>0</v>
      </c>
      <c r="AV335" s="25">
        <f t="shared" si="58"/>
        <v>0</v>
      </c>
      <c r="AW335" s="25">
        <f t="shared" si="58"/>
        <v>0</v>
      </c>
      <c r="AX335" s="25">
        <f t="shared" si="58"/>
        <v>0</v>
      </c>
    </row>
    <row r="336" spans="1:50" x14ac:dyDescent="0.3">
      <c r="A336" s="25">
        <v>335</v>
      </c>
      <c r="B336" s="25">
        <v>80</v>
      </c>
      <c r="C336" s="25">
        <v>2</v>
      </c>
      <c r="D336" s="25">
        <v>2</v>
      </c>
      <c r="E336" s="25">
        <v>2</v>
      </c>
      <c r="F336" s="25">
        <v>2</v>
      </c>
      <c r="G336" s="25">
        <v>1</v>
      </c>
      <c r="H336" s="25">
        <v>1</v>
      </c>
      <c r="I336" s="19">
        <f t="shared" si="64"/>
        <v>2</v>
      </c>
      <c r="J336" s="25">
        <v>3.59</v>
      </c>
      <c r="K336" s="10">
        <v>247</v>
      </c>
      <c r="L336" s="10">
        <v>248.5</v>
      </c>
      <c r="M336" s="14">
        <v>50050</v>
      </c>
      <c r="N336" s="14">
        <f t="shared" si="65"/>
        <v>1500</v>
      </c>
      <c r="O336" s="9">
        <f t="shared" si="66"/>
        <v>1.5</v>
      </c>
      <c r="P336" s="14">
        <v>1360.4162424182528</v>
      </c>
      <c r="Q336" s="15">
        <f t="shared" si="67"/>
        <v>0.91</v>
      </c>
      <c r="R336" s="15">
        <f t="shared" si="59"/>
        <v>8.9999999999999969E-2</v>
      </c>
      <c r="S336" s="25">
        <v>2405</v>
      </c>
      <c r="T336" s="25">
        <v>2486</v>
      </c>
      <c r="U336" s="25">
        <v>2570</v>
      </c>
      <c r="V336" s="17">
        <v>105.62</v>
      </c>
      <c r="W336" s="17">
        <f t="shared" si="60"/>
        <v>2.023746163152476</v>
      </c>
      <c r="X336" s="12">
        <v>86.14</v>
      </c>
      <c r="Y336" s="12">
        <v>122.89</v>
      </c>
      <c r="Z336" s="12">
        <v>4.1100000000000003</v>
      </c>
      <c r="AA336" s="17">
        <f t="shared" si="68"/>
        <v>0.61384182187606928</v>
      </c>
      <c r="AB336" s="25">
        <v>3.29</v>
      </c>
      <c r="AC336" s="16">
        <v>5.32</v>
      </c>
      <c r="AD336" s="25">
        <v>1</v>
      </c>
      <c r="AE336" s="25">
        <v>0</v>
      </c>
      <c r="AF336" s="25">
        <v>0</v>
      </c>
      <c r="AG336" s="25">
        <v>0</v>
      </c>
      <c r="AH336">
        <v>0</v>
      </c>
      <c r="AI336" s="25">
        <f t="shared" si="61"/>
        <v>0</v>
      </c>
      <c r="AJ336" s="25">
        <v>0</v>
      </c>
      <c r="AK336" s="25">
        <v>0</v>
      </c>
      <c r="AL336" s="25">
        <v>0</v>
      </c>
      <c r="AM336" s="25">
        <v>0</v>
      </c>
      <c r="AN336" s="25">
        <f t="shared" si="62"/>
        <v>0</v>
      </c>
      <c r="AO336" s="25">
        <v>0</v>
      </c>
      <c r="AP336" s="25">
        <v>0</v>
      </c>
      <c r="AQ336" s="25">
        <v>0</v>
      </c>
      <c r="AR336" s="25">
        <v>0</v>
      </c>
      <c r="AS336" s="25">
        <f t="shared" si="69"/>
        <v>0</v>
      </c>
      <c r="AT336" s="25">
        <f t="shared" si="58"/>
        <v>0</v>
      </c>
      <c r="AU336" s="25">
        <f t="shared" si="58"/>
        <v>0</v>
      </c>
      <c r="AV336" s="25">
        <f t="shared" si="58"/>
        <v>0</v>
      </c>
      <c r="AW336" s="25">
        <f t="shared" si="58"/>
        <v>0</v>
      </c>
      <c r="AX336" s="25">
        <f t="shared" si="58"/>
        <v>0</v>
      </c>
    </row>
    <row r="337" spans="1:50" x14ac:dyDescent="0.3">
      <c r="A337" s="25">
        <v>336</v>
      </c>
      <c r="B337" s="25">
        <v>80</v>
      </c>
      <c r="C337" s="25">
        <v>3</v>
      </c>
      <c r="D337" s="25">
        <v>2</v>
      </c>
      <c r="E337" s="25">
        <v>2</v>
      </c>
      <c r="F337" s="25">
        <v>2</v>
      </c>
      <c r="G337" s="25">
        <v>1</v>
      </c>
      <c r="H337" s="25">
        <v>1</v>
      </c>
      <c r="I337" s="19">
        <f t="shared" si="64"/>
        <v>2</v>
      </c>
      <c r="J337" s="25">
        <v>3.32</v>
      </c>
      <c r="K337" s="10">
        <v>248.5</v>
      </c>
      <c r="L337" s="10">
        <v>250</v>
      </c>
      <c r="M337" s="14">
        <v>50050</v>
      </c>
      <c r="N337" s="14">
        <f t="shared" si="65"/>
        <v>1500</v>
      </c>
      <c r="O337" s="9">
        <f t="shared" si="66"/>
        <v>1.5</v>
      </c>
      <c r="P337" s="14">
        <v>1499.7027024370145</v>
      </c>
      <c r="Q337" s="15">
        <f t="shared" si="67"/>
        <v>1</v>
      </c>
      <c r="R337" s="15">
        <f t="shared" si="59"/>
        <v>0</v>
      </c>
      <c r="S337" s="25">
        <v>2405</v>
      </c>
      <c r="T337" s="25">
        <v>2486</v>
      </c>
      <c r="U337" s="25">
        <v>2570</v>
      </c>
      <c r="V337" s="17">
        <v>73.59</v>
      </c>
      <c r="W337" s="17">
        <f t="shared" si="60"/>
        <v>1.8668188029260482</v>
      </c>
      <c r="X337" s="12">
        <v>63.75</v>
      </c>
      <c r="Y337" s="12">
        <v>88.66</v>
      </c>
      <c r="Z337" s="12">
        <v>4.29</v>
      </c>
      <c r="AA337" s="17">
        <f t="shared" si="68"/>
        <v>0.63245729218472424</v>
      </c>
      <c r="AB337" s="25">
        <v>3.08</v>
      </c>
      <c r="AC337" s="16">
        <v>6.73</v>
      </c>
      <c r="AD337" s="25">
        <v>0</v>
      </c>
      <c r="AE337" s="25">
        <v>0</v>
      </c>
      <c r="AF337" s="25">
        <v>0</v>
      </c>
      <c r="AG337" s="25">
        <v>0</v>
      </c>
      <c r="AH337">
        <v>0</v>
      </c>
      <c r="AI337" s="25">
        <f t="shared" si="61"/>
        <v>0</v>
      </c>
      <c r="AJ337" s="25">
        <v>0</v>
      </c>
      <c r="AK337" s="25">
        <v>0</v>
      </c>
      <c r="AL337" s="25">
        <v>0</v>
      </c>
      <c r="AM337" s="25">
        <v>0</v>
      </c>
      <c r="AN337" s="25">
        <f t="shared" si="62"/>
        <v>0</v>
      </c>
      <c r="AO337" s="25">
        <v>0</v>
      </c>
      <c r="AP337" s="25">
        <v>0</v>
      </c>
      <c r="AQ337" s="25">
        <v>0</v>
      </c>
      <c r="AR337" s="25">
        <v>1</v>
      </c>
      <c r="AS337" s="25">
        <f t="shared" si="69"/>
        <v>1</v>
      </c>
      <c r="AT337" s="25">
        <f t="shared" si="58"/>
        <v>0</v>
      </c>
      <c r="AU337" s="25">
        <f t="shared" si="58"/>
        <v>0</v>
      </c>
      <c r="AV337" s="25">
        <f t="shared" si="58"/>
        <v>0</v>
      </c>
      <c r="AW337" s="25">
        <f t="shared" si="58"/>
        <v>1</v>
      </c>
      <c r="AX337" s="25">
        <f t="shared" si="58"/>
        <v>1</v>
      </c>
    </row>
    <row r="338" spans="1:50" x14ac:dyDescent="0.3">
      <c r="A338" s="25">
        <v>337</v>
      </c>
      <c r="B338" s="25">
        <v>80</v>
      </c>
      <c r="C338" s="25">
        <v>3</v>
      </c>
      <c r="D338" s="25">
        <v>2</v>
      </c>
      <c r="E338" s="25">
        <v>2</v>
      </c>
      <c r="F338" s="25">
        <v>2</v>
      </c>
      <c r="G338" s="25">
        <v>1</v>
      </c>
      <c r="H338" s="25">
        <v>1</v>
      </c>
      <c r="I338" s="19">
        <f t="shared" si="64"/>
        <v>2</v>
      </c>
      <c r="J338" s="25">
        <v>3.59</v>
      </c>
      <c r="K338" s="10">
        <v>250</v>
      </c>
      <c r="L338" s="10">
        <v>251</v>
      </c>
      <c r="M338" s="14">
        <v>50050</v>
      </c>
      <c r="N338" s="14">
        <f t="shared" si="65"/>
        <v>1000</v>
      </c>
      <c r="O338" s="9">
        <f t="shared" si="66"/>
        <v>1</v>
      </c>
      <c r="P338" s="14">
        <v>999.88181205287685</v>
      </c>
      <c r="Q338" s="15">
        <f t="shared" si="67"/>
        <v>1</v>
      </c>
      <c r="R338" s="15">
        <f t="shared" si="59"/>
        <v>0</v>
      </c>
      <c r="S338" s="25">
        <v>2405</v>
      </c>
      <c r="T338" s="25">
        <v>2486</v>
      </c>
      <c r="U338" s="25">
        <v>2570</v>
      </c>
      <c r="V338" s="17">
        <v>98.56</v>
      </c>
      <c r="W338" s="17">
        <f t="shared" si="60"/>
        <v>1.9937006948203502</v>
      </c>
      <c r="X338" s="12">
        <v>67.73</v>
      </c>
      <c r="Y338" s="12">
        <v>129.38</v>
      </c>
      <c r="Z338" s="12">
        <v>5.12</v>
      </c>
      <c r="AA338" s="17">
        <f t="shared" si="68"/>
        <v>0.70926996097583073</v>
      </c>
      <c r="AB338" s="25">
        <v>3.75</v>
      </c>
      <c r="AC338" s="16">
        <v>7.11</v>
      </c>
      <c r="AD338" s="25">
        <v>0</v>
      </c>
      <c r="AE338" s="25">
        <v>0</v>
      </c>
      <c r="AF338" s="25">
        <v>0</v>
      </c>
      <c r="AG338" s="25">
        <v>0</v>
      </c>
      <c r="AH338">
        <v>0</v>
      </c>
      <c r="AI338" s="25">
        <f t="shared" si="61"/>
        <v>0</v>
      </c>
      <c r="AJ338" s="25">
        <v>0</v>
      </c>
      <c r="AK338" s="25">
        <v>0</v>
      </c>
      <c r="AL338" s="25">
        <v>0</v>
      </c>
      <c r="AM338" s="25">
        <v>0</v>
      </c>
      <c r="AN338" s="25">
        <f t="shared" si="62"/>
        <v>0</v>
      </c>
      <c r="AO338" s="25">
        <v>0</v>
      </c>
      <c r="AP338" s="25">
        <v>0</v>
      </c>
      <c r="AQ338" s="25">
        <v>0</v>
      </c>
      <c r="AR338" s="25">
        <v>0</v>
      </c>
      <c r="AS338" s="25">
        <f t="shared" si="69"/>
        <v>0</v>
      </c>
      <c r="AT338" s="25">
        <f t="shared" si="58"/>
        <v>0</v>
      </c>
      <c r="AU338" s="25">
        <f t="shared" si="58"/>
        <v>0</v>
      </c>
      <c r="AV338" s="25">
        <f t="shared" si="58"/>
        <v>0</v>
      </c>
      <c r="AW338" s="25">
        <f t="shared" si="58"/>
        <v>0</v>
      </c>
      <c r="AX338" s="25">
        <f t="shared" si="58"/>
        <v>0</v>
      </c>
    </row>
    <row r="339" spans="1:50" x14ac:dyDescent="0.3">
      <c r="A339" s="25">
        <v>338</v>
      </c>
      <c r="B339" s="25">
        <v>80</v>
      </c>
      <c r="C339" s="25">
        <v>3</v>
      </c>
      <c r="D339" s="25">
        <v>2</v>
      </c>
      <c r="E339" s="25">
        <v>2</v>
      </c>
      <c r="F339" s="25">
        <v>2</v>
      </c>
      <c r="G339" s="25">
        <v>1</v>
      </c>
      <c r="H339" s="25">
        <v>1</v>
      </c>
      <c r="I339" s="19">
        <f t="shared" si="64"/>
        <v>2</v>
      </c>
      <c r="J339" s="25">
        <v>3.61</v>
      </c>
      <c r="K339" s="10">
        <v>251</v>
      </c>
      <c r="L339" s="10">
        <v>252</v>
      </c>
      <c r="M339" s="14">
        <v>50050</v>
      </c>
      <c r="N339" s="14">
        <f t="shared" si="65"/>
        <v>1000</v>
      </c>
      <c r="O339" s="9">
        <f t="shared" si="66"/>
        <v>1</v>
      </c>
      <c r="P339" s="14">
        <v>982.55094497026869</v>
      </c>
      <c r="Q339" s="15">
        <f t="shared" si="67"/>
        <v>0.98</v>
      </c>
      <c r="R339" s="15">
        <f t="shared" si="59"/>
        <v>2.0000000000000018E-2</v>
      </c>
      <c r="S339" s="25">
        <v>2405</v>
      </c>
      <c r="T339" s="25">
        <v>2486</v>
      </c>
      <c r="U339" s="25">
        <v>2570</v>
      </c>
      <c r="V339" s="17">
        <v>57.75</v>
      </c>
      <c r="W339" s="17">
        <f t="shared" si="60"/>
        <v>1.7615519885641819</v>
      </c>
      <c r="X339" s="12">
        <v>33.49</v>
      </c>
      <c r="Y339" s="12">
        <v>82.01</v>
      </c>
      <c r="Z339" s="12">
        <v>4.3499999999999996</v>
      </c>
      <c r="AA339" s="17">
        <f t="shared" si="68"/>
        <v>0.63848925695463732</v>
      </c>
      <c r="AB339" s="25">
        <v>3.47</v>
      </c>
      <c r="AC339" s="16">
        <v>5.27</v>
      </c>
      <c r="AD339" s="25">
        <v>0</v>
      </c>
      <c r="AE339" s="25">
        <v>0</v>
      </c>
      <c r="AF339" s="25">
        <v>0</v>
      </c>
      <c r="AG339" s="25">
        <v>0</v>
      </c>
      <c r="AH339">
        <v>0</v>
      </c>
      <c r="AI339" s="25">
        <f t="shared" si="61"/>
        <v>0</v>
      </c>
      <c r="AJ339" s="25">
        <v>0</v>
      </c>
      <c r="AK339" s="25">
        <v>0</v>
      </c>
      <c r="AL339" s="25">
        <v>0</v>
      </c>
      <c r="AM339" s="25">
        <v>0</v>
      </c>
      <c r="AN339" s="25">
        <f t="shared" si="62"/>
        <v>0</v>
      </c>
      <c r="AO339" s="25">
        <v>0</v>
      </c>
      <c r="AP339" s="25">
        <v>0</v>
      </c>
      <c r="AQ339" s="25">
        <v>0</v>
      </c>
      <c r="AR339" s="25">
        <v>0</v>
      </c>
      <c r="AS339" s="25">
        <f t="shared" si="69"/>
        <v>0</v>
      </c>
      <c r="AT339" s="25">
        <f t="shared" si="58"/>
        <v>0</v>
      </c>
      <c r="AU339" s="25">
        <f t="shared" si="58"/>
        <v>0</v>
      </c>
      <c r="AV339" s="25">
        <f t="shared" si="58"/>
        <v>0</v>
      </c>
      <c r="AW339" s="25">
        <f t="shared" si="58"/>
        <v>0</v>
      </c>
      <c r="AX339" s="25">
        <f t="shared" si="58"/>
        <v>0</v>
      </c>
    </row>
    <row r="340" spans="1:50" x14ac:dyDescent="0.3">
      <c r="A340" s="25">
        <v>339</v>
      </c>
      <c r="B340" s="25">
        <v>80</v>
      </c>
      <c r="C340" s="25">
        <v>2</v>
      </c>
      <c r="D340" s="25">
        <v>2</v>
      </c>
      <c r="E340" s="25">
        <v>2</v>
      </c>
      <c r="F340" s="25">
        <v>2</v>
      </c>
      <c r="G340" s="25">
        <v>1</v>
      </c>
      <c r="H340" s="25">
        <v>1</v>
      </c>
      <c r="I340" s="19">
        <f t="shared" si="64"/>
        <v>2</v>
      </c>
      <c r="J340" s="25">
        <v>3.52</v>
      </c>
      <c r="K340" s="10">
        <v>252</v>
      </c>
      <c r="L340" s="10">
        <v>253</v>
      </c>
      <c r="M340" s="14">
        <v>50050</v>
      </c>
      <c r="N340" s="14">
        <f t="shared" si="65"/>
        <v>1000</v>
      </c>
      <c r="O340" s="9">
        <f t="shared" si="66"/>
        <v>1</v>
      </c>
      <c r="P340" s="14">
        <v>999.41270305572539</v>
      </c>
      <c r="Q340" s="15">
        <f t="shared" si="67"/>
        <v>1</v>
      </c>
      <c r="R340" s="15">
        <f t="shared" si="59"/>
        <v>0</v>
      </c>
      <c r="S340" s="25">
        <v>2405</v>
      </c>
      <c r="T340" s="25">
        <v>2486</v>
      </c>
      <c r="U340" s="25">
        <v>2570</v>
      </c>
      <c r="V340" s="17">
        <v>92.78</v>
      </c>
      <c r="W340" s="17">
        <f t="shared" si="60"/>
        <v>1.9674543681827408</v>
      </c>
      <c r="X340" s="12">
        <v>89.83</v>
      </c>
      <c r="Y340" s="12">
        <v>95.72</v>
      </c>
      <c r="Z340" s="12">
        <v>4.12</v>
      </c>
      <c r="AA340" s="17">
        <f t="shared" si="68"/>
        <v>0.61489721603313463</v>
      </c>
      <c r="AB340" s="25">
        <v>3.23</v>
      </c>
      <c r="AC340" s="16">
        <v>4.7699999999999996</v>
      </c>
      <c r="AD340" s="25">
        <v>1</v>
      </c>
      <c r="AE340" s="25">
        <v>0</v>
      </c>
      <c r="AF340" s="25">
        <v>0</v>
      </c>
      <c r="AG340" s="25">
        <v>0</v>
      </c>
      <c r="AH340">
        <v>0</v>
      </c>
      <c r="AI340" s="25">
        <f t="shared" si="61"/>
        <v>0</v>
      </c>
      <c r="AJ340" s="25">
        <v>0</v>
      </c>
      <c r="AK340" s="25">
        <v>0</v>
      </c>
      <c r="AL340" s="25">
        <v>0</v>
      </c>
      <c r="AM340" s="25">
        <v>0</v>
      </c>
      <c r="AN340" s="25">
        <f t="shared" si="62"/>
        <v>0</v>
      </c>
      <c r="AO340" s="25">
        <v>0</v>
      </c>
      <c r="AP340" s="25">
        <v>0</v>
      </c>
      <c r="AQ340" s="25">
        <v>0</v>
      </c>
      <c r="AR340" s="25">
        <v>0</v>
      </c>
      <c r="AS340" s="25">
        <f t="shared" si="69"/>
        <v>0</v>
      </c>
      <c r="AT340" s="25">
        <f t="shared" si="58"/>
        <v>0</v>
      </c>
      <c r="AU340" s="25">
        <f t="shared" si="58"/>
        <v>0</v>
      </c>
      <c r="AV340" s="25">
        <f t="shared" si="58"/>
        <v>0</v>
      </c>
      <c r="AW340" s="25">
        <f t="shared" si="58"/>
        <v>0</v>
      </c>
      <c r="AX340" s="25">
        <f t="shared" si="58"/>
        <v>0</v>
      </c>
    </row>
    <row r="341" spans="1:50" x14ac:dyDescent="0.3">
      <c r="A341" s="25">
        <v>340</v>
      </c>
      <c r="B341" s="25">
        <v>80</v>
      </c>
      <c r="C341" s="25">
        <v>2</v>
      </c>
      <c r="D341" s="25">
        <v>2</v>
      </c>
      <c r="E341" s="25">
        <v>2</v>
      </c>
      <c r="F341" s="25">
        <v>2</v>
      </c>
      <c r="G341" s="25">
        <v>1</v>
      </c>
      <c r="H341" s="25">
        <v>1</v>
      </c>
      <c r="I341" s="19">
        <f t="shared" si="64"/>
        <v>2</v>
      </c>
      <c r="J341" s="25">
        <v>3.43</v>
      </c>
      <c r="K341" s="10">
        <v>253</v>
      </c>
      <c r="L341" s="10">
        <v>254</v>
      </c>
      <c r="M341" s="14">
        <v>50050</v>
      </c>
      <c r="N341" s="14">
        <f t="shared" si="65"/>
        <v>1000</v>
      </c>
      <c r="O341" s="9">
        <f t="shared" si="66"/>
        <v>1</v>
      </c>
      <c r="P341" s="14">
        <v>996.09582969432643</v>
      </c>
      <c r="Q341" s="15">
        <f t="shared" si="67"/>
        <v>1</v>
      </c>
      <c r="R341" s="15">
        <f t="shared" si="59"/>
        <v>0</v>
      </c>
      <c r="S341" s="25">
        <v>2405</v>
      </c>
      <c r="T341" s="25">
        <v>2486</v>
      </c>
      <c r="U341" s="25">
        <v>2570</v>
      </c>
      <c r="V341" s="17">
        <v>84.85</v>
      </c>
      <c r="W341" s="17">
        <f t="shared" si="60"/>
        <v>1.9286518466536946</v>
      </c>
      <c r="X341" s="12">
        <v>56.25</v>
      </c>
      <c r="Y341" s="12">
        <v>113.45</v>
      </c>
      <c r="Z341" s="12">
        <v>5.44</v>
      </c>
      <c r="AA341" s="17">
        <f t="shared" si="68"/>
        <v>0.73559889969817993</v>
      </c>
      <c r="AB341" s="25">
        <v>4.12</v>
      </c>
      <c r="AC341" s="16">
        <v>7.57</v>
      </c>
      <c r="AD341" s="25">
        <v>0</v>
      </c>
      <c r="AE341" s="25">
        <v>0</v>
      </c>
      <c r="AF341" s="25">
        <v>0</v>
      </c>
      <c r="AG341" s="25">
        <v>0</v>
      </c>
      <c r="AH341">
        <v>0</v>
      </c>
      <c r="AI341" s="25">
        <f t="shared" si="61"/>
        <v>0</v>
      </c>
      <c r="AJ341" s="25">
        <v>0</v>
      </c>
      <c r="AK341" s="25">
        <v>0</v>
      </c>
      <c r="AL341" s="25">
        <v>0</v>
      </c>
      <c r="AM341" s="25">
        <v>0</v>
      </c>
      <c r="AN341" s="25">
        <f t="shared" si="62"/>
        <v>0</v>
      </c>
      <c r="AO341" s="25">
        <v>0</v>
      </c>
      <c r="AP341" s="25">
        <v>0</v>
      </c>
      <c r="AQ341" s="25">
        <v>0</v>
      </c>
      <c r="AR341" s="25">
        <v>0</v>
      </c>
      <c r="AS341" s="25">
        <f t="shared" si="69"/>
        <v>0</v>
      </c>
      <c r="AT341" s="25">
        <f t="shared" si="58"/>
        <v>0</v>
      </c>
      <c r="AU341" s="25">
        <f t="shared" si="58"/>
        <v>0</v>
      </c>
      <c r="AV341" s="25">
        <f t="shared" si="58"/>
        <v>0</v>
      </c>
      <c r="AW341" s="25">
        <f t="shared" si="58"/>
        <v>0</v>
      </c>
      <c r="AX341" s="25">
        <f t="shared" si="58"/>
        <v>0</v>
      </c>
    </row>
    <row r="342" spans="1:50" x14ac:dyDescent="0.3">
      <c r="A342" s="25">
        <v>341</v>
      </c>
      <c r="B342" s="25">
        <v>80</v>
      </c>
      <c r="C342" s="25">
        <v>2</v>
      </c>
      <c r="D342" s="25">
        <v>2</v>
      </c>
      <c r="E342" s="25">
        <v>2</v>
      </c>
      <c r="F342" s="25">
        <v>2</v>
      </c>
      <c r="G342" s="25">
        <v>1</v>
      </c>
      <c r="H342" s="25">
        <v>1</v>
      </c>
      <c r="I342" s="19">
        <f t="shared" si="64"/>
        <v>2</v>
      </c>
      <c r="J342" s="25">
        <v>3.54</v>
      </c>
      <c r="K342" s="10">
        <v>254</v>
      </c>
      <c r="L342" s="10">
        <v>255</v>
      </c>
      <c r="M342" s="14">
        <v>50050</v>
      </c>
      <c r="N342" s="14">
        <f t="shared" si="65"/>
        <v>1000</v>
      </c>
      <c r="O342" s="9">
        <f t="shared" si="66"/>
        <v>1</v>
      </c>
      <c r="P342" s="14">
        <v>986.57343337281679</v>
      </c>
      <c r="Q342" s="15">
        <f t="shared" si="67"/>
        <v>0.99</v>
      </c>
      <c r="R342" s="15">
        <f t="shared" si="59"/>
        <v>1.0000000000000009E-2</v>
      </c>
      <c r="S342" s="25">
        <v>2405</v>
      </c>
      <c r="T342" s="25">
        <v>2486</v>
      </c>
      <c r="U342" s="25">
        <v>2570</v>
      </c>
      <c r="V342" s="17">
        <v>106.08</v>
      </c>
      <c r="W342" s="17">
        <f t="shared" si="60"/>
        <v>2.0256335110606978</v>
      </c>
      <c r="X342" s="12">
        <v>93.27</v>
      </c>
      <c r="Y342" s="12">
        <v>118.89</v>
      </c>
      <c r="Z342" s="12">
        <v>4.96</v>
      </c>
      <c r="AA342" s="17">
        <f t="shared" si="68"/>
        <v>0.69548167649019743</v>
      </c>
      <c r="AB342" s="25">
        <v>3.47</v>
      </c>
      <c r="AC342" s="16">
        <v>6.08</v>
      </c>
      <c r="AD342" s="25">
        <v>0</v>
      </c>
      <c r="AE342" s="25">
        <v>0</v>
      </c>
      <c r="AF342" s="25">
        <v>0</v>
      </c>
      <c r="AG342" s="25">
        <v>0</v>
      </c>
      <c r="AH342">
        <v>0</v>
      </c>
      <c r="AI342" s="25">
        <f t="shared" si="61"/>
        <v>0</v>
      </c>
      <c r="AJ342" s="25">
        <v>0</v>
      </c>
      <c r="AK342" s="25">
        <v>0</v>
      </c>
      <c r="AL342" s="25">
        <v>0</v>
      </c>
      <c r="AM342" s="25">
        <v>0</v>
      </c>
      <c r="AN342" s="25">
        <f t="shared" si="62"/>
        <v>0</v>
      </c>
      <c r="AO342" s="25">
        <v>0</v>
      </c>
      <c r="AP342" s="25">
        <v>0</v>
      </c>
      <c r="AQ342" s="25">
        <v>0</v>
      </c>
      <c r="AR342" s="25">
        <v>0</v>
      </c>
      <c r="AS342" s="25">
        <f t="shared" si="69"/>
        <v>0</v>
      </c>
      <c r="AT342" s="25">
        <f t="shared" si="58"/>
        <v>0</v>
      </c>
      <c r="AU342" s="25">
        <f t="shared" si="58"/>
        <v>0</v>
      </c>
      <c r="AV342" s="25">
        <f t="shared" si="58"/>
        <v>0</v>
      </c>
      <c r="AW342" s="25">
        <f t="shared" si="58"/>
        <v>0</v>
      </c>
      <c r="AX342" s="25">
        <f t="shared" si="58"/>
        <v>0</v>
      </c>
    </row>
    <row r="343" spans="1:50" x14ac:dyDescent="0.3">
      <c r="A343" s="25">
        <v>342</v>
      </c>
      <c r="B343" s="25">
        <v>60</v>
      </c>
      <c r="C343" s="25">
        <v>2</v>
      </c>
      <c r="D343" s="25">
        <v>2</v>
      </c>
      <c r="E343" s="25">
        <v>1</v>
      </c>
      <c r="F343" s="25">
        <v>1</v>
      </c>
      <c r="G343" s="25">
        <v>1</v>
      </c>
      <c r="H343" s="25">
        <v>1</v>
      </c>
      <c r="I343" s="19">
        <f t="shared" si="64"/>
        <v>2</v>
      </c>
      <c r="J343" s="25">
        <v>3.48</v>
      </c>
      <c r="K343" s="10">
        <v>255</v>
      </c>
      <c r="L343" s="10">
        <v>256</v>
      </c>
      <c r="M343" s="14">
        <v>50050</v>
      </c>
      <c r="N343" s="14">
        <f t="shared" si="65"/>
        <v>1000</v>
      </c>
      <c r="O343" s="9">
        <f t="shared" si="66"/>
        <v>1</v>
      </c>
      <c r="P343" s="14">
        <v>981.65614890748714</v>
      </c>
      <c r="Q343" s="15">
        <f t="shared" si="67"/>
        <v>0.98</v>
      </c>
      <c r="R343" s="15">
        <f t="shared" si="59"/>
        <v>2.0000000000000018E-2</v>
      </c>
      <c r="S343" s="25">
        <v>2405</v>
      </c>
      <c r="T343" s="25">
        <v>2486</v>
      </c>
      <c r="U343" s="25">
        <v>2570</v>
      </c>
      <c r="V343" s="17">
        <v>30.21</v>
      </c>
      <c r="W343" s="17">
        <f t="shared" si="60"/>
        <v>1.4801507252732804</v>
      </c>
      <c r="X343" s="12">
        <v>30.21</v>
      </c>
      <c r="Y343" s="12">
        <v>30.21</v>
      </c>
      <c r="Z343" s="12">
        <v>4.78</v>
      </c>
      <c r="AA343" s="17">
        <f t="shared" si="68"/>
        <v>0.67942789661211889</v>
      </c>
      <c r="AB343" s="25">
        <v>3.41</v>
      </c>
      <c r="AC343" s="16">
        <v>7</v>
      </c>
      <c r="AD343" s="25">
        <v>2</v>
      </c>
      <c r="AE343" s="25">
        <v>0</v>
      </c>
      <c r="AF343" s="25">
        <v>0</v>
      </c>
      <c r="AG343" s="25">
        <v>0</v>
      </c>
      <c r="AH343">
        <v>0</v>
      </c>
      <c r="AI343" s="25">
        <f t="shared" si="61"/>
        <v>0</v>
      </c>
      <c r="AJ343" s="25">
        <v>0</v>
      </c>
      <c r="AK343" s="25">
        <v>0</v>
      </c>
      <c r="AL343" s="25">
        <v>0</v>
      </c>
      <c r="AM343" s="25">
        <v>0</v>
      </c>
      <c r="AN343" s="25">
        <f t="shared" si="62"/>
        <v>0</v>
      </c>
      <c r="AO343" s="25">
        <v>0</v>
      </c>
      <c r="AP343" s="25">
        <v>0</v>
      </c>
      <c r="AQ343" s="25">
        <v>0</v>
      </c>
      <c r="AR343" s="25">
        <v>1</v>
      </c>
      <c r="AS343" s="25">
        <f t="shared" si="69"/>
        <v>1</v>
      </c>
      <c r="AT343" s="25">
        <f t="shared" si="58"/>
        <v>0</v>
      </c>
      <c r="AU343" s="25">
        <f t="shared" si="58"/>
        <v>0</v>
      </c>
      <c r="AV343" s="25">
        <f t="shared" si="58"/>
        <v>0</v>
      </c>
      <c r="AW343" s="25">
        <f t="shared" si="58"/>
        <v>1</v>
      </c>
      <c r="AX343" s="25">
        <f t="shared" si="58"/>
        <v>1</v>
      </c>
    </row>
    <row r="344" spans="1:50" x14ac:dyDescent="0.3">
      <c r="A344" s="25">
        <v>343</v>
      </c>
      <c r="B344" s="25">
        <v>80</v>
      </c>
      <c r="C344" s="25">
        <v>2</v>
      </c>
      <c r="D344" s="25">
        <v>2</v>
      </c>
      <c r="E344" s="25">
        <v>2</v>
      </c>
      <c r="F344" s="25">
        <v>2</v>
      </c>
      <c r="G344" s="25">
        <v>1</v>
      </c>
      <c r="H344" s="25">
        <v>1</v>
      </c>
      <c r="I344" s="19">
        <f t="shared" si="64"/>
        <v>2</v>
      </c>
      <c r="J344" s="25">
        <v>3.37</v>
      </c>
      <c r="K344" s="10">
        <v>256</v>
      </c>
      <c r="L344" s="10">
        <v>257</v>
      </c>
      <c r="M344" s="14">
        <v>50050</v>
      </c>
      <c r="N344" s="14">
        <f t="shared" si="65"/>
        <v>1000</v>
      </c>
      <c r="O344" s="9">
        <f t="shared" si="66"/>
        <v>1</v>
      </c>
      <c r="P344" s="14">
        <v>994.82435935634214</v>
      </c>
      <c r="Q344" s="15">
        <f t="shared" si="67"/>
        <v>0.99</v>
      </c>
      <c r="R344" s="15">
        <f t="shared" si="59"/>
        <v>1.0000000000000009E-2</v>
      </c>
      <c r="S344" s="25">
        <v>2405</v>
      </c>
      <c r="T344" s="25">
        <v>2486</v>
      </c>
      <c r="U344" s="25">
        <v>2570</v>
      </c>
      <c r="V344" s="17">
        <v>55.72</v>
      </c>
      <c r="W344" s="17">
        <f t="shared" si="60"/>
        <v>1.7460111077519258</v>
      </c>
      <c r="X344" s="12">
        <v>39.94</v>
      </c>
      <c r="Y344" s="12">
        <v>71.489999999999995</v>
      </c>
      <c r="Z344" s="12">
        <v>3.99</v>
      </c>
      <c r="AA344" s="17">
        <f t="shared" si="68"/>
        <v>0.60097289568674828</v>
      </c>
      <c r="AB344" s="25">
        <v>3.03</v>
      </c>
      <c r="AC344" s="16">
        <v>4.88</v>
      </c>
      <c r="AD344" s="25">
        <v>0</v>
      </c>
      <c r="AE344" s="25">
        <v>0</v>
      </c>
      <c r="AF344" s="25">
        <v>0</v>
      </c>
      <c r="AG344" s="25">
        <v>0</v>
      </c>
      <c r="AH344">
        <v>0</v>
      </c>
      <c r="AI344" s="25">
        <f t="shared" si="61"/>
        <v>0</v>
      </c>
      <c r="AJ344" s="25">
        <v>0</v>
      </c>
      <c r="AK344" s="25">
        <v>1</v>
      </c>
      <c r="AL344" s="25">
        <v>0</v>
      </c>
      <c r="AM344" s="25">
        <v>0</v>
      </c>
      <c r="AN344" s="25">
        <f t="shared" si="62"/>
        <v>1</v>
      </c>
      <c r="AO344" s="25">
        <v>0</v>
      </c>
      <c r="AP344" s="25">
        <v>0</v>
      </c>
      <c r="AQ344" s="25">
        <v>0</v>
      </c>
      <c r="AR344" s="25">
        <v>0</v>
      </c>
      <c r="AS344" s="25">
        <f t="shared" si="69"/>
        <v>0</v>
      </c>
      <c r="AT344" s="25">
        <f t="shared" si="58"/>
        <v>0</v>
      </c>
      <c r="AU344" s="25">
        <f t="shared" si="58"/>
        <v>1</v>
      </c>
      <c r="AV344" s="25">
        <f t="shared" si="58"/>
        <v>0</v>
      </c>
      <c r="AW344" s="25">
        <f t="shared" si="58"/>
        <v>0</v>
      </c>
      <c r="AX344" s="25">
        <f t="shared" si="58"/>
        <v>1</v>
      </c>
    </row>
    <row r="345" spans="1:50" x14ac:dyDescent="0.3">
      <c r="A345" s="25">
        <v>344</v>
      </c>
      <c r="B345" s="25">
        <v>80</v>
      </c>
      <c r="C345" s="25">
        <v>2</v>
      </c>
      <c r="D345" s="25">
        <v>2</v>
      </c>
      <c r="E345" s="25">
        <v>2</v>
      </c>
      <c r="F345" s="25">
        <v>2</v>
      </c>
      <c r="G345" s="25">
        <v>1</v>
      </c>
      <c r="H345" s="25">
        <v>1</v>
      </c>
      <c r="I345" s="19">
        <f t="shared" si="64"/>
        <v>2</v>
      </c>
      <c r="J345" s="25">
        <v>3.43</v>
      </c>
      <c r="K345" s="10">
        <v>257</v>
      </c>
      <c r="L345" s="10">
        <v>258</v>
      </c>
      <c r="M345" s="14">
        <v>50050</v>
      </c>
      <c r="N345" s="14">
        <f t="shared" si="65"/>
        <v>1000</v>
      </c>
      <c r="O345" s="9">
        <f t="shared" si="66"/>
        <v>1</v>
      </c>
      <c r="P345" s="14">
        <v>999.86812670760446</v>
      </c>
      <c r="Q345" s="15">
        <f t="shared" si="67"/>
        <v>1</v>
      </c>
      <c r="R345" s="15">
        <f t="shared" si="59"/>
        <v>0</v>
      </c>
      <c r="S345" s="25">
        <v>2405</v>
      </c>
      <c r="T345" s="25">
        <v>2486</v>
      </c>
      <c r="U345" s="25">
        <v>2570</v>
      </c>
      <c r="V345" s="17">
        <v>61.91</v>
      </c>
      <c r="W345" s="17">
        <f t="shared" si="60"/>
        <v>1.7917608040129049</v>
      </c>
      <c r="X345" s="12">
        <v>32.450000000000003</v>
      </c>
      <c r="Y345" s="12">
        <v>91.36</v>
      </c>
      <c r="Z345" s="12">
        <v>4.59</v>
      </c>
      <c r="AA345" s="17">
        <f t="shared" si="68"/>
        <v>0.66181268553726125</v>
      </c>
      <c r="AB345" s="25">
        <v>3.42</v>
      </c>
      <c r="AC345" s="16">
        <v>5.91</v>
      </c>
      <c r="AD345" s="25">
        <v>3</v>
      </c>
      <c r="AE345" s="25">
        <v>0</v>
      </c>
      <c r="AF345" s="25">
        <v>0</v>
      </c>
      <c r="AG345" s="25">
        <v>0</v>
      </c>
      <c r="AH345">
        <v>0</v>
      </c>
      <c r="AI345" s="25">
        <f t="shared" si="61"/>
        <v>0</v>
      </c>
      <c r="AJ345" s="25">
        <v>0</v>
      </c>
      <c r="AK345" s="25">
        <v>0</v>
      </c>
      <c r="AL345" s="25">
        <v>0</v>
      </c>
      <c r="AM345" s="25">
        <v>0</v>
      </c>
      <c r="AN345" s="25">
        <f t="shared" si="62"/>
        <v>0</v>
      </c>
      <c r="AO345" s="25">
        <v>0</v>
      </c>
      <c r="AP345" s="25">
        <v>0</v>
      </c>
      <c r="AQ345" s="25">
        <v>0</v>
      </c>
      <c r="AR345" s="25">
        <v>0</v>
      </c>
      <c r="AS345" s="25">
        <f t="shared" si="69"/>
        <v>0</v>
      </c>
      <c r="AT345" s="25">
        <f t="shared" si="58"/>
        <v>0</v>
      </c>
      <c r="AU345" s="25">
        <f t="shared" si="58"/>
        <v>0</v>
      </c>
      <c r="AV345" s="25">
        <f t="shared" si="58"/>
        <v>0</v>
      </c>
      <c r="AW345" s="25">
        <f t="shared" si="58"/>
        <v>0</v>
      </c>
      <c r="AX345" s="25">
        <f t="shared" si="58"/>
        <v>0</v>
      </c>
    </row>
    <row r="346" spans="1:50" x14ac:dyDescent="0.3">
      <c r="A346" s="25">
        <v>345</v>
      </c>
      <c r="B346" s="25">
        <v>60</v>
      </c>
      <c r="C346" s="25">
        <v>3</v>
      </c>
      <c r="D346" s="25">
        <v>3</v>
      </c>
      <c r="E346" s="25">
        <v>2</v>
      </c>
      <c r="F346" s="25">
        <v>2</v>
      </c>
      <c r="G346" s="25">
        <v>1</v>
      </c>
      <c r="H346" s="25">
        <v>1</v>
      </c>
      <c r="I346" s="19">
        <f t="shared" si="64"/>
        <v>2</v>
      </c>
      <c r="J346" s="25">
        <v>3.38</v>
      </c>
      <c r="K346" s="10">
        <v>258</v>
      </c>
      <c r="L346" s="10">
        <v>259</v>
      </c>
      <c r="M346" s="14">
        <v>50050</v>
      </c>
      <c r="N346" s="14">
        <f t="shared" si="65"/>
        <v>1000</v>
      </c>
      <c r="O346" s="9">
        <f t="shared" si="66"/>
        <v>1</v>
      </c>
      <c r="P346" s="14">
        <v>998.83149430321384</v>
      </c>
      <c r="Q346" s="15">
        <f t="shared" si="67"/>
        <v>1</v>
      </c>
      <c r="R346" s="15">
        <f t="shared" si="59"/>
        <v>0</v>
      </c>
      <c r="S346" s="25">
        <v>2405</v>
      </c>
      <c r="T346" s="25">
        <v>2486</v>
      </c>
      <c r="U346" s="25">
        <v>2570</v>
      </c>
      <c r="V346" s="17">
        <v>50.72</v>
      </c>
      <c r="W346" s="17">
        <f t="shared" si="60"/>
        <v>1.7051792448736762</v>
      </c>
      <c r="X346" s="12">
        <v>29.48</v>
      </c>
      <c r="Y346" s="12">
        <v>71.95</v>
      </c>
      <c r="Z346" s="12">
        <v>3.84</v>
      </c>
      <c r="AA346" s="17">
        <f t="shared" si="68"/>
        <v>0.58433122436753082</v>
      </c>
      <c r="AB346" s="25">
        <v>3.08</v>
      </c>
      <c r="AC346" s="16">
        <v>5.2</v>
      </c>
      <c r="AD346" s="25">
        <v>3</v>
      </c>
      <c r="AE346" s="25">
        <v>0</v>
      </c>
      <c r="AF346" s="25">
        <v>0</v>
      </c>
      <c r="AG346" s="25">
        <v>0</v>
      </c>
      <c r="AH346">
        <v>1</v>
      </c>
      <c r="AI346" s="25">
        <f t="shared" si="61"/>
        <v>1</v>
      </c>
      <c r="AJ346" s="25">
        <v>0</v>
      </c>
      <c r="AK346" s="25">
        <v>0</v>
      </c>
      <c r="AL346" s="25">
        <v>0</v>
      </c>
      <c r="AM346" s="25">
        <v>2</v>
      </c>
      <c r="AN346" s="25">
        <f t="shared" si="62"/>
        <v>2</v>
      </c>
      <c r="AO346" s="25">
        <v>0</v>
      </c>
      <c r="AP346" s="25">
        <v>0</v>
      </c>
      <c r="AQ346" s="25">
        <v>0</v>
      </c>
      <c r="AR346" s="25">
        <v>1</v>
      </c>
      <c r="AS346" s="25">
        <f t="shared" si="69"/>
        <v>1</v>
      </c>
      <c r="AT346" s="25">
        <f t="shared" si="58"/>
        <v>0</v>
      </c>
      <c r="AU346" s="25">
        <f t="shared" si="58"/>
        <v>0</v>
      </c>
      <c r="AV346" s="25">
        <f t="shared" si="58"/>
        <v>0</v>
      </c>
      <c r="AW346" s="25">
        <f t="shared" si="58"/>
        <v>4</v>
      </c>
      <c r="AX346" s="25">
        <f t="shared" si="58"/>
        <v>4</v>
      </c>
    </row>
    <row r="347" spans="1:50" x14ac:dyDescent="0.3">
      <c r="A347" s="25">
        <v>346</v>
      </c>
      <c r="B347" s="25">
        <v>80</v>
      </c>
      <c r="C347" s="25">
        <v>2</v>
      </c>
      <c r="D347" s="25">
        <v>2</v>
      </c>
      <c r="E347" s="25">
        <v>2</v>
      </c>
      <c r="F347" s="25">
        <v>2</v>
      </c>
      <c r="G347" s="25">
        <v>1</v>
      </c>
      <c r="H347" s="25">
        <v>1</v>
      </c>
      <c r="I347" s="19">
        <f t="shared" si="64"/>
        <v>2</v>
      </c>
      <c r="J347" s="25">
        <v>3.39</v>
      </c>
      <c r="K347" s="10">
        <v>259</v>
      </c>
      <c r="L347" s="10">
        <v>260</v>
      </c>
      <c r="M347" s="14">
        <v>50050</v>
      </c>
      <c r="N347" s="14">
        <f t="shared" si="65"/>
        <v>1000</v>
      </c>
      <c r="O347" s="9">
        <f t="shared" si="66"/>
        <v>1</v>
      </c>
      <c r="P347" s="14">
        <v>917.30690905315407</v>
      </c>
      <c r="Q347" s="15">
        <f t="shared" si="67"/>
        <v>0.92</v>
      </c>
      <c r="R347" s="15">
        <f t="shared" si="59"/>
        <v>7.999999999999996E-2</v>
      </c>
      <c r="S347" s="25">
        <v>2405</v>
      </c>
      <c r="T347" s="25">
        <v>2486</v>
      </c>
      <c r="U347" s="25">
        <v>2570</v>
      </c>
      <c r="V347" s="17">
        <v>64.790000000000006</v>
      </c>
      <c r="W347" s="17">
        <f t="shared" si="60"/>
        <v>1.8115079799453266</v>
      </c>
      <c r="X347" s="12">
        <v>49.27</v>
      </c>
      <c r="Y347" s="12">
        <v>80.31</v>
      </c>
      <c r="Z347" s="12">
        <v>3.99</v>
      </c>
      <c r="AA347" s="17">
        <f t="shared" si="68"/>
        <v>0.60097289568674828</v>
      </c>
      <c r="AB347" s="25">
        <v>2.77</v>
      </c>
      <c r="AC347" s="16">
        <v>5.38</v>
      </c>
      <c r="AD347" s="25">
        <v>0</v>
      </c>
      <c r="AE347" s="25">
        <v>0</v>
      </c>
      <c r="AF347" s="25">
        <v>0</v>
      </c>
      <c r="AG347" s="25">
        <v>0</v>
      </c>
      <c r="AH347">
        <v>0</v>
      </c>
      <c r="AI347" s="25">
        <f t="shared" si="61"/>
        <v>0</v>
      </c>
      <c r="AJ347" s="25">
        <v>0</v>
      </c>
      <c r="AK347" s="25">
        <v>0</v>
      </c>
      <c r="AL347" s="25">
        <v>0</v>
      </c>
      <c r="AM347" s="25">
        <v>0</v>
      </c>
      <c r="AN347" s="25">
        <f t="shared" si="62"/>
        <v>0</v>
      </c>
      <c r="AO347" s="25">
        <v>0</v>
      </c>
      <c r="AP347" s="25">
        <v>0</v>
      </c>
      <c r="AQ347" s="25">
        <v>0</v>
      </c>
      <c r="AR347" s="25">
        <v>0</v>
      </c>
      <c r="AS347" s="25">
        <f t="shared" si="69"/>
        <v>0</v>
      </c>
      <c r="AT347" s="25">
        <f t="shared" si="58"/>
        <v>0</v>
      </c>
      <c r="AU347" s="25">
        <f t="shared" si="58"/>
        <v>0</v>
      </c>
      <c r="AV347" s="25">
        <f t="shared" si="58"/>
        <v>0</v>
      </c>
      <c r="AW347" s="25">
        <f t="shared" si="58"/>
        <v>0</v>
      </c>
      <c r="AX347" s="25">
        <f t="shared" si="58"/>
        <v>0</v>
      </c>
    </row>
    <row r="348" spans="1:50" x14ac:dyDescent="0.3">
      <c r="A348" s="25">
        <v>347</v>
      </c>
      <c r="B348" s="25">
        <v>80</v>
      </c>
      <c r="C348" s="25">
        <v>2</v>
      </c>
      <c r="D348" s="25">
        <v>2</v>
      </c>
      <c r="E348" s="25">
        <v>2</v>
      </c>
      <c r="F348" s="25">
        <v>2</v>
      </c>
      <c r="G348" s="25">
        <v>1</v>
      </c>
      <c r="H348" s="25">
        <v>1</v>
      </c>
      <c r="I348" s="19">
        <f t="shared" si="64"/>
        <v>2</v>
      </c>
      <c r="J348" s="25">
        <v>3.45</v>
      </c>
      <c r="K348" s="10">
        <v>260</v>
      </c>
      <c r="L348" s="10">
        <v>261</v>
      </c>
      <c r="M348" s="14">
        <v>50050</v>
      </c>
      <c r="N348" s="14">
        <f t="shared" si="65"/>
        <v>1000</v>
      </c>
      <c r="O348" s="9">
        <f t="shared" si="66"/>
        <v>1</v>
      </c>
      <c r="P348" s="14">
        <v>946.69654319040967</v>
      </c>
      <c r="Q348" s="15">
        <f t="shared" si="67"/>
        <v>0.95</v>
      </c>
      <c r="R348" s="15">
        <f t="shared" si="59"/>
        <v>5.0000000000000044E-2</v>
      </c>
      <c r="S348" s="25">
        <v>2405</v>
      </c>
      <c r="T348" s="25">
        <v>2486</v>
      </c>
      <c r="U348" s="25">
        <v>2570</v>
      </c>
      <c r="V348" s="17">
        <v>51.24</v>
      </c>
      <c r="W348" s="17">
        <f t="shared" si="60"/>
        <v>1.7096091210726487</v>
      </c>
      <c r="X348" s="12">
        <v>23.16</v>
      </c>
      <c r="Y348" s="12">
        <v>79.31</v>
      </c>
      <c r="Z348" s="12">
        <v>4.21</v>
      </c>
      <c r="AA348" s="17">
        <f t="shared" si="68"/>
        <v>0.62428209583566829</v>
      </c>
      <c r="AB348" s="25">
        <v>3.25</v>
      </c>
      <c r="AC348" s="16">
        <v>5.6</v>
      </c>
      <c r="AD348" s="25">
        <v>0</v>
      </c>
      <c r="AE348" s="25">
        <v>0</v>
      </c>
      <c r="AF348" s="25">
        <v>0</v>
      </c>
      <c r="AG348" s="25">
        <v>0</v>
      </c>
      <c r="AH348">
        <v>0</v>
      </c>
      <c r="AI348" s="25">
        <f t="shared" si="61"/>
        <v>0</v>
      </c>
      <c r="AJ348" s="25">
        <v>0</v>
      </c>
      <c r="AK348" s="25">
        <v>0</v>
      </c>
      <c r="AL348" s="25">
        <v>0</v>
      </c>
      <c r="AM348" s="25">
        <v>1</v>
      </c>
      <c r="AN348" s="25">
        <f t="shared" si="62"/>
        <v>1</v>
      </c>
      <c r="AO348" s="25">
        <v>0</v>
      </c>
      <c r="AP348" s="25">
        <v>0</v>
      </c>
      <c r="AQ348" s="25">
        <v>0</v>
      </c>
      <c r="AR348" s="25">
        <v>0</v>
      </c>
      <c r="AS348" s="25">
        <f t="shared" si="69"/>
        <v>0</v>
      </c>
      <c r="AT348" s="25">
        <f t="shared" si="58"/>
        <v>0</v>
      </c>
      <c r="AU348" s="25">
        <f t="shared" si="58"/>
        <v>0</v>
      </c>
      <c r="AV348" s="25">
        <f t="shared" si="58"/>
        <v>0</v>
      </c>
      <c r="AW348" s="25">
        <f t="shared" si="58"/>
        <v>1</v>
      </c>
      <c r="AX348" s="25">
        <f t="shared" si="58"/>
        <v>1</v>
      </c>
    </row>
    <row r="349" spans="1:50" x14ac:dyDescent="0.3">
      <c r="A349" s="25">
        <v>348</v>
      </c>
      <c r="B349" s="25">
        <v>80</v>
      </c>
      <c r="C349" s="25">
        <v>2</v>
      </c>
      <c r="D349" s="25">
        <v>2</v>
      </c>
      <c r="E349" s="25">
        <v>2</v>
      </c>
      <c r="F349" s="25">
        <v>2</v>
      </c>
      <c r="G349" s="25">
        <v>1</v>
      </c>
      <c r="H349" s="25">
        <v>1</v>
      </c>
      <c r="I349" s="19">
        <f t="shared" si="64"/>
        <v>2</v>
      </c>
      <c r="J349" s="25">
        <v>3.32</v>
      </c>
      <c r="K349" s="10">
        <v>261</v>
      </c>
      <c r="L349" s="10">
        <v>262</v>
      </c>
      <c r="M349" s="14">
        <v>50050</v>
      </c>
      <c r="N349" s="14">
        <f t="shared" si="65"/>
        <v>1000</v>
      </c>
      <c r="O349" s="9">
        <f t="shared" si="66"/>
        <v>1</v>
      </c>
      <c r="P349" s="14">
        <v>987.51008265362793</v>
      </c>
      <c r="Q349" s="15">
        <f t="shared" si="67"/>
        <v>0.99</v>
      </c>
      <c r="R349" s="15">
        <f t="shared" si="59"/>
        <v>1.0000000000000009E-2</v>
      </c>
      <c r="S349" s="25">
        <v>2405</v>
      </c>
      <c r="T349" s="25">
        <v>2486</v>
      </c>
      <c r="U349" s="25">
        <v>2570</v>
      </c>
      <c r="V349" s="17">
        <v>80.209999999999994</v>
      </c>
      <c r="W349" s="17">
        <f t="shared" si="60"/>
        <v>1.9042285163400785</v>
      </c>
      <c r="X349" s="12">
        <v>75.510000000000005</v>
      </c>
      <c r="Y349" s="12">
        <v>84.91</v>
      </c>
      <c r="Z349" s="12">
        <v>4.68</v>
      </c>
      <c r="AA349" s="17">
        <f t="shared" si="68"/>
        <v>0.67024585307412399</v>
      </c>
      <c r="AB349" s="25">
        <v>3.86</v>
      </c>
      <c r="AC349" s="16">
        <v>5.55</v>
      </c>
      <c r="AD349" s="25">
        <v>2</v>
      </c>
      <c r="AE349" s="25">
        <v>0</v>
      </c>
      <c r="AF349" s="25">
        <v>0</v>
      </c>
      <c r="AG349" s="25">
        <v>0</v>
      </c>
      <c r="AH349">
        <v>0</v>
      </c>
      <c r="AI349" s="25">
        <f t="shared" si="61"/>
        <v>0</v>
      </c>
      <c r="AJ349" s="25">
        <v>0</v>
      </c>
      <c r="AK349" s="25">
        <v>0</v>
      </c>
      <c r="AL349" s="25">
        <v>0</v>
      </c>
      <c r="AM349" s="25">
        <v>0</v>
      </c>
      <c r="AN349" s="25">
        <f t="shared" si="62"/>
        <v>0</v>
      </c>
      <c r="AO349" s="25">
        <v>0</v>
      </c>
      <c r="AP349" s="25">
        <v>0</v>
      </c>
      <c r="AQ349" s="25">
        <v>0</v>
      </c>
      <c r="AR349" s="25">
        <v>0</v>
      </c>
      <c r="AS349" s="25">
        <f t="shared" si="69"/>
        <v>0</v>
      </c>
      <c r="AT349" s="25">
        <f t="shared" si="58"/>
        <v>0</v>
      </c>
      <c r="AU349" s="25">
        <f t="shared" si="58"/>
        <v>0</v>
      </c>
      <c r="AV349" s="25">
        <f t="shared" si="58"/>
        <v>0</v>
      </c>
      <c r="AW349" s="25">
        <f t="shared" si="58"/>
        <v>0</v>
      </c>
      <c r="AX349" s="25">
        <f t="shared" si="58"/>
        <v>0</v>
      </c>
    </row>
    <row r="350" spans="1:50" x14ac:dyDescent="0.3">
      <c r="A350" s="25">
        <v>349</v>
      </c>
      <c r="B350" s="25">
        <v>80</v>
      </c>
      <c r="C350" s="25">
        <v>3</v>
      </c>
      <c r="D350" s="25">
        <v>3</v>
      </c>
      <c r="E350" s="25">
        <v>2</v>
      </c>
      <c r="F350" s="25">
        <v>2</v>
      </c>
      <c r="G350" s="25">
        <v>1</v>
      </c>
      <c r="H350" s="25">
        <v>1</v>
      </c>
      <c r="I350" s="19">
        <f t="shared" si="64"/>
        <v>2</v>
      </c>
      <c r="J350" s="25">
        <v>3.41</v>
      </c>
      <c r="K350" s="10">
        <v>262</v>
      </c>
      <c r="L350" s="10">
        <v>262.7</v>
      </c>
      <c r="M350" s="14">
        <v>50050</v>
      </c>
      <c r="N350" s="14">
        <f t="shared" si="65"/>
        <v>699.99999999998863</v>
      </c>
      <c r="O350" s="9">
        <f t="shared" si="66"/>
        <v>0.69999999999998863</v>
      </c>
      <c r="P350" s="14">
        <v>697.46401426281261</v>
      </c>
      <c r="Q350" s="15">
        <f t="shared" si="67"/>
        <v>1</v>
      </c>
      <c r="R350" s="15">
        <f t="shared" si="59"/>
        <v>0</v>
      </c>
      <c r="S350" s="25">
        <v>2405</v>
      </c>
      <c r="T350" s="25">
        <v>2486</v>
      </c>
      <c r="U350" s="25">
        <v>2570</v>
      </c>
      <c r="V350" s="17">
        <v>57.92</v>
      </c>
      <c r="W350" s="17">
        <f t="shared" si="60"/>
        <v>1.7628285531890906</v>
      </c>
      <c r="X350" s="12">
        <v>57.92</v>
      </c>
      <c r="Y350" s="12">
        <v>57.92</v>
      </c>
      <c r="Z350" s="12">
        <v>3.21</v>
      </c>
      <c r="AA350" s="17">
        <f t="shared" si="68"/>
        <v>0.5065050324048721</v>
      </c>
      <c r="AB350" s="25">
        <v>2.2400000000000002</v>
      </c>
      <c r="AC350" s="16">
        <v>4.6100000000000003</v>
      </c>
      <c r="AD350" s="25">
        <v>0</v>
      </c>
      <c r="AE350" s="25">
        <v>0</v>
      </c>
      <c r="AF350" s="25">
        <v>0</v>
      </c>
      <c r="AG350" s="25">
        <v>0</v>
      </c>
      <c r="AH350">
        <v>0</v>
      </c>
      <c r="AI350" s="25">
        <f t="shared" si="61"/>
        <v>0</v>
      </c>
      <c r="AJ350" s="25">
        <v>0</v>
      </c>
      <c r="AK350" s="25">
        <v>0</v>
      </c>
      <c r="AL350" s="25">
        <v>0</v>
      </c>
      <c r="AM350" s="25">
        <v>0</v>
      </c>
      <c r="AN350" s="25">
        <f t="shared" si="62"/>
        <v>0</v>
      </c>
      <c r="AO350" s="25">
        <v>0</v>
      </c>
      <c r="AP350" s="25">
        <v>0</v>
      </c>
      <c r="AQ350" s="25">
        <v>0</v>
      </c>
      <c r="AR350" s="25">
        <v>0</v>
      </c>
      <c r="AS350" s="25">
        <f t="shared" si="69"/>
        <v>0</v>
      </c>
      <c r="AT350" s="25">
        <f t="shared" si="58"/>
        <v>0</v>
      </c>
      <c r="AU350" s="25">
        <f t="shared" si="58"/>
        <v>0</v>
      </c>
      <c r="AV350" s="25">
        <f t="shared" si="58"/>
        <v>0</v>
      </c>
      <c r="AW350" s="25">
        <f t="shared" si="58"/>
        <v>0</v>
      </c>
      <c r="AX350" s="25">
        <f t="shared" si="58"/>
        <v>0</v>
      </c>
    </row>
    <row r="351" spans="1:50" x14ac:dyDescent="0.3">
      <c r="A351" s="25">
        <v>350</v>
      </c>
      <c r="B351" s="25">
        <v>80</v>
      </c>
      <c r="C351" s="25">
        <v>3</v>
      </c>
      <c r="D351" s="25">
        <v>2</v>
      </c>
      <c r="E351" s="25">
        <v>2</v>
      </c>
      <c r="F351" s="25">
        <v>2</v>
      </c>
      <c r="G351" s="25">
        <v>1</v>
      </c>
      <c r="H351" s="25">
        <v>1</v>
      </c>
      <c r="I351" s="19">
        <f t="shared" si="64"/>
        <v>2</v>
      </c>
      <c r="J351" s="25">
        <v>3.36</v>
      </c>
      <c r="K351" s="10">
        <v>262.7</v>
      </c>
      <c r="L351" s="10">
        <v>263.7</v>
      </c>
      <c r="M351" s="14">
        <v>50050</v>
      </c>
      <c r="N351" s="14">
        <f t="shared" si="65"/>
        <v>1000</v>
      </c>
      <c r="O351" s="9">
        <f t="shared" si="66"/>
        <v>1</v>
      </c>
      <c r="P351" s="14">
        <v>877.69353132393701</v>
      </c>
      <c r="Q351" s="15">
        <f t="shared" si="67"/>
        <v>0.88</v>
      </c>
      <c r="R351" s="15">
        <f t="shared" si="59"/>
        <v>0.12</v>
      </c>
      <c r="S351" s="25">
        <v>2405</v>
      </c>
      <c r="T351" s="25">
        <v>2486</v>
      </c>
      <c r="U351" s="25">
        <v>2570</v>
      </c>
      <c r="V351" s="17">
        <v>58.11</v>
      </c>
      <c r="W351" s="17">
        <f t="shared" si="60"/>
        <v>1.7642508754387733</v>
      </c>
      <c r="X351" s="12">
        <v>43.46</v>
      </c>
      <c r="Y351" s="12">
        <v>72.75</v>
      </c>
      <c r="Z351" s="12">
        <v>3.88</v>
      </c>
      <c r="AA351" s="17">
        <f t="shared" si="68"/>
        <v>0.58883172559420727</v>
      </c>
      <c r="AB351" s="25">
        <v>2.99</v>
      </c>
      <c r="AC351" s="16">
        <v>4.97</v>
      </c>
      <c r="AD351" s="25">
        <v>1</v>
      </c>
      <c r="AE351" s="25">
        <v>0</v>
      </c>
      <c r="AF351" s="25">
        <v>0</v>
      </c>
      <c r="AG351" s="25">
        <v>0</v>
      </c>
      <c r="AH351">
        <v>0</v>
      </c>
      <c r="AI351" s="25">
        <f t="shared" si="61"/>
        <v>0</v>
      </c>
      <c r="AJ351" s="25">
        <v>0</v>
      </c>
      <c r="AK351" s="25">
        <v>0</v>
      </c>
      <c r="AL351" s="25">
        <v>1</v>
      </c>
      <c r="AM351" s="25">
        <v>0</v>
      </c>
      <c r="AN351" s="25">
        <f t="shared" si="62"/>
        <v>1</v>
      </c>
      <c r="AO351" s="25">
        <v>0</v>
      </c>
      <c r="AP351" s="25">
        <v>0</v>
      </c>
      <c r="AQ351" s="25">
        <v>0</v>
      </c>
      <c r="AR351" s="25">
        <v>0</v>
      </c>
      <c r="AS351" s="25">
        <f t="shared" si="69"/>
        <v>0</v>
      </c>
      <c r="AT351" s="25">
        <f t="shared" si="58"/>
        <v>0</v>
      </c>
      <c r="AU351" s="25">
        <f t="shared" si="58"/>
        <v>0</v>
      </c>
      <c r="AV351" s="25">
        <f t="shared" si="58"/>
        <v>1</v>
      </c>
      <c r="AW351" s="25">
        <f t="shared" si="58"/>
        <v>0</v>
      </c>
      <c r="AX351" s="25">
        <f t="shared" si="58"/>
        <v>1</v>
      </c>
    </row>
    <row r="352" spans="1:50" x14ac:dyDescent="0.3">
      <c r="A352" s="25">
        <v>351</v>
      </c>
      <c r="B352" s="25">
        <v>80</v>
      </c>
      <c r="C352" s="25">
        <v>3</v>
      </c>
      <c r="D352" s="25">
        <v>2</v>
      </c>
      <c r="E352" s="25">
        <v>2</v>
      </c>
      <c r="F352" s="25">
        <v>2</v>
      </c>
      <c r="G352" s="25">
        <v>1</v>
      </c>
      <c r="H352" s="25">
        <v>1</v>
      </c>
      <c r="I352" s="19">
        <f t="shared" si="64"/>
        <v>2</v>
      </c>
      <c r="J352" s="25">
        <v>3.36</v>
      </c>
      <c r="K352" s="10">
        <v>263.7</v>
      </c>
      <c r="L352" s="10">
        <v>265</v>
      </c>
      <c r="M352" s="14">
        <v>50050</v>
      </c>
      <c r="N352" s="14">
        <f t="shared" si="65"/>
        <v>1300.0000000000114</v>
      </c>
      <c r="O352" s="9">
        <f t="shared" si="66"/>
        <v>1.3000000000000114</v>
      </c>
      <c r="P352" s="14">
        <v>1277.4429658488559</v>
      </c>
      <c r="Q352" s="15">
        <f t="shared" si="67"/>
        <v>0.98</v>
      </c>
      <c r="R352" s="15">
        <f t="shared" si="59"/>
        <v>2.0000000000000018E-2</v>
      </c>
      <c r="S352" s="25">
        <v>2405</v>
      </c>
      <c r="T352" s="25">
        <v>2486</v>
      </c>
      <c r="U352" s="25">
        <v>2570</v>
      </c>
      <c r="V352" s="17">
        <v>90.86</v>
      </c>
      <c r="W352" s="17">
        <f t="shared" si="60"/>
        <v>1.9583727324786073</v>
      </c>
      <c r="X352" s="12">
        <v>83.48</v>
      </c>
      <c r="Y352" s="12">
        <v>97.86</v>
      </c>
      <c r="Z352" s="12">
        <v>4.4800000000000004</v>
      </c>
      <c r="AA352" s="17">
        <f t="shared" si="68"/>
        <v>0.651278013998144</v>
      </c>
      <c r="AB352" s="25">
        <v>3.64</v>
      </c>
      <c r="AC352" s="16">
        <v>5.45</v>
      </c>
      <c r="AD352" s="25">
        <v>1</v>
      </c>
      <c r="AE352" s="25">
        <v>0</v>
      </c>
      <c r="AF352" s="25">
        <v>0</v>
      </c>
      <c r="AG352" s="25">
        <v>0</v>
      </c>
      <c r="AH352">
        <v>0</v>
      </c>
      <c r="AI352" s="25">
        <f t="shared" si="61"/>
        <v>0</v>
      </c>
      <c r="AJ352" s="25">
        <v>0</v>
      </c>
      <c r="AK352" s="25">
        <v>0</v>
      </c>
      <c r="AL352" s="25">
        <v>0</v>
      </c>
      <c r="AM352" s="25">
        <v>1</v>
      </c>
      <c r="AN352" s="25">
        <f t="shared" si="62"/>
        <v>1</v>
      </c>
      <c r="AO352" s="25">
        <v>0</v>
      </c>
      <c r="AP352" s="25">
        <v>0</v>
      </c>
      <c r="AQ352" s="25">
        <v>0</v>
      </c>
      <c r="AR352" s="25">
        <v>0</v>
      </c>
      <c r="AS352" s="25">
        <f t="shared" si="69"/>
        <v>0</v>
      </c>
      <c r="AT352" s="25">
        <f t="shared" si="58"/>
        <v>0</v>
      </c>
      <c r="AU352" s="25">
        <f t="shared" si="58"/>
        <v>0</v>
      </c>
      <c r="AV352" s="25">
        <f t="shared" si="58"/>
        <v>0</v>
      </c>
      <c r="AW352" s="25">
        <f t="shared" si="58"/>
        <v>1</v>
      </c>
      <c r="AX352" s="25">
        <f t="shared" si="58"/>
        <v>1</v>
      </c>
    </row>
    <row r="353" spans="1:50" x14ac:dyDescent="0.3">
      <c r="A353" s="25">
        <v>352</v>
      </c>
      <c r="B353" s="25">
        <v>80</v>
      </c>
      <c r="C353" s="25">
        <v>3</v>
      </c>
      <c r="D353" s="25">
        <v>3</v>
      </c>
      <c r="E353" s="25">
        <v>3</v>
      </c>
      <c r="F353" s="25">
        <v>3</v>
      </c>
      <c r="G353" s="25">
        <v>1</v>
      </c>
      <c r="H353" s="25">
        <v>1</v>
      </c>
      <c r="I353" s="19">
        <f t="shared" si="64"/>
        <v>2</v>
      </c>
      <c r="J353" s="25">
        <v>3.34</v>
      </c>
      <c r="K353" s="10">
        <v>265</v>
      </c>
      <c r="L353" s="10">
        <v>266</v>
      </c>
      <c r="M353" s="14">
        <v>50050</v>
      </c>
      <c r="N353" s="14">
        <f t="shared" si="65"/>
        <v>1000</v>
      </c>
      <c r="O353" s="9">
        <f t="shared" si="66"/>
        <v>1</v>
      </c>
      <c r="P353" s="14">
        <v>999.76861999412438</v>
      </c>
      <c r="Q353" s="15">
        <f t="shared" si="67"/>
        <v>1</v>
      </c>
      <c r="R353" s="15">
        <f t="shared" si="59"/>
        <v>0</v>
      </c>
      <c r="S353" s="25">
        <v>2405</v>
      </c>
      <c r="T353" s="25">
        <v>2486</v>
      </c>
      <c r="U353" s="25">
        <v>2570</v>
      </c>
      <c r="V353" s="17">
        <v>91.64</v>
      </c>
      <c r="W353" s="17">
        <f t="shared" si="60"/>
        <v>1.96208508051736</v>
      </c>
      <c r="X353" s="12">
        <v>85.81</v>
      </c>
      <c r="Y353" s="12">
        <v>97.47</v>
      </c>
      <c r="Z353" s="12">
        <v>4.7</v>
      </c>
      <c r="AA353" s="17">
        <f t="shared" si="68"/>
        <v>0.67209785793571752</v>
      </c>
      <c r="AB353" s="25">
        <v>3.41</v>
      </c>
      <c r="AC353" s="16">
        <v>5.49</v>
      </c>
      <c r="AD353" s="25">
        <v>0</v>
      </c>
      <c r="AE353" s="25">
        <v>0</v>
      </c>
      <c r="AF353" s="25">
        <v>0</v>
      </c>
      <c r="AG353" s="25">
        <v>0</v>
      </c>
      <c r="AH353">
        <v>0</v>
      </c>
      <c r="AI353" s="25">
        <f t="shared" si="61"/>
        <v>0</v>
      </c>
      <c r="AJ353" s="25">
        <v>0</v>
      </c>
      <c r="AK353" s="25">
        <v>0</v>
      </c>
      <c r="AL353" s="25">
        <v>0</v>
      </c>
      <c r="AM353" s="25">
        <v>1</v>
      </c>
      <c r="AN353" s="25">
        <f t="shared" si="62"/>
        <v>1</v>
      </c>
      <c r="AO353" s="25">
        <v>0</v>
      </c>
      <c r="AP353" s="25">
        <v>0</v>
      </c>
      <c r="AQ353" s="25">
        <v>0</v>
      </c>
      <c r="AR353" s="25">
        <v>0</v>
      </c>
      <c r="AS353" s="25">
        <f t="shared" si="69"/>
        <v>0</v>
      </c>
      <c r="AT353" s="25">
        <f t="shared" si="58"/>
        <v>0</v>
      </c>
      <c r="AU353" s="25">
        <f t="shared" si="58"/>
        <v>0</v>
      </c>
      <c r="AV353" s="25">
        <f t="shared" si="58"/>
        <v>0</v>
      </c>
      <c r="AW353" s="25">
        <f t="shared" si="58"/>
        <v>1</v>
      </c>
      <c r="AX353" s="25">
        <f t="shared" si="58"/>
        <v>1</v>
      </c>
    </row>
    <row r="354" spans="1:50" x14ac:dyDescent="0.3">
      <c r="A354" s="25">
        <v>353</v>
      </c>
      <c r="B354" s="25">
        <v>80</v>
      </c>
      <c r="C354" s="25">
        <v>2</v>
      </c>
      <c r="D354" s="25">
        <v>3</v>
      </c>
      <c r="E354" s="25">
        <v>2</v>
      </c>
      <c r="F354" s="25">
        <v>2</v>
      </c>
      <c r="G354" s="25">
        <v>1</v>
      </c>
      <c r="H354" s="25">
        <v>1</v>
      </c>
      <c r="I354" s="19">
        <f t="shared" si="64"/>
        <v>2</v>
      </c>
      <c r="J354" s="25">
        <v>3.39</v>
      </c>
      <c r="K354" s="10">
        <v>266</v>
      </c>
      <c r="L354" s="10">
        <v>267</v>
      </c>
      <c r="M354" s="14">
        <v>50050</v>
      </c>
      <c r="N354" s="14">
        <f t="shared" si="65"/>
        <v>1000</v>
      </c>
      <c r="O354" s="9">
        <f t="shared" si="66"/>
        <v>1</v>
      </c>
      <c r="P354" s="14">
        <v>976.66436851057063</v>
      </c>
      <c r="Q354" s="15">
        <f t="shared" si="67"/>
        <v>0.98</v>
      </c>
      <c r="R354" s="15">
        <f t="shared" si="59"/>
        <v>2.0000000000000018E-2</v>
      </c>
      <c r="S354" s="25">
        <v>2405</v>
      </c>
      <c r="T354" s="25">
        <v>2486</v>
      </c>
      <c r="U354" s="25">
        <v>2570</v>
      </c>
      <c r="V354" s="17">
        <v>72.989999999999995</v>
      </c>
      <c r="W354" s="17">
        <f t="shared" si="60"/>
        <v>1.863263363650481</v>
      </c>
      <c r="X354" s="12">
        <v>52.82</v>
      </c>
      <c r="Y354" s="12">
        <v>93.15</v>
      </c>
      <c r="Z354" s="12">
        <v>4.4800000000000004</v>
      </c>
      <c r="AA354" s="17">
        <f t="shared" si="68"/>
        <v>0.651278013998144</v>
      </c>
      <c r="AB354" s="25">
        <v>3.54</v>
      </c>
      <c r="AC354" s="16">
        <v>5.04</v>
      </c>
      <c r="AD354" s="25">
        <v>0</v>
      </c>
      <c r="AE354" s="25">
        <v>0</v>
      </c>
      <c r="AF354" s="25">
        <v>0</v>
      </c>
      <c r="AG354" s="25">
        <v>0</v>
      </c>
      <c r="AH354">
        <v>0</v>
      </c>
      <c r="AI354" s="25">
        <f t="shared" si="61"/>
        <v>0</v>
      </c>
      <c r="AJ354" s="25">
        <v>0</v>
      </c>
      <c r="AK354" s="25">
        <v>0</v>
      </c>
      <c r="AL354" s="25">
        <v>0</v>
      </c>
      <c r="AM354" s="25">
        <v>0</v>
      </c>
      <c r="AN354" s="25">
        <f t="shared" si="62"/>
        <v>0</v>
      </c>
      <c r="AO354" s="25">
        <v>0</v>
      </c>
      <c r="AP354" s="25">
        <v>0</v>
      </c>
      <c r="AQ354" s="25">
        <v>0</v>
      </c>
      <c r="AR354" s="25">
        <v>0</v>
      </c>
      <c r="AS354" s="25">
        <f t="shared" si="69"/>
        <v>0</v>
      </c>
      <c r="AT354" s="25">
        <f t="shared" si="58"/>
        <v>0</v>
      </c>
      <c r="AU354" s="25">
        <f t="shared" si="58"/>
        <v>0</v>
      </c>
      <c r="AV354" s="25">
        <f t="shared" si="58"/>
        <v>0</v>
      </c>
      <c r="AW354" s="25">
        <f t="shared" si="58"/>
        <v>0</v>
      </c>
      <c r="AX354" s="25">
        <f t="shared" si="58"/>
        <v>0</v>
      </c>
    </row>
    <row r="355" spans="1:50" x14ac:dyDescent="0.3">
      <c r="A355" s="25">
        <v>354</v>
      </c>
      <c r="B355" s="25">
        <v>60</v>
      </c>
      <c r="C355" s="25">
        <v>3</v>
      </c>
      <c r="D355" s="25">
        <v>3</v>
      </c>
      <c r="E355" s="25">
        <v>2</v>
      </c>
      <c r="F355" s="25">
        <v>2</v>
      </c>
      <c r="G355" s="25">
        <v>1</v>
      </c>
      <c r="H355" s="25">
        <v>1</v>
      </c>
      <c r="I355" s="19">
        <f t="shared" si="64"/>
        <v>2</v>
      </c>
      <c r="J355" s="25">
        <v>3.52</v>
      </c>
      <c r="K355" s="10">
        <v>267</v>
      </c>
      <c r="L355" s="10">
        <v>268</v>
      </c>
      <c r="M355" s="14">
        <v>50050</v>
      </c>
      <c r="N355" s="14">
        <f t="shared" si="65"/>
        <v>1000</v>
      </c>
      <c r="O355" s="9">
        <f t="shared" si="66"/>
        <v>1</v>
      </c>
      <c r="P355" s="14">
        <v>999.07838392723545</v>
      </c>
      <c r="Q355" s="15">
        <f t="shared" si="67"/>
        <v>1</v>
      </c>
      <c r="R355" s="15">
        <f t="shared" si="59"/>
        <v>0</v>
      </c>
      <c r="S355" s="25">
        <v>3469</v>
      </c>
      <c r="T355" s="25">
        <v>3421</v>
      </c>
      <c r="U355" s="25">
        <v>3374</v>
      </c>
      <c r="V355" s="17">
        <v>63.08</v>
      </c>
      <c r="W355" s="17">
        <f t="shared" si="60"/>
        <v>1.7998916846568653</v>
      </c>
      <c r="X355" s="12">
        <v>49.97</v>
      </c>
      <c r="Y355" s="12">
        <v>76.180000000000007</v>
      </c>
      <c r="Z355" s="12">
        <v>5.12</v>
      </c>
      <c r="AA355" s="17">
        <f t="shared" si="68"/>
        <v>0.70926996097583073</v>
      </c>
      <c r="AB355" s="25">
        <v>3.81</v>
      </c>
      <c r="AC355" s="16">
        <v>7.16</v>
      </c>
      <c r="AD355" s="25">
        <v>1</v>
      </c>
      <c r="AE355" s="25">
        <v>0</v>
      </c>
      <c r="AF355" s="25">
        <v>0</v>
      </c>
      <c r="AG355" s="25">
        <v>0</v>
      </c>
      <c r="AH355">
        <v>0</v>
      </c>
      <c r="AI355" s="25">
        <f t="shared" si="61"/>
        <v>0</v>
      </c>
      <c r="AJ355" s="25">
        <v>0</v>
      </c>
      <c r="AK355" s="25">
        <v>0</v>
      </c>
      <c r="AL355" s="25">
        <v>0</v>
      </c>
      <c r="AM355" s="25">
        <v>0</v>
      </c>
      <c r="AN355" s="25">
        <f t="shared" si="62"/>
        <v>0</v>
      </c>
      <c r="AO355" s="25">
        <v>0</v>
      </c>
      <c r="AP355" s="25">
        <v>0</v>
      </c>
      <c r="AQ355" s="25">
        <v>1</v>
      </c>
      <c r="AR355" s="25">
        <v>0</v>
      </c>
      <c r="AS355" s="25">
        <f t="shared" si="69"/>
        <v>1</v>
      </c>
      <c r="AT355" s="25">
        <f t="shared" si="58"/>
        <v>0</v>
      </c>
      <c r="AU355" s="25">
        <f t="shared" si="58"/>
        <v>0</v>
      </c>
      <c r="AV355" s="25">
        <f t="shared" si="58"/>
        <v>1</v>
      </c>
      <c r="AW355" s="25">
        <f t="shared" si="58"/>
        <v>0</v>
      </c>
      <c r="AX355" s="25">
        <f t="shared" si="58"/>
        <v>1</v>
      </c>
    </row>
    <row r="356" spans="1:50" x14ac:dyDescent="0.3">
      <c r="A356" s="25">
        <v>355</v>
      </c>
      <c r="B356" s="25">
        <v>80</v>
      </c>
      <c r="C356" s="25">
        <v>3</v>
      </c>
      <c r="D356" s="25">
        <v>4</v>
      </c>
      <c r="E356" s="25">
        <v>2</v>
      </c>
      <c r="F356" s="25">
        <v>3</v>
      </c>
      <c r="G356" s="25">
        <v>1</v>
      </c>
      <c r="H356" s="25">
        <v>1</v>
      </c>
      <c r="I356" s="19">
        <f t="shared" si="64"/>
        <v>2</v>
      </c>
      <c r="J356" s="25">
        <v>3.36</v>
      </c>
      <c r="K356" s="10">
        <v>268</v>
      </c>
      <c r="L356" s="10">
        <v>269</v>
      </c>
      <c r="M356" s="14">
        <v>50050</v>
      </c>
      <c r="N356" s="14">
        <f t="shared" si="65"/>
        <v>1000</v>
      </c>
      <c r="O356" s="9">
        <f t="shared" si="66"/>
        <v>1</v>
      </c>
      <c r="P356" s="14">
        <v>999.71041988939623</v>
      </c>
      <c r="Q356" s="15">
        <f t="shared" si="67"/>
        <v>1</v>
      </c>
      <c r="R356" s="15">
        <f t="shared" si="59"/>
        <v>0</v>
      </c>
      <c r="S356" s="25">
        <v>3469</v>
      </c>
      <c r="T356" s="25">
        <v>3421</v>
      </c>
      <c r="U356" s="25">
        <v>3374</v>
      </c>
      <c r="V356" s="17">
        <v>112.57</v>
      </c>
      <c r="W356" s="17">
        <f t="shared" si="60"/>
        <v>2.0514226660890347</v>
      </c>
      <c r="X356" s="12">
        <v>95.76</v>
      </c>
      <c r="Y356" s="12">
        <v>129.38</v>
      </c>
      <c r="Z356" s="12">
        <v>4.3</v>
      </c>
      <c r="AA356" s="17">
        <f t="shared" si="68"/>
        <v>0.63346845557958653</v>
      </c>
      <c r="AB356" s="25">
        <v>3.76</v>
      </c>
      <c r="AC356" s="16">
        <v>5.26</v>
      </c>
      <c r="AD356" s="25">
        <v>4</v>
      </c>
      <c r="AE356" s="25">
        <v>0</v>
      </c>
      <c r="AF356" s="25">
        <v>0</v>
      </c>
      <c r="AG356" s="25">
        <v>0</v>
      </c>
      <c r="AH356">
        <v>0</v>
      </c>
      <c r="AI356" s="25">
        <f t="shared" si="61"/>
        <v>0</v>
      </c>
      <c r="AJ356" s="25">
        <v>0</v>
      </c>
      <c r="AK356" s="25">
        <v>0</v>
      </c>
      <c r="AL356" s="25">
        <v>0</v>
      </c>
      <c r="AM356" s="25">
        <v>0</v>
      </c>
      <c r="AN356" s="25">
        <f t="shared" si="62"/>
        <v>0</v>
      </c>
      <c r="AO356" s="25">
        <v>0</v>
      </c>
      <c r="AP356" s="25">
        <v>0</v>
      </c>
      <c r="AQ356" s="25">
        <v>0</v>
      </c>
      <c r="AR356" s="25">
        <v>0</v>
      </c>
      <c r="AS356" s="25">
        <f t="shared" si="69"/>
        <v>0</v>
      </c>
      <c r="AT356" s="25">
        <f t="shared" si="58"/>
        <v>0</v>
      </c>
      <c r="AU356" s="25">
        <f t="shared" si="58"/>
        <v>0</v>
      </c>
      <c r="AV356" s="25">
        <f t="shared" si="58"/>
        <v>0</v>
      </c>
      <c r="AW356" s="25">
        <f t="shared" si="58"/>
        <v>0</v>
      </c>
      <c r="AX356" s="25">
        <f t="shared" si="58"/>
        <v>0</v>
      </c>
    </row>
    <row r="357" spans="1:50" x14ac:dyDescent="0.3">
      <c r="A357" s="25">
        <v>356</v>
      </c>
      <c r="B357" s="25">
        <v>60</v>
      </c>
      <c r="C357" s="25">
        <v>3</v>
      </c>
      <c r="D357" s="25">
        <v>3</v>
      </c>
      <c r="E357" s="25">
        <v>2</v>
      </c>
      <c r="F357" s="25">
        <v>2</v>
      </c>
      <c r="G357" s="25">
        <v>1</v>
      </c>
      <c r="H357" s="25">
        <v>1</v>
      </c>
      <c r="I357" s="19">
        <f t="shared" si="64"/>
        <v>2</v>
      </c>
      <c r="J357" s="25">
        <v>3.38</v>
      </c>
      <c r="K357" s="10">
        <v>269</v>
      </c>
      <c r="L357" s="10">
        <v>270</v>
      </c>
      <c r="M357" s="14">
        <v>50050</v>
      </c>
      <c r="N357" s="14">
        <f t="shared" si="65"/>
        <v>1000</v>
      </c>
      <c r="O357" s="9">
        <f t="shared" si="66"/>
        <v>1</v>
      </c>
      <c r="P357" s="14">
        <v>968.25256175137463</v>
      </c>
      <c r="Q357" s="15">
        <f t="shared" si="67"/>
        <v>0.97</v>
      </c>
      <c r="R357" s="15">
        <f t="shared" si="59"/>
        <v>3.0000000000000027E-2</v>
      </c>
      <c r="S357" s="25">
        <v>3469</v>
      </c>
      <c r="T357" s="25">
        <v>3421</v>
      </c>
      <c r="U357" s="25">
        <v>3374</v>
      </c>
      <c r="V357" s="17">
        <v>80.72</v>
      </c>
      <c r="W357" s="17">
        <f t="shared" si="60"/>
        <v>1.9069811532288541</v>
      </c>
      <c r="X357" s="12">
        <v>76.209999999999994</v>
      </c>
      <c r="Y357" s="12">
        <v>85.22</v>
      </c>
      <c r="Z357" s="12">
        <v>4.5199999999999996</v>
      </c>
      <c r="AA357" s="17">
        <f t="shared" si="68"/>
        <v>0.65513843481138212</v>
      </c>
      <c r="AB357" s="25">
        <v>3.8</v>
      </c>
      <c r="AC357" s="16">
        <v>5.67</v>
      </c>
      <c r="AD357" s="25">
        <v>8</v>
      </c>
      <c r="AE357" s="25">
        <v>0</v>
      </c>
      <c r="AF357" s="25">
        <v>0</v>
      </c>
      <c r="AG357" s="25">
        <v>0</v>
      </c>
      <c r="AH357">
        <v>1</v>
      </c>
      <c r="AI357" s="25">
        <f t="shared" si="61"/>
        <v>1</v>
      </c>
      <c r="AJ357" s="25">
        <v>0</v>
      </c>
      <c r="AK357" s="25">
        <v>0</v>
      </c>
      <c r="AL357" s="25">
        <v>0</v>
      </c>
      <c r="AM357" s="25">
        <v>0</v>
      </c>
      <c r="AN357" s="25">
        <f t="shared" si="62"/>
        <v>0</v>
      </c>
      <c r="AO357" s="25">
        <v>0</v>
      </c>
      <c r="AP357" s="25">
        <v>0</v>
      </c>
      <c r="AQ357" s="25">
        <v>0</v>
      </c>
      <c r="AR357" s="25">
        <v>0</v>
      </c>
      <c r="AS357" s="25">
        <f t="shared" si="69"/>
        <v>0</v>
      </c>
      <c r="AT357" s="25">
        <f t="shared" si="58"/>
        <v>0</v>
      </c>
      <c r="AU357" s="25">
        <f t="shared" si="58"/>
        <v>0</v>
      </c>
      <c r="AV357" s="25">
        <f t="shared" si="58"/>
        <v>0</v>
      </c>
      <c r="AW357" s="25">
        <f t="shared" si="58"/>
        <v>1</v>
      </c>
      <c r="AX357" s="25">
        <f t="shared" si="58"/>
        <v>1</v>
      </c>
    </row>
    <row r="358" spans="1:50" x14ac:dyDescent="0.3">
      <c r="A358" s="25">
        <v>357</v>
      </c>
      <c r="B358" s="25">
        <v>60</v>
      </c>
      <c r="C358" s="25">
        <v>4</v>
      </c>
      <c r="D358" s="25">
        <v>4</v>
      </c>
      <c r="E358" s="25">
        <v>2</v>
      </c>
      <c r="F358" s="25">
        <v>2</v>
      </c>
      <c r="G358" s="25">
        <v>1</v>
      </c>
      <c r="H358" s="25">
        <v>1</v>
      </c>
      <c r="I358" s="19">
        <f t="shared" si="64"/>
        <v>2</v>
      </c>
      <c r="J358" s="25">
        <v>3.73</v>
      </c>
      <c r="K358" s="10">
        <v>270</v>
      </c>
      <c r="L358" s="10">
        <v>270.7</v>
      </c>
      <c r="M358" s="14">
        <v>50050</v>
      </c>
      <c r="N358" s="14">
        <f t="shared" si="65"/>
        <v>699.99999999998863</v>
      </c>
      <c r="O358" s="9">
        <f t="shared" si="66"/>
        <v>0.69999999999998863</v>
      </c>
      <c r="P358" s="14">
        <v>698.74437591445792</v>
      </c>
      <c r="Q358" s="15">
        <f t="shared" si="67"/>
        <v>1</v>
      </c>
      <c r="R358" s="15">
        <f t="shared" si="59"/>
        <v>0</v>
      </c>
      <c r="S358" s="25">
        <v>3469</v>
      </c>
      <c r="T358" s="25">
        <v>3421</v>
      </c>
      <c r="U358" s="25">
        <v>3374</v>
      </c>
      <c r="V358" s="17">
        <v>34.75</v>
      </c>
      <c r="W358" s="17">
        <f t="shared" si="60"/>
        <v>1.5409548089261327</v>
      </c>
      <c r="X358" s="12">
        <v>34.75</v>
      </c>
      <c r="Y358" s="12">
        <v>34.75</v>
      </c>
      <c r="Z358" s="12">
        <v>4.4400000000000004</v>
      </c>
      <c r="AA358" s="17">
        <f t="shared" si="68"/>
        <v>0.64738297011461987</v>
      </c>
      <c r="AB358" s="25">
        <v>3.31</v>
      </c>
      <c r="AC358" s="16">
        <v>5.17</v>
      </c>
      <c r="AD358" s="25">
        <v>7</v>
      </c>
      <c r="AE358" s="25">
        <v>0</v>
      </c>
      <c r="AF358" s="25">
        <v>0</v>
      </c>
      <c r="AG358" s="25">
        <v>0</v>
      </c>
      <c r="AH358">
        <v>1</v>
      </c>
      <c r="AI358" s="25">
        <f t="shared" si="61"/>
        <v>1</v>
      </c>
      <c r="AJ358" s="25">
        <v>0</v>
      </c>
      <c r="AK358" s="25">
        <v>0</v>
      </c>
      <c r="AL358" s="25">
        <v>0</v>
      </c>
      <c r="AM358" s="25">
        <v>0</v>
      </c>
      <c r="AN358" s="25">
        <f t="shared" si="62"/>
        <v>0</v>
      </c>
      <c r="AO358" s="25">
        <v>0</v>
      </c>
      <c r="AP358" s="25">
        <v>0</v>
      </c>
      <c r="AQ358" s="25">
        <v>2</v>
      </c>
      <c r="AR358" s="25">
        <v>2</v>
      </c>
      <c r="AS358" s="25">
        <f t="shared" si="69"/>
        <v>4</v>
      </c>
      <c r="AT358" s="25">
        <f t="shared" si="58"/>
        <v>0</v>
      </c>
      <c r="AU358" s="25">
        <f t="shared" si="58"/>
        <v>0</v>
      </c>
      <c r="AV358" s="25">
        <f t="shared" si="58"/>
        <v>2</v>
      </c>
      <c r="AW358" s="25">
        <f t="shared" si="58"/>
        <v>3</v>
      </c>
      <c r="AX358" s="25">
        <f t="shared" si="58"/>
        <v>5</v>
      </c>
    </row>
    <row r="359" spans="1:50" x14ac:dyDescent="0.3">
      <c r="A359" s="25">
        <v>358</v>
      </c>
      <c r="B359" s="25">
        <v>60</v>
      </c>
      <c r="C359" s="25">
        <v>3</v>
      </c>
      <c r="D359" s="25">
        <v>3</v>
      </c>
      <c r="E359" s="25">
        <v>2</v>
      </c>
      <c r="F359" s="25">
        <v>2</v>
      </c>
      <c r="G359" s="25">
        <v>1</v>
      </c>
      <c r="H359" s="25">
        <v>1</v>
      </c>
      <c r="I359" s="19">
        <f t="shared" si="64"/>
        <v>2</v>
      </c>
      <c r="J359" s="25">
        <v>3.65</v>
      </c>
      <c r="K359" s="10">
        <v>270.7</v>
      </c>
      <c r="L359" s="10">
        <v>271.5</v>
      </c>
      <c r="M359" s="14">
        <v>50060</v>
      </c>
      <c r="N359" s="14">
        <f t="shared" si="65"/>
        <v>800.00000000001137</v>
      </c>
      <c r="O359" s="9">
        <f t="shared" si="66"/>
        <v>0.80000000000001137</v>
      </c>
      <c r="P359" s="14">
        <v>701.63590199135569</v>
      </c>
      <c r="Q359" s="15">
        <f t="shared" si="67"/>
        <v>0.88</v>
      </c>
      <c r="R359" s="15">
        <f t="shared" si="59"/>
        <v>0.12</v>
      </c>
      <c r="S359" s="25">
        <v>3469</v>
      </c>
      <c r="T359" s="25">
        <v>3421</v>
      </c>
      <c r="U359" s="25">
        <v>3374</v>
      </c>
      <c r="V359" s="17">
        <v>24.51</v>
      </c>
      <c r="W359" s="17">
        <f t="shared" si="60"/>
        <v>1.3893433112520779</v>
      </c>
      <c r="X359" s="12">
        <v>16.420000000000002</v>
      </c>
      <c r="Y359" s="12">
        <v>32.6</v>
      </c>
      <c r="Z359" s="12">
        <v>3.37</v>
      </c>
      <c r="AA359" s="17">
        <f t="shared" si="68"/>
        <v>0.52762990087133865</v>
      </c>
      <c r="AB359" s="25">
        <v>2.2999999999999998</v>
      </c>
      <c r="AC359" s="16">
        <v>5.46</v>
      </c>
      <c r="AD359" s="25">
        <v>7</v>
      </c>
      <c r="AE359" s="25">
        <v>0</v>
      </c>
      <c r="AF359" s="25">
        <v>0</v>
      </c>
      <c r="AG359" s="25">
        <v>0</v>
      </c>
      <c r="AH359">
        <v>0</v>
      </c>
      <c r="AI359" s="25">
        <f t="shared" si="61"/>
        <v>0</v>
      </c>
      <c r="AJ359" s="25">
        <v>0</v>
      </c>
      <c r="AK359" s="25">
        <v>0</v>
      </c>
      <c r="AL359" s="25">
        <v>0</v>
      </c>
      <c r="AM359" s="25">
        <v>1</v>
      </c>
      <c r="AN359" s="25">
        <f t="shared" si="62"/>
        <v>1</v>
      </c>
      <c r="AO359" s="25">
        <v>0</v>
      </c>
      <c r="AP359" s="25">
        <v>0</v>
      </c>
      <c r="AQ359" s="25">
        <v>0</v>
      </c>
      <c r="AR359" s="25">
        <v>0</v>
      </c>
      <c r="AS359" s="25">
        <f t="shared" si="69"/>
        <v>0</v>
      </c>
      <c r="AT359" s="25">
        <f t="shared" si="58"/>
        <v>0</v>
      </c>
      <c r="AU359" s="25">
        <f t="shared" si="58"/>
        <v>0</v>
      </c>
      <c r="AV359" s="25">
        <f t="shared" si="58"/>
        <v>0</v>
      </c>
      <c r="AW359" s="25">
        <f t="shared" si="58"/>
        <v>1</v>
      </c>
      <c r="AX359" s="25">
        <f t="shared" si="58"/>
        <v>1</v>
      </c>
    </row>
    <row r="360" spans="1:50" x14ac:dyDescent="0.3">
      <c r="A360" s="25">
        <v>359</v>
      </c>
      <c r="B360" s="25">
        <v>80</v>
      </c>
      <c r="C360" s="25">
        <v>3</v>
      </c>
      <c r="D360" s="25">
        <v>3</v>
      </c>
      <c r="E360" s="25">
        <v>3</v>
      </c>
      <c r="F360" s="25">
        <v>3</v>
      </c>
      <c r="G360" s="25">
        <v>1</v>
      </c>
      <c r="H360" s="25">
        <v>1</v>
      </c>
      <c r="I360" s="19">
        <f t="shared" si="64"/>
        <v>2</v>
      </c>
      <c r="J360" s="25">
        <v>3.72</v>
      </c>
      <c r="K360" s="10">
        <v>271.5</v>
      </c>
      <c r="L360" s="10">
        <v>272.5</v>
      </c>
      <c r="M360" s="14">
        <v>50060</v>
      </c>
      <c r="N360" s="14">
        <f t="shared" si="65"/>
        <v>1000</v>
      </c>
      <c r="O360" s="9">
        <f t="shared" si="66"/>
        <v>1</v>
      </c>
      <c r="P360" s="14">
        <v>921.1688922284136</v>
      </c>
      <c r="Q360" s="15">
        <f t="shared" si="67"/>
        <v>0.92</v>
      </c>
      <c r="R360" s="15">
        <f t="shared" si="59"/>
        <v>7.999999999999996E-2</v>
      </c>
      <c r="S360" s="25">
        <v>3469</v>
      </c>
      <c r="T360" s="25">
        <v>3421</v>
      </c>
      <c r="U360" s="25">
        <v>3374</v>
      </c>
      <c r="V360" s="17">
        <v>56.73</v>
      </c>
      <c r="W360" s="17">
        <f t="shared" si="60"/>
        <v>1.7538127835647022</v>
      </c>
      <c r="X360" s="12">
        <v>29.26</v>
      </c>
      <c r="Y360" s="12">
        <v>84.19</v>
      </c>
      <c r="Z360" s="12">
        <v>3.04</v>
      </c>
      <c r="AA360" s="17">
        <f t="shared" si="68"/>
        <v>0.48287358360875376</v>
      </c>
      <c r="AB360" s="25">
        <v>2.58</v>
      </c>
      <c r="AC360" s="16">
        <v>3.77</v>
      </c>
      <c r="AD360" s="25">
        <v>1</v>
      </c>
      <c r="AE360" s="25">
        <v>0</v>
      </c>
      <c r="AF360" s="25">
        <v>0</v>
      </c>
      <c r="AG360" s="25">
        <v>0</v>
      </c>
      <c r="AH360">
        <v>0</v>
      </c>
      <c r="AI360" s="25">
        <f t="shared" si="61"/>
        <v>0</v>
      </c>
      <c r="AJ360" s="25">
        <v>0</v>
      </c>
      <c r="AK360" s="25">
        <v>0</v>
      </c>
      <c r="AL360" s="25">
        <v>0</v>
      </c>
      <c r="AM360" s="25">
        <v>0</v>
      </c>
      <c r="AN360" s="25">
        <f t="shared" si="62"/>
        <v>0</v>
      </c>
      <c r="AO360" s="25">
        <v>0</v>
      </c>
      <c r="AP360" s="25">
        <v>0</v>
      </c>
      <c r="AQ360" s="25">
        <v>0</v>
      </c>
      <c r="AR360" s="25">
        <v>0</v>
      </c>
      <c r="AS360" s="25">
        <f t="shared" si="69"/>
        <v>0</v>
      </c>
      <c r="AT360" s="25">
        <f t="shared" si="58"/>
        <v>0</v>
      </c>
      <c r="AU360" s="25">
        <f t="shared" si="58"/>
        <v>0</v>
      </c>
      <c r="AV360" s="25">
        <f t="shared" si="58"/>
        <v>0</v>
      </c>
      <c r="AW360" s="25">
        <f t="shared" si="58"/>
        <v>0</v>
      </c>
      <c r="AX360" s="25">
        <f t="shared" si="58"/>
        <v>0</v>
      </c>
    </row>
    <row r="361" spans="1:50" x14ac:dyDescent="0.3">
      <c r="A361" s="25">
        <v>360</v>
      </c>
      <c r="B361" s="25">
        <v>80</v>
      </c>
      <c r="C361" s="25">
        <v>3</v>
      </c>
      <c r="D361" s="25">
        <v>3</v>
      </c>
      <c r="E361" s="25">
        <v>2</v>
      </c>
      <c r="F361" s="25">
        <v>2</v>
      </c>
      <c r="G361" s="25">
        <v>1</v>
      </c>
      <c r="H361" s="25">
        <v>1</v>
      </c>
      <c r="I361" s="19">
        <f t="shared" si="64"/>
        <v>2</v>
      </c>
      <c r="J361" s="25">
        <v>3.62</v>
      </c>
      <c r="K361" s="10">
        <v>272.5</v>
      </c>
      <c r="L361" s="10">
        <v>274</v>
      </c>
      <c r="M361" s="14">
        <v>50060</v>
      </c>
      <c r="N361" s="14">
        <f t="shared" si="65"/>
        <v>1500</v>
      </c>
      <c r="O361" s="9">
        <f t="shared" si="66"/>
        <v>1.5</v>
      </c>
      <c r="P361" s="14">
        <v>1411.6169882130698</v>
      </c>
      <c r="Q361" s="15">
        <f t="shared" si="67"/>
        <v>0.94</v>
      </c>
      <c r="R361" s="15">
        <f t="shared" si="59"/>
        <v>6.0000000000000053E-2</v>
      </c>
      <c r="S361" s="25">
        <v>3469</v>
      </c>
      <c r="T361" s="25">
        <v>3421</v>
      </c>
      <c r="U361" s="25">
        <v>3374</v>
      </c>
      <c r="V361" s="17">
        <v>15.46</v>
      </c>
      <c r="W361" s="17">
        <f t="shared" si="60"/>
        <v>1.1892094895823062</v>
      </c>
      <c r="X361" s="12">
        <v>12.16</v>
      </c>
      <c r="Y361" s="12">
        <v>20.55</v>
      </c>
      <c r="Z361" s="12">
        <v>2.48</v>
      </c>
      <c r="AA361" s="17">
        <f t="shared" si="68"/>
        <v>0.39445168082621629</v>
      </c>
      <c r="AB361" s="25">
        <v>1.76</v>
      </c>
      <c r="AC361" s="16">
        <v>3.36</v>
      </c>
      <c r="AD361" s="25">
        <v>0</v>
      </c>
      <c r="AE361" s="25">
        <v>0</v>
      </c>
      <c r="AF361" s="25">
        <v>0</v>
      </c>
      <c r="AG361" s="25">
        <v>0</v>
      </c>
      <c r="AH361">
        <v>0</v>
      </c>
      <c r="AI361" s="25">
        <f t="shared" si="61"/>
        <v>0</v>
      </c>
      <c r="AJ361" s="25">
        <v>0</v>
      </c>
      <c r="AK361" s="25">
        <v>0</v>
      </c>
      <c r="AL361" s="25">
        <v>0</v>
      </c>
      <c r="AM361" s="25">
        <v>0</v>
      </c>
      <c r="AN361" s="25">
        <f t="shared" si="62"/>
        <v>0</v>
      </c>
      <c r="AO361" s="25">
        <v>0</v>
      </c>
      <c r="AP361" s="25">
        <v>0</v>
      </c>
      <c r="AQ361" s="25">
        <v>0</v>
      </c>
      <c r="AR361" s="25">
        <v>2</v>
      </c>
      <c r="AS361" s="25">
        <f t="shared" si="69"/>
        <v>2</v>
      </c>
      <c r="AT361" s="25">
        <f t="shared" si="58"/>
        <v>0</v>
      </c>
      <c r="AU361" s="25">
        <f t="shared" si="58"/>
        <v>0</v>
      </c>
      <c r="AV361" s="25">
        <f t="shared" si="58"/>
        <v>0</v>
      </c>
      <c r="AW361" s="25">
        <f t="shared" si="58"/>
        <v>2</v>
      </c>
      <c r="AX361" s="25">
        <f t="shared" si="58"/>
        <v>2</v>
      </c>
    </row>
    <row r="362" spans="1:50" x14ac:dyDescent="0.3">
      <c r="A362" s="25">
        <v>361</v>
      </c>
      <c r="B362" s="25">
        <v>80</v>
      </c>
      <c r="C362" s="25">
        <v>3</v>
      </c>
      <c r="D362" s="25">
        <v>3</v>
      </c>
      <c r="E362" s="25">
        <v>2</v>
      </c>
      <c r="F362" s="25">
        <v>2</v>
      </c>
      <c r="G362" s="25">
        <v>1</v>
      </c>
      <c r="H362" s="25">
        <v>1</v>
      </c>
      <c r="I362" s="19">
        <f t="shared" si="64"/>
        <v>2</v>
      </c>
      <c r="J362" s="25">
        <v>3.63</v>
      </c>
      <c r="K362" s="10">
        <v>274</v>
      </c>
      <c r="L362" s="10">
        <v>275.14999999999998</v>
      </c>
      <c r="M362" s="14">
        <v>50060</v>
      </c>
      <c r="N362" s="14">
        <f t="shared" si="65"/>
        <v>1149.9999999999773</v>
      </c>
      <c r="O362" s="9">
        <f t="shared" si="66"/>
        <v>1.1499999999999773</v>
      </c>
      <c r="P362" s="14">
        <v>962.04587160376298</v>
      </c>
      <c r="Q362" s="15">
        <f t="shared" si="67"/>
        <v>0.84</v>
      </c>
      <c r="R362" s="15">
        <f t="shared" si="59"/>
        <v>0.16000000000000003</v>
      </c>
      <c r="S362" s="25">
        <v>3469</v>
      </c>
      <c r="T362" s="25">
        <v>3421</v>
      </c>
      <c r="U362" s="25">
        <v>3374</v>
      </c>
      <c r="V362" s="17">
        <v>32.86</v>
      </c>
      <c r="W362" s="17">
        <f t="shared" si="60"/>
        <v>1.5166675590990428</v>
      </c>
      <c r="X362" s="12">
        <v>11.69</v>
      </c>
      <c r="Y362" s="12">
        <v>54.02</v>
      </c>
      <c r="Z362" s="12">
        <v>3.24</v>
      </c>
      <c r="AA362" s="17">
        <f t="shared" si="68"/>
        <v>0.51054501020661214</v>
      </c>
      <c r="AB362" s="25">
        <v>2.2000000000000002</v>
      </c>
      <c r="AC362" s="16">
        <v>3.74</v>
      </c>
      <c r="AD362" s="25">
        <v>0</v>
      </c>
      <c r="AE362" s="25">
        <v>0</v>
      </c>
      <c r="AF362" s="25">
        <v>0</v>
      </c>
      <c r="AG362" s="25">
        <v>0</v>
      </c>
      <c r="AH362">
        <v>0</v>
      </c>
      <c r="AI362" s="25">
        <f t="shared" si="61"/>
        <v>0</v>
      </c>
      <c r="AJ362" s="25">
        <v>0</v>
      </c>
      <c r="AK362" s="25">
        <v>0</v>
      </c>
      <c r="AL362" s="25">
        <v>0</v>
      </c>
      <c r="AM362" s="25">
        <v>0</v>
      </c>
      <c r="AN362" s="25">
        <f t="shared" si="62"/>
        <v>0</v>
      </c>
      <c r="AO362" s="25">
        <v>0</v>
      </c>
      <c r="AP362" s="25">
        <v>0</v>
      </c>
      <c r="AQ362" s="25">
        <v>0</v>
      </c>
      <c r="AR362" s="25">
        <v>0</v>
      </c>
      <c r="AS362" s="25">
        <f t="shared" si="69"/>
        <v>0</v>
      </c>
      <c r="AT362" s="25">
        <f t="shared" si="58"/>
        <v>0</v>
      </c>
      <c r="AU362" s="25">
        <f t="shared" si="58"/>
        <v>0</v>
      </c>
      <c r="AV362" s="25">
        <f t="shared" si="58"/>
        <v>0</v>
      </c>
      <c r="AW362" s="25">
        <f t="shared" si="58"/>
        <v>0</v>
      </c>
      <c r="AX362" s="25">
        <f t="shared" si="58"/>
        <v>0</v>
      </c>
    </row>
    <row r="363" spans="1:50" x14ac:dyDescent="0.3">
      <c r="A363" s="25">
        <v>362</v>
      </c>
      <c r="B363" s="25">
        <v>80</v>
      </c>
      <c r="C363" s="25">
        <v>3</v>
      </c>
      <c r="D363" s="25">
        <v>3</v>
      </c>
      <c r="E363" s="25">
        <v>2</v>
      </c>
      <c r="F363" s="25">
        <v>2</v>
      </c>
      <c r="G363" s="25">
        <v>1</v>
      </c>
      <c r="H363" s="25">
        <v>1</v>
      </c>
      <c r="I363" s="19">
        <f t="shared" si="64"/>
        <v>2</v>
      </c>
      <c r="J363" s="25">
        <v>3.65</v>
      </c>
      <c r="K363" s="10">
        <v>275.14999999999998</v>
      </c>
      <c r="L363" s="10">
        <v>275.7</v>
      </c>
      <c r="M363" s="14">
        <v>50060</v>
      </c>
      <c r="N363" s="14">
        <f t="shared" si="65"/>
        <v>550.00000000001137</v>
      </c>
      <c r="O363" s="9">
        <f t="shared" si="66"/>
        <v>0.55000000000001137</v>
      </c>
      <c r="P363" s="14">
        <v>539.1274460218026</v>
      </c>
      <c r="Q363" s="15">
        <f t="shared" si="67"/>
        <v>0.98</v>
      </c>
      <c r="R363" s="15">
        <f t="shared" si="59"/>
        <v>2.0000000000000018E-2</v>
      </c>
      <c r="S363" s="25">
        <v>3469</v>
      </c>
      <c r="T363" s="25">
        <v>3421</v>
      </c>
      <c r="U363" s="25">
        <v>3374</v>
      </c>
      <c r="V363" s="17">
        <v>10.19</v>
      </c>
      <c r="W363" s="17">
        <f t="shared" si="60"/>
        <v>1.0081741840064264</v>
      </c>
      <c r="X363" s="12">
        <v>10.19</v>
      </c>
      <c r="Y363" s="12">
        <v>10.19</v>
      </c>
      <c r="Z363" s="12">
        <v>3.74</v>
      </c>
      <c r="AA363" s="17">
        <f t="shared" si="68"/>
        <v>0.57287160220048017</v>
      </c>
      <c r="AB363" s="25">
        <v>2.95</v>
      </c>
      <c r="AC363" s="16">
        <v>5.42</v>
      </c>
      <c r="AD363" s="25">
        <v>1</v>
      </c>
      <c r="AE363" s="25">
        <v>0</v>
      </c>
      <c r="AF363" s="25">
        <v>0</v>
      </c>
      <c r="AG363" s="25">
        <v>0</v>
      </c>
      <c r="AH363">
        <v>0</v>
      </c>
      <c r="AI363" s="25">
        <f t="shared" si="61"/>
        <v>0</v>
      </c>
      <c r="AJ363" s="25">
        <v>0</v>
      </c>
      <c r="AK363" s="25">
        <v>0</v>
      </c>
      <c r="AL363" s="25">
        <v>0</v>
      </c>
      <c r="AM363" s="25">
        <v>0</v>
      </c>
      <c r="AN363" s="25">
        <f t="shared" si="62"/>
        <v>0</v>
      </c>
      <c r="AO363" s="25">
        <v>0</v>
      </c>
      <c r="AP363" s="25">
        <v>0</v>
      </c>
      <c r="AQ363" s="25">
        <v>0</v>
      </c>
      <c r="AR363" s="25">
        <v>1</v>
      </c>
      <c r="AS363" s="25">
        <f t="shared" si="69"/>
        <v>1</v>
      </c>
      <c r="AT363" s="25">
        <f t="shared" si="58"/>
        <v>0</v>
      </c>
      <c r="AU363" s="25">
        <f t="shared" si="58"/>
        <v>0</v>
      </c>
      <c r="AV363" s="25">
        <f t="shared" si="58"/>
        <v>0</v>
      </c>
      <c r="AW363" s="25">
        <f t="shared" si="58"/>
        <v>1</v>
      </c>
      <c r="AX363" s="25">
        <f t="shared" si="58"/>
        <v>1</v>
      </c>
    </row>
    <row r="364" spans="1:50" x14ac:dyDescent="0.3">
      <c r="A364" s="25">
        <v>363</v>
      </c>
      <c r="B364" s="25">
        <v>60</v>
      </c>
      <c r="C364" s="25">
        <v>3</v>
      </c>
      <c r="D364" s="25">
        <v>3</v>
      </c>
      <c r="E364" s="25">
        <v>1</v>
      </c>
      <c r="F364" s="25">
        <v>1</v>
      </c>
      <c r="G364" s="25">
        <v>1</v>
      </c>
      <c r="H364" s="25">
        <v>1</v>
      </c>
      <c r="I364" s="19">
        <f t="shared" si="64"/>
        <v>2</v>
      </c>
      <c r="J364" s="25">
        <v>3.5</v>
      </c>
      <c r="K364" s="10">
        <v>275.7</v>
      </c>
      <c r="L364" s="10">
        <v>276.39999999999998</v>
      </c>
      <c r="M364" s="14">
        <v>50060</v>
      </c>
      <c r="N364" s="14">
        <f t="shared" si="65"/>
        <v>699.99999999998863</v>
      </c>
      <c r="O364" s="9">
        <f t="shared" si="66"/>
        <v>0.69999999999998863</v>
      </c>
      <c r="P364" s="14">
        <v>657.08812394032645</v>
      </c>
      <c r="Q364" s="15">
        <f t="shared" si="67"/>
        <v>0.94</v>
      </c>
      <c r="R364" s="15">
        <f t="shared" si="59"/>
        <v>6.0000000000000053E-2</v>
      </c>
      <c r="S364" s="25">
        <v>3469</v>
      </c>
      <c r="T364" s="25">
        <v>3421</v>
      </c>
      <c r="U364" s="25">
        <v>3374</v>
      </c>
      <c r="V364" s="17">
        <v>15.39</v>
      </c>
      <c r="W364" s="17">
        <f t="shared" si="60"/>
        <v>1.1872386198314788</v>
      </c>
      <c r="X364" s="12">
        <v>14.16</v>
      </c>
      <c r="Y364" s="12">
        <v>16.62</v>
      </c>
      <c r="Z364" s="12">
        <v>3.66</v>
      </c>
      <c r="AA364" s="17">
        <f t="shared" si="68"/>
        <v>0.56348108539441066</v>
      </c>
      <c r="AB364" s="25">
        <v>1.87</v>
      </c>
      <c r="AC364" s="16">
        <v>6.65</v>
      </c>
      <c r="AD364" s="25">
        <v>1</v>
      </c>
      <c r="AE364" s="25">
        <v>0</v>
      </c>
      <c r="AF364" s="25">
        <v>0</v>
      </c>
      <c r="AG364" s="25">
        <v>0</v>
      </c>
      <c r="AH364">
        <v>0</v>
      </c>
      <c r="AI364" s="25">
        <f t="shared" si="61"/>
        <v>0</v>
      </c>
      <c r="AJ364" s="25">
        <v>0</v>
      </c>
      <c r="AK364" s="25">
        <v>0</v>
      </c>
      <c r="AL364" s="25">
        <v>0</v>
      </c>
      <c r="AM364" s="25">
        <v>0</v>
      </c>
      <c r="AN364" s="25">
        <f t="shared" si="62"/>
        <v>0</v>
      </c>
      <c r="AO364" s="25">
        <v>0</v>
      </c>
      <c r="AP364" s="25">
        <v>1</v>
      </c>
      <c r="AQ364" s="25">
        <v>0</v>
      </c>
      <c r="AR364" s="25">
        <v>0</v>
      </c>
      <c r="AS364" s="25">
        <f t="shared" si="69"/>
        <v>1</v>
      </c>
      <c r="AT364" s="25">
        <f t="shared" si="58"/>
        <v>0</v>
      </c>
      <c r="AU364" s="25">
        <f t="shared" si="58"/>
        <v>1</v>
      </c>
      <c r="AV364" s="25">
        <f t="shared" si="58"/>
        <v>0</v>
      </c>
      <c r="AW364" s="25">
        <f t="shared" si="58"/>
        <v>0</v>
      </c>
      <c r="AX364" s="25">
        <f t="shared" si="58"/>
        <v>1</v>
      </c>
    </row>
    <row r="365" spans="1:50" x14ac:dyDescent="0.3">
      <c r="A365" s="25">
        <v>364</v>
      </c>
      <c r="B365" s="25">
        <v>60</v>
      </c>
      <c r="C365" s="25">
        <v>3</v>
      </c>
      <c r="D365" s="25">
        <v>1</v>
      </c>
      <c r="E365" s="25">
        <v>2</v>
      </c>
      <c r="F365" s="25">
        <v>1</v>
      </c>
      <c r="G365" s="25">
        <v>1</v>
      </c>
      <c r="H365" s="25">
        <v>1</v>
      </c>
      <c r="I365" s="19">
        <f t="shared" si="64"/>
        <v>2</v>
      </c>
      <c r="J365" s="25">
        <v>3.69</v>
      </c>
      <c r="K365" s="10">
        <v>276.39999999999998</v>
      </c>
      <c r="L365" s="10">
        <v>277</v>
      </c>
      <c r="M365" s="14">
        <v>50060</v>
      </c>
      <c r="N365" s="14">
        <f t="shared" si="65"/>
        <v>600.00000000002274</v>
      </c>
      <c r="O365" s="9">
        <f t="shared" si="66"/>
        <v>0.60000000000002274</v>
      </c>
      <c r="P365" s="14">
        <v>572.38054745945726</v>
      </c>
      <c r="Q365" s="15">
        <f t="shared" si="67"/>
        <v>0.95</v>
      </c>
      <c r="R365" s="15">
        <f t="shared" si="59"/>
        <v>5.0000000000000044E-2</v>
      </c>
      <c r="S365" s="25">
        <v>3469</v>
      </c>
      <c r="T365" s="25">
        <v>3421</v>
      </c>
      <c r="U365" s="25">
        <v>3374</v>
      </c>
      <c r="V365" s="17">
        <v>19.14</v>
      </c>
      <c r="W365" s="17">
        <f t="shared" si="60"/>
        <v>1.2819419334408249</v>
      </c>
      <c r="X365" s="12">
        <v>19.14</v>
      </c>
      <c r="Y365" s="12">
        <v>19.14</v>
      </c>
      <c r="Z365" s="12">
        <v>3.36</v>
      </c>
      <c r="AA365" s="17">
        <f t="shared" si="68"/>
        <v>0.52633927738984398</v>
      </c>
      <c r="AB365" s="25">
        <v>2.68</v>
      </c>
      <c r="AC365" s="16">
        <v>4.0999999999999996</v>
      </c>
      <c r="AD365" s="25">
        <v>0</v>
      </c>
      <c r="AE365" s="25">
        <v>0</v>
      </c>
      <c r="AF365" s="25">
        <v>0</v>
      </c>
      <c r="AG365" s="25">
        <v>0</v>
      </c>
      <c r="AH365">
        <v>0</v>
      </c>
      <c r="AI365" s="25">
        <f t="shared" si="61"/>
        <v>0</v>
      </c>
      <c r="AJ365" s="25">
        <v>0</v>
      </c>
      <c r="AK365" s="25">
        <v>0</v>
      </c>
      <c r="AL365" s="25">
        <v>0</v>
      </c>
      <c r="AM365" s="25">
        <v>0</v>
      </c>
      <c r="AN365" s="25">
        <f t="shared" si="62"/>
        <v>0</v>
      </c>
      <c r="AO365" s="25">
        <v>0</v>
      </c>
      <c r="AP365" s="25">
        <v>0</v>
      </c>
      <c r="AQ365" s="25">
        <v>0</v>
      </c>
      <c r="AR365" s="25">
        <v>0</v>
      </c>
      <c r="AS365" s="25">
        <f t="shared" si="69"/>
        <v>0</v>
      </c>
      <c r="AT365" s="25">
        <f t="shared" si="58"/>
        <v>0</v>
      </c>
      <c r="AU365" s="25">
        <f t="shared" si="58"/>
        <v>0</v>
      </c>
      <c r="AV365" s="25">
        <f t="shared" si="58"/>
        <v>0</v>
      </c>
      <c r="AW365" s="25">
        <f t="shared" si="58"/>
        <v>0</v>
      </c>
      <c r="AX365" s="25">
        <f t="shared" si="58"/>
        <v>0</v>
      </c>
    </row>
    <row r="366" spans="1:50" x14ac:dyDescent="0.3">
      <c r="A366" s="25">
        <v>365</v>
      </c>
      <c r="B366" s="25">
        <v>60</v>
      </c>
      <c r="C366" s="25">
        <v>3</v>
      </c>
      <c r="D366" s="25">
        <v>2</v>
      </c>
      <c r="E366" s="25">
        <v>2</v>
      </c>
      <c r="F366" s="25">
        <v>2</v>
      </c>
      <c r="G366" s="25">
        <v>1</v>
      </c>
      <c r="H366" s="25">
        <v>1</v>
      </c>
      <c r="I366" s="19">
        <f t="shared" si="64"/>
        <v>2</v>
      </c>
      <c r="J366" s="25">
        <v>3.61</v>
      </c>
      <c r="K366" s="10">
        <v>277</v>
      </c>
      <c r="L366" s="10">
        <v>278.2</v>
      </c>
      <c r="M366" s="14">
        <v>50060</v>
      </c>
      <c r="N366" s="14">
        <f t="shared" si="65"/>
        <v>1199.9999999999886</v>
      </c>
      <c r="O366" s="9">
        <f t="shared" si="66"/>
        <v>1.1999999999999886</v>
      </c>
      <c r="P366" s="14">
        <v>1181.316177359904</v>
      </c>
      <c r="Q366" s="15">
        <f t="shared" si="67"/>
        <v>0.98</v>
      </c>
      <c r="R366" s="15">
        <f t="shared" si="59"/>
        <v>2.0000000000000018E-2</v>
      </c>
      <c r="S366" s="25">
        <v>3469</v>
      </c>
      <c r="T366" s="25">
        <v>3421</v>
      </c>
      <c r="U366" s="25">
        <v>3374</v>
      </c>
      <c r="V366" s="17">
        <v>10.71</v>
      </c>
      <c r="W366" s="17">
        <f t="shared" si="60"/>
        <v>1.0297894708318556</v>
      </c>
      <c r="X366" s="12">
        <v>9.69</v>
      </c>
      <c r="Y366" s="12">
        <v>11.72</v>
      </c>
      <c r="Z366" s="12">
        <v>3.25</v>
      </c>
      <c r="AA366" s="17">
        <f t="shared" si="68"/>
        <v>0.51188336097887432</v>
      </c>
      <c r="AB366" s="25">
        <v>2.04</v>
      </c>
      <c r="AC366" s="16">
        <v>5.54</v>
      </c>
      <c r="AD366" s="25">
        <v>0</v>
      </c>
      <c r="AE366" s="25">
        <v>0</v>
      </c>
      <c r="AF366" s="25">
        <v>0</v>
      </c>
      <c r="AG366" s="25">
        <v>0</v>
      </c>
      <c r="AH366">
        <v>0</v>
      </c>
      <c r="AI366" s="25">
        <f t="shared" si="61"/>
        <v>0</v>
      </c>
      <c r="AJ366" s="25">
        <v>0</v>
      </c>
      <c r="AK366" s="25">
        <v>0</v>
      </c>
      <c r="AL366" s="25">
        <v>0</v>
      </c>
      <c r="AM366" s="25">
        <v>0</v>
      </c>
      <c r="AN366" s="25">
        <f t="shared" si="62"/>
        <v>0</v>
      </c>
      <c r="AO366" s="25">
        <v>0</v>
      </c>
      <c r="AP366" s="25">
        <v>0</v>
      </c>
      <c r="AQ366" s="25">
        <v>0</v>
      </c>
      <c r="AR366" s="25">
        <v>0</v>
      </c>
      <c r="AS366" s="25">
        <f t="shared" si="69"/>
        <v>0</v>
      </c>
      <c r="AT366" s="25">
        <f t="shared" si="58"/>
        <v>0</v>
      </c>
      <c r="AU366" s="25">
        <f t="shared" si="58"/>
        <v>0</v>
      </c>
      <c r="AV366" s="25">
        <f t="shared" si="58"/>
        <v>0</v>
      </c>
      <c r="AW366" s="25">
        <f t="shared" si="58"/>
        <v>0</v>
      </c>
      <c r="AX366" s="25">
        <f t="shared" si="58"/>
        <v>0</v>
      </c>
    </row>
    <row r="367" spans="1:50" x14ac:dyDescent="0.3">
      <c r="A367" s="25">
        <v>366</v>
      </c>
      <c r="B367" s="25">
        <v>60</v>
      </c>
      <c r="C367" s="25">
        <v>3</v>
      </c>
      <c r="D367" s="25">
        <v>3</v>
      </c>
      <c r="E367" s="25">
        <v>2</v>
      </c>
      <c r="F367" s="25">
        <v>2</v>
      </c>
      <c r="G367" s="25">
        <v>1</v>
      </c>
      <c r="H367" s="25">
        <v>1</v>
      </c>
      <c r="I367" s="19">
        <f t="shared" si="64"/>
        <v>2</v>
      </c>
      <c r="J367" s="25">
        <v>3.66</v>
      </c>
      <c r="K367" s="10">
        <v>278.2</v>
      </c>
      <c r="L367" s="10">
        <v>279.3</v>
      </c>
      <c r="M367" s="14">
        <v>50060</v>
      </c>
      <c r="N367" s="14">
        <f t="shared" si="65"/>
        <v>1100.0000000000227</v>
      </c>
      <c r="O367" s="9">
        <f t="shared" si="66"/>
        <v>1.1000000000000227</v>
      </c>
      <c r="P367" s="14">
        <v>1067.9257304885039</v>
      </c>
      <c r="Q367" s="15">
        <f t="shared" si="67"/>
        <v>0.97</v>
      </c>
      <c r="R367" s="15">
        <f t="shared" si="59"/>
        <v>3.0000000000000027E-2</v>
      </c>
      <c r="S367" s="25">
        <v>3469</v>
      </c>
      <c r="T367" s="25">
        <v>3421</v>
      </c>
      <c r="U367" s="25">
        <v>3374</v>
      </c>
      <c r="V367" s="17">
        <v>37.11</v>
      </c>
      <c r="W367" s="17">
        <f t="shared" si="60"/>
        <v>1.5694909543487832</v>
      </c>
      <c r="X367" s="12">
        <v>10.47</v>
      </c>
      <c r="Y367" s="12">
        <v>60.64</v>
      </c>
      <c r="Z367" s="12">
        <v>3.92</v>
      </c>
      <c r="AA367" s="17">
        <f t="shared" si="68"/>
        <v>0.59328606702045728</v>
      </c>
      <c r="AB367" s="25">
        <v>2.29</v>
      </c>
      <c r="AC367" s="16">
        <v>5.46</v>
      </c>
      <c r="AD367" s="25">
        <v>0</v>
      </c>
      <c r="AE367" s="25">
        <v>0</v>
      </c>
      <c r="AF367" s="25">
        <v>0</v>
      </c>
      <c r="AG367" s="25">
        <v>0</v>
      </c>
      <c r="AH367">
        <v>0</v>
      </c>
      <c r="AI367" s="25">
        <f t="shared" si="61"/>
        <v>0</v>
      </c>
      <c r="AJ367" s="25">
        <v>0</v>
      </c>
      <c r="AK367" s="25">
        <v>0</v>
      </c>
      <c r="AL367" s="25">
        <v>0</v>
      </c>
      <c r="AM367" s="25">
        <v>0</v>
      </c>
      <c r="AN367" s="25">
        <f t="shared" si="62"/>
        <v>0</v>
      </c>
      <c r="AO367" s="25">
        <v>0</v>
      </c>
      <c r="AP367" s="25">
        <v>0</v>
      </c>
      <c r="AQ367" s="25">
        <v>0</v>
      </c>
      <c r="AR367" s="25">
        <v>0</v>
      </c>
      <c r="AS367" s="25">
        <f t="shared" si="69"/>
        <v>0</v>
      </c>
      <c r="AT367" s="25">
        <f t="shared" si="58"/>
        <v>0</v>
      </c>
      <c r="AU367" s="25">
        <f t="shared" si="58"/>
        <v>0</v>
      </c>
      <c r="AV367" s="25">
        <f t="shared" si="58"/>
        <v>0</v>
      </c>
      <c r="AW367" s="25">
        <f t="shared" si="58"/>
        <v>0</v>
      </c>
      <c r="AX367" s="25">
        <f t="shared" si="58"/>
        <v>0</v>
      </c>
    </row>
    <row r="368" spans="1:50" x14ac:dyDescent="0.3">
      <c r="A368" s="25">
        <v>367</v>
      </c>
      <c r="B368" s="25">
        <v>60</v>
      </c>
      <c r="C368" s="25">
        <v>3</v>
      </c>
      <c r="D368" s="25">
        <v>3</v>
      </c>
      <c r="E368" s="25">
        <v>2</v>
      </c>
      <c r="F368" s="25">
        <v>2</v>
      </c>
      <c r="G368" s="25">
        <v>1</v>
      </c>
      <c r="H368" s="25">
        <v>1</v>
      </c>
      <c r="I368" s="19">
        <f t="shared" si="64"/>
        <v>2</v>
      </c>
      <c r="J368" s="25">
        <v>3.57</v>
      </c>
      <c r="K368" s="10">
        <v>279.3</v>
      </c>
      <c r="L368" s="10">
        <v>280</v>
      </c>
      <c r="M368" s="14">
        <v>50060</v>
      </c>
      <c r="N368" s="14">
        <f t="shared" si="65"/>
        <v>699.99999999998863</v>
      </c>
      <c r="O368" s="9">
        <f t="shared" si="66"/>
        <v>0.69999999999998863</v>
      </c>
      <c r="P368" s="14">
        <v>687.81899986638643</v>
      </c>
      <c r="Q368" s="15">
        <f t="shared" si="67"/>
        <v>0.98</v>
      </c>
      <c r="R368" s="15">
        <f t="shared" si="59"/>
        <v>2.0000000000000018E-2</v>
      </c>
      <c r="S368" s="25">
        <v>3469</v>
      </c>
      <c r="T368" s="25">
        <v>3421</v>
      </c>
      <c r="U368" s="25">
        <v>3374</v>
      </c>
      <c r="V368" s="17">
        <v>13.64</v>
      </c>
      <c r="W368" s="17">
        <f t="shared" si="60"/>
        <v>1.1348143703204601</v>
      </c>
      <c r="X368" s="12">
        <v>13.64</v>
      </c>
      <c r="Y368" s="12">
        <v>13.64</v>
      </c>
      <c r="Z368" s="12">
        <v>3.76</v>
      </c>
      <c r="AA368" s="17">
        <f t="shared" si="68"/>
        <v>0.57518784492766106</v>
      </c>
      <c r="AB368" s="25">
        <v>2.41</v>
      </c>
      <c r="AC368" s="16">
        <v>5.8</v>
      </c>
      <c r="AD368" s="25">
        <v>0</v>
      </c>
      <c r="AE368" s="25">
        <v>0</v>
      </c>
      <c r="AF368" s="25">
        <v>0</v>
      </c>
      <c r="AG368" s="25">
        <v>0</v>
      </c>
      <c r="AH368">
        <v>0</v>
      </c>
      <c r="AI368" s="25">
        <f t="shared" si="61"/>
        <v>0</v>
      </c>
      <c r="AJ368" s="25">
        <v>0</v>
      </c>
      <c r="AK368" s="25">
        <v>0</v>
      </c>
      <c r="AL368" s="25">
        <v>0</v>
      </c>
      <c r="AM368" s="25">
        <v>0</v>
      </c>
      <c r="AN368" s="25">
        <f t="shared" si="62"/>
        <v>0</v>
      </c>
      <c r="AO368" s="25">
        <v>0</v>
      </c>
      <c r="AP368" s="25">
        <v>0</v>
      </c>
      <c r="AQ368" s="25">
        <v>0</v>
      </c>
      <c r="AR368" s="25">
        <v>0</v>
      </c>
      <c r="AS368" s="25">
        <f t="shared" si="69"/>
        <v>0</v>
      </c>
      <c r="AT368" s="25">
        <f t="shared" si="58"/>
        <v>0</v>
      </c>
      <c r="AU368" s="25">
        <f t="shared" si="58"/>
        <v>0</v>
      </c>
      <c r="AV368" s="25">
        <f t="shared" si="58"/>
        <v>0</v>
      </c>
      <c r="AW368" s="25">
        <f t="shared" si="58"/>
        <v>0</v>
      </c>
      <c r="AX368" s="25">
        <f t="shared" si="58"/>
        <v>0</v>
      </c>
    </row>
    <row r="369" spans="1:50" x14ac:dyDescent="0.3">
      <c r="A369" s="25">
        <v>368</v>
      </c>
      <c r="B369" s="25">
        <v>60</v>
      </c>
      <c r="C369" s="25">
        <v>2</v>
      </c>
      <c r="D369" s="25">
        <v>2</v>
      </c>
      <c r="E369" s="25">
        <v>2</v>
      </c>
      <c r="F369" s="25">
        <v>2</v>
      </c>
      <c r="G369" s="25">
        <v>1</v>
      </c>
      <c r="H369" s="25">
        <v>1</v>
      </c>
      <c r="I369" s="19">
        <f t="shared" si="64"/>
        <v>2</v>
      </c>
      <c r="J369" s="25">
        <v>3.63</v>
      </c>
      <c r="K369" s="10">
        <v>280</v>
      </c>
      <c r="L369" s="10">
        <v>281</v>
      </c>
      <c r="M369" s="14">
        <v>50060</v>
      </c>
      <c r="N369" s="14">
        <f t="shared" si="65"/>
        <v>1000</v>
      </c>
      <c r="O369" s="9">
        <f t="shared" si="66"/>
        <v>1</v>
      </c>
      <c r="P369" s="14">
        <v>971.95774613287335</v>
      </c>
      <c r="Q369" s="15">
        <f t="shared" si="67"/>
        <v>0.97</v>
      </c>
      <c r="R369" s="15">
        <f t="shared" si="59"/>
        <v>3.0000000000000027E-2</v>
      </c>
      <c r="S369" s="25">
        <v>2374</v>
      </c>
      <c r="T369" s="25">
        <v>2319</v>
      </c>
      <c r="U369" s="25">
        <v>2265</v>
      </c>
      <c r="V369" s="17">
        <v>17.2</v>
      </c>
      <c r="W369" s="17">
        <f t="shared" si="60"/>
        <v>1.2355284469075489</v>
      </c>
      <c r="X369" s="12">
        <v>12.75</v>
      </c>
      <c r="Y369" s="12">
        <v>21.64</v>
      </c>
      <c r="Z369" s="12">
        <v>3.68</v>
      </c>
      <c r="AA369" s="17">
        <f t="shared" si="68"/>
        <v>0.56584781867351763</v>
      </c>
      <c r="AB369" s="25">
        <v>1.65</v>
      </c>
      <c r="AC369" s="16">
        <v>5.55</v>
      </c>
      <c r="AD369" s="25">
        <v>0</v>
      </c>
      <c r="AE369" s="25">
        <v>0</v>
      </c>
      <c r="AF369" s="25">
        <v>0</v>
      </c>
      <c r="AG369" s="25">
        <v>0</v>
      </c>
      <c r="AH369">
        <v>0</v>
      </c>
      <c r="AI369" s="25">
        <f t="shared" si="61"/>
        <v>0</v>
      </c>
      <c r="AJ369" s="25">
        <v>0</v>
      </c>
      <c r="AK369" s="25">
        <v>0</v>
      </c>
      <c r="AL369" s="25">
        <v>0</v>
      </c>
      <c r="AM369" s="25">
        <v>0</v>
      </c>
      <c r="AN369" s="25">
        <f t="shared" si="62"/>
        <v>0</v>
      </c>
      <c r="AO369" s="25">
        <v>0</v>
      </c>
      <c r="AP369" s="25">
        <v>0</v>
      </c>
      <c r="AQ369" s="25">
        <v>1</v>
      </c>
      <c r="AR369" s="25">
        <v>0</v>
      </c>
      <c r="AS369" s="25">
        <f t="shared" si="69"/>
        <v>1</v>
      </c>
      <c r="AT369" s="25">
        <f t="shared" si="58"/>
        <v>0</v>
      </c>
      <c r="AU369" s="25">
        <f t="shared" si="58"/>
        <v>0</v>
      </c>
      <c r="AV369" s="25">
        <f t="shared" si="58"/>
        <v>1</v>
      </c>
      <c r="AW369" s="25">
        <f t="shared" si="58"/>
        <v>0</v>
      </c>
      <c r="AX369" s="25">
        <f t="shared" si="58"/>
        <v>1</v>
      </c>
    </row>
    <row r="370" spans="1:50" x14ac:dyDescent="0.3">
      <c r="A370" s="25">
        <v>369</v>
      </c>
      <c r="B370" s="25">
        <v>80</v>
      </c>
      <c r="C370" s="25">
        <v>3</v>
      </c>
      <c r="D370" s="25">
        <v>3</v>
      </c>
      <c r="E370" s="25">
        <v>2</v>
      </c>
      <c r="F370" s="25">
        <v>2</v>
      </c>
      <c r="G370" s="25">
        <v>1</v>
      </c>
      <c r="H370" s="25">
        <v>1</v>
      </c>
      <c r="I370" s="19">
        <f t="shared" si="64"/>
        <v>2</v>
      </c>
      <c r="J370" s="25">
        <v>3.69</v>
      </c>
      <c r="K370" s="10">
        <v>281</v>
      </c>
      <c r="L370" s="10">
        <v>282.10000000000002</v>
      </c>
      <c r="M370" s="14">
        <v>50060</v>
      </c>
      <c r="N370" s="14">
        <f t="shared" si="65"/>
        <v>1100.0000000000227</v>
      </c>
      <c r="O370" s="9">
        <f t="shared" si="66"/>
        <v>1.1000000000000227</v>
      </c>
      <c r="P370" s="14">
        <v>1043.1806336362376</v>
      </c>
      <c r="Q370" s="15">
        <f t="shared" si="67"/>
        <v>0.95</v>
      </c>
      <c r="R370" s="15">
        <f t="shared" si="59"/>
        <v>5.0000000000000044E-2</v>
      </c>
      <c r="S370" s="25">
        <v>2374</v>
      </c>
      <c r="T370" s="25">
        <v>2319</v>
      </c>
      <c r="U370" s="25">
        <v>2265</v>
      </c>
      <c r="V370" s="17">
        <v>15.25</v>
      </c>
      <c r="W370" s="17">
        <f t="shared" si="60"/>
        <v>1.1832698436828046</v>
      </c>
      <c r="X370" s="12">
        <v>15.02</v>
      </c>
      <c r="Y370" s="12">
        <v>15.47</v>
      </c>
      <c r="Z370" s="12">
        <v>3.03</v>
      </c>
      <c r="AA370" s="17">
        <f t="shared" si="68"/>
        <v>0.48144262850230496</v>
      </c>
      <c r="AB370" s="25">
        <v>1.9</v>
      </c>
      <c r="AC370" s="16">
        <v>4.22</v>
      </c>
      <c r="AD370" s="25">
        <v>1</v>
      </c>
      <c r="AE370" s="25">
        <v>0</v>
      </c>
      <c r="AF370" s="25">
        <v>0</v>
      </c>
      <c r="AG370" s="25">
        <v>0</v>
      </c>
      <c r="AH370">
        <v>0</v>
      </c>
      <c r="AI370" s="25">
        <f t="shared" si="61"/>
        <v>0</v>
      </c>
      <c r="AJ370" s="25">
        <v>0</v>
      </c>
      <c r="AK370" s="25">
        <v>0</v>
      </c>
      <c r="AL370" s="25">
        <v>1</v>
      </c>
      <c r="AM370" s="25">
        <v>0</v>
      </c>
      <c r="AN370" s="25">
        <f t="shared" si="62"/>
        <v>1</v>
      </c>
      <c r="AO370" s="25">
        <v>0</v>
      </c>
      <c r="AP370" s="25">
        <v>0</v>
      </c>
      <c r="AQ370" s="25">
        <v>0</v>
      </c>
      <c r="AR370" s="25">
        <v>1</v>
      </c>
      <c r="AS370" s="25">
        <f t="shared" si="69"/>
        <v>1</v>
      </c>
      <c r="AT370" s="25">
        <f t="shared" si="58"/>
        <v>0</v>
      </c>
      <c r="AU370" s="25">
        <f t="shared" si="58"/>
        <v>0</v>
      </c>
      <c r="AV370" s="25">
        <f t="shared" si="58"/>
        <v>1</v>
      </c>
      <c r="AW370" s="25">
        <f t="shared" si="58"/>
        <v>1</v>
      </c>
      <c r="AX370" s="25">
        <f t="shared" si="58"/>
        <v>2</v>
      </c>
    </row>
    <row r="371" spans="1:50" x14ac:dyDescent="0.3">
      <c r="A371" s="25">
        <v>370</v>
      </c>
      <c r="B371" s="25">
        <v>80</v>
      </c>
      <c r="C371" s="25">
        <v>3</v>
      </c>
      <c r="D371" s="25">
        <v>3</v>
      </c>
      <c r="E371" s="25">
        <v>2</v>
      </c>
      <c r="F371" s="25">
        <v>2</v>
      </c>
      <c r="G371" s="25">
        <v>1</v>
      </c>
      <c r="H371" s="25">
        <v>1</v>
      </c>
      <c r="I371" s="19">
        <f t="shared" si="64"/>
        <v>2</v>
      </c>
      <c r="J371" s="25">
        <v>3.69</v>
      </c>
      <c r="K371" s="10">
        <v>282.10000000000002</v>
      </c>
      <c r="L371" s="10">
        <v>282.89999999999998</v>
      </c>
      <c r="M371" s="14">
        <v>50060</v>
      </c>
      <c r="N371" s="14">
        <f t="shared" si="65"/>
        <v>799.99999999995453</v>
      </c>
      <c r="O371" s="9">
        <f t="shared" si="66"/>
        <v>0.79999999999995453</v>
      </c>
      <c r="P371" s="14">
        <v>673.68751802954193</v>
      </c>
      <c r="Q371" s="15">
        <f t="shared" si="67"/>
        <v>0.84</v>
      </c>
      <c r="R371" s="15">
        <f t="shared" si="59"/>
        <v>0.16000000000000003</v>
      </c>
      <c r="S371" s="25">
        <v>2374</v>
      </c>
      <c r="T371" s="25">
        <v>2319</v>
      </c>
      <c r="U371" s="25">
        <v>2265</v>
      </c>
      <c r="V371" s="17">
        <v>48.48</v>
      </c>
      <c r="W371" s="17">
        <f t="shared" si="60"/>
        <v>1.6855626111582298</v>
      </c>
      <c r="X371" s="12">
        <v>18.89</v>
      </c>
      <c r="Y371" s="12">
        <v>78.06</v>
      </c>
      <c r="Z371" s="12">
        <v>3.62</v>
      </c>
      <c r="AA371" s="17">
        <f t="shared" si="68"/>
        <v>0.55870857053316569</v>
      </c>
      <c r="AB371" s="25">
        <v>2.68</v>
      </c>
      <c r="AC371" s="16">
        <v>4.53</v>
      </c>
      <c r="AD371" s="25">
        <v>0</v>
      </c>
      <c r="AE371" s="25">
        <v>0</v>
      </c>
      <c r="AF371" s="25">
        <v>1</v>
      </c>
      <c r="AG371" s="25">
        <v>0</v>
      </c>
      <c r="AH371">
        <v>0</v>
      </c>
      <c r="AI371" s="25">
        <f t="shared" si="61"/>
        <v>1</v>
      </c>
      <c r="AJ371" s="25">
        <v>0</v>
      </c>
      <c r="AK371" s="25">
        <v>0</v>
      </c>
      <c r="AL371" s="25">
        <v>0</v>
      </c>
      <c r="AM371" s="25">
        <v>0</v>
      </c>
      <c r="AN371" s="25">
        <f t="shared" si="62"/>
        <v>0</v>
      </c>
      <c r="AO371" s="25">
        <v>0</v>
      </c>
      <c r="AP371" s="25">
        <v>0</v>
      </c>
      <c r="AQ371" s="25">
        <v>0</v>
      </c>
      <c r="AR371" s="25">
        <v>0</v>
      </c>
      <c r="AS371" s="25">
        <f t="shared" si="69"/>
        <v>0</v>
      </c>
      <c r="AT371" s="25">
        <f t="shared" si="58"/>
        <v>0</v>
      </c>
      <c r="AU371" s="25">
        <f t="shared" si="58"/>
        <v>1</v>
      </c>
      <c r="AV371" s="25">
        <f t="shared" si="58"/>
        <v>0</v>
      </c>
      <c r="AW371" s="25">
        <f t="shared" si="58"/>
        <v>0</v>
      </c>
      <c r="AX371" s="25">
        <f t="shared" si="58"/>
        <v>1</v>
      </c>
    </row>
    <row r="372" spans="1:50" x14ac:dyDescent="0.3">
      <c r="A372" s="25">
        <v>371</v>
      </c>
      <c r="B372" s="25">
        <v>60</v>
      </c>
      <c r="C372" s="25">
        <v>2</v>
      </c>
      <c r="D372" s="25">
        <v>2</v>
      </c>
      <c r="E372" s="25">
        <v>2</v>
      </c>
      <c r="F372" s="25">
        <v>2</v>
      </c>
      <c r="G372" s="25">
        <v>1</v>
      </c>
      <c r="H372" s="25">
        <v>1</v>
      </c>
      <c r="I372" s="19">
        <f t="shared" si="64"/>
        <v>2</v>
      </c>
      <c r="J372" s="25">
        <v>3.67</v>
      </c>
      <c r="K372" s="10">
        <v>282.89999999999998</v>
      </c>
      <c r="L372" s="10">
        <v>283.45</v>
      </c>
      <c r="M372" s="14">
        <v>50060</v>
      </c>
      <c r="N372" s="14">
        <f t="shared" si="65"/>
        <v>550.00000000001137</v>
      </c>
      <c r="O372" s="9">
        <f t="shared" si="66"/>
        <v>0.55000000000001137</v>
      </c>
      <c r="P372" s="14">
        <v>537.42020249362804</v>
      </c>
      <c r="Q372" s="15">
        <f t="shared" si="67"/>
        <v>0.98</v>
      </c>
      <c r="R372" s="15">
        <f t="shared" si="59"/>
        <v>2.0000000000000018E-2</v>
      </c>
      <c r="S372" s="25">
        <v>2374</v>
      </c>
      <c r="T372" s="25">
        <v>2319</v>
      </c>
      <c r="U372" s="25">
        <v>2265</v>
      </c>
      <c r="V372" s="17">
        <v>46.56</v>
      </c>
      <c r="W372" s="17">
        <f t="shared" si="60"/>
        <v>1.6680129716418322</v>
      </c>
      <c r="X372" s="12">
        <v>46.56</v>
      </c>
      <c r="Y372" s="12">
        <v>46.56</v>
      </c>
      <c r="Z372" s="12">
        <v>3.83</v>
      </c>
      <c r="AA372" s="17">
        <f t="shared" si="68"/>
        <v>0.58319877396862274</v>
      </c>
      <c r="AB372" s="25">
        <v>3.3</v>
      </c>
      <c r="AC372" s="16">
        <v>4.57</v>
      </c>
      <c r="AD372" s="25">
        <v>0</v>
      </c>
      <c r="AE372" s="25">
        <v>0</v>
      </c>
      <c r="AF372" s="25">
        <v>0</v>
      </c>
      <c r="AG372" s="25">
        <v>0</v>
      </c>
      <c r="AH372">
        <v>0</v>
      </c>
      <c r="AI372" s="25">
        <f t="shared" si="61"/>
        <v>0</v>
      </c>
      <c r="AJ372" s="25">
        <v>0</v>
      </c>
      <c r="AK372" s="25">
        <v>0</v>
      </c>
      <c r="AL372" s="25">
        <v>0</v>
      </c>
      <c r="AM372" s="25">
        <v>0</v>
      </c>
      <c r="AN372" s="25">
        <f t="shared" si="62"/>
        <v>0</v>
      </c>
      <c r="AO372" s="25">
        <v>0</v>
      </c>
      <c r="AP372" s="25">
        <v>0</v>
      </c>
      <c r="AQ372" s="25">
        <v>0</v>
      </c>
      <c r="AR372" s="25">
        <v>0</v>
      </c>
      <c r="AS372" s="25">
        <f t="shared" si="69"/>
        <v>0</v>
      </c>
      <c r="AT372" s="25">
        <f t="shared" ref="AT372:AX379" si="70">AE372+AJ372+AO372</f>
        <v>0</v>
      </c>
      <c r="AU372" s="25">
        <f t="shared" si="70"/>
        <v>0</v>
      </c>
      <c r="AV372" s="25">
        <f t="shared" si="70"/>
        <v>0</v>
      </c>
      <c r="AW372" s="25">
        <f t="shared" si="70"/>
        <v>0</v>
      </c>
      <c r="AX372" s="25">
        <f t="shared" si="70"/>
        <v>0</v>
      </c>
    </row>
    <row r="373" spans="1:50" x14ac:dyDescent="0.3">
      <c r="A373" s="25">
        <v>372</v>
      </c>
      <c r="B373" s="25">
        <v>60</v>
      </c>
      <c r="C373" s="25">
        <v>3</v>
      </c>
      <c r="D373" s="25">
        <v>3</v>
      </c>
      <c r="E373" s="25">
        <v>2</v>
      </c>
      <c r="F373" s="25">
        <v>2</v>
      </c>
      <c r="G373" s="25">
        <v>1</v>
      </c>
      <c r="H373" s="25">
        <v>1</v>
      </c>
      <c r="I373" s="19">
        <f t="shared" si="64"/>
        <v>2</v>
      </c>
      <c r="J373" s="25">
        <v>3.69</v>
      </c>
      <c r="K373" s="10">
        <v>283.45</v>
      </c>
      <c r="L373" s="10">
        <v>284</v>
      </c>
      <c r="M373" s="14">
        <v>50060</v>
      </c>
      <c r="N373" s="14">
        <f t="shared" si="65"/>
        <v>550.00000000001137</v>
      </c>
      <c r="O373" s="9">
        <f t="shared" si="66"/>
        <v>0.55000000000001137</v>
      </c>
      <c r="P373" s="14">
        <v>548.27607928078851</v>
      </c>
      <c r="Q373" s="15">
        <f t="shared" si="67"/>
        <v>1</v>
      </c>
      <c r="R373" s="15">
        <f t="shared" si="59"/>
        <v>0</v>
      </c>
      <c r="S373" s="25">
        <v>2374</v>
      </c>
      <c r="T373" s="25">
        <v>2319</v>
      </c>
      <c r="U373" s="25">
        <v>2265</v>
      </c>
      <c r="V373" s="17">
        <v>19.54</v>
      </c>
      <c r="W373" s="17">
        <f t="shared" si="60"/>
        <v>1.2909245593827543</v>
      </c>
      <c r="X373" s="12">
        <v>19.54</v>
      </c>
      <c r="Y373" s="12">
        <v>19.54</v>
      </c>
      <c r="Z373" s="12">
        <v>3.53</v>
      </c>
      <c r="AA373" s="17">
        <f t="shared" si="68"/>
        <v>0.54777470538782258</v>
      </c>
      <c r="AB373" s="25">
        <v>3</v>
      </c>
      <c r="AC373" s="16">
        <v>3.79</v>
      </c>
      <c r="AD373" s="25">
        <v>0</v>
      </c>
      <c r="AE373" s="25">
        <v>0</v>
      </c>
      <c r="AF373" s="25">
        <v>0</v>
      </c>
      <c r="AG373" s="25">
        <v>0</v>
      </c>
      <c r="AH373">
        <v>0</v>
      </c>
      <c r="AI373" s="25">
        <f t="shared" si="61"/>
        <v>0</v>
      </c>
      <c r="AJ373" s="25">
        <v>0</v>
      </c>
      <c r="AK373" s="25">
        <v>0</v>
      </c>
      <c r="AL373" s="25">
        <v>1</v>
      </c>
      <c r="AM373" s="25">
        <v>0</v>
      </c>
      <c r="AN373" s="25">
        <f t="shared" si="62"/>
        <v>1</v>
      </c>
      <c r="AO373" s="25">
        <v>0</v>
      </c>
      <c r="AP373" s="25">
        <v>1</v>
      </c>
      <c r="AQ373" s="25">
        <v>0</v>
      </c>
      <c r="AR373" s="25">
        <v>0</v>
      </c>
      <c r="AS373" s="25">
        <f t="shared" si="69"/>
        <v>1</v>
      </c>
      <c r="AT373" s="25">
        <f t="shared" si="70"/>
        <v>0</v>
      </c>
      <c r="AU373" s="25">
        <f t="shared" si="70"/>
        <v>1</v>
      </c>
      <c r="AV373" s="25">
        <f t="shared" si="70"/>
        <v>1</v>
      </c>
      <c r="AW373" s="25">
        <f t="shared" si="70"/>
        <v>0</v>
      </c>
      <c r="AX373" s="25">
        <f t="shared" si="70"/>
        <v>2</v>
      </c>
    </row>
    <row r="374" spans="1:50" x14ac:dyDescent="0.3">
      <c r="A374" s="25">
        <v>373</v>
      </c>
      <c r="B374" s="25">
        <v>60</v>
      </c>
      <c r="C374" s="25">
        <v>3</v>
      </c>
      <c r="D374" s="25">
        <v>3</v>
      </c>
      <c r="E374" s="25">
        <v>2</v>
      </c>
      <c r="F374" s="25">
        <v>2</v>
      </c>
      <c r="G374" s="25">
        <v>1</v>
      </c>
      <c r="H374" s="25">
        <v>1</v>
      </c>
      <c r="I374" s="19">
        <f t="shared" si="64"/>
        <v>2</v>
      </c>
      <c r="J374" s="25">
        <v>3.76</v>
      </c>
      <c r="K374" s="10">
        <v>284</v>
      </c>
      <c r="L374" s="10">
        <v>284.38</v>
      </c>
      <c r="M374" s="14">
        <v>50060</v>
      </c>
      <c r="N374" s="14">
        <f t="shared" si="65"/>
        <v>379.99999999999545</v>
      </c>
      <c r="O374" s="9">
        <f t="shared" si="66"/>
        <v>0.37999999999999545</v>
      </c>
      <c r="P374" s="14">
        <v>377.53955697894139</v>
      </c>
      <c r="Q374" s="15">
        <f t="shared" si="67"/>
        <v>0.99</v>
      </c>
      <c r="R374" s="15">
        <f t="shared" si="59"/>
        <v>1.0000000000000009E-2</v>
      </c>
      <c r="S374" s="25">
        <v>2374</v>
      </c>
      <c r="T374" s="25">
        <v>2319</v>
      </c>
      <c r="U374" s="25">
        <v>2265</v>
      </c>
      <c r="V374" s="17">
        <v>45.63</v>
      </c>
      <c r="W374" s="17">
        <f t="shared" si="60"/>
        <v>1.6592504687726608</v>
      </c>
      <c r="X374" s="12">
        <v>45.63</v>
      </c>
      <c r="Y374" s="12">
        <v>45.63</v>
      </c>
      <c r="Z374" s="12">
        <v>4.16</v>
      </c>
      <c r="AA374" s="17">
        <f t="shared" si="68"/>
        <v>0.61909333062674277</v>
      </c>
      <c r="AB374" s="25">
        <v>2.88</v>
      </c>
      <c r="AC374" s="16">
        <v>5.56</v>
      </c>
      <c r="AD374" s="25">
        <v>0</v>
      </c>
      <c r="AE374" s="25">
        <v>0</v>
      </c>
      <c r="AF374" s="25">
        <v>0</v>
      </c>
      <c r="AG374" s="25">
        <v>0</v>
      </c>
      <c r="AH374">
        <v>0</v>
      </c>
      <c r="AI374" s="25">
        <f t="shared" si="61"/>
        <v>0</v>
      </c>
      <c r="AJ374" s="25">
        <v>0</v>
      </c>
      <c r="AK374" s="25">
        <v>0</v>
      </c>
      <c r="AL374" s="25">
        <v>1</v>
      </c>
      <c r="AM374" s="25">
        <v>0</v>
      </c>
      <c r="AN374" s="25">
        <f t="shared" si="62"/>
        <v>1</v>
      </c>
      <c r="AO374" s="25">
        <v>0</v>
      </c>
      <c r="AP374" s="25">
        <v>0</v>
      </c>
      <c r="AQ374" s="25">
        <v>0</v>
      </c>
      <c r="AR374" s="25">
        <v>0</v>
      </c>
      <c r="AS374" s="25">
        <f t="shared" si="69"/>
        <v>0</v>
      </c>
      <c r="AT374" s="25">
        <f t="shared" si="70"/>
        <v>0</v>
      </c>
      <c r="AU374" s="25">
        <f t="shared" si="70"/>
        <v>0</v>
      </c>
      <c r="AV374" s="25">
        <f t="shared" si="70"/>
        <v>1</v>
      </c>
      <c r="AW374" s="25">
        <f t="shared" si="70"/>
        <v>0</v>
      </c>
      <c r="AX374" s="25">
        <f t="shared" si="70"/>
        <v>1</v>
      </c>
    </row>
    <row r="375" spans="1:50" x14ac:dyDescent="0.3">
      <c r="A375" s="25">
        <v>374</v>
      </c>
      <c r="B375" s="25">
        <v>60</v>
      </c>
      <c r="C375" s="25">
        <v>3</v>
      </c>
      <c r="D375" s="25">
        <v>3</v>
      </c>
      <c r="E375" s="25">
        <v>2</v>
      </c>
      <c r="F375" s="25">
        <v>2</v>
      </c>
      <c r="G375" s="25">
        <v>1</v>
      </c>
      <c r="H375" s="25">
        <v>1</v>
      </c>
      <c r="I375" s="19">
        <f t="shared" si="64"/>
        <v>2</v>
      </c>
      <c r="J375" s="25">
        <v>3.65</v>
      </c>
      <c r="K375" s="10">
        <v>284.38</v>
      </c>
      <c r="L375" s="10">
        <v>284.83</v>
      </c>
      <c r="M375" s="14">
        <v>50060</v>
      </c>
      <c r="N375" s="14">
        <f t="shared" si="65"/>
        <v>449.99999999998863</v>
      </c>
      <c r="O375" s="9">
        <f t="shared" si="66"/>
        <v>0.44999999999998863</v>
      </c>
      <c r="P375" s="14">
        <v>449.09744390467625</v>
      </c>
      <c r="Q375" s="15">
        <f t="shared" si="67"/>
        <v>1</v>
      </c>
      <c r="R375" s="15">
        <f t="shared" si="59"/>
        <v>0</v>
      </c>
      <c r="S375" s="25">
        <v>2374</v>
      </c>
      <c r="T375" s="25">
        <v>2319</v>
      </c>
      <c r="U375" s="25">
        <v>2265</v>
      </c>
      <c r="V375" s="17">
        <v>8.39</v>
      </c>
      <c r="W375" s="17">
        <f t="shared" si="60"/>
        <v>0.92376196082870032</v>
      </c>
      <c r="X375" s="12">
        <v>8.39</v>
      </c>
      <c r="Y375" s="12">
        <v>8.39</v>
      </c>
      <c r="Z375" s="12">
        <v>4.2300000000000004</v>
      </c>
      <c r="AA375" s="17">
        <f t="shared" si="68"/>
        <v>0.6263403673750424</v>
      </c>
      <c r="AB375" s="25">
        <v>3.54</v>
      </c>
      <c r="AC375" s="16">
        <v>4.95</v>
      </c>
      <c r="AD375" s="25">
        <v>0</v>
      </c>
      <c r="AE375" s="25">
        <v>0</v>
      </c>
      <c r="AF375" s="25">
        <v>0</v>
      </c>
      <c r="AG375" s="25">
        <v>0</v>
      </c>
      <c r="AH375">
        <v>0</v>
      </c>
      <c r="AI375" s="25">
        <f t="shared" si="61"/>
        <v>0</v>
      </c>
      <c r="AJ375" s="25">
        <v>0</v>
      </c>
      <c r="AK375" s="25">
        <v>0</v>
      </c>
      <c r="AL375" s="25">
        <v>0</v>
      </c>
      <c r="AM375" s="25">
        <v>4</v>
      </c>
      <c r="AN375" s="25">
        <f t="shared" si="62"/>
        <v>4</v>
      </c>
      <c r="AO375" s="25">
        <v>0</v>
      </c>
      <c r="AP375" s="25">
        <v>0</v>
      </c>
      <c r="AQ375" s="25">
        <v>0</v>
      </c>
      <c r="AR375" s="25">
        <v>0</v>
      </c>
      <c r="AS375" s="25">
        <f t="shared" si="69"/>
        <v>0</v>
      </c>
      <c r="AT375" s="25">
        <f t="shared" si="70"/>
        <v>0</v>
      </c>
      <c r="AU375" s="25">
        <f t="shared" si="70"/>
        <v>0</v>
      </c>
      <c r="AV375" s="25">
        <f t="shared" si="70"/>
        <v>0</v>
      </c>
      <c r="AW375" s="25">
        <f t="shared" si="70"/>
        <v>4</v>
      </c>
      <c r="AX375" s="25">
        <f t="shared" si="70"/>
        <v>4</v>
      </c>
    </row>
    <row r="376" spans="1:50" x14ac:dyDescent="0.3">
      <c r="A376" s="25">
        <v>375</v>
      </c>
      <c r="B376" s="25">
        <v>80</v>
      </c>
      <c r="C376" s="25">
        <v>4</v>
      </c>
      <c r="D376" s="25">
        <v>4</v>
      </c>
      <c r="E376" s="25">
        <v>1</v>
      </c>
      <c r="F376" s="25">
        <v>1</v>
      </c>
      <c r="G376" s="25">
        <v>1</v>
      </c>
      <c r="H376" s="25">
        <v>1</v>
      </c>
      <c r="I376" s="19">
        <f t="shared" si="64"/>
        <v>2</v>
      </c>
      <c r="J376" s="25">
        <v>3.8</v>
      </c>
      <c r="K376" s="10">
        <v>284.83</v>
      </c>
      <c r="L376" s="10">
        <v>285.5</v>
      </c>
      <c r="M376" s="14">
        <v>50060</v>
      </c>
      <c r="N376" s="14">
        <f t="shared" si="65"/>
        <v>670.00000000001592</v>
      </c>
      <c r="O376" s="9">
        <f t="shared" si="66"/>
        <v>0.67000000000001592</v>
      </c>
      <c r="P376" s="14">
        <v>594.059889938899</v>
      </c>
      <c r="Q376" s="15">
        <f t="shared" si="67"/>
        <v>0.89</v>
      </c>
      <c r="R376" s="15">
        <f t="shared" si="59"/>
        <v>0.10999999999999999</v>
      </c>
      <c r="S376" s="25">
        <v>2374</v>
      </c>
      <c r="T376" s="25">
        <v>2319</v>
      </c>
      <c r="U376" s="25">
        <v>2265</v>
      </c>
      <c r="V376" s="17">
        <v>33.049999999999997</v>
      </c>
      <c r="W376" s="17">
        <f t="shared" si="60"/>
        <v>1.5191714638216589</v>
      </c>
      <c r="X376" s="12">
        <v>33.049999999999997</v>
      </c>
      <c r="Y376" s="12">
        <v>33.049999999999997</v>
      </c>
      <c r="Z376" s="12">
        <v>4.8</v>
      </c>
      <c r="AA376" s="17">
        <f t="shared" si="68"/>
        <v>0.68124123737558717</v>
      </c>
      <c r="AB376" s="25">
        <v>2.88</v>
      </c>
      <c r="AC376" s="16">
        <v>5.93</v>
      </c>
      <c r="AD376" s="25">
        <v>0</v>
      </c>
      <c r="AE376" s="25">
        <v>0</v>
      </c>
      <c r="AF376" s="25">
        <v>0</v>
      </c>
      <c r="AG376" s="25">
        <v>0</v>
      </c>
      <c r="AH376">
        <v>0</v>
      </c>
      <c r="AI376" s="25">
        <f t="shared" si="61"/>
        <v>0</v>
      </c>
      <c r="AJ376" s="25">
        <v>0</v>
      </c>
      <c r="AK376" s="25">
        <v>0</v>
      </c>
      <c r="AL376" s="25">
        <v>0</v>
      </c>
      <c r="AM376" s="25">
        <v>1</v>
      </c>
      <c r="AN376" s="25">
        <f t="shared" si="62"/>
        <v>1</v>
      </c>
      <c r="AO376" s="25">
        <v>0</v>
      </c>
      <c r="AP376" s="25">
        <v>0</v>
      </c>
      <c r="AQ376" s="25">
        <v>0</v>
      </c>
      <c r="AR376" s="25">
        <v>0</v>
      </c>
      <c r="AS376" s="25">
        <f t="shared" si="69"/>
        <v>0</v>
      </c>
      <c r="AT376" s="25">
        <f t="shared" si="70"/>
        <v>0</v>
      </c>
      <c r="AU376" s="25">
        <f t="shared" si="70"/>
        <v>0</v>
      </c>
      <c r="AV376" s="25">
        <f t="shared" si="70"/>
        <v>0</v>
      </c>
      <c r="AW376" s="25">
        <f t="shared" si="70"/>
        <v>1</v>
      </c>
      <c r="AX376" s="25">
        <f t="shared" si="70"/>
        <v>1</v>
      </c>
    </row>
    <row r="377" spans="1:50" x14ac:dyDescent="0.3">
      <c r="A377" s="25">
        <v>376</v>
      </c>
      <c r="B377" s="25">
        <v>80</v>
      </c>
      <c r="C377" s="25">
        <v>4</v>
      </c>
      <c r="D377" s="25">
        <v>4</v>
      </c>
      <c r="E377" s="25">
        <v>4</v>
      </c>
      <c r="F377" s="25">
        <v>4</v>
      </c>
      <c r="G377" s="25">
        <v>1</v>
      </c>
      <c r="H377" s="25">
        <v>1</v>
      </c>
      <c r="I377" s="19">
        <f t="shared" si="64"/>
        <v>2</v>
      </c>
      <c r="J377" s="25">
        <v>3.72</v>
      </c>
      <c r="K377" s="10">
        <v>285.5</v>
      </c>
      <c r="L377" s="10">
        <v>285.75</v>
      </c>
      <c r="M377" s="14">
        <v>50060</v>
      </c>
      <c r="N377" s="14">
        <f t="shared" si="65"/>
        <v>250</v>
      </c>
      <c r="O377" s="9">
        <f t="shared" si="66"/>
        <v>0.25</v>
      </c>
      <c r="P377" s="14">
        <v>249.77165475626842</v>
      </c>
      <c r="Q377" s="15">
        <f t="shared" si="67"/>
        <v>1</v>
      </c>
      <c r="R377" s="15">
        <f t="shared" si="59"/>
        <v>0</v>
      </c>
      <c r="S377" s="25">
        <v>2374</v>
      </c>
      <c r="T377" s="25">
        <v>2319</v>
      </c>
      <c r="U377" s="25">
        <v>2265</v>
      </c>
      <c r="V377" s="23">
        <v>36.78</v>
      </c>
      <c r="W377" s="17">
        <f t="shared" si="60"/>
        <v>1.5656117249020587</v>
      </c>
      <c r="X377" s="13">
        <f>AVERAGE(X376,X378)</f>
        <v>36.78</v>
      </c>
      <c r="Y377" s="13">
        <f>AVERAGE(Y376,Y378)</f>
        <v>36.78</v>
      </c>
      <c r="Z377" s="12">
        <v>4.74</v>
      </c>
      <c r="AA377" s="17">
        <f t="shared" si="68"/>
        <v>0.67577834167408513</v>
      </c>
      <c r="AB377" s="25">
        <v>4.3499999999999996</v>
      </c>
      <c r="AC377" s="16">
        <v>5.04</v>
      </c>
      <c r="AD377" s="25">
        <v>1</v>
      </c>
      <c r="AE377" s="25">
        <v>0</v>
      </c>
      <c r="AF377" s="25">
        <v>0</v>
      </c>
      <c r="AG377" s="25">
        <v>0</v>
      </c>
      <c r="AH377">
        <v>0</v>
      </c>
      <c r="AI377" s="25">
        <f t="shared" si="61"/>
        <v>0</v>
      </c>
      <c r="AJ377" s="25">
        <v>0</v>
      </c>
      <c r="AK377" s="25">
        <v>0</v>
      </c>
      <c r="AL377" s="25">
        <v>0</v>
      </c>
      <c r="AM377" s="25">
        <v>0</v>
      </c>
      <c r="AN377" s="25">
        <f t="shared" si="62"/>
        <v>0</v>
      </c>
      <c r="AO377" s="25">
        <v>0</v>
      </c>
      <c r="AP377" s="25">
        <v>0</v>
      </c>
      <c r="AQ377" s="25">
        <v>0</v>
      </c>
      <c r="AR377" s="25">
        <v>0</v>
      </c>
      <c r="AS377" s="25">
        <f t="shared" si="69"/>
        <v>0</v>
      </c>
      <c r="AT377" s="25">
        <f t="shared" si="70"/>
        <v>0</v>
      </c>
      <c r="AU377" s="25">
        <f t="shared" si="70"/>
        <v>0</v>
      </c>
      <c r="AV377" s="25">
        <f t="shared" si="70"/>
        <v>0</v>
      </c>
      <c r="AW377" s="25">
        <f t="shared" si="70"/>
        <v>0</v>
      </c>
      <c r="AX377" s="25">
        <f t="shared" si="70"/>
        <v>0</v>
      </c>
    </row>
    <row r="378" spans="1:50" x14ac:dyDescent="0.3">
      <c r="A378" s="25">
        <v>377</v>
      </c>
      <c r="B378" s="25">
        <v>80</v>
      </c>
      <c r="C378" s="25">
        <v>4</v>
      </c>
      <c r="D378" s="25">
        <v>4</v>
      </c>
      <c r="E378" s="25">
        <v>4</v>
      </c>
      <c r="F378" s="25">
        <v>4</v>
      </c>
      <c r="G378" s="25">
        <v>1</v>
      </c>
      <c r="H378" s="25">
        <v>1</v>
      </c>
      <c r="I378" s="19">
        <f t="shared" si="64"/>
        <v>2</v>
      </c>
      <c r="J378" s="25">
        <v>3.64</v>
      </c>
      <c r="K378" s="10">
        <v>285.75</v>
      </c>
      <c r="L378" s="10">
        <v>286.39999999999998</v>
      </c>
      <c r="M378" s="14">
        <v>50060</v>
      </c>
      <c r="N378" s="14">
        <f t="shared" si="65"/>
        <v>649.99999999997726</v>
      </c>
      <c r="O378" s="9">
        <f t="shared" si="66"/>
        <v>0.64999999999997726</v>
      </c>
      <c r="P378" s="14">
        <v>609.23395466729107</v>
      </c>
      <c r="Q378" s="15">
        <f t="shared" si="67"/>
        <v>0.94</v>
      </c>
      <c r="R378" s="15">
        <f t="shared" si="59"/>
        <v>6.0000000000000053E-2</v>
      </c>
      <c r="S378" s="25">
        <v>2374</v>
      </c>
      <c r="T378" s="25">
        <v>2319</v>
      </c>
      <c r="U378" s="25">
        <v>2265</v>
      </c>
      <c r="V378" s="17">
        <v>40.51</v>
      </c>
      <c r="W378" s="17">
        <f t="shared" si="60"/>
        <v>1.6075622431835883</v>
      </c>
      <c r="X378" s="12">
        <v>40.51</v>
      </c>
      <c r="Y378" s="12">
        <v>40.51</v>
      </c>
      <c r="Z378" s="12">
        <v>4.33</v>
      </c>
      <c r="AA378" s="17">
        <f t="shared" si="68"/>
        <v>0.63648789635336545</v>
      </c>
      <c r="AB378" s="25">
        <v>2.84</v>
      </c>
      <c r="AC378" s="16">
        <v>5.3</v>
      </c>
      <c r="AD378" s="25">
        <v>0</v>
      </c>
      <c r="AE378" s="25">
        <v>0</v>
      </c>
      <c r="AF378" s="25">
        <v>1</v>
      </c>
      <c r="AG378" s="25">
        <v>0</v>
      </c>
      <c r="AH378">
        <v>1</v>
      </c>
      <c r="AI378" s="25">
        <f t="shared" si="61"/>
        <v>2</v>
      </c>
      <c r="AJ378" s="25">
        <v>0</v>
      </c>
      <c r="AK378" s="25">
        <v>0</v>
      </c>
      <c r="AL378" s="25">
        <v>0</v>
      </c>
      <c r="AM378" s="25">
        <v>0</v>
      </c>
      <c r="AN378" s="25">
        <f t="shared" si="62"/>
        <v>0</v>
      </c>
      <c r="AO378" s="25">
        <v>0</v>
      </c>
      <c r="AP378" s="25">
        <v>0</v>
      </c>
      <c r="AQ378" s="25">
        <v>0</v>
      </c>
      <c r="AR378" s="25">
        <v>0</v>
      </c>
      <c r="AS378" s="25">
        <f t="shared" si="69"/>
        <v>0</v>
      </c>
      <c r="AT378" s="25">
        <f t="shared" si="70"/>
        <v>0</v>
      </c>
      <c r="AU378" s="25">
        <f t="shared" si="70"/>
        <v>1</v>
      </c>
      <c r="AV378" s="25">
        <f t="shared" si="70"/>
        <v>0</v>
      </c>
      <c r="AW378" s="25">
        <f t="shared" si="70"/>
        <v>1</v>
      </c>
      <c r="AX378" s="25">
        <f t="shared" si="70"/>
        <v>2</v>
      </c>
    </row>
    <row r="379" spans="1:50" x14ac:dyDescent="0.3">
      <c r="A379" s="25">
        <v>378</v>
      </c>
      <c r="B379" s="25">
        <v>80</v>
      </c>
      <c r="C379" s="25">
        <v>4</v>
      </c>
      <c r="D379" s="25">
        <v>4</v>
      </c>
      <c r="E379" s="25">
        <v>4</v>
      </c>
      <c r="F379" s="25">
        <v>4</v>
      </c>
      <c r="G379" s="25">
        <v>1</v>
      </c>
      <c r="H379" s="25">
        <v>1</v>
      </c>
      <c r="I379" s="19">
        <f t="shared" si="64"/>
        <v>2</v>
      </c>
      <c r="J379" s="25">
        <v>3.61</v>
      </c>
      <c r="K379" s="10">
        <v>286.39999999999998</v>
      </c>
      <c r="L379" s="10">
        <v>286.7</v>
      </c>
      <c r="M379" s="14">
        <v>50060</v>
      </c>
      <c r="N379" s="14">
        <f t="shared" si="65"/>
        <v>300.00000000001137</v>
      </c>
      <c r="O379" s="9">
        <f t="shared" si="66"/>
        <v>0.30000000000001137</v>
      </c>
      <c r="P379" s="14">
        <v>298.89017996256166</v>
      </c>
      <c r="Q379" s="15">
        <f t="shared" si="67"/>
        <v>1</v>
      </c>
      <c r="R379" s="15">
        <f t="shared" si="59"/>
        <v>0</v>
      </c>
      <c r="S379" s="25">
        <v>2374</v>
      </c>
      <c r="T379" s="25">
        <v>2319</v>
      </c>
      <c r="U379" s="25">
        <v>2265</v>
      </c>
      <c r="V379" s="23">
        <v>40.51</v>
      </c>
      <c r="W379" s="17">
        <f t="shared" si="60"/>
        <v>1.6075622431835883</v>
      </c>
      <c r="X379" s="13">
        <f>X378</f>
        <v>40.51</v>
      </c>
      <c r="Y379" s="13">
        <f>Y378</f>
        <v>40.51</v>
      </c>
      <c r="Z379" s="12">
        <v>5.22</v>
      </c>
      <c r="AA379" s="17">
        <f t="shared" si="68"/>
        <v>0.71767050300226209</v>
      </c>
      <c r="AB379" s="25">
        <v>4.22</v>
      </c>
      <c r="AC379" s="16">
        <v>6.38</v>
      </c>
      <c r="AD379" s="25">
        <v>0</v>
      </c>
      <c r="AE379" s="25">
        <v>0</v>
      </c>
      <c r="AF379" s="25">
        <v>0</v>
      </c>
      <c r="AG379" s="25">
        <v>0</v>
      </c>
      <c r="AH379">
        <v>0</v>
      </c>
      <c r="AI379" s="25">
        <f t="shared" si="61"/>
        <v>0</v>
      </c>
      <c r="AJ379" s="25">
        <v>0</v>
      </c>
      <c r="AK379" s="25">
        <v>0</v>
      </c>
      <c r="AL379" s="25">
        <v>0</v>
      </c>
      <c r="AM379" s="25">
        <v>0</v>
      </c>
      <c r="AN379" s="25">
        <f t="shared" si="62"/>
        <v>0</v>
      </c>
      <c r="AO379" s="25">
        <v>0</v>
      </c>
      <c r="AP379" s="25">
        <v>0</v>
      </c>
      <c r="AQ379" s="25">
        <v>0</v>
      </c>
      <c r="AR379" s="25">
        <v>0</v>
      </c>
      <c r="AS379" s="25">
        <f t="shared" si="69"/>
        <v>0</v>
      </c>
      <c r="AT379" s="25">
        <f t="shared" si="70"/>
        <v>0</v>
      </c>
      <c r="AU379" s="25">
        <f t="shared" si="70"/>
        <v>0</v>
      </c>
      <c r="AV379" s="25">
        <f t="shared" si="70"/>
        <v>0</v>
      </c>
      <c r="AW379" s="25">
        <f t="shared" si="70"/>
        <v>0</v>
      </c>
      <c r="AX379" s="25">
        <f t="shared" si="70"/>
        <v>0</v>
      </c>
    </row>
    <row r="380" spans="1:50" x14ac:dyDescent="0.3">
      <c r="K380"/>
      <c r="L380"/>
      <c r="M380"/>
      <c r="N380"/>
      <c r="O380"/>
      <c r="P380"/>
      <c r="Q380"/>
      <c r="R380"/>
      <c r="AD380" s="25"/>
      <c r="AH380"/>
      <c r="AX380" s="1">
        <f>SUM(AX2:AX379)</f>
        <v>5067</v>
      </c>
    </row>
    <row r="381" spans="1:50" x14ac:dyDescent="0.3">
      <c r="AH381"/>
    </row>
    <row r="382" spans="1:50" x14ac:dyDescent="0.3">
      <c r="AH382"/>
    </row>
    <row r="383" spans="1:50" x14ac:dyDescent="0.3">
      <c r="AH383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82"/>
  <sheetViews>
    <sheetView workbookViewId="0">
      <pane xSplit="1" topLeftCell="B1" activePane="topRight" state="frozen"/>
      <selection pane="topRight" activeCell="D30" sqref="D30"/>
    </sheetView>
  </sheetViews>
  <sheetFormatPr baseColWidth="10" defaultColWidth="11.5546875" defaultRowHeight="14.4" x14ac:dyDescent="0.3"/>
  <cols>
    <col min="1" max="1" width="6.6640625" style="96" bestFit="1" customWidth="1"/>
    <col min="2" max="5" width="6.6640625" style="96" customWidth="1"/>
    <col min="6" max="6" width="12.44140625" style="96" customWidth="1"/>
    <col min="7" max="18" width="11.5546875" style="96" customWidth="1"/>
    <col min="19" max="19" width="15.6640625" style="96" bestFit="1" customWidth="1"/>
    <col min="20" max="20" width="21.5546875" style="96" bestFit="1" customWidth="1"/>
    <col min="21" max="21" width="21.5546875" style="96" customWidth="1"/>
    <col min="22" max="22" width="14.6640625" style="96" bestFit="1" customWidth="1"/>
    <col min="23" max="27" width="14.6640625" style="96" customWidth="1"/>
    <col min="28" max="32" width="11.5546875" style="96"/>
    <col min="33" max="33" width="13.6640625" style="96" bestFit="1" customWidth="1"/>
    <col min="34" max="34" width="9.109375" style="96" bestFit="1" customWidth="1"/>
    <col min="35" max="39" width="9.109375" style="96" customWidth="1"/>
    <col min="40" max="40" width="13.109375" style="96" bestFit="1" customWidth="1"/>
    <col min="41" max="44" width="11.5546875" style="96"/>
    <col min="45" max="46" width="15.33203125" style="96" bestFit="1" customWidth="1"/>
    <col min="47" max="47" width="11.5546875" style="96"/>
    <col min="48" max="48" width="17" style="96" bestFit="1" customWidth="1"/>
    <col min="49" max="49" width="11.5546875" style="96"/>
    <col min="50" max="51" width="15.33203125" style="96" bestFit="1" customWidth="1"/>
    <col min="52" max="52" width="11.5546875" style="96"/>
    <col min="53" max="53" width="17" style="96" bestFit="1" customWidth="1"/>
    <col min="54" max="54" width="11.5546875" style="96"/>
    <col min="55" max="56" width="15.33203125" style="96" bestFit="1" customWidth="1"/>
    <col min="57" max="57" width="11.5546875" style="96"/>
    <col min="58" max="58" width="17" style="96" bestFit="1" customWidth="1"/>
    <col min="59" max="59" width="11.5546875" style="96"/>
    <col min="60" max="60" width="12.33203125" style="96" bestFit="1" customWidth="1"/>
    <col min="61" max="61" width="11.5546875" style="96"/>
    <col min="62" max="62" width="12.5546875" style="96" customWidth="1"/>
    <col min="63" max="63" width="12.88671875" style="96" bestFit="1" customWidth="1"/>
    <col min="64" max="16384" width="11.5546875" style="96"/>
  </cols>
  <sheetData>
    <row r="1" spans="1:63" s="140" customFormat="1" x14ac:dyDescent="0.3">
      <c r="C1" s="162"/>
      <c r="D1" s="162"/>
      <c r="E1" s="163"/>
      <c r="F1" s="159" t="s">
        <v>61</v>
      </c>
      <c r="G1" s="160"/>
      <c r="H1" s="160"/>
      <c r="I1" s="161"/>
      <c r="J1" s="159" t="s">
        <v>63</v>
      </c>
      <c r="K1" s="160"/>
      <c r="L1" s="160"/>
      <c r="M1" s="161"/>
      <c r="N1" s="158" t="s">
        <v>28</v>
      </c>
      <c r="O1" s="158"/>
      <c r="P1" s="158"/>
      <c r="Q1" s="158"/>
      <c r="R1" s="158"/>
      <c r="W1" s="158" t="s">
        <v>144</v>
      </c>
      <c r="X1" s="158"/>
      <c r="Y1" s="158"/>
      <c r="Z1" s="158"/>
      <c r="AA1" s="158"/>
      <c r="AI1" s="158" t="s">
        <v>112</v>
      </c>
      <c r="AJ1" s="158"/>
      <c r="AK1" s="158"/>
      <c r="AL1" s="158"/>
      <c r="AM1" s="158"/>
    </row>
    <row r="2" spans="1:63" s="140" customFormat="1" x14ac:dyDescent="0.3">
      <c r="B2" s="158" t="s">
        <v>106</v>
      </c>
      <c r="C2" s="158"/>
      <c r="D2" s="158"/>
      <c r="E2" s="158"/>
      <c r="F2" s="141">
        <v>40</v>
      </c>
      <c r="G2" s="141">
        <v>60</v>
      </c>
      <c r="H2" s="141">
        <v>80</v>
      </c>
      <c r="I2" s="141">
        <v>90</v>
      </c>
      <c r="J2" s="141">
        <v>2</v>
      </c>
      <c r="K2" s="141">
        <v>3</v>
      </c>
      <c r="L2" s="141">
        <v>4</v>
      </c>
      <c r="M2" s="142" t="s">
        <v>62</v>
      </c>
      <c r="N2" s="141" t="s">
        <v>64</v>
      </c>
      <c r="O2" s="141" t="s">
        <v>65</v>
      </c>
      <c r="P2" s="141" t="s">
        <v>120</v>
      </c>
      <c r="Q2" s="141" t="s">
        <v>66</v>
      </c>
      <c r="R2" s="141" t="s">
        <v>67</v>
      </c>
      <c r="W2" s="141" t="s">
        <v>134</v>
      </c>
      <c r="X2" s="141" t="s">
        <v>135</v>
      </c>
      <c r="Y2" s="141" t="s">
        <v>136</v>
      </c>
      <c r="Z2" s="141" t="s">
        <v>137</v>
      </c>
      <c r="AA2" s="141" t="s">
        <v>138</v>
      </c>
      <c r="AI2" s="141" t="s">
        <v>133</v>
      </c>
      <c r="AJ2" s="141" t="s">
        <v>132</v>
      </c>
      <c r="AK2" s="141" t="s">
        <v>113</v>
      </c>
      <c r="AL2" s="141" t="s">
        <v>114</v>
      </c>
      <c r="AM2" s="141" t="s">
        <v>115</v>
      </c>
    </row>
    <row r="3" spans="1:63" s="140" customFormat="1" x14ac:dyDescent="0.3">
      <c r="A3" s="141" t="s">
        <v>0</v>
      </c>
      <c r="B3" s="141" t="s">
        <v>124</v>
      </c>
      <c r="C3" s="141" t="s">
        <v>103</v>
      </c>
      <c r="D3" s="141" t="s">
        <v>104</v>
      </c>
      <c r="E3" s="141" t="s">
        <v>105</v>
      </c>
      <c r="F3" s="141" t="s">
        <v>129</v>
      </c>
      <c r="G3" s="141" t="s">
        <v>107</v>
      </c>
      <c r="H3" s="141" t="s">
        <v>108</v>
      </c>
      <c r="I3" s="141" t="s">
        <v>109</v>
      </c>
      <c r="J3" s="141" t="s">
        <v>76</v>
      </c>
      <c r="K3" s="141" t="s">
        <v>77</v>
      </c>
      <c r="L3" s="141" t="s">
        <v>110</v>
      </c>
      <c r="M3" s="142" t="s">
        <v>111</v>
      </c>
      <c r="N3" s="141" t="s">
        <v>71</v>
      </c>
      <c r="O3" s="141" t="s">
        <v>72</v>
      </c>
      <c r="P3" s="141" t="s">
        <v>119</v>
      </c>
      <c r="Q3" s="141" t="s">
        <v>73</v>
      </c>
      <c r="R3" s="141" t="s">
        <v>74</v>
      </c>
      <c r="S3" s="141" t="s">
        <v>81</v>
      </c>
      <c r="T3" s="141" t="s">
        <v>145</v>
      </c>
      <c r="U3" s="141" t="s">
        <v>146</v>
      </c>
      <c r="V3" s="141" t="s">
        <v>82</v>
      </c>
      <c r="W3" s="141" t="s">
        <v>139</v>
      </c>
      <c r="X3" s="141" t="s">
        <v>140</v>
      </c>
      <c r="Y3" s="141" t="s">
        <v>141</v>
      </c>
      <c r="Z3" s="141" t="s">
        <v>142</v>
      </c>
      <c r="AA3" s="141" t="s">
        <v>143</v>
      </c>
      <c r="AB3" s="141" t="s">
        <v>9</v>
      </c>
      <c r="AC3" s="141" t="s">
        <v>10</v>
      </c>
      <c r="AD3" s="141" t="s">
        <v>11</v>
      </c>
      <c r="AE3" s="141" t="s">
        <v>174</v>
      </c>
      <c r="AF3" s="141" t="s">
        <v>83</v>
      </c>
      <c r="AG3" s="141" t="s">
        <v>84</v>
      </c>
      <c r="AH3" s="141" t="s">
        <v>85</v>
      </c>
      <c r="AI3" s="141" t="s">
        <v>130</v>
      </c>
      <c r="AJ3" s="141" t="s">
        <v>131</v>
      </c>
      <c r="AK3" s="141" t="s">
        <v>116</v>
      </c>
      <c r="AL3" s="141" t="s">
        <v>117</v>
      </c>
      <c r="AM3" s="141" t="s">
        <v>118</v>
      </c>
      <c r="AN3" s="141" t="s">
        <v>86</v>
      </c>
      <c r="AO3" s="141" t="s">
        <v>148</v>
      </c>
      <c r="AP3" s="141" t="s">
        <v>149</v>
      </c>
      <c r="AQ3" s="141" t="s">
        <v>150</v>
      </c>
      <c r="AR3" s="141" t="s">
        <v>33</v>
      </c>
      <c r="AS3" s="141" t="s">
        <v>87</v>
      </c>
      <c r="AT3" s="141" t="s">
        <v>88</v>
      </c>
      <c r="AU3" s="141" t="s">
        <v>42</v>
      </c>
      <c r="AV3" s="141" t="s">
        <v>45</v>
      </c>
      <c r="AW3" s="141" t="s">
        <v>36</v>
      </c>
      <c r="AX3" s="141" t="s">
        <v>89</v>
      </c>
      <c r="AY3" s="141" t="s">
        <v>90</v>
      </c>
      <c r="AZ3" s="141" t="s">
        <v>43</v>
      </c>
      <c r="BA3" s="141" t="s">
        <v>46</v>
      </c>
      <c r="BB3" s="141" t="s">
        <v>39</v>
      </c>
      <c r="BC3" s="141" t="s">
        <v>91</v>
      </c>
      <c r="BD3" s="141" t="s">
        <v>92</v>
      </c>
      <c r="BE3" s="141" t="s">
        <v>44</v>
      </c>
      <c r="BF3" s="141" t="s">
        <v>47</v>
      </c>
      <c r="BG3" s="141" t="s">
        <v>52</v>
      </c>
      <c r="BH3" s="141" t="s">
        <v>93</v>
      </c>
      <c r="BI3" s="141" t="s">
        <v>94</v>
      </c>
      <c r="BJ3" s="141" t="s">
        <v>55</v>
      </c>
      <c r="BK3" s="141" t="s">
        <v>56</v>
      </c>
    </row>
    <row r="4" spans="1:63" x14ac:dyDescent="0.3">
      <c r="A4" s="141">
        <v>1</v>
      </c>
      <c r="B4" s="95">
        <f>IF(Datos_totales!$E2=1,1,0)</f>
        <v>1</v>
      </c>
      <c r="C4" s="95">
        <f>IF(Datos_totales!$E2=2,1,0)</f>
        <v>0</v>
      </c>
      <c r="D4" s="95">
        <f>IF(Datos_totales!$E2=3,1,0)</f>
        <v>0</v>
      </c>
      <c r="E4" s="95">
        <f>IF(Datos_totales!$E2=4,1,0)</f>
        <v>0</v>
      </c>
      <c r="F4" s="95">
        <f>IF(Datos_totales!$B2=40,1,0)</f>
        <v>1</v>
      </c>
      <c r="G4" s="95">
        <f>IF(Datos_totales!$B2=60,1,0)</f>
        <v>0</v>
      </c>
      <c r="H4" s="95">
        <f>IF(Datos_totales!$B2=80,1,0)</f>
        <v>0</v>
      </c>
      <c r="I4" s="95">
        <f>IF(Datos_totales!$B2=90,1,0)</f>
        <v>0</v>
      </c>
      <c r="J4" s="95">
        <f>IF(Datos_totales!$M2=2,1,0)</f>
        <v>0</v>
      </c>
      <c r="K4" s="95">
        <f>IF(Datos_totales!$M2=3,1,0)</f>
        <v>0</v>
      </c>
      <c r="L4" s="95">
        <f>IF(Datos_totales!$M2=4,1,0)</f>
        <v>0</v>
      </c>
      <c r="M4" s="95">
        <f>IF(Datos_totales!$M2&gt;4,1,0)</f>
        <v>1</v>
      </c>
      <c r="N4" s="95">
        <f>IF(Datos_totales!$N2&lt;3.2,1,0)</f>
        <v>0</v>
      </c>
      <c r="O4" s="95">
        <f>IF(AND(Datos_totales!$N2&gt;=3.2,Datos_totales!$N2&lt;3.5),1,0)</f>
        <v>1</v>
      </c>
      <c r="P4" s="95">
        <f>IF(AND(Datos_totales!$N2&gt;=3.5,Datos_totales!$N2&lt;3.7),1,0)</f>
        <v>0</v>
      </c>
      <c r="Q4" s="95">
        <f>IF(AND(Datos_totales!$N2&gt;=3.7,Datos_totales!$N2&lt;4),1,0)</f>
        <v>0</v>
      </c>
      <c r="R4" s="95">
        <f>IF(Datos_totales!$N2&gt;4,1,0)</f>
        <v>0</v>
      </c>
      <c r="S4" s="95">
        <v>0.23400000000000001</v>
      </c>
      <c r="T4" s="95">
        <f>S4</f>
        <v>0.23400000000000001</v>
      </c>
      <c r="U4" s="95">
        <v>1</v>
      </c>
      <c r="V4" s="53">
        <v>0</v>
      </c>
      <c r="W4" s="54">
        <f>IF(AND($V4&gt;=0,$V4&lt;0.02),1,0)</f>
        <v>1</v>
      </c>
      <c r="X4" s="54">
        <f>IF(AND($V4&gt;=0.02,$V4&lt;0.09),1,0)</f>
        <v>0</v>
      </c>
      <c r="Y4" s="54">
        <f>IF(AND($V4&gt;=0.09,$V4&lt;0.2),1,0)</f>
        <v>0</v>
      </c>
      <c r="Z4" s="54">
        <f>IF(AND($V4&gt;=0.2,$V4&lt;0.33),1,0)</f>
        <v>0</v>
      </c>
      <c r="AA4" s="54">
        <f>IF(AND($V4&gt;=0.33,$V4&lt;=0.52),1,0)</f>
        <v>0</v>
      </c>
      <c r="AB4" s="95">
        <v>69321</v>
      </c>
      <c r="AC4" s="95">
        <v>69410</v>
      </c>
      <c r="AD4" s="95">
        <v>69498</v>
      </c>
      <c r="AE4" s="95">
        <f>ROUND(AVERAGE(AB4:AD4),0)</f>
        <v>69410</v>
      </c>
      <c r="AF4" s="95">
        <v>23.57</v>
      </c>
      <c r="AG4" s="95">
        <v>1.3723595825243238</v>
      </c>
      <c r="AH4" s="95">
        <v>2.83</v>
      </c>
      <c r="AI4" s="95">
        <f>IF(AND(AH4&gt;=0,AH4&lt;1),1,0)</f>
        <v>0</v>
      </c>
      <c r="AJ4" s="95">
        <f>IF(AND(AH4&gt;=1,AH4&lt;1.9),1,0)</f>
        <v>0</v>
      </c>
      <c r="AK4" s="95">
        <f t="shared" ref="AK4:AK67" si="0">IF(AND(AH4&gt;=1.9,AH4&lt;3.6),1,0)</f>
        <v>1</v>
      </c>
      <c r="AL4" s="95">
        <f t="shared" ref="AL4:AL67" si="1">IF(AND(AH4&gt;=3.6,AH4&lt;6.4),1,0)</f>
        <v>0</v>
      </c>
      <c r="AM4" s="95">
        <f t="shared" ref="AM4:AM67" si="2">IF(AH4&gt;=6.4,1,0)</f>
        <v>0</v>
      </c>
      <c r="AN4" s="95">
        <v>0.45178643552429026</v>
      </c>
      <c r="AO4" s="95">
        <v>2</v>
      </c>
      <c r="AP4" s="50">
        <f>AO4/S4</f>
        <v>8.5470085470085468</v>
      </c>
      <c r="AQ4" s="95">
        <v>1</v>
      </c>
      <c r="AR4" s="95">
        <f>'Datos sin int'!AE2</f>
        <v>0</v>
      </c>
      <c r="AS4" s="95">
        <f>'Datos sin int'!AF2</f>
        <v>0</v>
      </c>
      <c r="AT4" s="95">
        <f>'Datos sin int'!AG2</f>
        <v>2</v>
      </c>
      <c r="AU4" s="95">
        <f>'Datos sin int'!AH2</f>
        <v>1</v>
      </c>
      <c r="AV4" s="95">
        <f>'Datos sin int'!AI2</f>
        <v>3</v>
      </c>
      <c r="AW4" s="95">
        <f>'Datos sin int'!AJ2</f>
        <v>0</v>
      </c>
      <c r="AX4" s="95">
        <f>'Datos sin int'!AK2</f>
        <v>0</v>
      </c>
      <c r="AY4" s="95">
        <f>'Datos sin int'!AL2</f>
        <v>1</v>
      </c>
      <c r="AZ4" s="95">
        <f>'Datos sin int'!AM2</f>
        <v>0</v>
      </c>
      <c r="BA4" s="95">
        <f>'Datos sin int'!AN2</f>
        <v>1</v>
      </c>
      <c r="BB4" s="95">
        <f>'Datos sin int'!AO2</f>
        <v>0</v>
      </c>
      <c r="BC4" s="95">
        <f>'Datos sin int'!AP2</f>
        <v>0</v>
      </c>
      <c r="BD4" s="95">
        <f>'Datos sin int'!AQ2</f>
        <v>1</v>
      </c>
      <c r="BE4" s="95">
        <f>'Datos sin int'!AR2</f>
        <v>2</v>
      </c>
      <c r="BF4" s="95">
        <f>'Datos sin int'!AS2</f>
        <v>3</v>
      </c>
      <c r="BG4" s="95">
        <f>'Datos sin int'!AT2</f>
        <v>0</v>
      </c>
      <c r="BH4" s="95">
        <f>'Datos sin int'!AU2</f>
        <v>0</v>
      </c>
      <c r="BI4" s="95">
        <f>'Datos sin int'!AV2</f>
        <v>4</v>
      </c>
      <c r="BJ4" s="95">
        <f>'Datos sin int'!AW2</f>
        <v>3</v>
      </c>
      <c r="BK4" s="95">
        <f>'Datos sin int'!AX2</f>
        <v>7</v>
      </c>
    </row>
    <row r="5" spans="1:63" x14ac:dyDescent="0.3">
      <c r="A5" s="141">
        <v>2</v>
      </c>
      <c r="B5" s="95">
        <f>IF(Datos_totales!$E3=1,1,0)</f>
        <v>1</v>
      </c>
      <c r="C5" s="95">
        <f>IF(Datos_totales!$E3=2,1,0)</f>
        <v>0</v>
      </c>
      <c r="D5" s="95">
        <f>IF(Datos_totales!$E3=3,1,0)</f>
        <v>0</v>
      </c>
      <c r="E5" s="95">
        <f>IF(Datos_totales!$E3=4,1,0)</f>
        <v>0</v>
      </c>
      <c r="F5" s="95">
        <f>IF(Datos_totales!$B3=40,1,0)</f>
        <v>0</v>
      </c>
      <c r="G5" s="95">
        <f>IF(Datos_totales!$B3=60,1,0)</f>
        <v>1</v>
      </c>
      <c r="H5" s="95">
        <f>IF(Datos_totales!$B3=80,1,0)</f>
        <v>0</v>
      </c>
      <c r="I5" s="95">
        <f>IF(Datos_totales!$B3=90,1,0)</f>
        <v>0</v>
      </c>
      <c r="J5" s="95">
        <f>IF(Datos_totales!$M3=2,1,0)</f>
        <v>0</v>
      </c>
      <c r="K5" s="95">
        <f>IF(Datos_totales!$M3=3,1,0)</f>
        <v>0</v>
      </c>
      <c r="L5" s="95">
        <f>IF(Datos_totales!$M3=4,1,0)</f>
        <v>0</v>
      </c>
      <c r="M5" s="95">
        <f>IF(Datos_totales!$M3&gt;4,1,0)</f>
        <v>1</v>
      </c>
      <c r="N5" s="95">
        <f>IF(Datos_totales!$N3&lt;3.2,1,0)</f>
        <v>0</v>
      </c>
      <c r="O5" s="95">
        <f>IF(AND(Datos_totales!$N3&gt;=3.2,Datos_totales!$N3&lt;3.5),1,0)</f>
        <v>0</v>
      </c>
      <c r="P5" s="95">
        <f>IF(AND(Datos_totales!$N3&gt;=3.5,Datos_totales!$N3&lt;3.7),1,0)</f>
        <v>1</v>
      </c>
      <c r="Q5" s="95">
        <f>IF(AND(Datos_totales!$N3&gt;=3.7,Datos_totales!$N3&lt;4),1,0)</f>
        <v>0</v>
      </c>
      <c r="R5" s="95">
        <f>IF(Datos_totales!$N3&gt;4,1,0)</f>
        <v>0</v>
      </c>
      <c r="S5" s="95">
        <v>0.41600000000000004</v>
      </c>
      <c r="T5" s="95">
        <f>T4+S5</f>
        <v>0.65</v>
      </c>
      <c r="U5" s="95">
        <v>1</v>
      </c>
      <c r="V5" s="53">
        <v>1.0000000000000009E-2</v>
      </c>
      <c r="W5" s="54">
        <f t="shared" ref="W5:W68" si="3">IF(AND($V5&gt;=0,$V5&lt;0.02),1,0)</f>
        <v>1</v>
      </c>
      <c r="X5" s="54">
        <f t="shared" ref="X5:X68" si="4">IF(AND($V5&gt;=0.02,$V5&lt;0.09),1,0)</f>
        <v>0</v>
      </c>
      <c r="Y5" s="54">
        <f t="shared" ref="Y5:Y68" si="5">IF(AND($V5&gt;=0.09,$V5&lt;0.2),1,0)</f>
        <v>0</v>
      </c>
      <c r="Z5" s="54">
        <f t="shared" ref="Z5:Z68" si="6">IF(AND($V5&gt;=0.2,$V5&lt;0.33),1,0)</f>
        <v>0</v>
      </c>
      <c r="AA5" s="54">
        <f t="shared" ref="AA5:AA68" si="7">IF(AND($V5&gt;=0.33,$V5&lt;=0.52),1,0)</f>
        <v>0</v>
      </c>
      <c r="AB5" s="95">
        <v>69321</v>
      </c>
      <c r="AC5" s="95">
        <v>69410</v>
      </c>
      <c r="AD5" s="95">
        <v>69498</v>
      </c>
      <c r="AE5" s="95">
        <f t="shared" ref="AE5:AE68" si="8">ROUND(AVERAGE(AB5:AD5),0)</f>
        <v>69410</v>
      </c>
      <c r="AF5" s="95">
        <v>21.43</v>
      </c>
      <c r="AG5" s="95">
        <v>1.3310221710418286</v>
      </c>
      <c r="AH5" s="95">
        <v>1.68</v>
      </c>
      <c r="AI5" s="95">
        <f t="shared" ref="AI5:AI68" si="9">IF(AND(AH5&gt;=0,AH5&lt;1),1,0)</f>
        <v>0</v>
      </c>
      <c r="AJ5" s="95">
        <f t="shared" ref="AJ5:AJ68" si="10">IF(AND(AH5&gt;=1,AH5&lt;1.9),1,0)</f>
        <v>1</v>
      </c>
      <c r="AK5" s="95">
        <f t="shared" si="0"/>
        <v>0</v>
      </c>
      <c r="AL5" s="95">
        <f t="shared" si="1"/>
        <v>0</v>
      </c>
      <c r="AM5" s="95">
        <f t="shared" si="2"/>
        <v>0</v>
      </c>
      <c r="AN5" s="95">
        <v>0.22530928172586284</v>
      </c>
      <c r="AO5" s="95">
        <v>2</v>
      </c>
      <c r="AP5" s="50">
        <f t="shared" ref="AP5:AP68" si="11">AO5/S5</f>
        <v>4.8076923076923075</v>
      </c>
      <c r="AQ5" s="95">
        <v>1</v>
      </c>
      <c r="AR5" s="95">
        <f>'Datos sin int'!AE3</f>
        <v>0</v>
      </c>
      <c r="AS5" s="95">
        <f>'Datos sin int'!AF3</f>
        <v>0</v>
      </c>
      <c r="AT5" s="95">
        <f>'Datos sin int'!AG3</f>
        <v>1</v>
      </c>
      <c r="AU5" s="95">
        <f>'Datos sin int'!AH3</f>
        <v>15</v>
      </c>
      <c r="AV5" s="95">
        <f>'Datos sin int'!AI3</f>
        <v>16</v>
      </c>
      <c r="AW5" s="95">
        <f>'Datos sin int'!AJ3</f>
        <v>0</v>
      </c>
      <c r="AX5" s="95">
        <f>'Datos sin int'!AK3</f>
        <v>0</v>
      </c>
      <c r="AY5" s="95">
        <f>'Datos sin int'!AL3</f>
        <v>3</v>
      </c>
      <c r="AZ5" s="95">
        <f>'Datos sin int'!AM3</f>
        <v>35</v>
      </c>
      <c r="BA5" s="95">
        <f>'Datos sin int'!AN3</f>
        <v>38</v>
      </c>
      <c r="BB5" s="95">
        <f>'Datos sin int'!AO3</f>
        <v>0</v>
      </c>
      <c r="BC5" s="95">
        <f>'Datos sin int'!AP3</f>
        <v>0</v>
      </c>
      <c r="BD5" s="95">
        <f>'Datos sin int'!AQ3</f>
        <v>1</v>
      </c>
      <c r="BE5" s="95">
        <f>'Datos sin int'!AR3</f>
        <v>12</v>
      </c>
      <c r="BF5" s="95">
        <f>'Datos sin int'!AS3</f>
        <v>13</v>
      </c>
      <c r="BG5" s="95">
        <f>'Datos sin int'!AT3</f>
        <v>0</v>
      </c>
      <c r="BH5" s="95">
        <f>'Datos sin int'!AU3</f>
        <v>0</v>
      </c>
      <c r="BI5" s="95">
        <f>'Datos sin int'!AV3</f>
        <v>5</v>
      </c>
      <c r="BJ5" s="95">
        <f>'Datos sin int'!AW3</f>
        <v>62</v>
      </c>
      <c r="BK5" s="95">
        <f>'Datos sin int'!AX3</f>
        <v>67</v>
      </c>
    </row>
    <row r="6" spans="1:63" x14ac:dyDescent="0.3">
      <c r="A6" s="141">
        <v>3</v>
      </c>
      <c r="B6" s="95">
        <f>IF(Datos_totales!$E4=1,1,0)</f>
        <v>0</v>
      </c>
      <c r="C6" s="95">
        <f>IF(Datos_totales!$E4=2,1,0)</f>
        <v>1</v>
      </c>
      <c r="D6" s="95">
        <f>IF(Datos_totales!$E4=3,1,0)</f>
        <v>0</v>
      </c>
      <c r="E6" s="95">
        <f>IF(Datos_totales!$E4=4,1,0)</f>
        <v>0</v>
      </c>
      <c r="F6" s="95">
        <f>IF(Datos_totales!$B4=40,1,0)</f>
        <v>0</v>
      </c>
      <c r="G6" s="95">
        <f>IF(Datos_totales!$B4=60,1,0)</f>
        <v>1</v>
      </c>
      <c r="H6" s="95">
        <f>IF(Datos_totales!$B4=80,1,0)</f>
        <v>0</v>
      </c>
      <c r="I6" s="95">
        <f>IF(Datos_totales!$B4=90,1,0)</f>
        <v>0</v>
      </c>
      <c r="J6" s="95">
        <f>IF(Datos_totales!$M4=2,1,0)</f>
        <v>0</v>
      </c>
      <c r="K6" s="95">
        <f>IF(Datos_totales!$M4=3,1,0)</f>
        <v>0</v>
      </c>
      <c r="L6" s="95">
        <f>IF(Datos_totales!$M4=4,1,0)</f>
        <v>1</v>
      </c>
      <c r="M6" s="95">
        <f>IF(Datos_totales!$M4&gt;4,1,0)</f>
        <v>0</v>
      </c>
      <c r="N6" s="95">
        <f>IF(Datos_totales!$N4&lt;3.2,1,0)</f>
        <v>0</v>
      </c>
      <c r="O6" s="95">
        <f>IF(AND(Datos_totales!$N4&gt;=3.2,Datos_totales!$N4&lt;3.5),1,0)</f>
        <v>0</v>
      </c>
      <c r="P6" s="95">
        <f>IF(AND(Datos_totales!$N4&gt;=3.5,Datos_totales!$N4&lt;3.7),1,0)</f>
        <v>1</v>
      </c>
      <c r="Q6" s="95">
        <f>IF(AND(Datos_totales!$N4&gt;=3.7,Datos_totales!$N4&lt;4),1,0)</f>
        <v>0</v>
      </c>
      <c r="R6" s="95">
        <f>IF(Datos_totales!$N4&gt;4,1,0)</f>
        <v>0</v>
      </c>
      <c r="S6" s="95">
        <v>0.29999999999999993</v>
      </c>
      <c r="T6" s="95">
        <f t="shared" ref="T6:T69" si="12">T5+S6</f>
        <v>0.95</v>
      </c>
      <c r="U6" s="95">
        <v>0</v>
      </c>
      <c r="V6" s="53">
        <v>5.0000000000000044E-2</v>
      </c>
      <c r="W6" s="54">
        <f t="shared" si="3"/>
        <v>0</v>
      </c>
      <c r="X6" s="54">
        <f t="shared" si="4"/>
        <v>1</v>
      </c>
      <c r="Y6" s="54">
        <f t="shared" si="5"/>
        <v>0</v>
      </c>
      <c r="Z6" s="54">
        <f t="shared" si="6"/>
        <v>0</v>
      </c>
      <c r="AA6" s="54">
        <f t="shared" si="7"/>
        <v>0</v>
      </c>
      <c r="AB6" s="95">
        <v>69321</v>
      </c>
      <c r="AC6" s="95">
        <v>69410</v>
      </c>
      <c r="AD6" s="95">
        <v>69498</v>
      </c>
      <c r="AE6" s="95">
        <f t="shared" si="8"/>
        <v>69410</v>
      </c>
      <c r="AF6" s="95">
        <v>16.440000000000001</v>
      </c>
      <c r="AG6" s="95">
        <v>1.2159018132040316</v>
      </c>
      <c r="AH6" s="95">
        <v>1.68</v>
      </c>
      <c r="AI6" s="95">
        <f t="shared" si="9"/>
        <v>0</v>
      </c>
      <c r="AJ6" s="95">
        <f t="shared" si="10"/>
        <v>1</v>
      </c>
      <c r="AK6" s="95">
        <f t="shared" si="0"/>
        <v>0</v>
      </c>
      <c r="AL6" s="95">
        <f t="shared" si="1"/>
        <v>0</v>
      </c>
      <c r="AM6" s="95">
        <f t="shared" si="2"/>
        <v>0</v>
      </c>
      <c r="AN6" s="95">
        <v>0.22530928172586284</v>
      </c>
      <c r="AO6" s="95">
        <v>1</v>
      </c>
      <c r="AP6" s="50">
        <f t="shared" si="11"/>
        <v>3.3333333333333339</v>
      </c>
      <c r="AQ6" s="95">
        <v>0</v>
      </c>
      <c r="AR6" s="95">
        <f>'Datos sin int'!AE4</f>
        <v>0</v>
      </c>
      <c r="AS6" s="95">
        <f>'Datos sin int'!AF4</f>
        <v>0</v>
      </c>
      <c r="AT6" s="95">
        <f>'Datos sin int'!AG4</f>
        <v>0</v>
      </c>
      <c r="AU6" s="95">
        <f>'Datos sin int'!AH4</f>
        <v>1</v>
      </c>
      <c r="AV6" s="95">
        <f>'Datos sin int'!AI4</f>
        <v>1</v>
      </c>
      <c r="AW6" s="95">
        <f>'Datos sin int'!AJ4</f>
        <v>0</v>
      </c>
      <c r="AX6" s="95">
        <f>'Datos sin int'!AK4</f>
        <v>0</v>
      </c>
      <c r="AY6" s="95">
        <f>'Datos sin int'!AL4</f>
        <v>2</v>
      </c>
      <c r="AZ6" s="95">
        <f>'Datos sin int'!AM4</f>
        <v>6</v>
      </c>
      <c r="BA6" s="95">
        <f>'Datos sin int'!AN4</f>
        <v>8</v>
      </c>
      <c r="BB6" s="95">
        <f>'Datos sin int'!AO4</f>
        <v>0</v>
      </c>
      <c r="BC6" s="95">
        <f>'Datos sin int'!AP4</f>
        <v>0</v>
      </c>
      <c r="BD6" s="95">
        <f>'Datos sin int'!AQ4</f>
        <v>0</v>
      </c>
      <c r="BE6" s="95">
        <f>'Datos sin int'!AR4</f>
        <v>4</v>
      </c>
      <c r="BF6" s="95">
        <f>'Datos sin int'!AS4</f>
        <v>4</v>
      </c>
      <c r="BG6" s="95">
        <f>'Datos sin int'!AT4</f>
        <v>0</v>
      </c>
      <c r="BH6" s="95">
        <f>'Datos sin int'!AU4</f>
        <v>0</v>
      </c>
      <c r="BI6" s="95">
        <f>'Datos sin int'!AV4</f>
        <v>2</v>
      </c>
      <c r="BJ6" s="95">
        <f>'Datos sin int'!AW4</f>
        <v>11</v>
      </c>
      <c r="BK6" s="95">
        <f>'Datos sin int'!AX4</f>
        <v>13</v>
      </c>
    </row>
    <row r="7" spans="1:63" x14ac:dyDescent="0.3">
      <c r="A7" s="141">
        <v>4</v>
      </c>
      <c r="B7" s="95">
        <f>IF(Datos_totales!$E5=1,1,0)</f>
        <v>0</v>
      </c>
      <c r="C7" s="95">
        <f>IF(Datos_totales!$E5=2,1,0)</f>
        <v>1</v>
      </c>
      <c r="D7" s="95">
        <f>IF(Datos_totales!$E5=3,1,0)</f>
        <v>0</v>
      </c>
      <c r="E7" s="95">
        <f>IF(Datos_totales!$E5=4,1,0)</f>
        <v>0</v>
      </c>
      <c r="F7" s="95">
        <f>IF(Datos_totales!$B5=40,1,0)</f>
        <v>0</v>
      </c>
      <c r="G7" s="95">
        <f>IF(Datos_totales!$B5=60,1,0)</f>
        <v>1</v>
      </c>
      <c r="H7" s="95">
        <f>IF(Datos_totales!$B5=80,1,0)</f>
        <v>0</v>
      </c>
      <c r="I7" s="95">
        <f>IF(Datos_totales!$B5=90,1,0)</f>
        <v>0</v>
      </c>
      <c r="J7" s="95">
        <f>IF(Datos_totales!$M5=2,1,0)</f>
        <v>0</v>
      </c>
      <c r="K7" s="95">
        <f>IF(Datos_totales!$M5=3,1,0)</f>
        <v>0</v>
      </c>
      <c r="L7" s="95">
        <f>IF(Datos_totales!$M5=4,1,0)</f>
        <v>1</v>
      </c>
      <c r="M7" s="95">
        <f>IF(Datos_totales!$M5&gt;4,1,0)</f>
        <v>0</v>
      </c>
      <c r="N7" s="95">
        <f>IF(Datos_totales!$N5&lt;3.2,1,0)</f>
        <v>0</v>
      </c>
      <c r="O7" s="95">
        <f>IF(AND(Datos_totales!$N5&gt;=3.2,Datos_totales!$N5&lt;3.5),1,0)</f>
        <v>0</v>
      </c>
      <c r="P7" s="95">
        <f>IF(AND(Datos_totales!$N5&gt;=3.5,Datos_totales!$N5&lt;3.7),1,0)</f>
        <v>0</v>
      </c>
      <c r="Q7" s="95">
        <f>IF(AND(Datos_totales!$N5&gt;=3.7,Datos_totales!$N5&lt;4),1,0)</f>
        <v>1</v>
      </c>
      <c r="R7" s="95">
        <f>IF(Datos_totales!$N5&gt;4,1,0)</f>
        <v>0</v>
      </c>
      <c r="S7" s="95">
        <v>0.55000000000000004</v>
      </c>
      <c r="T7" s="95">
        <f t="shared" si="12"/>
        <v>1.5</v>
      </c>
      <c r="U7" s="95">
        <v>0</v>
      </c>
      <c r="V7" s="53">
        <v>2.0000000000000018E-2</v>
      </c>
      <c r="W7" s="54">
        <f t="shared" si="3"/>
        <v>0</v>
      </c>
      <c r="X7" s="54">
        <f t="shared" si="4"/>
        <v>1</v>
      </c>
      <c r="Y7" s="54">
        <f t="shared" si="5"/>
        <v>0</v>
      </c>
      <c r="Z7" s="54">
        <f t="shared" si="6"/>
        <v>0</v>
      </c>
      <c r="AA7" s="54">
        <f t="shared" si="7"/>
        <v>0</v>
      </c>
      <c r="AB7" s="95">
        <v>69321</v>
      </c>
      <c r="AC7" s="95">
        <v>69410</v>
      </c>
      <c r="AD7" s="95">
        <v>69498</v>
      </c>
      <c r="AE7" s="95">
        <f t="shared" si="8"/>
        <v>69410</v>
      </c>
      <c r="AF7" s="95">
        <v>18.41</v>
      </c>
      <c r="AG7" s="95">
        <v>1.2650537885040147</v>
      </c>
      <c r="AH7" s="95">
        <v>1.45</v>
      </c>
      <c r="AI7" s="95">
        <f t="shared" si="9"/>
        <v>0</v>
      </c>
      <c r="AJ7" s="95">
        <f t="shared" si="10"/>
        <v>1</v>
      </c>
      <c r="AK7" s="95">
        <f t="shared" si="0"/>
        <v>0</v>
      </c>
      <c r="AL7" s="95">
        <f t="shared" si="1"/>
        <v>0</v>
      </c>
      <c r="AM7" s="95">
        <f t="shared" si="2"/>
        <v>0</v>
      </c>
      <c r="AN7" s="95">
        <v>0.16136800223497488</v>
      </c>
      <c r="AO7" s="95">
        <v>0</v>
      </c>
      <c r="AP7" s="50">
        <f t="shared" si="11"/>
        <v>0</v>
      </c>
      <c r="AQ7" s="95">
        <v>0</v>
      </c>
      <c r="AR7" s="95">
        <f>'Datos sin int'!AE5</f>
        <v>0</v>
      </c>
      <c r="AS7" s="95">
        <f>'Datos sin int'!AF5</f>
        <v>0</v>
      </c>
      <c r="AT7" s="95">
        <f>'Datos sin int'!AG5</f>
        <v>0</v>
      </c>
      <c r="AU7" s="95">
        <f>'Datos sin int'!AH5</f>
        <v>15</v>
      </c>
      <c r="AV7" s="95">
        <f>'Datos sin int'!AI5</f>
        <v>15</v>
      </c>
      <c r="AW7" s="95">
        <f>'Datos sin int'!AJ5</f>
        <v>0</v>
      </c>
      <c r="AX7" s="95">
        <f>'Datos sin int'!AK5</f>
        <v>0</v>
      </c>
      <c r="AY7" s="95">
        <f>'Datos sin int'!AL5</f>
        <v>2</v>
      </c>
      <c r="AZ7" s="95">
        <f>'Datos sin int'!AM5</f>
        <v>25</v>
      </c>
      <c r="BA7" s="95">
        <f>'Datos sin int'!AN5</f>
        <v>27</v>
      </c>
      <c r="BB7" s="95">
        <f>'Datos sin int'!AO5</f>
        <v>0</v>
      </c>
      <c r="BC7" s="95">
        <f>'Datos sin int'!AP5</f>
        <v>1</v>
      </c>
      <c r="BD7" s="95">
        <f>'Datos sin int'!AQ5</f>
        <v>2</v>
      </c>
      <c r="BE7" s="95">
        <f>'Datos sin int'!AR5</f>
        <v>26</v>
      </c>
      <c r="BF7" s="95">
        <f>'Datos sin int'!AS5</f>
        <v>29</v>
      </c>
      <c r="BG7" s="95">
        <f>'Datos sin int'!AT5</f>
        <v>0</v>
      </c>
      <c r="BH7" s="95">
        <f>'Datos sin int'!AU5</f>
        <v>1</v>
      </c>
      <c r="BI7" s="95">
        <f>'Datos sin int'!AV5</f>
        <v>4</v>
      </c>
      <c r="BJ7" s="95">
        <f>'Datos sin int'!AW5</f>
        <v>66</v>
      </c>
      <c r="BK7" s="95">
        <f>'Datos sin int'!AX5</f>
        <v>71</v>
      </c>
    </row>
    <row r="8" spans="1:63" x14ac:dyDescent="0.3">
      <c r="A8" s="141">
        <v>5</v>
      </c>
      <c r="B8" s="95">
        <f>IF(Datos_totales!$E6=1,1,0)</f>
        <v>0</v>
      </c>
      <c r="C8" s="95">
        <f>IF(Datos_totales!$E6=2,1,0)</f>
        <v>1</v>
      </c>
      <c r="D8" s="95">
        <f>IF(Datos_totales!$E6=3,1,0)</f>
        <v>0</v>
      </c>
      <c r="E8" s="95">
        <f>IF(Datos_totales!$E6=4,1,0)</f>
        <v>0</v>
      </c>
      <c r="F8" s="95">
        <f>IF(Datos_totales!$B6=40,1,0)</f>
        <v>0</v>
      </c>
      <c r="G8" s="95">
        <f>IF(Datos_totales!$B6=60,1,0)</f>
        <v>1</v>
      </c>
      <c r="H8" s="95">
        <f>IF(Datos_totales!$B6=80,1,0)</f>
        <v>0</v>
      </c>
      <c r="I8" s="95">
        <f>IF(Datos_totales!$B6=90,1,0)</f>
        <v>0</v>
      </c>
      <c r="J8" s="95">
        <f>IF(Datos_totales!$M6=2,1,0)</f>
        <v>0</v>
      </c>
      <c r="K8" s="95">
        <f>IF(Datos_totales!$M6=3,1,0)</f>
        <v>0</v>
      </c>
      <c r="L8" s="95">
        <f>IF(Datos_totales!$M6=4,1,0)</f>
        <v>1</v>
      </c>
      <c r="M8" s="95">
        <f>IF(Datos_totales!$M6&gt;4,1,0)</f>
        <v>0</v>
      </c>
      <c r="N8" s="95">
        <f>IF(Datos_totales!$N6&lt;3.2,1,0)</f>
        <v>0</v>
      </c>
      <c r="O8" s="95">
        <f>IF(AND(Datos_totales!$N6&gt;=3.2,Datos_totales!$N6&lt;3.5),1,0)</f>
        <v>1</v>
      </c>
      <c r="P8" s="95">
        <f>IF(AND(Datos_totales!$N6&gt;=3.5,Datos_totales!$N6&lt;3.7),1,0)</f>
        <v>0</v>
      </c>
      <c r="Q8" s="95">
        <f>IF(AND(Datos_totales!$N6&gt;=3.7,Datos_totales!$N6&lt;4),1,0)</f>
        <v>0</v>
      </c>
      <c r="R8" s="95">
        <f>IF(Datos_totales!$N6&gt;4,1,0)</f>
        <v>0</v>
      </c>
      <c r="S8" s="95">
        <v>0.62999999999999989</v>
      </c>
      <c r="T8" s="95">
        <f t="shared" si="12"/>
        <v>2.13</v>
      </c>
      <c r="U8" s="95">
        <v>1</v>
      </c>
      <c r="V8" s="53">
        <v>2.0000000000000018E-2</v>
      </c>
      <c r="W8" s="54">
        <f t="shared" si="3"/>
        <v>0</v>
      </c>
      <c r="X8" s="54">
        <f t="shared" si="4"/>
        <v>1</v>
      </c>
      <c r="Y8" s="54">
        <f t="shared" si="5"/>
        <v>0</v>
      </c>
      <c r="Z8" s="54">
        <f t="shared" si="6"/>
        <v>0</v>
      </c>
      <c r="AA8" s="54">
        <f t="shared" si="7"/>
        <v>0</v>
      </c>
      <c r="AB8" s="95">
        <v>69321</v>
      </c>
      <c r="AC8" s="95">
        <v>69410</v>
      </c>
      <c r="AD8" s="95">
        <v>69498</v>
      </c>
      <c r="AE8" s="95">
        <f t="shared" si="8"/>
        <v>69410</v>
      </c>
      <c r="AF8" s="95">
        <v>38.380000000000003</v>
      </c>
      <c r="AG8" s="95">
        <v>1.5841049703994527</v>
      </c>
      <c r="AH8" s="95">
        <v>1.43</v>
      </c>
      <c r="AI8" s="95">
        <f t="shared" si="9"/>
        <v>0</v>
      </c>
      <c r="AJ8" s="95">
        <f t="shared" si="10"/>
        <v>1</v>
      </c>
      <c r="AK8" s="95">
        <f t="shared" si="0"/>
        <v>0</v>
      </c>
      <c r="AL8" s="95">
        <f t="shared" si="1"/>
        <v>0</v>
      </c>
      <c r="AM8" s="95">
        <f t="shared" si="2"/>
        <v>0</v>
      </c>
      <c r="AN8" s="95">
        <v>0.1553360374650618</v>
      </c>
      <c r="AO8" s="95">
        <v>1</v>
      </c>
      <c r="AP8" s="50">
        <f t="shared" si="11"/>
        <v>1.5873015873015877</v>
      </c>
      <c r="AQ8" s="95">
        <v>1</v>
      </c>
      <c r="AR8" s="95">
        <f>'Datos sin int'!AE6</f>
        <v>0</v>
      </c>
      <c r="AS8" s="95">
        <f>'Datos sin int'!AF6</f>
        <v>0</v>
      </c>
      <c r="AT8" s="95">
        <f>'Datos sin int'!AG6</f>
        <v>6</v>
      </c>
      <c r="AU8" s="95">
        <f>'Datos sin int'!AH6</f>
        <v>58</v>
      </c>
      <c r="AV8" s="95">
        <f>'Datos sin int'!AI6</f>
        <v>64</v>
      </c>
      <c r="AW8" s="95">
        <f>'Datos sin int'!AJ6</f>
        <v>0</v>
      </c>
      <c r="AX8" s="95">
        <f>'Datos sin int'!AK6</f>
        <v>2</v>
      </c>
      <c r="AY8" s="95">
        <f>'Datos sin int'!AL6</f>
        <v>6</v>
      </c>
      <c r="AZ8" s="95">
        <f>'Datos sin int'!AM6</f>
        <v>64</v>
      </c>
      <c r="BA8" s="95">
        <f>'Datos sin int'!AN6</f>
        <v>72</v>
      </c>
      <c r="BB8" s="95">
        <f>'Datos sin int'!AO6</f>
        <v>0</v>
      </c>
      <c r="BC8" s="95">
        <f>'Datos sin int'!AP6</f>
        <v>0</v>
      </c>
      <c r="BD8" s="95">
        <f>'Datos sin int'!AQ6</f>
        <v>12</v>
      </c>
      <c r="BE8" s="95">
        <f>'Datos sin int'!AR6</f>
        <v>73</v>
      </c>
      <c r="BF8" s="95">
        <f>'Datos sin int'!AS6</f>
        <v>85</v>
      </c>
      <c r="BG8" s="95">
        <f>'Datos sin int'!AT6</f>
        <v>0</v>
      </c>
      <c r="BH8" s="95">
        <f>'Datos sin int'!AU6</f>
        <v>2</v>
      </c>
      <c r="BI8" s="95">
        <f>'Datos sin int'!AV6</f>
        <v>24</v>
      </c>
      <c r="BJ8" s="95">
        <f>'Datos sin int'!AW6</f>
        <v>195</v>
      </c>
      <c r="BK8" s="95">
        <f>'Datos sin int'!AX6</f>
        <v>221</v>
      </c>
    </row>
    <row r="9" spans="1:63" x14ac:dyDescent="0.3">
      <c r="A9" s="141">
        <v>6</v>
      </c>
      <c r="B9" s="95">
        <f>IF(Datos_totales!$E7=1,1,0)</f>
        <v>1</v>
      </c>
      <c r="C9" s="95">
        <f>IF(Datos_totales!$E7=2,1,0)</f>
        <v>0</v>
      </c>
      <c r="D9" s="95">
        <f>IF(Datos_totales!$E7=3,1,0)</f>
        <v>0</v>
      </c>
      <c r="E9" s="95">
        <f>IF(Datos_totales!$E7=4,1,0)</f>
        <v>0</v>
      </c>
      <c r="F9" s="95">
        <f>IF(Datos_totales!$B7=40,1,0)</f>
        <v>0</v>
      </c>
      <c r="G9" s="95">
        <f>IF(Datos_totales!$B7=60,1,0)</f>
        <v>1</v>
      </c>
      <c r="H9" s="95">
        <f>IF(Datos_totales!$B7=80,1,0)</f>
        <v>0</v>
      </c>
      <c r="I9" s="95">
        <f>IF(Datos_totales!$B7=90,1,0)</f>
        <v>0</v>
      </c>
      <c r="J9" s="95">
        <f>IF(Datos_totales!$M7=2,1,0)</f>
        <v>0</v>
      </c>
      <c r="K9" s="95">
        <f>IF(Datos_totales!$M7=3,1,0)</f>
        <v>0</v>
      </c>
      <c r="L9" s="95">
        <f>IF(Datos_totales!$M7=4,1,0)</f>
        <v>1</v>
      </c>
      <c r="M9" s="95">
        <f>IF(Datos_totales!$M7&gt;4,1,0)</f>
        <v>0</v>
      </c>
      <c r="N9" s="95">
        <f>IF(Datos_totales!$N7&lt;3.2,1,0)</f>
        <v>0</v>
      </c>
      <c r="O9" s="95">
        <f>IF(AND(Datos_totales!$N7&gt;=3.2,Datos_totales!$N7&lt;3.5),1,0)</f>
        <v>0</v>
      </c>
      <c r="P9" s="95">
        <f>IF(AND(Datos_totales!$N7&gt;=3.5,Datos_totales!$N7&lt;3.7),1,0)</f>
        <v>1</v>
      </c>
      <c r="Q9" s="95">
        <f>IF(AND(Datos_totales!$N7&gt;=3.7,Datos_totales!$N7&lt;4),1,0)</f>
        <v>0</v>
      </c>
      <c r="R9" s="95">
        <f>IF(Datos_totales!$N7&gt;4,1,0)</f>
        <v>0</v>
      </c>
      <c r="S9" s="95">
        <v>0.66999999999999993</v>
      </c>
      <c r="T9" s="95">
        <f t="shared" si="12"/>
        <v>2.8</v>
      </c>
      <c r="U9" s="95">
        <v>1</v>
      </c>
      <c r="V9" s="53">
        <v>0</v>
      </c>
      <c r="W9" s="54">
        <f t="shared" si="3"/>
        <v>1</v>
      </c>
      <c r="X9" s="54">
        <f t="shared" si="4"/>
        <v>0</v>
      </c>
      <c r="Y9" s="54">
        <f t="shared" si="5"/>
        <v>0</v>
      </c>
      <c r="Z9" s="54">
        <f t="shared" si="6"/>
        <v>0</v>
      </c>
      <c r="AA9" s="54">
        <f t="shared" si="7"/>
        <v>0</v>
      </c>
      <c r="AB9" s="95">
        <v>69321</v>
      </c>
      <c r="AC9" s="95">
        <v>69410</v>
      </c>
      <c r="AD9" s="95">
        <v>69498</v>
      </c>
      <c r="AE9" s="95">
        <f t="shared" si="8"/>
        <v>69410</v>
      </c>
      <c r="AF9" s="95">
        <v>15.75</v>
      </c>
      <c r="AG9" s="95">
        <v>1.1972805581256194</v>
      </c>
      <c r="AH9" s="95">
        <v>3.66</v>
      </c>
      <c r="AI9" s="95">
        <f t="shared" si="9"/>
        <v>0</v>
      </c>
      <c r="AJ9" s="95">
        <f t="shared" si="10"/>
        <v>0</v>
      </c>
      <c r="AK9" s="95">
        <f t="shared" si="0"/>
        <v>0</v>
      </c>
      <c r="AL9" s="95">
        <f t="shared" si="1"/>
        <v>1</v>
      </c>
      <c r="AM9" s="95">
        <f t="shared" si="2"/>
        <v>0</v>
      </c>
      <c r="AN9" s="95">
        <v>0.56348108539441066</v>
      </c>
      <c r="AO9" s="95">
        <v>3</v>
      </c>
      <c r="AP9" s="50">
        <f t="shared" si="11"/>
        <v>4.477611940298508</v>
      </c>
      <c r="AQ9" s="95">
        <v>1</v>
      </c>
      <c r="AR9" s="95">
        <f>'Datos sin int'!AE7</f>
        <v>0</v>
      </c>
      <c r="AS9" s="95">
        <f>'Datos sin int'!AF7</f>
        <v>0</v>
      </c>
      <c r="AT9" s="95">
        <f>'Datos sin int'!AG7</f>
        <v>10</v>
      </c>
      <c r="AU9" s="95">
        <f>'Datos sin int'!AH7</f>
        <v>101</v>
      </c>
      <c r="AV9" s="95">
        <f>'Datos sin int'!AI7</f>
        <v>111</v>
      </c>
      <c r="AW9" s="95">
        <f>'Datos sin int'!AJ7</f>
        <v>0</v>
      </c>
      <c r="AX9" s="95">
        <f>'Datos sin int'!AK7</f>
        <v>0</v>
      </c>
      <c r="AY9" s="95">
        <f>'Datos sin int'!AL7</f>
        <v>6</v>
      </c>
      <c r="AZ9" s="95">
        <f>'Datos sin int'!AM7</f>
        <v>75</v>
      </c>
      <c r="BA9" s="95">
        <f>'Datos sin int'!AN7</f>
        <v>81</v>
      </c>
      <c r="BB9" s="95">
        <f>'Datos sin int'!AO7</f>
        <v>0</v>
      </c>
      <c r="BC9" s="95">
        <f>'Datos sin int'!AP7</f>
        <v>0</v>
      </c>
      <c r="BD9" s="95">
        <f>'Datos sin int'!AQ7</f>
        <v>5</v>
      </c>
      <c r="BE9" s="95">
        <f>'Datos sin int'!AR7</f>
        <v>91</v>
      </c>
      <c r="BF9" s="95">
        <f>'Datos sin int'!AS7</f>
        <v>96</v>
      </c>
      <c r="BG9" s="95">
        <f>'Datos sin int'!AT7</f>
        <v>0</v>
      </c>
      <c r="BH9" s="95">
        <f>'Datos sin int'!AU7</f>
        <v>0</v>
      </c>
      <c r="BI9" s="95">
        <f>'Datos sin int'!AV7</f>
        <v>21</v>
      </c>
      <c r="BJ9" s="95">
        <f>'Datos sin int'!AW7</f>
        <v>267</v>
      </c>
      <c r="BK9" s="95">
        <f>'Datos sin int'!AX7</f>
        <v>288</v>
      </c>
    </row>
    <row r="10" spans="1:63" x14ac:dyDescent="0.3">
      <c r="A10" s="141">
        <v>7</v>
      </c>
      <c r="B10" s="95">
        <f>IF(Datos_totales!$E8=1,1,0)</f>
        <v>1</v>
      </c>
      <c r="C10" s="95">
        <f>IF(Datos_totales!$E8=2,1,0)</f>
        <v>0</v>
      </c>
      <c r="D10" s="95">
        <f>IF(Datos_totales!$E8=3,1,0)</f>
        <v>0</v>
      </c>
      <c r="E10" s="95">
        <f>IF(Datos_totales!$E8=4,1,0)</f>
        <v>0</v>
      </c>
      <c r="F10" s="95">
        <f>IF(Datos_totales!$B8=40,1,0)</f>
        <v>0</v>
      </c>
      <c r="G10" s="95">
        <f>IF(Datos_totales!$B8=60,1,0)</f>
        <v>1</v>
      </c>
      <c r="H10" s="95">
        <f>IF(Datos_totales!$B8=80,1,0)</f>
        <v>0</v>
      </c>
      <c r="I10" s="95">
        <f>IF(Datos_totales!$B8=90,1,0)</f>
        <v>0</v>
      </c>
      <c r="J10" s="95">
        <f>IF(Datos_totales!$M8=2,1,0)</f>
        <v>0</v>
      </c>
      <c r="K10" s="95">
        <f>IF(Datos_totales!$M8=3,1,0)</f>
        <v>0</v>
      </c>
      <c r="L10" s="95">
        <f>IF(Datos_totales!$M8=4,1,0)</f>
        <v>0</v>
      </c>
      <c r="M10" s="95">
        <f>IF(Datos_totales!$M8&gt;4,1,0)</f>
        <v>1</v>
      </c>
      <c r="N10" s="95">
        <f>IF(Datos_totales!$N8&lt;3.2,1,0)</f>
        <v>0</v>
      </c>
      <c r="O10" s="95">
        <f>IF(AND(Datos_totales!$N8&gt;=3.2,Datos_totales!$N8&lt;3.5),1,0)</f>
        <v>1</v>
      </c>
      <c r="P10" s="95">
        <f>IF(AND(Datos_totales!$N8&gt;=3.5,Datos_totales!$N8&lt;3.7),1,0)</f>
        <v>0</v>
      </c>
      <c r="Q10" s="95">
        <f>IF(AND(Datos_totales!$N8&gt;=3.7,Datos_totales!$N8&lt;4),1,0)</f>
        <v>0</v>
      </c>
      <c r="R10" s="95">
        <f>IF(Datos_totales!$N8&gt;4,1,0)</f>
        <v>0</v>
      </c>
      <c r="S10" s="95">
        <v>0.31000000000000005</v>
      </c>
      <c r="T10" s="95">
        <f t="shared" si="12"/>
        <v>3.11</v>
      </c>
      <c r="U10" s="95">
        <v>0</v>
      </c>
      <c r="V10" s="53">
        <v>0</v>
      </c>
      <c r="W10" s="54">
        <f t="shared" si="3"/>
        <v>1</v>
      </c>
      <c r="X10" s="54">
        <f t="shared" si="4"/>
        <v>0</v>
      </c>
      <c r="Y10" s="54">
        <f t="shared" si="5"/>
        <v>0</v>
      </c>
      <c r="Z10" s="54">
        <f t="shared" si="6"/>
        <v>0</v>
      </c>
      <c r="AA10" s="54">
        <f t="shared" si="7"/>
        <v>0</v>
      </c>
      <c r="AB10" s="95">
        <v>69321</v>
      </c>
      <c r="AC10" s="95">
        <v>69410</v>
      </c>
      <c r="AD10" s="95">
        <v>69498</v>
      </c>
      <c r="AE10" s="95">
        <f t="shared" si="8"/>
        <v>69410</v>
      </c>
      <c r="AF10" s="95">
        <v>18.93</v>
      </c>
      <c r="AG10" s="95">
        <v>1.2771506139637967</v>
      </c>
      <c r="AH10" s="95">
        <v>2.09</v>
      </c>
      <c r="AI10" s="95">
        <f t="shared" si="9"/>
        <v>0</v>
      </c>
      <c r="AJ10" s="95">
        <f t="shared" si="10"/>
        <v>0</v>
      </c>
      <c r="AK10" s="95">
        <f t="shared" si="0"/>
        <v>1</v>
      </c>
      <c r="AL10" s="95">
        <f t="shared" si="1"/>
        <v>0</v>
      </c>
      <c r="AM10" s="95">
        <f t="shared" si="2"/>
        <v>0</v>
      </c>
      <c r="AN10" s="95">
        <v>0.32014628611105395</v>
      </c>
      <c r="AO10" s="95">
        <v>0</v>
      </c>
      <c r="AP10" s="50">
        <f t="shared" si="11"/>
        <v>0</v>
      </c>
      <c r="AQ10" s="95">
        <v>0</v>
      </c>
      <c r="AR10" s="95">
        <f>'Datos sin int'!AE8</f>
        <v>0</v>
      </c>
      <c r="AS10" s="95">
        <f>'Datos sin int'!AF8</f>
        <v>0</v>
      </c>
      <c r="AT10" s="95">
        <f>'Datos sin int'!AG8</f>
        <v>4</v>
      </c>
      <c r="AU10" s="95">
        <f>'Datos sin int'!AH8</f>
        <v>56</v>
      </c>
      <c r="AV10" s="95">
        <f>'Datos sin int'!AI8</f>
        <v>60</v>
      </c>
      <c r="AW10" s="95">
        <f>'Datos sin int'!AJ8</f>
        <v>1</v>
      </c>
      <c r="AX10" s="95">
        <f>'Datos sin int'!AK8</f>
        <v>0</v>
      </c>
      <c r="AY10" s="95">
        <f>'Datos sin int'!AL8</f>
        <v>6</v>
      </c>
      <c r="AZ10" s="95">
        <f>'Datos sin int'!AM8</f>
        <v>39</v>
      </c>
      <c r="BA10" s="95">
        <f>'Datos sin int'!AN8</f>
        <v>46</v>
      </c>
      <c r="BB10" s="95">
        <f>'Datos sin int'!AO8</f>
        <v>1</v>
      </c>
      <c r="BC10" s="95">
        <f>'Datos sin int'!AP8</f>
        <v>0</v>
      </c>
      <c r="BD10" s="95">
        <f>'Datos sin int'!AQ8</f>
        <v>12</v>
      </c>
      <c r="BE10" s="95">
        <f>'Datos sin int'!AR8</f>
        <v>49</v>
      </c>
      <c r="BF10" s="95">
        <f>'Datos sin int'!AS8</f>
        <v>62</v>
      </c>
      <c r="BG10" s="95">
        <f>'Datos sin int'!AT8</f>
        <v>2</v>
      </c>
      <c r="BH10" s="95">
        <f>'Datos sin int'!AU8</f>
        <v>0</v>
      </c>
      <c r="BI10" s="95">
        <f>'Datos sin int'!AV8</f>
        <v>22</v>
      </c>
      <c r="BJ10" s="95">
        <f>'Datos sin int'!AW8</f>
        <v>144</v>
      </c>
      <c r="BK10" s="95">
        <f>'Datos sin int'!AX8</f>
        <v>168</v>
      </c>
    </row>
    <row r="11" spans="1:63" x14ac:dyDescent="0.3">
      <c r="A11" s="141">
        <v>8</v>
      </c>
      <c r="B11" s="95">
        <f>IF(Datos_totales!$E9=1,1,0)</f>
        <v>1</v>
      </c>
      <c r="C11" s="95">
        <f>IF(Datos_totales!$E9=2,1,0)</f>
        <v>0</v>
      </c>
      <c r="D11" s="95">
        <f>IF(Datos_totales!$E9=3,1,0)</f>
        <v>0</v>
      </c>
      <c r="E11" s="95">
        <f>IF(Datos_totales!$E9=4,1,0)</f>
        <v>0</v>
      </c>
      <c r="F11" s="95">
        <f>IF(Datos_totales!$B9=40,1,0)</f>
        <v>0</v>
      </c>
      <c r="G11" s="95">
        <f>IF(Datos_totales!$B9=60,1,0)</f>
        <v>0</v>
      </c>
      <c r="H11" s="95">
        <f>IF(Datos_totales!$B9=80,1,0)</f>
        <v>1</v>
      </c>
      <c r="I11" s="95">
        <f>IF(Datos_totales!$B9=90,1,0)</f>
        <v>0</v>
      </c>
      <c r="J11" s="95">
        <f>IF(Datos_totales!$M9=2,1,0)</f>
        <v>0</v>
      </c>
      <c r="K11" s="95">
        <f>IF(Datos_totales!$M9=3,1,0)</f>
        <v>0</v>
      </c>
      <c r="L11" s="95">
        <f>IF(Datos_totales!$M9=4,1,0)</f>
        <v>0</v>
      </c>
      <c r="M11" s="95">
        <f>IF(Datos_totales!$M9&gt;4,1,0)</f>
        <v>1</v>
      </c>
      <c r="N11" s="95">
        <f>IF(Datos_totales!$N9&lt;3.2,1,0)</f>
        <v>0</v>
      </c>
      <c r="O11" s="95">
        <f>IF(AND(Datos_totales!$N9&gt;=3.2,Datos_totales!$N9&lt;3.5),1,0)</f>
        <v>1</v>
      </c>
      <c r="P11" s="95">
        <f>IF(AND(Datos_totales!$N9&gt;=3.5,Datos_totales!$N9&lt;3.7),1,0)</f>
        <v>0</v>
      </c>
      <c r="Q11" s="95">
        <f>IF(AND(Datos_totales!$N9&gt;=3.7,Datos_totales!$N9&lt;4),1,0)</f>
        <v>0</v>
      </c>
      <c r="R11" s="95">
        <f>IF(Datos_totales!$N9&gt;4,1,0)</f>
        <v>0</v>
      </c>
      <c r="S11" s="95">
        <v>0.89000000000000012</v>
      </c>
      <c r="T11" s="95">
        <f t="shared" si="12"/>
        <v>4</v>
      </c>
      <c r="U11" s="95">
        <v>0</v>
      </c>
      <c r="V11" s="53">
        <v>2.0000000000000018E-2</v>
      </c>
      <c r="W11" s="54">
        <f t="shared" si="3"/>
        <v>0</v>
      </c>
      <c r="X11" s="54">
        <f t="shared" si="4"/>
        <v>1</v>
      </c>
      <c r="Y11" s="54">
        <f t="shared" si="5"/>
        <v>0</v>
      </c>
      <c r="Z11" s="54">
        <f t="shared" si="6"/>
        <v>0</v>
      </c>
      <c r="AA11" s="54">
        <f t="shared" si="7"/>
        <v>0</v>
      </c>
      <c r="AB11" s="95">
        <v>97279</v>
      </c>
      <c r="AC11" s="95">
        <v>96764</v>
      </c>
      <c r="AD11" s="95">
        <v>96251</v>
      </c>
      <c r="AE11" s="95">
        <f t="shared" si="8"/>
        <v>96765</v>
      </c>
      <c r="AF11" s="95">
        <v>18.72</v>
      </c>
      <c r="AG11" s="95">
        <v>1.2723058444020865</v>
      </c>
      <c r="AH11" s="95">
        <v>1.94</v>
      </c>
      <c r="AI11" s="95">
        <f t="shared" si="9"/>
        <v>0</v>
      </c>
      <c r="AJ11" s="95">
        <f t="shared" si="10"/>
        <v>0</v>
      </c>
      <c r="AK11" s="95">
        <f t="shared" si="0"/>
        <v>1</v>
      </c>
      <c r="AL11" s="95">
        <f t="shared" si="1"/>
        <v>0</v>
      </c>
      <c r="AM11" s="95">
        <f t="shared" si="2"/>
        <v>0</v>
      </c>
      <c r="AN11" s="95">
        <v>0.28780172993022601</v>
      </c>
      <c r="AO11" s="95">
        <v>1</v>
      </c>
      <c r="AP11" s="50">
        <f t="shared" si="11"/>
        <v>1.1235955056179774</v>
      </c>
      <c r="AQ11" s="95">
        <v>0</v>
      </c>
      <c r="AR11" s="95">
        <f>'Datos sin int'!AE9</f>
        <v>1</v>
      </c>
      <c r="AS11" s="95">
        <f>'Datos sin int'!AF9</f>
        <v>1</v>
      </c>
      <c r="AT11" s="95">
        <f>'Datos sin int'!AG9</f>
        <v>4</v>
      </c>
      <c r="AU11" s="95">
        <f>'Datos sin int'!AH9</f>
        <v>47</v>
      </c>
      <c r="AV11" s="95">
        <f>'Datos sin int'!AI9</f>
        <v>53</v>
      </c>
      <c r="AW11" s="95">
        <f>'Datos sin int'!AJ9</f>
        <v>0</v>
      </c>
      <c r="AX11" s="95">
        <f>'Datos sin int'!AK9</f>
        <v>1</v>
      </c>
      <c r="AY11" s="95">
        <f>'Datos sin int'!AL9</f>
        <v>5</v>
      </c>
      <c r="AZ11" s="95">
        <f>'Datos sin int'!AM9</f>
        <v>54</v>
      </c>
      <c r="BA11" s="95">
        <f>'Datos sin int'!AN9</f>
        <v>60</v>
      </c>
      <c r="BB11" s="95">
        <f>'Datos sin int'!AO9</f>
        <v>0</v>
      </c>
      <c r="BC11" s="95">
        <f>'Datos sin int'!AP9</f>
        <v>1</v>
      </c>
      <c r="BD11" s="95">
        <f>'Datos sin int'!AQ9</f>
        <v>3</v>
      </c>
      <c r="BE11" s="95">
        <f>'Datos sin int'!AR9</f>
        <v>39</v>
      </c>
      <c r="BF11" s="95">
        <f>'Datos sin int'!AS9</f>
        <v>43</v>
      </c>
      <c r="BG11" s="95">
        <f>'Datos sin int'!AT9</f>
        <v>1</v>
      </c>
      <c r="BH11" s="95">
        <f>'Datos sin int'!AU9</f>
        <v>3</v>
      </c>
      <c r="BI11" s="95">
        <f>'Datos sin int'!AV9</f>
        <v>12</v>
      </c>
      <c r="BJ11" s="95">
        <f>'Datos sin int'!AW9</f>
        <v>140</v>
      </c>
      <c r="BK11" s="95">
        <f>'Datos sin int'!AX9</f>
        <v>156</v>
      </c>
    </row>
    <row r="12" spans="1:63" x14ac:dyDescent="0.3">
      <c r="A12" s="141">
        <v>9</v>
      </c>
      <c r="B12" s="95">
        <f>IF(Datos_totales!$E10=1,1,0)</f>
        <v>1</v>
      </c>
      <c r="C12" s="95">
        <f>IF(Datos_totales!$E10=2,1,0)</f>
        <v>0</v>
      </c>
      <c r="D12" s="95">
        <f>IF(Datos_totales!$E10=3,1,0)</f>
        <v>0</v>
      </c>
      <c r="E12" s="95">
        <f>IF(Datos_totales!$E10=4,1,0)</f>
        <v>0</v>
      </c>
      <c r="F12" s="95">
        <f>IF(Datos_totales!$B10=40,1,0)</f>
        <v>0</v>
      </c>
      <c r="G12" s="95">
        <f>IF(Datos_totales!$B10=60,1,0)</f>
        <v>0</v>
      </c>
      <c r="H12" s="95">
        <f>IF(Datos_totales!$B10=80,1,0)</f>
        <v>1</v>
      </c>
      <c r="I12" s="95">
        <f>IF(Datos_totales!$B10=90,1,0)</f>
        <v>0</v>
      </c>
      <c r="J12" s="95">
        <f>IF(Datos_totales!$M10=2,1,0)</f>
        <v>0</v>
      </c>
      <c r="K12" s="95">
        <f>IF(Datos_totales!$M10=3,1,0)</f>
        <v>0</v>
      </c>
      <c r="L12" s="95">
        <f>IF(Datos_totales!$M10=4,1,0)</f>
        <v>0</v>
      </c>
      <c r="M12" s="95">
        <f>IF(Datos_totales!$M10&gt;4,1,0)</f>
        <v>1</v>
      </c>
      <c r="N12" s="95">
        <f>IF(Datos_totales!$N10&lt;3.2,1,0)</f>
        <v>0</v>
      </c>
      <c r="O12" s="95">
        <f>IF(AND(Datos_totales!$N10&gt;=3.2,Datos_totales!$N10&lt;3.5),1,0)</f>
        <v>1</v>
      </c>
      <c r="P12" s="95">
        <f>IF(AND(Datos_totales!$N10&gt;=3.5,Datos_totales!$N10&lt;3.7),1,0)</f>
        <v>0</v>
      </c>
      <c r="Q12" s="95">
        <f>IF(AND(Datos_totales!$N10&gt;=3.7,Datos_totales!$N10&lt;4),1,0)</f>
        <v>0</v>
      </c>
      <c r="R12" s="95">
        <f>IF(Datos_totales!$N10&gt;4,1,0)</f>
        <v>0</v>
      </c>
      <c r="S12" s="95">
        <v>1.4569999999999999</v>
      </c>
      <c r="T12" s="95">
        <f t="shared" si="12"/>
        <v>5.4569999999999999</v>
      </c>
      <c r="U12" s="95">
        <v>0</v>
      </c>
      <c r="V12" s="53">
        <v>0</v>
      </c>
      <c r="W12" s="54">
        <f t="shared" si="3"/>
        <v>1</v>
      </c>
      <c r="X12" s="54">
        <f t="shared" si="4"/>
        <v>0</v>
      </c>
      <c r="Y12" s="54">
        <f t="shared" si="5"/>
        <v>0</v>
      </c>
      <c r="Z12" s="54">
        <f t="shared" si="6"/>
        <v>0</v>
      </c>
      <c r="AA12" s="54">
        <f t="shared" si="7"/>
        <v>0</v>
      </c>
      <c r="AB12" s="95">
        <v>97279</v>
      </c>
      <c r="AC12" s="95">
        <v>96764</v>
      </c>
      <c r="AD12" s="95">
        <v>96251</v>
      </c>
      <c r="AE12" s="95">
        <f t="shared" si="8"/>
        <v>96765</v>
      </c>
      <c r="AF12" s="95">
        <v>16.2</v>
      </c>
      <c r="AG12" s="95">
        <v>1.209515014542631</v>
      </c>
      <c r="AH12" s="95">
        <v>1.66</v>
      </c>
      <c r="AI12" s="95">
        <f t="shared" si="9"/>
        <v>0</v>
      </c>
      <c r="AJ12" s="95">
        <f t="shared" si="10"/>
        <v>1</v>
      </c>
      <c r="AK12" s="95">
        <f t="shared" si="0"/>
        <v>0</v>
      </c>
      <c r="AL12" s="95">
        <f t="shared" si="1"/>
        <v>0</v>
      </c>
      <c r="AM12" s="95">
        <f t="shared" si="2"/>
        <v>0</v>
      </c>
      <c r="AN12" s="95">
        <v>0.22010808804005508</v>
      </c>
      <c r="AO12" s="95">
        <v>0</v>
      </c>
      <c r="AP12" s="50">
        <f t="shared" si="11"/>
        <v>0</v>
      </c>
      <c r="AQ12" s="95">
        <v>0</v>
      </c>
      <c r="AR12" s="95">
        <f>'Datos sin int'!AE10</f>
        <v>0</v>
      </c>
      <c r="AS12" s="95">
        <f>'Datos sin int'!AF10</f>
        <v>3</v>
      </c>
      <c r="AT12" s="95">
        <f>'Datos sin int'!AG10</f>
        <v>12</v>
      </c>
      <c r="AU12" s="95">
        <f>'Datos sin int'!AH10</f>
        <v>33</v>
      </c>
      <c r="AV12" s="95">
        <f>'Datos sin int'!AI10</f>
        <v>48</v>
      </c>
      <c r="AW12" s="95">
        <f>'Datos sin int'!AJ10</f>
        <v>0</v>
      </c>
      <c r="AX12" s="95">
        <f>'Datos sin int'!AK10</f>
        <v>1</v>
      </c>
      <c r="AY12" s="95">
        <f>'Datos sin int'!AL10</f>
        <v>22</v>
      </c>
      <c r="AZ12" s="95">
        <f>'Datos sin int'!AM10</f>
        <v>76</v>
      </c>
      <c r="BA12" s="95">
        <f>'Datos sin int'!AN10</f>
        <v>99</v>
      </c>
      <c r="BB12" s="95">
        <f>'Datos sin int'!AO10</f>
        <v>0</v>
      </c>
      <c r="BC12" s="95">
        <f>'Datos sin int'!AP10</f>
        <v>2</v>
      </c>
      <c r="BD12" s="95">
        <f>'Datos sin int'!AQ10</f>
        <v>21</v>
      </c>
      <c r="BE12" s="95">
        <f>'Datos sin int'!AR10</f>
        <v>60</v>
      </c>
      <c r="BF12" s="95">
        <f>'Datos sin int'!AS10</f>
        <v>83</v>
      </c>
      <c r="BG12" s="95">
        <f>'Datos sin int'!AT10</f>
        <v>0</v>
      </c>
      <c r="BH12" s="95">
        <f>'Datos sin int'!AU10</f>
        <v>6</v>
      </c>
      <c r="BI12" s="95">
        <f>'Datos sin int'!AV10</f>
        <v>55</v>
      </c>
      <c r="BJ12" s="95">
        <f>'Datos sin int'!AW10</f>
        <v>169</v>
      </c>
      <c r="BK12" s="95">
        <f>'Datos sin int'!AX10</f>
        <v>230</v>
      </c>
    </row>
    <row r="13" spans="1:63" x14ac:dyDescent="0.3">
      <c r="A13" s="141">
        <v>10</v>
      </c>
      <c r="B13" s="95">
        <f>IF(Datos_totales!$E11=1,1,0)</f>
        <v>1</v>
      </c>
      <c r="C13" s="95">
        <f>IF(Datos_totales!$E11=2,1,0)</f>
        <v>0</v>
      </c>
      <c r="D13" s="95">
        <f>IF(Datos_totales!$E11=3,1,0)</f>
        <v>0</v>
      </c>
      <c r="E13" s="95">
        <f>IF(Datos_totales!$E11=4,1,0)</f>
        <v>0</v>
      </c>
      <c r="F13" s="95">
        <f>IF(Datos_totales!$B11=40,1,0)</f>
        <v>0</v>
      </c>
      <c r="G13" s="95">
        <f>IF(Datos_totales!$B11=60,1,0)</f>
        <v>0</v>
      </c>
      <c r="H13" s="95">
        <f>IF(Datos_totales!$B11=80,1,0)</f>
        <v>1</v>
      </c>
      <c r="I13" s="95">
        <f>IF(Datos_totales!$B11=90,1,0)</f>
        <v>0</v>
      </c>
      <c r="J13" s="95">
        <f>IF(Datos_totales!$M11=2,1,0)</f>
        <v>0</v>
      </c>
      <c r="K13" s="95">
        <f>IF(Datos_totales!$M11=3,1,0)</f>
        <v>0</v>
      </c>
      <c r="L13" s="95">
        <f>IF(Datos_totales!$M11=4,1,0)</f>
        <v>1</v>
      </c>
      <c r="M13" s="95">
        <f>IF(Datos_totales!$M11&gt;4,1,0)</f>
        <v>0</v>
      </c>
      <c r="N13" s="95">
        <f>IF(Datos_totales!$N11&lt;3.2,1,0)</f>
        <v>0</v>
      </c>
      <c r="O13" s="95">
        <f>IF(AND(Datos_totales!$N11&gt;=3.2,Datos_totales!$N11&lt;3.5),1,0)</f>
        <v>0</v>
      </c>
      <c r="P13" s="95">
        <f>IF(AND(Datos_totales!$N11&gt;=3.5,Datos_totales!$N11&lt;3.7),1,0)</f>
        <v>1</v>
      </c>
      <c r="Q13" s="95">
        <f>IF(AND(Datos_totales!$N11&gt;=3.7,Datos_totales!$N11&lt;4),1,0)</f>
        <v>0</v>
      </c>
      <c r="R13" s="95">
        <f>IF(Datos_totales!$N11&gt;4,1,0)</f>
        <v>0</v>
      </c>
      <c r="S13" s="95">
        <v>0.24300000000000035</v>
      </c>
      <c r="T13" s="95">
        <f t="shared" si="12"/>
        <v>5.7</v>
      </c>
      <c r="U13" s="95">
        <v>0</v>
      </c>
      <c r="V13" s="53">
        <v>0</v>
      </c>
      <c r="W13" s="54">
        <f t="shared" si="3"/>
        <v>1</v>
      </c>
      <c r="X13" s="54">
        <f t="shared" si="4"/>
        <v>0</v>
      </c>
      <c r="Y13" s="54">
        <f t="shared" si="5"/>
        <v>0</v>
      </c>
      <c r="Z13" s="54">
        <f t="shared" si="6"/>
        <v>0</v>
      </c>
      <c r="AA13" s="54">
        <f t="shared" si="7"/>
        <v>0</v>
      </c>
      <c r="AB13" s="95">
        <v>97279</v>
      </c>
      <c r="AC13" s="95">
        <v>96764</v>
      </c>
      <c r="AD13" s="95">
        <v>96251</v>
      </c>
      <c r="AE13" s="95">
        <f t="shared" si="8"/>
        <v>96765</v>
      </c>
      <c r="AF13" s="95">
        <v>10.73</v>
      </c>
      <c r="AG13" s="95">
        <v>1.0305997219659511</v>
      </c>
      <c r="AH13" s="95">
        <v>3.01</v>
      </c>
      <c r="AI13" s="95">
        <f t="shared" si="9"/>
        <v>0</v>
      </c>
      <c r="AJ13" s="95">
        <f t="shared" si="10"/>
        <v>0</v>
      </c>
      <c r="AK13" s="95">
        <f t="shared" si="0"/>
        <v>1</v>
      </c>
      <c r="AL13" s="95">
        <f t="shared" si="1"/>
        <v>0</v>
      </c>
      <c r="AM13" s="95">
        <f t="shared" si="2"/>
        <v>0</v>
      </c>
      <c r="AN13" s="95">
        <v>0.47856649559384334</v>
      </c>
      <c r="AO13" s="95">
        <v>0</v>
      </c>
      <c r="AP13" s="50">
        <f t="shared" si="11"/>
        <v>0</v>
      </c>
      <c r="AQ13" s="95">
        <v>0</v>
      </c>
      <c r="AR13" s="95">
        <f>'Datos sin int'!AE11</f>
        <v>0</v>
      </c>
      <c r="AS13" s="95">
        <f>'Datos sin int'!AF11</f>
        <v>1</v>
      </c>
      <c r="AT13" s="95">
        <f>'Datos sin int'!AG11</f>
        <v>5</v>
      </c>
      <c r="AU13" s="95">
        <f>'Datos sin int'!AH11</f>
        <v>27</v>
      </c>
      <c r="AV13" s="95">
        <f>'Datos sin int'!AI11</f>
        <v>33</v>
      </c>
      <c r="AW13" s="95">
        <f>'Datos sin int'!AJ11</f>
        <v>0</v>
      </c>
      <c r="AX13" s="95">
        <f>'Datos sin int'!AK11</f>
        <v>1</v>
      </c>
      <c r="AY13" s="95">
        <f>'Datos sin int'!AL11</f>
        <v>5</v>
      </c>
      <c r="AZ13" s="95">
        <f>'Datos sin int'!AM11</f>
        <v>46</v>
      </c>
      <c r="BA13" s="95">
        <f>'Datos sin int'!AN11</f>
        <v>52</v>
      </c>
      <c r="BB13" s="95">
        <f>'Datos sin int'!AO11</f>
        <v>0</v>
      </c>
      <c r="BC13" s="95">
        <f>'Datos sin int'!AP11</f>
        <v>0</v>
      </c>
      <c r="BD13" s="95">
        <f>'Datos sin int'!AQ11</f>
        <v>6</v>
      </c>
      <c r="BE13" s="95">
        <f>'Datos sin int'!AR11</f>
        <v>35</v>
      </c>
      <c r="BF13" s="95">
        <f>'Datos sin int'!AS11</f>
        <v>41</v>
      </c>
      <c r="BG13" s="95">
        <f>'Datos sin int'!AT11</f>
        <v>0</v>
      </c>
      <c r="BH13" s="95">
        <f>'Datos sin int'!AU11</f>
        <v>2</v>
      </c>
      <c r="BI13" s="95">
        <f>'Datos sin int'!AV11</f>
        <v>16</v>
      </c>
      <c r="BJ13" s="95">
        <f>'Datos sin int'!AW11</f>
        <v>108</v>
      </c>
      <c r="BK13" s="95">
        <f>'Datos sin int'!AX11</f>
        <v>126</v>
      </c>
    </row>
    <row r="14" spans="1:63" x14ac:dyDescent="0.3">
      <c r="A14" s="141">
        <v>11</v>
      </c>
      <c r="B14" s="95">
        <f>IF(Datos_totales!$E12=1,1,0)</f>
        <v>1</v>
      </c>
      <c r="C14" s="95">
        <f>IF(Datos_totales!$E12=2,1,0)</f>
        <v>0</v>
      </c>
      <c r="D14" s="95">
        <f>IF(Datos_totales!$E12=3,1,0)</f>
        <v>0</v>
      </c>
      <c r="E14" s="95">
        <f>IF(Datos_totales!$E12=4,1,0)</f>
        <v>0</v>
      </c>
      <c r="F14" s="95">
        <f>IF(Datos_totales!$B12=40,1,0)</f>
        <v>0</v>
      </c>
      <c r="G14" s="95">
        <f>IF(Datos_totales!$B12=60,1,0)</f>
        <v>0</v>
      </c>
      <c r="H14" s="95">
        <f>IF(Datos_totales!$B12=80,1,0)</f>
        <v>1</v>
      </c>
      <c r="I14" s="95">
        <f>IF(Datos_totales!$B12=90,1,0)</f>
        <v>0</v>
      </c>
      <c r="J14" s="95">
        <f>IF(Datos_totales!$M12=2,1,0)</f>
        <v>0</v>
      </c>
      <c r="K14" s="95">
        <f>IF(Datos_totales!$M12=3,1,0)</f>
        <v>0</v>
      </c>
      <c r="L14" s="95">
        <f>IF(Datos_totales!$M12=4,1,0)</f>
        <v>0</v>
      </c>
      <c r="M14" s="95">
        <f>IF(Datos_totales!$M12&gt;4,1,0)</f>
        <v>1</v>
      </c>
      <c r="N14" s="95">
        <f>IF(Datos_totales!$N12&lt;3.2,1,0)</f>
        <v>0</v>
      </c>
      <c r="O14" s="95">
        <f>IF(AND(Datos_totales!$N12&gt;=3.2,Datos_totales!$N12&lt;3.5),1,0)</f>
        <v>1</v>
      </c>
      <c r="P14" s="95">
        <f>IF(AND(Datos_totales!$N12&gt;=3.5,Datos_totales!$N12&lt;3.7),1,0)</f>
        <v>0</v>
      </c>
      <c r="Q14" s="95">
        <f>IF(AND(Datos_totales!$N12&gt;=3.7,Datos_totales!$N12&lt;4),1,0)</f>
        <v>0</v>
      </c>
      <c r="R14" s="95">
        <f>IF(Datos_totales!$N12&gt;4,1,0)</f>
        <v>0</v>
      </c>
      <c r="S14" s="95">
        <v>0.55999999999999961</v>
      </c>
      <c r="T14" s="95">
        <f t="shared" si="12"/>
        <v>6.26</v>
      </c>
      <c r="U14" s="95">
        <v>1</v>
      </c>
      <c r="V14" s="53">
        <v>0</v>
      </c>
      <c r="W14" s="54">
        <f t="shared" si="3"/>
        <v>1</v>
      </c>
      <c r="X14" s="54">
        <f t="shared" si="4"/>
        <v>0</v>
      </c>
      <c r="Y14" s="54">
        <f t="shared" si="5"/>
        <v>0</v>
      </c>
      <c r="Z14" s="54">
        <f t="shared" si="6"/>
        <v>0</v>
      </c>
      <c r="AA14" s="54">
        <f t="shared" si="7"/>
        <v>0</v>
      </c>
      <c r="AB14" s="95">
        <v>97279</v>
      </c>
      <c r="AC14" s="95">
        <v>96764</v>
      </c>
      <c r="AD14" s="95">
        <v>96251</v>
      </c>
      <c r="AE14" s="95">
        <f t="shared" si="8"/>
        <v>96765</v>
      </c>
      <c r="AF14" s="95">
        <v>26.9</v>
      </c>
      <c r="AG14" s="95">
        <v>1.4297522800024081</v>
      </c>
      <c r="AH14" s="95">
        <v>2.61</v>
      </c>
      <c r="AI14" s="95">
        <f t="shared" si="9"/>
        <v>0</v>
      </c>
      <c r="AJ14" s="95">
        <f t="shared" si="10"/>
        <v>0</v>
      </c>
      <c r="AK14" s="95">
        <f t="shared" si="0"/>
        <v>1</v>
      </c>
      <c r="AL14" s="95">
        <f t="shared" si="1"/>
        <v>0</v>
      </c>
      <c r="AM14" s="95">
        <f t="shared" si="2"/>
        <v>0</v>
      </c>
      <c r="AN14" s="95">
        <v>0.41664050733828095</v>
      </c>
      <c r="AO14" s="95">
        <v>1</v>
      </c>
      <c r="AP14" s="50">
        <f t="shared" si="11"/>
        <v>1.7857142857142869</v>
      </c>
      <c r="AQ14" s="95">
        <v>1</v>
      </c>
      <c r="AR14" s="95">
        <f>'Datos sin int'!AE12</f>
        <v>0</v>
      </c>
      <c r="AS14" s="95">
        <f>'Datos sin int'!AF12</f>
        <v>1</v>
      </c>
      <c r="AT14" s="95">
        <f>'Datos sin int'!AG12</f>
        <v>15</v>
      </c>
      <c r="AU14" s="95">
        <f>'Datos sin int'!AH12</f>
        <v>62</v>
      </c>
      <c r="AV14" s="95">
        <f>'Datos sin int'!AI12</f>
        <v>78</v>
      </c>
      <c r="AW14" s="95">
        <f>'Datos sin int'!AJ12</f>
        <v>0</v>
      </c>
      <c r="AX14" s="95">
        <f>'Datos sin int'!AK12</f>
        <v>0</v>
      </c>
      <c r="AY14" s="95">
        <f>'Datos sin int'!AL12</f>
        <v>8</v>
      </c>
      <c r="AZ14" s="95">
        <f>'Datos sin int'!AM12</f>
        <v>49</v>
      </c>
      <c r="BA14" s="95">
        <f>'Datos sin int'!AN12</f>
        <v>57</v>
      </c>
      <c r="BB14" s="95">
        <f>'Datos sin int'!AO12</f>
        <v>0</v>
      </c>
      <c r="BC14" s="95">
        <f>'Datos sin int'!AP12</f>
        <v>0</v>
      </c>
      <c r="BD14" s="95">
        <f>'Datos sin int'!AQ12</f>
        <v>15</v>
      </c>
      <c r="BE14" s="95">
        <f>'Datos sin int'!AR12</f>
        <v>63</v>
      </c>
      <c r="BF14" s="95">
        <f>'Datos sin int'!AS12</f>
        <v>78</v>
      </c>
      <c r="BG14" s="95">
        <f>'Datos sin int'!AT12</f>
        <v>0</v>
      </c>
      <c r="BH14" s="95">
        <f>'Datos sin int'!AU12</f>
        <v>1</v>
      </c>
      <c r="BI14" s="95">
        <f>'Datos sin int'!AV12</f>
        <v>38</v>
      </c>
      <c r="BJ14" s="95">
        <f>'Datos sin int'!AW12</f>
        <v>174</v>
      </c>
      <c r="BK14" s="95">
        <f>'Datos sin int'!AX12</f>
        <v>213</v>
      </c>
    </row>
    <row r="15" spans="1:63" x14ac:dyDescent="0.3">
      <c r="A15" s="141">
        <v>12</v>
      </c>
      <c r="B15" s="95">
        <f>IF(Datos_totales!$E13=1,1,0)</f>
        <v>1</v>
      </c>
      <c r="C15" s="95">
        <f>IF(Datos_totales!$E13=2,1,0)</f>
        <v>0</v>
      </c>
      <c r="D15" s="95">
        <f>IF(Datos_totales!$E13=3,1,0)</f>
        <v>0</v>
      </c>
      <c r="E15" s="95">
        <f>IF(Datos_totales!$E13=4,1,0)</f>
        <v>0</v>
      </c>
      <c r="F15" s="95">
        <f>IF(Datos_totales!$B13=40,1,0)</f>
        <v>0</v>
      </c>
      <c r="G15" s="95">
        <f>IF(Datos_totales!$B13=60,1,0)</f>
        <v>0</v>
      </c>
      <c r="H15" s="95">
        <f>IF(Datos_totales!$B13=80,1,0)</f>
        <v>0</v>
      </c>
      <c r="I15" s="95">
        <f>IF(Datos_totales!$B13=90,1,0)</f>
        <v>1</v>
      </c>
      <c r="J15" s="95">
        <f>IF(Datos_totales!$M13=2,1,0)</f>
        <v>0</v>
      </c>
      <c r="K15" s="95">
        <f>IF(Datos_totales!$M13=3,1,0)</f>
        <v>0</v>
      </c>
      <c r="L15" s="95">
        <f>IF(Datos_totales!$M13=4,1,0)</f>
        <v>0</v>
      </c>
      <c r="M15" s="95">
        <f>IF(Datos_totales!$M13&gt;4,1,0)</f>
        <v>1</v>
      </c>
      <c r="N15" s="95">
        <f>IF(Datos_totales!$N13&lt;3.2,1,0)</f>
        <v>0</v>
      </c>
      <c r="O15" s="95">
        <f>IF(AND(Datos_totales!$N13&gt;=3.2,Datos_totales!$N13&lt;3.5),1,0)</f>
        <v>0</v>
      </c>
      <c r="P15" s="95">
        <f>IF(AND(Datos_totales!$N13&gt;=3.5,Datos_totales!$N13&lt;3.7),1,0)</f>
        <v>1</v>
      </c>
      <c r="Q15" s="95">
        <f>IF(AND(Datos_totales!$N13&gt;=3.7,Datos_totales!$N13&lt;4),1,0)</f>
        <v>0</v>
      </c>
      <c r="R15" s="95">
        <f>IF(Datos_totales!$N13&gt;4,1,0)</f>
        <v>0</v>
      </c>
      <c r="S15" s="95">
        <v>1.3399999999999999</v>
      </c>
      <c r="T15" s="95">
        <f t="shared" si="12"/>
        <v>7.6</v>
      </c>
      <c r="U15" s="95">
        <v>0</v>
      </c>
      <c r="V15" s="53">
        <v>0</v>
      </c>
      <c r="W15" s="54">
        <f t="shared" si="3"/>
        <v>1</v>
      </c>
      <c r="X15" s="54">
        <f t="shared" si="4"/>
        <v>0</v>
      </c>
      <c r="Y15" s="54">
        <f t="shared" si="5"/>
        <v>0</v>
      </c>
      <c r="Z15" s="54">
        <f t="shared" si="6"/>
        <v>0</v>
      </c>
      <c r="AA15" s="54">
        <f t="shared" si="7"/>
        <v>0</v>
      </c>
      <c r="AB15" s="95">
        <v>92778</v>
      </c>
      <c r="AC15" s="95">
        <v>87407</v>
      </c>
      <c r="AD15" s="95">
        <v>87407</v>
      </c>
      <c r="AE15" s="95">
        <f t="shared" si="8"/>
        <v>89197</v>
      </c>
      <c r="AF15" s="95">
        <v>29.84</v>
      </c>
      <c r="AG15" s="95">
        <v>1.4747988188006311</v>
      </c>
      <c r="AH15" s="95">
        <v>1.68</v>
      </c>
      <c r="AI15" s="95">
        <f t="shared" si="9"/>
        <v>0</v>
      </c>
      <c r="AJ15" s="95">
        <f t="shared" si="10"/>
        <v>1</v>
      </c>
      <c r="AK15" s="95">
        <f t="shared" si="0"/>
        <v>0</v>
      </c>
      <c r="AL15" s="95">
        <f t="shared" si="1"/>
        <v>0</v>
      </c>
      <c r="AM15" s="95">
        <f t="shared" si="2"/>
        <v>0</v>
      </c>
      <c r="AN15" s="95">
        <v>0.22530928172586284</v>
      </c>
      <c r="AO15" s="95">
        <v>0</v>
      </c>
      <c r="AP15" s="50">
        <f t="shared" si="11"/>
        <v>0</v>
      </c>
      <c r="AQ15" s="95">
        <v>0</v>
      </c>
      <c r="AR15" s="95">
        <f>'Datos sin int'!AE13</f>
        <v>2</v>
      </c>
      <c r="AS15" s="95">
        <f>'Datos sin int'!AF13</f>
        <v>0</v>
      </c>
      <c r="AT15" s="95">
        <f>'Datos sin int'!AG13</f>
        <v>11</v>
      </c>
      <c r="AU15" s="95">
        <f>'Datos sin int'!AH13</f>
        <v>31</v>
      </c>
      <c r="AV15" s="95">
        <f>'Datos sin int'!AI13</f>
        <v>44</v>
      </c>
      <c r="AW15" s="95">
        <f>'Datos sin int'!AJ13</f>
        <v>0</v>
      </c>
      <c r="AX15" s="95">
        <f>'Datos sin int'!AK13</f>
        <v>0</v>
      </c>
      <c r="AY15" s="95">
        <f>'Datos sin int'!AL13</f>
        <v>10</v>
      </c>
      <c r="AZ15" s="95">
        <f>'Datos sin int'!AM13</f>
        <v>36</v>
      </c>
      <c r="BA15" s="95">
        <f>'Datos sin int'!AN13</f>
        <v>46</v>
      </c>
      <c r="BB15" s="95">
        <f>'Datos sin int'!AO13</f>
        <v>0</v>
      </c>
      <c r="BC15" s="95">
        <f>'Datos sin int'!AP13</f>
        <v>2</v>
      </c>
      <c r="BD15" s="95">
        <f>'Datos sin int'!AQ13</f>
        <v>8</v>
      </c>
      <c r="BE15" s="95">
        <f>'Datos sin int'!AR13</f>
        <v>24</v>
      </c>
      <c r="BF15" s="95">
        <f>'Datos sin int'!AS13</f>
        <v>34</v>
      </c>
      <c r="BG15" s="95">
        <f>'Datos sin int'!AT13</f>
        <v>2</v>
      </c>
      <c r="BH15" s="95">
        <f>'Datos sin int'!AU13</f>
        <v>2</v>
      </c>
      <c r="BI15" s="95">
        <f>'Datos sin int'!AV13</f>
        <v>29</v>
      </c>
      <c r="BJ15" s="95">
        <f>'Datos sin int'!AW13</f>
        <v>91</v>
      </c>
      <c r="BK15" s="95">
        <f>'Datos sin int'!AX13</f>
        <v>124</v>
      </c>
    </row>
    <row r="16" spans="1:63" x14ac:dyDescent="0.3">
      <c r="A16" s="141">
        <v>13</v>
      </c>
      <c r="B16" s="95">
        <f>IF(Datos_totales!$E14=1,1,0)</f>
        <v>1</v>
      </c>
      <c r="C16" s="95">
        <f>IF(Datos_totales!$E14=2,1,0)</f>
        <v>0</v>
      </c>
      <c r="D16" s="95">
        <f>IF(Datos_totales!$E14=3,1,0)</f>
        <v>0</v>
      </c>
      <c r="E16" s="95">
        <f>IF(Datos_totales!$E14=4,1,0)</f>
        <v>0</v>
      </c>
      <c r="F16" s="95">
        <f>IF(Datos_totales!$B14=40,1,0)</f>
        <v>0</v>
      </c>
      <c r="G16" s="95">
        <f>IF(Datos_totales!$B14=60,1,0)</f>
        <v>0</v>
      </c>
      <c r="H16" s="95">
        <f>IF(Datos_totales!$B14=80,1,0)</f>
        <v>0</v>
      </c>
      <c r="I16" s="95">
        <f>IF(Datos_totales!$B14=90,1,0)</f>
        <v>1</v>
      </c>
      <c r="J16" s="95">
        <f>IF(Datos_totales!$M14=2,1,0)</f>
        <v>0</v>
      </c>
      <c r="K16" s="95">
        <f>IF(Datos_totales!$M14=3,1,0)</f>
        <v>0</v>
      </c>
      <c r="L16" s="95">
        <f>IF(Datos_totales!$M14=4,1,0)</f>
        <v>0</v>
      </c>
      <c r="M16" s="95">
        <f>IF(Datos_totales!$M14&gt;4,1,0)</f>
        <v>1</v>
      </c>
      <c r="N16" s="95">
        <f>IF(Datos_totales!$N14&lt;3.2,1,0)</f>
        <v>0</v>
      </c>
      <c r="O16" s="95">
        <f>IF(AND(Datos_totales!$N14&gt;=3.2,Datos_totales!$N14&lt;3.5),1,0)</f>
        <v>0</v>
      </c>
      <c r="P16" s="95">
        <f>IF(AND(Datos_totales!$N14&gt;=3.5,Datos_totales!$N14&lt;3.7),1,0)</f>
        <v>1</v>
      </c>
      <c r="Q16" s="95">
        <f>IF(AND(Datos_totales!$N14&gt;=3.7,Datos_totales!$N14&lt;4),1,0)</f>
        <v>0</v>
      </c>
      <c r="R16" s="95">
        <f>IF(Datos_totales!$N14&gt;4,1,0)</f>
        <v>0</v>
      </c>
      <c r="S16" s="95">
        <v>0.80000000000000071</v>
      </c>
      <c r="T16" s="95">
        <f t="shared" si="12"/>
        <v>8.4</v>
      </c>
      <c r="U16" s="95">
        <v>0</v>
      </c>
      <c r="V16" s="53">
        <v>0</v>
      </c>
      <c r="W16" s="54">
        <f t="shared" si="3"/>
        <v>1</v>
      </c>
      <c r="X16" s="54">
        <f t="shared" si="4"/>
        <v>0</v>
      </c>
      <c r="Y16" s="54">
        <f t="shared" si="5"/>
        <v>0</v>
      </c>
      <c r="Z16" s="54">
        <f t="shared" si="6"/>
        <v>0</v>
      </c>
      <c r="AA16" s="54">
        <f t="shared" si="7"/>
        <v>0</v>
      </c>
      <c r="AB16" s="95">
        <v>92778</v>
      </c>
      <c r="AC16" s="95">
        <v>87407</v>
      </c>
      <c r="AD16" s="95">
        <v>87407</v>
      </c>
      <c r="AE16" s="95">
        <f t="shared" si="8"/>
        <v>89197</v>
      </c>
      <c r="AF16" s="95">
        <v>16.05</v>
      </c>
      <c r="AG16" s="95">
        <v>1.2054750367408908</v>
      </c>
      <c r="AH16" s="95">
        <v>2.1</v>
      </c>
      <c r="AI16" s="95">
        <f t="shared" si="9"/>
        <v>0</v>
      </c>
      <c r="AJ16" s="95">
        <f t="shared" si="10"/>
        <v>0</v>
      </c>
      <c r="AK16" s="95">
        <f t="shared" si="0"/>
        <v>1</v>
      </c>
      <c r="AL16" s="95">
        <f t="shared" si="1"/>
        <v>0</v>
      </c>
      <c r="AM16" s="95">
        <f t="shared" si="2"/>
        <v>0</v>
      </c>
      <c r="AN16" s="95">
        <v>0.3222192947339193</v>
      </c>
      <c r="AO16" s="95">
        <v>3</v>
      </c>
      <c r="AP16" s="50">
        <f t="shared" si="11"/>
        <v>3.7499999999999964</v>
      </c>
      <c r="AQ16" s="95">
        <v>0</v>
      </c>
      <c r="AR16" s="95">
        <f>'Datos sin int'!AE14</f>
        <v>0</v>
      </c>
      <c r="AS16" s="95">
        <f>'Datos sin int'!AF14</f>
        <v>1</v>
      </c>
      <c r="AT16" s="95">
        <f>'Datos sin int'!AG14</f>
        <v>6</v>
      </c>
      <c r="AU16" s="95">
        <f>'Datos sin int'!AH14</f>
        <v>22</v>
      </c>
      <c r="AV16" s="95">
        <f>'Datos sin int'!AI14</f>
        <v>29</v>
      </c>
      <c r="AW16" s="95">
        <f>'Datos sin int'!AJ14</f>
        <v>0</v>
      </c>
      <c r="AX16" s="95">
        <f>'Datos sin int'!AK14</f>
        <v>0</v>
      </c>
      <c r="AY16" s="95">
        <f>'Datos sin int'!AL14</f>
        <v>5</v>
      </c>
      <c r="AZ16" s="95">
        <f>'Datos sin int'!AM14</f>
        <v>30</v>
      </c>
      <c r="BA16" s="95">
        <f>'Datos sin int'!AN14</f>
        <v>35</v>
      </c>
      <c r="BB16" s="95">
        <f>'Datos sin int'!AO14</f>
        <v>0</v>
      </c>
      <c r="BC16" s="95">
        <f>'Datos sin int'!AP14</f>
        <v>0</v>
      </c>
      <c r="BD16" s="95">
        <f>'Datos sin int'!AQ14</f>
        <v>7</v>
      </c>
      <c r="BE16" s="95">
        <f>'Datos sin int'!AR14</f>
        <v>23</v>
      </c>
      <c r="BF16" s="95">
        <f>'Datos sin int'!AS14</f>
        <v>30</v>
      </c>
      <c r="BG16" s="95">
        <f>'Datos sin int'!AT14</f>
        <v>0</v>
      </c>
      <c r="BH16" s="95">
        <f>'Datos sin int'!AU14</f>
        <v>1</v>
      </c>
      <c r="BI16" s="95">
        <f>'Datos sin int'!AV14</f>
        <v>18</v>
      </c>
      <c r="BJ16" s="95">
        <f>'Datos sin int'!AW14</f>
        <v>75</v>
      </c>
      <c r="BK16" s="95">
        <f>'Datos sin int'!AX14</f>
        <v>94</v>
      </c>
    </row>
    <row r="17" spans="1:63" x14ac:dyDescent="0.3">
      <c r="A17" s="141">
        <v>14</v>
      </c>
      <c r="B17" s="95">
        <f>IF(Datos_totales!$E15=1,1,0)</f>
        <v>1</v>
      </c>
      <c r="C17" s="95">
        <f>IF(Datos_totales!$E15=2,1,0)</f>
        <v>0</v>
      </c>
      <c r="D17" s="95">
        <f>IF(Datos_totales!$E15=3,1,0)</f>
        <v>0</v>
      </c>
      <c r="E17" s="95">
        <f>IF(Datos_totales!$E15=4,1,0)</f>
        <v>0</v>
      </c>
      <c r="F17" s="95">
        <f>IF(Datos_totales!$B15=40,1,0)</f>
        <v>0</v>
      </c>
      <c r="G17" s="95">
        <f>IF(Datos_totales!$B15=60,1,0)</f>
        <v>0</v>
      </c>
      <c r="H17" s="95">
        <f>IF(Datos_totales!$B15=80,1,0)</f>
        <v>0</v>
      </c>
      <c r="I17" s="95">
        <f>IF(Datos_totales!$B15=90,1,0)</f>
        <v>1</v>
      </c>
      <c r="J17" s="95">
        <f>IF(Datos_totales!$M15=2,1,0)</f>
        <v>0</v>
      </c>
      <c r="K17" s="95">
        <f>IF(Datos_totales!$M15=3,1,0)</f>
        <v>0</v>
      </c>
      <c r="L17" s="95">
        <f>IF(Datos_totales!$M15=4,1,0)</f>
        <v>0</v>
      </c>
      <c r="M17" s="95">
        <f>IF(Datos_totales!$M15&gt;4,1,0)</f>
        <v>1</v>
      </c>
      <c r="N17" s="95">
        <f>IF(Datos_totales!$N15&lt;3.2,1,0)</f>
        <v>0</v>
      </c>
      <c r="O17" s="95">
        <f>IF(AND(Datos_totales!$N15&gt;=3.2,Datos_totales!$N15&lt;3.5),1,0)</f>
        <v>1</v>
      </c>
      <c r="P17" s="95">
        <f>IF(AND(Datos_totales!$N15&gt;=3.5,Datos_totales!$N15&lt;3.7),1,0)</f>
        <v>0</v>
      </c>
      <c r="Q17" s="95">
        <f>IF(AND(Datos_totales!$N15&gt;=3.7,Datos_totales!$N15&lt;4),1,0)</f>
        <v>0</v>
      </c>
      <c r="R17" s="95">
        <f>IF(Datos_totales!$N15&gt;4,1,0)</f>
        <v>0</v>
      </c>
      <c r="S17" s="95">
        <v>1.1150000000000002</v>
      </c>
      <c r="T17" s="95">
        <f t="shared" si="12"/>
        <v>9.5150000000000006</v>
      </c>
      <c r="U17" s="95">
        <v>0</v>
      </c>
      <c r="V17" s="53">
        <v>4.0000000000000036E-2</v>
      </c>
      <c r="W17" s="54">
        <f t="shared" si="3"/>
        <v>0</v>
      </c>
      <c r="X17" s="54">
        <f t="shared" si="4"/>
        <v>1</v>
      </c>
      <c r="Y17" s="54">
        <f t="shared" si="5"/>
        <v>0</v>
      </c>
      <c r="Z17" s="54">
        <f t="shared" si="6"/>
        <v>0</v>
      </c>
      <c r="AA17" s="54">
        <f t="shared" si="7"/>
        <v>0</v>
      </c>
      <c r="AB17" s="95">
        <v>92778</v>
      </c>
      <c r="AC17" s="95">
        <v>87407</v>
      </c>
      <c r="AD17" s="95">
        <v>87407</v>
      </c>
      <c r="AE17" s="95">
        <f t="shared" si="8"/>
        <v>89197</v>
      </c>
      <c r="AF17" s="95">
        <v>26.85</v>
      </c>
      <c r="AG17" s="95">
        <v>1.4289442900355744</v>
      </c>
      <c r="AH17" s="95">
        <v>2.2999999999999998</v>
      </c>
      <c r="AI17" s="95">
        <f t="shared" si="9"/>
        <v>0</v>
      </c>
      <c r="AJ17" s="95">
        <f t="shared" si="10"/>
        <v>0</v>
      </c>
      <c r="AK17" s="95">
        <f t="shared" si="0"/>
        <v>1</v>
      </c>
      <c r="AL17" s="95">
        <f t="shared" si="1"/>
        <v>0</v>
      </c>
      <c r="AM17" s="95">
        <f t="shared" si="2"/>
        <v>0</v>
      </c>
      <c r="AN17" s="95">
        <v>0.36172783601759284</v>
      </c>
      <c r="AO17" s="95">
        <v>3</v>
      </c>
      <c r="AP17" s="50">
        <f t="shared" si="11"/>
        <v>2.6905829596412549</v>
      </c>
      <c r="AQ17" s="95">
        <v>0</v>
      </c>
      <c r="AR17" s="95">
        <f>'Datos sin int'!AE15</f>
        <v>0</v>
      </c>
      <c r="AS17" s="95">
        <f>'Datos sin int'!AF15</f>
        <v>1</v>
      </c>
      <c r="AT17" s="95">
        <f>'Datos sin int'!AG15</f>
        <v>8</v>
      </c>
      <c r="AU17" s="95">
        <f>'Datos sin int'!AH15</f>
        <v>35</v>
      </c>
      <c r="AV17" s="95">
        <f>'Datos sin int'!AI15</f>
        <v>44</v>
      </c>
      <c r="AW17" s="95">
        <f>'Datos sin int'!AJ15</f>
        <v>0</v>
      </c>
      <c r="AX17" s="95">
        <f>'Datos sin int'!AK15</f>
        <v>0</v>
      </c>
      <c r="AY17" s="95">
        <f>'Datos sin int'!AL15</f>
        <v>10</v>
      </c>
      <c r="AZ17" s="95">
        <f>'Datos sin int'!AM15</f>
        <v>42</v>
      </c>
      <c r="BA17" s="95">
        <f>'Datos sin int'!AN15</f>
        <v>52</v>
      </c>
      <c r="BB17" s="95">
        <f>'Datos sin int'!AO15</f>
        <v>0</v>
      </c>
      <c r="BC17" s="95">
        <f>'Datos sin int'!AP15</f>
        <v>1</v>
      </c>
      <c r="BD17" s="95">
        <f>'Datos sin int'!AQ15</f>
        <v>10</v>
      </c>
      <c r="BE17" s="95">
        <f>'Datos sin int'!AR15</f>
        <v>51</v>
      </c>
      <c r="BF17" s="95">
        <f>'Datos sin int'!AS15</f>
        <v>62</v>
      </c>
      <c r="BG17" s="95">
        <f>'Datos sin int'!AT15</f>
        <v>0</v>
      </c>
      <c r="BH17" s="95">
        <f>'Datos sin int'!AU15</f>
        <v>2</v>
      </c>
      <c r="BI17" s="95">
        <f>'Datos sin int'!AV15</f>
        <v>28</v>
      </c>
      <c r="BJ17" s="95">
        <f>'Datos sin int'!AW15</f>
        <v>128</v>
      </c>
      <c r="BK17" s="95">
        <f>'Datos sin int'!AX15</f>
        <v>158</v>
      </c>
    </row>
    <row r="18" spans="1:63" x14ac:dyDescent="0.3">
      <c r="A18" s="141">
        <v>15</v>
      </c>
      <c r="B18" s="95">
        <f>IF(Datos_totales!$E16=1,1,0)</f>
        <v>1</v>
      </c>
      <c r="C18" s="95">
        <f>IF(Datos_totales!$E16=2,1,0)</f>
        <v>0</v>
      </c>
      <c r="D18" s="95">
        <f>IF(Datos_totales!$E16=3,1,0)</f>
        <v>0</v>
      </c>
      <c r="E18" s="95">
        <f>IF(Datos_totales!$E16=4,1,0)</f>
        <v>0</v>
      </c>
      <c r="F18" s="95">
        <f>IF(Datos_totales!$B16=40,1,0)</f>
        <v>0</v>
      </c>
      <c r="G18" s="95">
        <f>IF(Datos_totales!$B16=60,1,0)</f>
        <v>0</v>
      </c>
      <c r="H18" s="95">
        <f>IF(Datos_totales!$B16=80,1,0)</f>
        <v>0</v>
      </c>
      <c r="I18" s="95">
        <f>IF(Datos_totales!$B16=90,1,0)</f>
        <v>1</v>
      </c>
      <c r="J18" s="95">
        <f>IF(Datos_totales!$M16=2,1,0)</f>
        <v>0</v>
      </c>
      <c r="K18" s="95">
        <f>IF(Datos_totales!$M16=3,1,0)</f>
        <v>0</v>
      </c>
      <c r="L18" s="95">
        <f>IF(Datos_totales!$M16=4,1,0)</f>
        <v>0</v>
      </c>
      <c r="M18" s="95">
        <f>IF(Datos_totales!$M16&gt;4,1,0)</f>
        <v>1</v>
      </c>
      <c r="N18" s="95">
        <f>IF(Datos_totales!$N16&lt;3.2,1,0)</f>
        <v>0</v>
      </c>
      <c r="O18" s="95">
        <f>IF(AND(Datos_totales!$N16&gt;=3.2,Datos_totales!$N16&lt;3.5),1,0)</f>
        <v>1</v>
      </c>
      <c r="P18" s="95">
        <f>IF(AND(Datos_totales!$N16&gt;=3.5,Datos_totales!$N16&lt;3.7),1,0)</f>
        <v>0</v>
      </c>
      <c r="Q18" s="95">
        <f>IF(AND(Datos_totales!$N16&gt;=3.7,Datos_totales!$N16&lt;4),1,0)</f>
        <v>0</v>
      </c>
      <c r="R18" s="95">
        <f>IF(Datos_totales!$N16&gt;4,1,0)</f>
        <v>0</v>
      </c>
      <c r="S18" s="95">
        <v>0.82499999999999929</v>
      </c>
      <c r="T18" s="95">
        <f t="shared" si="12"/>
        <v>10.34</v>
      </c>
      <c r="U18" s="95">
        <v>0</v>
      </c>
      <c r="V18" s="53">
        <v>0</v>
      </c>
      <c r="W18" s="54">
        <f t="shared" si="3"/>
        <v>1</v>
      </c>
      <c r="X18" s="54">
        <f t="shared" si="4"/>
        <v>0</v>
      </c>
      <c r="Y18" s="54">
        <f t="shared" si="5"/>
        <v>0</v>
      </c>
      <c r="Z18" s="54">
        <f t="shared" si="6"/>
        <v>0</v>
      </c>
      <c r="AA18" s="54">
        <f t="shared" si="7"/>
        <v>0</v>
      </c>
      <c r="AB18" s="95">
        <v>76249</v>
      </c>
      <c r="AC18" s="95">
        <v>79266</v>
      </c>
      <c r="AD18" s="95">
        <v>82402</v>
      </c>
      <c r="AE18" s="95">
        <f t="shared" si="8"/>
        <v>79306</v>
      </c>
      <c r="AF18" s="95">
        <v>53.37</v>
      </c>
      <c r="AG18" s="95">
        <v>1.7272972028035876</v>
      </c>
      <c r="AH18" s="95">
        <v>1.5</v>
      </c>
      <c r="AI18" s="95">
        <f t="shared" si="9"/>
        <v>0</v>
      </c>
      <c r="AJ18" s="95">
        <f t="shared" si="10"/>
        <v>1</v>
      </c>
      <c r="AK18" s="95">
        <f t="shared" si="0"/>
        <v>0</v>
      </c>
      <c r="AL18" s="95">
        <f t="shared" si="1"/>
        <v>0</v>
      </c>
      <c r="AM18" s="95">
        <f t="shared" si="2"/>
        <v>0</v>
      </c>
      <c r="AN18" s="95">
        <v>0.17609125905568124</v>
      </c>
      <c r="AO18" s="95">
        <v>1</v>
      </c>
      <c r="AP18" s="50">
        <f t="shared" si="11"/>
        <v>1.2121212121212133</v>
      </c>
      <c r="AQ18" s="95">
        <v>0</v>
      </c>
      <c r="AR18" s="95">
        <f>'Datos sin int'!AE16</f>
        <v>0</v>
      </c>
      <c r="AS18" s="95">
        <f>'Datos sin int'!AF16</f>
        <v>0</v>
      </c>
      <c r="AT18" s="95">
        <f>'Datos sin int'!AG16</f>
        <v>1</v>
      </c>
      <c r="AU18" s="95">
        <f>'Datos sin int'!AH16</f>
        <v>16</v>
      </c>
      <c r="AV18" s="95">
        <f>'Datos sin int'!AI16</f>
        <v>17</v>
      </c>
      <c r="AW18" s="95">
        <f>'Datos sin int'!AJ16</f>
        <v>1</v>
      </c>
      <c r="AX18" s="95">
        <f>'Datos sin int'!AK16</f>
        <v>1</v>
      </c>
      <c r="AY18" s="95">
        <f>'Datos sin int'!AL16</f>
        <v>3</v>
      </c>
      <c r="AZ18" s="95">
        <f>'Datos sin int'!AM16</f>
        <v>17</v>
      </c>
      <c r="BA18" s="95">
        <f>'Datos sin int'!AN16</f>
        <v>22</v>
      </c>
      <c r="BB18" s="95">
        <f>'Datos sin int'!AO16</f>
        <v>1</v>
      </c>
      <c r="BC18" s="95">
        <f>'Datos sin int'!AP16</f>
        <v>3</v>
      </c>
      <c r="BD18" s="95">
        <f>'Datos sin int'!AQ16</f>
        <v>4</v>
      </c>
      <c r="BE18" s="95">
        <f>'Datos sin int'!AR16</f>
        <v>16</v>
      </c>
      <c r="BF18" s="95">
        <f>'Datos sin int'!AS16</f>
        <v>24</v>
      </c>
      <c r="BG18" s="95">
        <f>'Datos sin int'!AT16</f>
        <v>2</v>
      </c>
      <c r="BH18" s="95">
        <f>'Datos sin int'!AU16</f>
        <v>4</v>
      </c>
      <c r="BI18" s="95">
        <f>'Datos sin int'!AV16</f>
        <v>8</v>
      </c>
      <c r="BJ18" s="95">
        <f>'Datos sin int'!AW16</f>
        <v>49</v>
      </c>
      <c r="BK18" s="95">
        <f>'Datos sin int'!AX16</f>
        <v>63</v>
      </c>
    </row>
    <row r="19" spans="1:63" x14ac:dyDescent="0.3">
      <c r="A19" s="141">
        <v>16</v>
      </c>
      <c r="B19" s="95">
        <f>IF(Datos_totales!$E17=1,1,0)</f>
        <v>1</v>
      </c>
      <c r="C19" s="95">
        <f>IF(Datos_totales!$E17=2,1,0)</f>
        <v>0</v>
      </c>
      <c r="D19" s="95">
        <f>IF(Datos_totales!$E17=3,1,0)</f>
        <v>0</v>
      </c>
      <c r="E19" s="95">
        <f>IF(Datos_totales!$E17=4,1,0)</f>
        <v>0</v>
      </c>
      <c r="F19" s="95">
        <f>IF(Datos_totales!$B17=40,1,0)</f>
        <v>0</v>
      </c>
      <c r="G19" s="95">
        <f>IF(Datos_totales!$B17=60,1,0)</f>
        <v>0</v>
      </c>
      <c r="H19" s="95">
        <f>IF(Datos_totales!$B17=80,1,0)</f>
        <v>0</v>
      </c>
      <c r="I19" s="95">
        <f>IF(Datos_totales!$B17=90,1,0)</f>
        <v>1</v>
      </c>
      <c r="J19" s="95">
        <f>IF(Datos_totales!$M17=2,1,0)</f>
        <v>0</v>
      </c>
      <c r="K19" s="95">
        <f>IF(Datos_totales!$M17=3,1,0)</f>
        <v>0</v>
      </c>
      <c r="L19" s="95">
        <f>IF(Datos_totales!$M17=4,1,0)</f>
        <v>0</v>
      </c>
      <c r="M19" s="95">
        <f>IF(Datos_totales!$M17&gt;4,1,0)</f>
        <v>1</v>
      </c>
      <c r="N19" s="95">
        <f>IF(Datos_totales!$N17&lt;3.2,1,0)</f>
        <v>0</v>
      </c>
      <c r="O19" s="95">
        <f>IF(AND(Datos_totales!$N17&gt;=3.2,Datos_totales!$N17&lt;3.5),1,0)</f>
        <v>1</v>
      </c>
      <c r="P19" s="95">
        <f>IF(AND(Datos_totales!$N17&gt;=3.5,Datos_totales!$N17&lt;3.7),1,0)</f>
        <v>0</v>
      </c>
      <c r="Q19" s="95">
        <f>IF(AND(Datos_totales!$N17&gt;=3.7,Datos_totales!$N17&lt;4),1,0)</f>
        <v>0</v>
      </c>
      <c r="R19" s="95">
        <f>IF(Datos_totales!$N17&gt;4,1,0)</f>
        <v>0</v>
      </c>
      <c r="S19" s="95">
        <v>1.0950000000000006</v>
      </c>
      <c r="T19" s="95">
        <f t="shared" si="12"/>
        <v>11.435</v>
      </c>
      <c r="U19" s="95">
        <v>0</v>
      </c>
      <c r="V19" s="53">
        <v>3.0000000000000027E-2</v>
      </c>
      <c r="W19" s="54">
        <f t="shared" si="3"/>
        <v>0</v>
      </c>
      <c r="X19" s="54">
        <f t="shared" si="4"/>
        <v>1</v>
      </c>
      <c r="Y19" s="54">
        <f t="shared" si="5"/>
        <v>0</v>
      </c>
      <c r="Z19" s="54">
        <f t="shared" si="6"/>
        <v>0</v>
      </c>
      <c r="AA19" s="54">
        <f t="shared" si="7"/>
        <v>0</v>
      </c>
      <c r="AB19" s="95">
        <v>67552</v>
      </c>
      <c r="AC19" s="95">
        <v>70225</v>
      </c>
      <c r="AD19" s="95">
        <v>73004</v>
      </c>
      <c r="AE19" s="95">
        <f t="shared" si="8"/>
        <v>70260</v>
      </c>
      <c r="AF19" s="95">
        <v>37.07</v>
      </c>
      <c r="AG19" s="95">
        <v>1.5690225860295637</v>
      </c>
      <c r="AH19" s="95">
        <v>1.67</v>
      </c>
      <c r="AI19" s="95">
        <f t="shared" si="9"/>
        <v>0</v>
      </c>
      <c r="AJ19" s="95">
        <f t="shared" si="10"/>
        <v>1</v>
      </c>
      <c r="AK19" s="95">
        <f t="shared" si="0"/>
        <v>0</v>
      </c>
      <c r="AL19" s="95">
        <f t="shared" si="1"/>
        <v>0</v>
      </c>
      <c r="AM19" s="95">
        <f t="shared" si="2"/>
        <v>0</v>
      </c>
      <c r="AN19" s="95">
        <v>0.22271647114758325</v>
      </c>
      <c r="AO19" s="95">
        <v>4</v>
      </c>
      <c r="AP19" s="50">
        <f t="shared" si="11"/>
        <v>3.6529680365296784</v>
      </c>
      <c r="AQ19" s="95">
        <v>0</v>
      </c>
      <c r="AR19" s="95">
        <f>'Datos sin int'!AE17</f>
        <v>0</v>
      </c>
      <c r="AS19" s="95">
        <f>'Datos sin int'!AF17</f>
        <v>0</v>
      </c>
      <c r="AT19" s="95">
        <f>'Datos sin int'!AG17</f>
        <v>6</v>
      </c>
      <c r="AU19" s="95">
        <f>'Datos sin int'!AH17</f>
        <v>11</v>
      </c>
      <c r="AV19" s="95">
        <f>'Datos sin int'!AI17</f>
        <v>17</v>
      </c>
      <c r="AW19" s="95">
        <f>'Datos sin int'!AJ17</f>
        <v>0</v>
      </c>
      <c r="AX19" s="95">
        <f>'Datos sin int'!AK17</f>
        <v>0</v>
      </c>
      <c r="AY19" s="95">
        <f>'Datos sin int'!AL17</f>
        <v>2</v>
      </c>
      <c r="AZ19" s="95">
        <f>'Datos sin int'!AM17</f>
        <v>14</v>
      </c>
      <c r="BA19" s="95">
        <f>'Datos sin int'!AN17</f>
        <v>16</v>
      </c>
      <c r="BB19" s="95">
        <f>'Datos sin int'!AO17</f>
        <v>0</v>
      </c>
      <c r="BC19" s="95">
        <f>'Datos sin int'!AP17</f>
        <v>1</v>
      </c>
      <c r="BD19" s="95">
        <f>'Datos sin int'!AQ17</f>
        <v>6</v>
      </c>
      <c r="BE19" s="95">
        <f>'Datos sin int'!AR17</f>
        <v>24</v>
      </c>
      <c r="BF19" s="95">
        <f>'Datos sin int'!AS17</f>
        <v>31</v>
      </c>
      <c r="BG19" s="95">
        <f>'Datos sin int'!AT17</f>
        <v>0</v>
      </c>
      <c r="BH19" s="95">
        <f>'Datos sin int'!AU17</f>
        <v>1</v>
      </c>
      <c r="BI19" s="95">
        <f>'Datos sin int'!AV17</f>
        <v>14</v>
      </c>
      <c r="BJ19" s="95">
        <f>'Datos sin int'!AW17</f>
        <v>49</v>
      </c>
      <c r="BK19" s="95">
        <f>'Datos sin int'!AX17</f>
        <v>64</v>
      </c>
    </row>
    <row r="20" spans="1:63" x14ac:dyDescent="0.3">
      <c r="A20" s="141">
        <v>17</v>
      </c>
      <c r="B20" s="95">
        <f>IF(Datos_totales!$E18=1,1,0)</f>
        <v>1</v>
      </c>
      <c r="C20" s="95">
        <f>IF(Datos_totales!$E18=2,1,0)</f>
        <v>0</v>
      </c>
      <c r="D20" s="95">
        <f>IF(Datos_totales!$E18=3,1,0)</f>
        <v>0</v>
      </c>
      <c r="E20" s="95">
        <f>IF(Datos_totales!$E18=4,1,0)</f>
        <v>0</v>
      </c>
      <c r="F20" s="95">
        <f>IF(Datos_totales!$B18=40,1,0)</f>
        <v>0</v>
      </c>
      <c r="G20" s="95">
        <f>IF(Datos_totales!$B18=60,1,0)</f>
        <v>0</v>
      </c>
      <c r="H20" s="95">
        <f>IF(Datos_totales!$B18=80,1,0)</f>
        <v>0</v>
      </c>
      <c r="I20" s="95">
        <f>IF(Datos_totales!$B18=90,1,0)</f>
        <v>1</v>
      </c>
      <c r="J20" s="95">
        <f>IF(Datos_totales!$M18=2,1,0)</f>
        <v>0</v>
      </c>
      <c r="K20" s="95">
        <f>IF(Datos_totales!$M18=3,1,0)</f>
        <v>0</v>
      </c>
      <c r="L20" s="95">
        <f>IF(Datos_totales!$M18=4,1,0)</f>
        <v>0</v>
      </c>
      <c r="M20" s="95">
        <f>IF(Datos_totales!$M18&gt;4,1,0)</f>
        <v>1</v>
      </c>
      <c r="N20" s="95">
        <f>IF(Datos_totales!$N18&lt;3.2,1,0)</f>
        <v>0</v>
      </c>
      <c r="O20" s="95">
        <f>IF(AND(Datos_totales!$N18&gt;=3.2,Datos_totales!$N18&lt;3.5),1,0)</f>
        <v>1</v>
      </c>
      <c r="P20" s="95">
        <f>IF(AND(Datos_totales!$N18&gt;=3.5,Datos_totales!$N18&lt;3.7),1,0)</f>
        <v>0</v>
      </c>
      <c r="Q20" s="95">
        <f>IF(AND(Datos_totales!$N18&gt;=3.7,Datos_totales!$N18&lt;4),1,0)</f>
        <v>0</v>
      </c>
      <c r="R20" s="95">
        <f>IF(Datos_totales!$N18&gt;4,1,0)</f>
        <v>0</v>
      </c>
      <c r="S20" s="95">
        <v>0.47499999999999964</v>
      </c>
      <c r="T20" s="95">
        <f t="shared" si="12"/>
        <v>11.91</v>
      </c>
      <c r="U20" s="95">
        <v>0</v>
      </c>
      <c r="V20" s="53">
        <v>0</v>
      </c>
      <c r="W20" s="54">
        <f t="shared" si="3"/>
        <v>1</v>
      </c>
      <c r="X20" s="54">
        <f t="shared" si="4"/>
        <v>0</v>
      </c>
      <c r="Y20" s="54">
        <f t="shared" si="5"/>
        <v>0</v>
      </c>
      <c r="Z20" s="54">
        <f t="shared" si="6"/>
        <v>0</v>
      </c>
      <c r="AA20" s="54">
        <f t="shared" si="7"/>
        <v>0</v>
      </c>
      <c r="AB20" s="95">
        <v>67552</v>
      </c>
      <c r="AC20" s="95">
        <v>70225</v>
      </c>
      <c r="AD20" s="95">
        <v>73004</v>
      </c>
      <c r="AE20" s="95">
        <f t="shared" si="8"/>
        <v>70260</v>
      </c>
      <c r="AF20" s="95">
        <v>21.47</v>
      </c>
      <c r="AG20" s="95">
        <v>1.3318320444362486</v>
      </c>
      <c r="AH20" s="95">
        <v>1.79</v>
      </c>
      <c r="AI20" s="95">
        <f t="shared" si="9"/>
        <v>0</v>
      </c>
      <c r="AJ20" s="95">
        <f t="shared" si="10"/>
        <v>1</v>
      </c>
      <c r="AK20" s="95">
        <f t="shared" si="0"/>
        <v>0</v>
      </c>
      <c r="AL20" s="95">
        <f t="shared" si="1"/>
        <v>0</v>
      </c>
      <c r="AM20" s="95">
        <f t="shared" si="2"/>
        <v>0</v>
      </c>
      <c r="AN20" s="95">
        <v>0.2528530309798932</v>
      </c>
      <c r="AO20" s="95">
        <v>3</v>
      </c>
      <c r="AP20" s="50">
        <f t="shared" si="11"/>
        <v>6.3157894736842151</v>
      </c>
      <c r="AQ20" s="95">
        <v>0</v>
      </c>
      <c r="AR20" s="95">
        <f>'Datos sin int'!AE18</f>
        <v>0</v>
      </c>
      <c r="AS20" s="95">
        <f>'Datos sin int'!AF18</f>
        <v>0</v>
      </c>
      <c r="AT20" s="95">
        <f>'Datos sin int'!AG18</f>
        <v>1</v>
      </c>
      <c r="AU20" s="95">
        <f>'Datos sin int'!AH18</f>
        <v>11</v>
      </c>
      <c r="AV20" s="95">
        <f>'Datos sin int'!AI18</f>
        <v>12</v>
      </c>
      <c r="AW20" s="95">
        <f>'Datos sin int'!AJ18</f>
        <v>0</v>
      </c>
      <c r="AX20" s="95">
        <f>'Datos sin int'!AK18</f>
        <v>0</v>
      </c>
      <c r="AY20" s="95">
        <f>'Datos sin int'!AL18</f>
        <v>0</v>
      </c>
      <c r="AZ20" s="95">
        <f>'Datos sin int'!AM18</f>
        <v>11</v>
      </c>
      <c r="BA20" s="95">
        <f>'Datos sin int'!AN18</f>
        <v>11</v>
      </c>
      <c r="BB20" s="95">
        <f>'Datos sin int'!AO18</f>
        <v>0</v>
      </c>
      <c r="BC20" s="95">
        <f>'Datos sin int'!AP18</f>
        <v>0</v>
      </c>
      <c r="BD20" s="95">
        <f>'Datos sin int'!AQ18</f>
        <v>1</v>
      </c>
      <c r="BE20" s="95">
        <f>'Datos sin int'!AR18</f>
        <v>5</v>
      </c>
      <c r="BF20" s="95">
        <f>'Datos sin int'!AS18</f>
        <v>6</v>
      </c>
      <c r="BG20" s="95">
        <f>'Datos sin int'!AT18</f>
        <v>0</v>
      </c>
      <c r="BH20" s="95">
        <f>'Datos sin int'!AU18</f>
        <v>0</v>
      </c>
      <c r="BI20" s="95">
        <f>'Datos sin int'!AV18</f>
        <v>2</v>
      </c>
      <c r="BJ20" s="95">
        <f>'Datos sin int'!AW18</f>
        <v>27</v>
      </c>
      <c r="BK20" s="95">
        <f>'Datos sin int'!AX18</f>
        <v>29</v>
      </c>
    </row>
    <row r="21" spans="1:63" x14ac:dyDescent="0.3">
      <c r="A21" s="141">
        <v>18</v>
      </c>
      <c r="B21" s="95">
        <f>IF(Datos_totales!$E19=1,1,0)</f>
        <v>1</v>
      </c>
      <c r="C21" s="95">
        <f>IF(Datos_totales!$E19=2,1,0)</f>
        <v>0</v>
      </c>
      <c r="D21" s="95">
        <f>IF(Datos_totales!$E19=3,1,0)</f>
        <v>0</v>
      </c>
      <c r="E21" s="95">
        <f>IF(Datos_totales!$E19=4,1,0)</f>
        <v>0</v>
      </c>
      <c r="F21" s="95">
        <f>IF(Datos_totales!$B19=40,1,0)</f>
        <v>0</v>
      </c>
      <c r="G21" s="95">
        <f>IF(Datos_totales!$B19=60,1,0)</f>
        <v>0</v>
      </c>
      <c r="H21" s="95">
        <f>IF(Datos_totales!$B19=80,1,0)</f>
        <v>0</v>
      </c>
      <c r="I21" s="95">
        <f>IF(Datos_totales!$B19=90,1,0)</f>
        <v>1</v>
      </c>
      <c r="J21" s="95">
        <f>IF(Datos_totales!$M19=2,1,0)</f>
        <v>0</v>
      </c>
      <c r="K21" s="95">
        <f>IF(Datos_totales!$M19=3,1,0)</f>
        <v>0</v>
      </c>
      <c r="L21" s="95">
        <f>IF(Datos_totales!$M19=4,1,0)</f>
        <v>0</v>
      </c>
      <c r="M21" s="95">
        <f>IF(Datos_totales!$M19&gt;4,1,0)</f>
        <v>1</v>
      </c>
      <c r="N21" s="95">
        <f>IF(Datos_totales!$N19&lt;3.2,1,0)</f>
        <v>0</v>
      </c>
      <c r="O21" s="95">
        <f>IF(AND(Datos_totales!$N19&gt;=3.2,Datos_totales!$N19&lt;3.5),1,0)</f>
        <v>1</v>
      </c>
      <c r="P21" s="95">
        <f>IF(AND(Datos_totales!$N19&gt;=3.5,Datos_totales!$N19&lt;3.7),1,0)</f>
        <v>0</v>
      </c>
      <c r="Q21" s="95">
        <f>IF(AND(Datos_totales!$N19&gt;=3.7,Datos_totales!$N19&lt;4),1,0)</f>
        <v>0</v>
      </c>
      <c r="R21" s="95">
        <f>IF(Datos_totales!$N19&gt;4,1,0)</f>
        <v>0</v>
      </c>
      <c r="S21" s="95">
        <v>0.69999999999999929</v>
      </c>
      <c r="T21" s="95">
        <f t="shared" si="12"/>
        <v>12.61</v>
      </c>
      <c r="U21" s="95">
        <v>0</v>
      </c>
      <c r="V21" s="53">
        <v>3.0000000000000027E-2</v>
      </c>
      <c r="W21" s="54">
        <f t="shared" si="3"/>
        <v>0</v>
      </c>
      <c r="X21" s="54">
        <f t="shared" si="4"/>
        <v>1</v>
      </c>
      <c r="Y21" s="54">
        <f t="shared" si="5"/>
        <v>0</v>
      </c>
      <c r="Z21" s="54">
        <f t="shared" si="6"/>
        <v>0</v>
      </c>
      <c r="AA21" s="54">
        <f t="shared" si="7"/>
        <v>0</v>
      </c>
      <c r="AB21" s="95">
        <v>67552</v>
      </c>
      <c r="AC21" s="95">
        <v>70225</v>
      </c>
      <c r="AD21" s="95">
        <v>73004</v>
      </c>
      <c r="AE21" s="95">
        <f t="shared" si="8"/>
        <v>70260</v>
      </c>
      <c r="AF21" s="95">
        <v>29.86</v>
      </c>
      <c r="AG21" s="95">
        <v>1.4750898033890065</v>
      </c>
      <c r="AH21" s="95">
        <v>2.34</v>
      </c>
      <c r="AI21" s="95">
        <f t="shared" si="9"/>
        <v>0</v>
      </c>
      <c r="AJ21" s="95">
        <f t="shared" si="10"/>
        <v>0</v>
      </c>
      <c r="AK21" s="95">
        <f t="shared" si="0"/>
        <v>1</v>
      </c>
      <c r="AL21" s="95">
        <f t="shared" si="1"/>
        <v>0</v>
      </c>
      <c r="AM21" s="95">
        <f t="shared" si="2"/>
        <v>0</v>
      </c>
      <c r="AN21" s="95">
        <v>0.36921585741014279</v>
      </c>
      <c r="AO21" s="95">
        <v>1</v>
      </c>
      <c r="AP21" s="50">
        <f t="shared" si="11"/>
        <v>1.4285714285714299</v>
      </c>
      <c r="AQ21" s="95">
        <v>0</v>
      </c>
      <c r="AR21" s="95">
        <f>'Datos sin int'!AE19</f>
        <v>0</v>
      </c>
      <c r="AS21" s="95">
        <f>'Datos sin int'!AF19</f>
        <v>0</v>
      </c>
      <c r="AT21" s="95">
        <f>'Datos sin int'!AG19</f>
        <v>4</v>
      </c>
      <c r="AU21" s="95">
        <f>'Datos sin int'!AH19</f>
        <v>9</v>
      </c>
      <c r="AV21" s="95">
        <f>'Datos sin int'!AI19</f>
        <v>13</v>
      </c>
      <c r="AW21" s="95">
        <f>'Datos sin int'!AJ19</f>
        <v>0</v>
      </c>
      <c r="AX21" s="95">
        <f>'Datos sin int'!AK19</f>
        <v>0</v>
      </c>
      <c r="AY21" s="95">
        <f>'Datos sin int'!AL19</f>
        <v>2</v>
      </c>
      <c r="AZ21" s="95">
        <f>'Datos sin int'!AM19</f>
        <v>12</v>
      </c>
      <c r="BA21" s="95">
        <f>'Datos sin int'!AN19</f>
        <v>14</v>
      </c>
      <c r="BB21" s="95">
        <f>'Datos sin int'!AO19</f>
        <v>1</v>
      </c>
      <c r="BC21" s="95">
        <f>'Datos sin int'!AP19</f>
        <v>1</v>
      </c>
      <c r="BD21" s="95">
        <f>'Datos sin int'!AQ19</f>
        <v>5</v>
      </c>
      <c r="BE21" s="95">
        <f>'Datos sin int'!AR19</f>
        <v>10</v>
      </c>
      <c r="BF21" s="95">
        <f>'Datos sin int'!AS19</f>
        <v>17</v>
      </c>
      <c r="BG21" s="95">
        <f>'Datos sin int'!AT19</f>
        <v>1</v>
      </c>
      <c r="BH21" s="95">
        <f>'Datos sin int'!AU19</f>
        <v>1</v>
      </c>
      <c r="BI21" s="95">
        <f>'Datos sin int'!AV19</f>
        <v>11</v>
      </c>
      <c r="BJ21" s="95">
        <f>'Datos sin int'!AW19</f>
        <v>31</v>
      </c>
      <c r="BK21" s="95">
        <f>'Datos sin int'!AX19</f>
        <v>44</v>
      </c>
    </row>
    <row r="22" spans="1:63" x14ac:dyDescent="0.3">
      <c r="A22" s="141">
        <v>19</v>
      </c>
      <c r="B22" s="95">
        <f>IF(Datos_totales!$E20=1,1,0)</f>
        <v>1</v>
      </c>
      <c r="C22" s="95">
        <f>IF(Datos_totales!$E20=2,1,0)</f>
        <v>0</v>
      </c>
      <c r="D22" s="95">
        <f>IF(Datos_totales!$E20=3,1,0)</f>
        <v>0</v>
      </c>
      <c r="E22" s="95">
        <f>IF(Datos_totales!$E20=4,1,0)</f>
        <v>0</v>
      </c>
      <c r="F22" s="95">
        <f>IF(Datos_totales!$B20=40,1,0)</f>
        <v>0</v>
      </c>
      <c r="G22" s="95">
        <f>IF(Datos_totales!$B20=60,1,0)</f>
        <v>1</v>
      </c>
      <c r="H22" s="95">
        <f>IF(Datos_totales!$B20=80,1,0)</f>
        <v>0</v>
      </c>
      <c r="I22" s="95">
        <f>IF(Datos_totales!$B20=90,1,0)</f>
        <v>0</v>
      </c>
      <c r="J22" s="95">
        <f>IF(Datos_totales!$M20=2,1,0)</f>
        <v>0</v>
      </c>
      <c r="K22" s="95">
        <f>IF(Datos_totales!$M20=3,1,0)</f>
        <v>0</v>
      </c>
      <c r="L22" s="95">
        <f>IF(Datos_totales!$M20=4,1,0)</f>
        <v>0</v>
      </c>
      <c r="M22" s="95">
        <f>IF(Datos_totales!$M20&gt;4,1,0)</f>
        <v>1</v>
      </c>
      <c r="N22" s="95">
        <f>IF(Datos_totales!$N20&lt;3.2,1,0)</f>
        <v>0</v>
      </c>
      <c r="O22" s="95">
        <f>IF(AND(Datos_totales!$N20&gt;=3.2,Datos_totales!$N20&lt;3.5),1,0)</f>
        <v>1</v>
      </c>
      <c r="P22" s="95">
        <f>IF(AND(Datos_totales!$N20&gt;=3.5,Datos_totales!$N20&lt;3.7),1,0)</f>
        <v>0</v>
      </c>
      <c r="Q22" s="95">
        <f>IF(AND(Datos_totales!$N20&gt;=3.7,Datos_totales!$N20&lt;4),1,0)</f>
        <v>0</v>
      </c>
      <c r="R22" s="95">
        <f>IF(Datos_totales!$N20&gt;4,1,0)</f>
        <v>0</v>
      </c>
      <c r="S22" s="95">
        <v>0.77200000000000024</v>
      </c>
      <c r="T22" s="95">
        <f t="shared" si="12"/>
        <v>13.382</v>
      </c>
      <c r="U22" s="95">
        <v>0</v>
      </c>
      <c r="V22" s="53">
        <v>0</v>
      </c>
      <c r="W22" s="54">
        <f t="shared" si="3"/>
        <v>1</v>
      </c>
      <c r="X22" s="54">
        <f t="shared" si="4"/>
        <v>0</v>
      </c>
      <c r="Y22" s="54">
        <f t="shared" si="5"/>
        <v>0</v>
      </c>
      <c r="Z22" s="54">
        <f t="shared" si="6"/>
        <v>0</v>
      </c>
      <c r="AA22" s="54">
        <f t="shared" si="7"/>
        <v>0</v>
      </c>
      <c r="AB22" s="95">
        <v>67552</v>
      </c>
      <c r="AC22" s="95">
        <v>70225</v>
      </c>
      <c r="AD22" s="95">
        <v>73004</v>
      </c>
      <c r="AE22" s="95">
        <f t="shared" si="8"/>
        <v>70260</v>
      </c>
      <c r="AF22" s="95">
        <v>17.75</v>
      </c>
      <c r="AG22" s="95">
        <v>1.249198357391113</v>
      </c>
      <c r="AH22" s="95">
        <v>2.38</v>
      </c>
      <c r="AI22" s="95">
        <f t="shared" si="9"/>
        <v>0</v>
      </c>
      <c r="AJ22" s="95">
        <f t="shared" si="10"/>
        <v>0</v>
      </c>
      <c r="AK22" s="95">
        <f t="shared" si="0"/>
        <v>1</v>
      </c>
      <c r="AL22" s="95">
        <f t="shared" si="1"/>
        <v>0</v>
      </c>
      <c r="AM22" s="95">
        <f t="shared" si="2"/>
        <v>0</v>
      </c>
      <c r="AN22" s="95">
        <v>0.37657695705651195</v>
      </c>
      <c r="AO22" s="95">
        <v>2</v>
      </c>
      <c r="AP22" s="50">
        <f t="shared" si="11"/>
        <v>2.5906735751295327</v>
      </c>
      <c r="AQ22" s="95">
        <v>0</v>
      </c>
      <c r="AR22" s="95">
        <f>'Datos sin int'!AE20</f>
        <v>0</v>
      </c>
      <c r="AS22" s="95">
        <f>'Datos sin int'!AF20</f>
        <v>2</v>
      </c>
      <c r="AT22" s="95">
        <f>'Datos sin int'!AG20</f>
        <v>3</v>
      </c>
      <c r="AU22" s="95">
        <f>'Datos sin int'!AH20</f>
        <v>50</v>
      </c>
      <c r="AV22" s="95">
        <f>'Datos sin int'!AI20</f>
        <v>55</v>
      </c>
      <c r="AW22" s="95">
        <f>'Datos sin int'!AJ20</f>
        <v>0</v>
      </c>
      <c r="AX22" s="95">
        <f>'Datos sin int'!AK20</f>
        <v>2</v>
      </c>
      <c r="AY22" s="95">
        <f>'Datos sin int'!AL20</f>
        <v>5</v>
      </c>
      <c r="AZ22" s="95">
        <f>'Datos sin int'!AM20</f>
        <v>52</v>
      </c>
      <c r="BA22" s="95">
        <f>'Datos sin int'!AN20</f>
        <v>59</v>
      </c>
      <c r="BB22" s="95">
        <f>'Datos sin int'!AO20</f>
        <v>0</v>
      </c>
      <c r="BC22" s="95">
        <f>'Datos sin int'!AP20</f>
        <v>1</v>
      </c>
      <c r="BD22" s="95">
        <f>'Datos sin int'!AQ20</f>
        <v>5</v>
      </c>
      <c r="BE22" s="95">
        <f>'Datos sin int'!AR20</f>
        <v>88</v>
      </c>
      <c r="BF22" s="95">
        <f>'Datos sin int'!AS20</f>
        <v>94</v>
      </c>
      <c r="BG22" s="95">
        <f>'Datos sin int'!AT20</f>
        <v>0</v>
      </c>
      <c r="BH22" s="95">
        <f>'Datos sin int'!AU20</f>
        <v>5</v>
      </c>
      <c r="BI22" s="95">
        <f>'Datos sin int'!AV20</f>
        <v>13</v>
      </c>
      <c r="BJ22" s="95">
        <f>'Datos sin int'!AW20</f>
        <v>190</v>
      </c>
      <c r="BK22" s="95">
        <f>'Datos sin int'!AX20</f>
        <v>208</v>
      </c>
    </row>
    <row r="23" spans="1:63" x14ac:dyDescent="0.3">
      <c r="A23" s="141">
        <v>20</v>
      </c>
      <c r="B23" s="95">
        <f>IF(Datos_totales!$E21=1,1,0)</f>
        <v>1</v>
      </c>
      <c r="C23" s="95">
        <f>IF(Datos_totales!$E21=2,1,0)</f>
        <v>0</v>
      </c>
      <c r="D23" s="95">
        <f>IF(Datos_totales!$E21=3,1,0)</f>
        <v>0</v>
      </c>
      <c r="E23" s="95">
        <f>IF(Datos_totales!$E21=4,1,0)</f>
        <v>0</v>
      </c>
      <c r="F23" s="95">
        <f>IF(Datos_totales!$B21=40,1,0)</f>
        <v>0</v>
      </c>
      <c r="G23" s="95">
        <f>IF(Datos_totales!$B21=60,1,0)</f>
        <v>0</v>
      </c>
      <c r="H23" s="95">
        <f>IF(Datos_totales!$B21=80,1,0)</f>
        <v>0</v>
      </c>
      <c r="I23" s="95">
        <f>IF(Datos_totales!$B21=90,1,0)</f>
        <v>1</v>
      </c>
      <c r="J23" s="95">
        <f>IF(Datos_totales!$M21=2,1,0)</f>
        <v>0</v>
      </c>
      <c r="K23" s="95">
        <f>IF(Datos_totales!$M21=3,1,0)</f>
        <v>0</v>
      </c>
      <c r="L23" s="95">
        <f>IF(Datos_totales!$M21=4,1,0)</f>
        <v>0</v>
      </c>
      <c r="M23" s="95">
        <f>IF(Datos_totales!$M21&gt;4,1,0)</f>
        <v>1</v>
      </c>
      <c r="N23" s="95">
        <f>IF(Datos_totales!$N21&lt;3.2,1,0)</f>
        <v>0</v>
      </c>
      <c r="O23" s="95">
        <f>IF(AND(Datos_totales!$N21&gt;=3.2,Datos_totales!$N21&lt;3.5),1,0)</f>
        <v>1</v>
      </c>
      <c r="P23" s="95">
        <f>IF(AND(Datos_totales!$N21&gt;=3.5,Datos_totales!$N21&lt;3.7),1,0)</f>
        <v>0</v>
      </c>
      <c r="Q23" s="95">
        <f>IF(AND(Datos_totales!$N21&gt;=3.7,Datos_totales!$N21&lt;4),1,0)</f>
        <v>0</v>
      </c>
      <c r="R23" s="95">
        <f>IF(Datos_totales!$N21&gt;4,1,0)</f>
        <v>0</v>
      </c>
      <c r="S23" s="95">
        <v>0.61800000000000033</v>
      </c>
      <c r="T23" s="95">
        <f t="shared" si="12"/>
        <v>14</v>
      </c>
      <c r="U23" s="95">
        <v>0</v>
      </c>
      <c r="V23" s="53">
        <v>0</v>
      </c>
      <c r="W23" s="54">
        <f t="shared" si="3"/>
        <v>1</v>
      </c>
      <c r="X23" s="54">
        <f t="shared" si="4"/>
        <v>0</v>
      </c>
      <c r="Y23" s="54">
        <f t="shared" si="5"/>
        <v>0</v>
      </c>
      <c r="Z23" s="54">
        <f t="shared" si="6"/>
        <v>0</v>
      </c>
      <c r="AA23" s="54">
        <f t="shared" si="7"/>
        <v>0</v>
      </c>
      <c r="AB23" s="95">
        <v>67552</v>
      </c>
      <c r="AC23" s="95">
        <v>70225</v>
      </c>
      <c r="AD23" s="95">
        <v>73004</v>
      </c>
      <c r="AE23" s="95">
        <f t="shared" si="8"/>
        <v>70260</v>
      </c>
      <c r="AF23" s="95">
        <v>13.51</v>
      </c>
      <c r="AG23" s="95">
        <v>1.1306553490220306</v>
      </c>
      <c r="AH23" s="95">
        <v>1.57</v>
      </c>
      <c r="AI23" s="95">
        <f t="shared" si="9"/>
        <v>0</v>
      </c>
      <c r="AJ23" s="95">
        <f t="shared" si="10"/>
        <v>1</v>
      </c>
      <c r="AK23" s="95">
        <f t="shared" si="0"/>
        <v>0</v>
      </c>
      <c r="AL23" s="95">
        <f t="shared" si="1"/>
        <v>0</v>
      </c>
      <c r="AM23" s="95">
        <f t="shared" si="2"/>
        <v>0</v>
      </c>
      <c r="AN23" s="95">
        <v>0.19589965240923377</v>
      </c>
      <c r="AO23" s="95">
        <v>2</v>
      </c>
      <c r="AP23" s="50">
        <f t="shared" si="11"/>
        <v>3.236245954692555</v>
      </c>
      <c r="AQ23" s="95">
        <v>0</v>
      </c>
      <c r="AR23" s="95">
        <f>'Datos sin int'!AE21</f>
        <v>0</v>
      </c>
      <c r="AS23" s="95">
        <f>'Datos sin int'!AF21</f>
        <v>0</v>
      </c>
      <c r="AT23" s="95">
        <f>'Datos sin int'!AG21</f>
        <v>3</v>
      </c>
      <c r="AU23" s="95">
        <f>'Datos sin int'!AH21</f>
        <v>9</v>
      </c>
      <c r="AV23" s="95">
        <f>'Datos sin int'!AI21</f>
        <v>12</v>
      </c>
      <c r="AW23" s="95">
        <f>'Datos sin int'!AJ21</f>
        <v>0</v>
      </c>
      <c r="AX23" s="95">
        <f>'Datos sin int'!AK21</f>
        <v>0</v>
      </c>
      <c r="AY23" s="95">
        <f>'Datos sin int'!AL21</f>
        <v>3</v>
      </c>
      <c r="AZ23" s="95">
        <f>'Datos sin int'!AM21</f>
        <v>8</v>
      </c>
      <c r="BA23" s="95">
        <f>'Datos sin int'!AN21</f>
        <v>11</v>
      </c>
      <c r="BB23" s="95">
        <f>'Datos sin int'!AO21</f>
        <v>0</v>
      </c>
      <c r="BC23" s="95">
        <f>'Datos sin int'!AP21</f>
        <v>0</v>
      </c>
      <c r="BD23" s="95">
        <f>'Datos sin int'!AQ21</f>
        <v>2</v>
      </c>
      <c r="BE23" s="95">
        <f>'Datos sin int'!AR21</f>
        <v>6</v>
      </c>
      <c r="BF23" s="95">
        <f>'Datos sin int'!AS21</f>
        <v>8</v>
      </c>
      <c r="BG23" s="95">
        <f>'Datos sin int'!AT21</f>
        <v>0</v>
      </c>
      <c r="BH23" s="95">
        <f>'Datos sin int'!AU21</f>
        <v>0</v>
      </c>
      <c r="BI23" s="95">
        <f>'Datos sin int'!AV21</f>
        <v>8</v>
      </c>
      <c r="BJ23" s="95">
        <f>'Datos sin int'!AW21</f>
        <v>23</v>
      </c>
      <c r="BK23" s="95">
        <f>'Datos sin int'!AX21</f>
        <v>31</v>
      </c>
    </row>
    <row r="24" spans="1:63" x14ac:dyDescent="0.3">
      <c r="A24" s="141">
        <v>21</v>
      </c>
      <c r="B24" s="95">
        <f>IF(Datos_totales!$E22=1,1,0)</f>
        <v>1</v>
      </c>
      <c r="C24" s="95">
        <f>IF(Datos_totales!$E22=2,1,0)</f>
        <v>0</v>
      </c>
      <c r="D24" s="95">
        <f>IF(Datos_totales!$E22=3,1,0)</f>
        <v>0</v>
      </c>
      <c r="E24" s="95">
        <f>IF(Datos_totales!$E22=4,1,0)</f>
        <v>0</v>
      </c>
      <c r="F24" s="95">
        <f>IF(Datos_totales!$B22=40,1,0)</f>
        <v>0</v>
      </c>
      <c r="G24" s="95">
        <f>IF(Datos_totales!$B22=60,1,0)</f>
        <v>0</v>
      </c>
      <c r="H24" s="95">
        <f>IF(Datos_totales!$B22=80,1,0)</f>
        <v>0</v>
      </c>
      <c r="I24" s="95">
        <f>IF(Datos_totales!$B22=90,1,0)</f>
        <v>1</v>
      </c>
      <c r="J24" s="95">
        <f>IF(Datos_totales!$M22=2,1,0)</f>
        <v>0</v>
      </c>
      <c r="K24" s="95">
        <f>IF(Datos_totales!$M22=3,1,0)</f>
        <v>0</v>
      </c>
      <c r="L24" s="95">
        <f>IF(Datos_totales!$M22=4,1,0)</f>
        <v>0</v>
      </c>
      <c r="M24" s="95">
        <f>IF(Datos_totales!$M22&gt;4,1,0)</f>
        <v>1</v>
      </c>
      <c r="N24" s="95">
        <f>IF(Datos_totales!$N22&lt;3.2,1,0)</f>
        <v>0</v>
      </c>
      <c r="O24" s="95">
        <f>IF(AND(Datos_totales!$N22&gt;=3.2,Datos_totales!$N22&lt;3.5),1,0)</f>
        <v>1</v>
      </c>
      <c r="P24" s="95">
        <f>IF(AND(Datos_totales!$N22&gt;=3.5,Datos_totales!$N22&lt;3.7),1,0)</f>
        <v>0</v>
      </c>
      <c r="Q24" s="95">
        <f>IF(AND(Datos_totales!$N22&gt;=3.7,Datos_totales!$N22&lt;4),1,0)</f>
        <v>0</v>
      </c>
      <c r="R24" s="95">
        <f>IF(Datos_totales!$N22&gt;4,1,0)</f>
        <v>0</v>
      </c>
      <c r="S24" s="95">
        <v>0.36999999999999922</v>
      </c>
      <c r="T24" s="95">
        <f t="shared" si="12"/>
        <v>14.37</v>
      </c>
      <c r="U24" s="95">
        <v>1</v>
      </c>
      <c r="V24" s="53">
        <v>3.0000000000000027E-2</v>
      </c>
      <c r="W24" s="54">
        <f t="shared" si="3"/>
        <v>0</v>
      </c>
      <c r="X24" s="54">
        <f t="shared" si="4"/>
        <v>1</v>
      </c>
      <c r="Y24" s="54">
        <f t="shared" si="5"/>
        <v>0</v>
      </c>
      <c r="Z24" s="54">
        <f t="shared" si="6"/>
        <v>0</v>
      </c>
      <c r="AA24" s="54">
        <f t="shared" si="7"/>
        <v>0</v>
      </c>
      <c r="AB24" s="95">
        <v>76160</v>
      </c>
      <c r="AC24" s="95">
        <v>75544</v>
      </c>
      <c r="AD24" s="95">
        <v>74933</v>
      </c>
      <c r="AE24" s="95">
        <f t="shared" si="8"/>
        <v>75546</v>
      </c>
      <c r="AF24" s="95">
        <v>35.770000000000003</v>
      </c>
      <c r="AG24" s="95">
        <v>1.5535189401489695</v>
      </c>
      <c r="AH24" s="95">
        <v>2.61</v>
      </c>
      <c r="AI24" s="95">
        <f t="shared" si="9"/>
        <v>0</v>
      </c>
      <c r="AJ24" s="95">
        <f t="shared" si="10"/>
        <v>0</v>
      </c>
      <c r="AK24" s="95">
        <f t="shared" si="0"/>
        <v>1</v>
      </c>
      <c r="AL24" s="95">
        <f t="shared" si="1"/>
        <v>0</v>
      </c>
      <c r="AM24" s="95">
        <f t="shared" si="2"/>
        <v>0</v>
      </c>
      <c r="AN24" s="95">
        <v>0.41664050733828095</v>
      </c>
      <c r="AO24" s="95">
        <v>3</v>
      </c>
      <c r="AP24" s="50">
        <f t="shared" si="11"/>
        <v>8.1081081081081248</v>
      </c>
      <c r="AQ24" s="95">
        <v>1</v>
      </c>
      <c r="AR24" s="95">
        <f>'Datos sin int'!AE22</f>
        <v>0</v>
      </c>
      <c r="AS24" s="95">
        <f>'Datos sin int'!AF22</f>
        <v>0</v>
      </c>
      <c r="AT24" s="95">
        <f>'Datos sin int'!AG22</f>
        <v>2</v>
      </c>
      <c r="AU24" s="95">
        <f>'Datos sin int'!AH22</f>
        <v>13</v>
      </c>
      <c r="AV24" s="95">
        <f>'Datos sin int'!AI22</f>
        <v>15</v>
      </c>
      <c r="AW24" s="95">
        <f>'Datos sin int'!AJ22</f>
        <v>0</v>
      </c>
      <c r="AX24" s="95">
        <f>'Datos sin int'!AK22</f>
        <v>0</v>
      </c>
      <c r="AY24" s="95">
        <f>'Datos sin int'!AL22</f>
        <v>2</v>
      </c>
      <c r="AZ24" s="95">
        <f>'Datos sin int'!AM22</f>
        <v>14</v>
      </c>
      <c r="BA24" s="95">
        <f>'Datos sin int'!AN22</f>
        <v>16</v>
      </c>
      <c r="BB24" s="95">
        <f>'Datos sin int'!AO22</f>
        <v>0</v>
      </c>
      <c r="BC24" s="95">
        <f>'Datos sin int'!AP22</f>
        <v>0</v>
      </c>
      <c r="BD24" s="95">
        <f>'Datos sin int'!AQ22</f>
        <v>2</v>
      </c>
      <c r="BE24" s="95">
        <f>'Datos sin int'!AR22</f>
        <v>19</v>
      </c>
      <c r="BF24" s="95">
        <f>'Datos sin int'!AS22</f>
        <v>21</v>
      </c>
      <c r="BG24" s="95">
        <f>'Datos sin int'!AT22</f>
        <v>0</v>
      </c>
      <c r="BH24" s="95">
        <f>'Datos sin int'!AU22</f>
        <v>0</v>
      </c>
      <c r="BI24" s="95">
        <f>'Datos sin int'!AV22</f>
        <v>6</v>
      </c>
      <c r="BJ24" s="95">
        <f>'Datos sin int'!AW22</f>
        <v>46</v>
      </c>
      <c r="BK24" s="95">
        <f>'Datos sin int'!AX22</f>
        <v>52</v>
      </c>
    </row>
    <row r="25" spans="1:63" x14ac:dyDescent="0.3">
      <c r="A25" s="141">
        <v>22</v>
      </c>
      <c r="B25" s="95">
        <f>IF(Datos_totales!$E23=1,1,0)</f>
        <v>1</v>
      </c>
      <c r="C25" s="95">
        <f>IF(Datos_totales!$E23=2,1,0)</f>
        <v>0</v>
      </c>
      <c r="D25" s="95">
        <f>IF(Datos_totales!$E23=3,1,0)</f>
        <v>0</v>
      </c>
      <c r="E25" s="95">
        <f>IF(Datos_totales!$E23=4,1,0)</f>
        <v>0</v>
      </c>
      <c r="F25" s="95">
        <f>IF(Datos_totales!$B23=40,1,0)</f>
        <v>0</v>
      </c>
      <c r="G25" s="95">
        <f>IF(Datos_totales!$B23=60,1,0)</f>
        <v>0</v>
      </c>
      <c r="H25" s="95">
        <f>IF(Datos_totales!$B23=80,1,0)</f>
        <v>0</v>
      </c>
      <c r="I25" s="95">
        <f>IF(Datos_totales!$B23=90,1,0)</f>
        <v>1</v>
      </c>
      <c r="J25" s="95">
        <f>IF(Datos_totales!$M23=2,1,0)</f>
        <v>0</v>
      </c>
      <c r="K25" s="95">
        <f>IF(Datos_totales!$M23=3,1,0)</f>
        <v>0</v>
      </c>
      <c r="L25" s="95">
        <f>IF(Datos_totales!$M23=4,1,0)</f>
        <v>0</v>
      </c>
      <c r="M25" s="95">
        <f>IF(Datos_totales!$M23&gt;4,1,0)</f>
        <v>1</v>
      </c>
      <c r="N25" s="95">
        <f>IF(Datos_totales!$N23&lt;3.2,1,0)</f>
        <v>0</v>
      </c>
      <c r="O25" s="95">
        <f>IF(AND(Datos_totales!$N23&gt;=3.2,Datos_totales!$N23&lt;3.5),1,0)</f>
        <v>0</v>
      </c>
      <c r="P25" s="95">
        <f>IF(AND(Datos_totales!$N23&gt;=3.5,Datos_totales!$N23&lt;3.7),1,0)</f>
        <v>1</v>
      </c>
      <c r="Q25" s="95">
        <f>IF(AND(Datos_totales!$N23&gt;=3.7,Datos_totales!$N23&lt;4),1,0)</f>
        <v>0</v>
      </c>
      <c r="R25" s="95">
        <f>IF(Datos_totales!$N23&gt;4,1,0)</f>
        <v>0</v>
      </c>
      <c r="S25" s="95">
        <v>0.51000000000000156</v>
      </c>
      <c r="T25" s="95">
        <f t="shared" si="12"/>
        <v>14.88</v>
      </c>
      <c r="U25" s="95">
        <v>0</v>
      </c>
      <c r="V25" s="53">
        <v>3.0000000000000027E-2</v>
      </c>
      <c r="W25" s="54">
        <f t="shared" si="3"/>
        <v>0</v>
      </c>
      <c r="X25" s="54">
        <f t="shared" si="4"/>
        <v>1</v>
      </c>
      <c r="Y25" s="54">
        <f t="shared" si="5"/>
        <v>0</v>
      </c>
      <c r="Z25" s="54">
        <f t="shared" si="6"/>
        <v>0</v>
      </c>
      <c r="AA25" s="54">
        <f t="shared" si="7"/>
        <v>0</v>
      </c>
      <c r="AB25" s="95">
        <v>28782</v>
      </c>
      <c r="AC25" s="95">
        <v>28550</v>
      </c>
      <c r="AD25" s="95">
        <v>28319</v>
      </c>
      <c r="AE25" s="95">
        <f t="shared" si="8"/>
        <v>28550</v>
      </c>
      <c r="AF25" s="95">
        <v>75.28</v>
      </c>
      <c r="AG25" s="95">
        <v>1.8766796104192005</v>
      </c>
      <c r="AH25" s="95">
        <v>2.4700000000000002</v>
      </c>
      <c r="AI25" s="95">
        <f t="shared" si="9"/>
        <v>0</v>
      </c>
      <c r="AJ25" s="95">
        <f t="shared" si="10"/>
        <v>0</v>
      </c>
      <c r="AK25" s="95">
        <f t="shared" si="0"/>
        <v>1</v>
      </c>
      <c r="AL25" s="95">
        <f t="shared" si="1"/>
        <v>0</v>
      </c>
      <c r="AM25" s="95">
        <f t="shared" si="2"/>
        <v>0</v>
      </c>
      <c r="AN25" s="95">
        <v>0.39269695325966575</v>
      </c>
      <c r="AO25" s="95">
        <v>1</v>
      </c>
      <c r="AP25" s="50">
        <f t="shared" si="11"/>
        <v>1.9607843137254841</v>
      </c>
      <c r="AQ25" s="95">
        <v>0</v>
      </c>
      <c r="AR25" s="95">
        <f>'Datos sin int'!AE23</f>
        <v>0</v>
      </c>
      <c r="AS25" s="95">
        <f>'Datos sin int'!AF23</f>
        <v>1</v>
      </c>
      <c r="AT25" s="95">
        <f>'Datos sin int'!AG23</f>
        <v>4</v>
      </c>
      <c r="AU25" s="95">
        <f>'Datos sin int'!AH23</f>
        <v>22</v>
      </c>
      <c r="AV25" s="95">
        <f>'Datos sin int'!AI23</f>
        <v>27</v>
      </c>
      <c r="AW25" s="95">
        <f>'Datos sin int'!AJ23</f>
        <v>0</v>
      </c>
      <c r="AX25" s="95">
        <f>'Datos sin int'!AK23</f>
        <v>0</v>
      </c>
      <c r="AY25" s="95">
        <f>'Datos sin int'!AL23</f>
        <v>2</v>
      </c>
      <c r="AZ25" s="95">
        <f>'Datos sin int'!AM23</f>
        <v>20</v>
      </c>
      <c r="BA25" s="95">
        <f>'Datos sin int'!AN23</f>
        <v>22</v>
      </c>
      <c r="BB25" s="95">
        <f>'Datos sin int'!AO23</f>
        <v>0</v>
      </c>
      <c r="BC25" s="95">
        <f>'Datos sin int'!AP23</f>
        <v>0</v>
      </c>
      <c r="BD25" s="95">
        <f>'Datos sin int'!AQ23</f>
        <v>5</v>
      </c>
      <c r="BE25" s="95">
        <f>'Datos sin int'!AR23</f>
        <v>28</v>
      </c>
      <c r="BF25" s="95">
        <f>'Datos sin int'!AS23</f>
        <v>33</v>
      </c>
      <c r="BG25" s="95">
        <f>'Datos sin int'!AT23</f>
        <v>0</v>
      </c>
      <c r="BH25" s="95">
        <f>'Datos sin int'!AU23</f>
        <v>1</v>
      </c>
      <c r="BI25" s="95">
        <f>'Datos sin int'!AV23</f>
        <v>11</v>
      </c>
      <c r="BJ25" s="95">
        <f>'Datos sin int'!AW23</f>
        <v>70</v>
      </c>
      <c r="BK25" s="95">
        <f>'Datos sin int'!AX23</f>
        <v>82</v>
      </c>
    </row>
    <row r="26" spans="1:63" x14ac:dyDescent="0.3">
      <c r="A26" s="141">
        <v>23</v>
      </c>
      <c r="B26" s="95">
        <f>IF(Datos_totales!$E24=1,1,0)</f>
        <v>1</v>
      </c>
      <c r="C26" s="95">
        <f>IF(Datos_totales!$E24=2,1,0)</f>
        <v>0</v>
      </c>
      <c r="D26" s="95">
        <f>IF(Datos_totales!$E24=3,1,0)</f>
        <v>0</v>
      </c>
      <c r="E26" s="95">
        <f>IF(Datos_totales!$E24=4,1,0)</f>
        <v>0</v>
      </c>
      <c r="F26" s="95">
        <f>IF(Datos_totales!$B24=40,1,0)</f>
        <v>0</v>
      </c>
      <c r="G26" s="95">
        <f>IF(Datos_totales!$B24=60,1,0)</f>
        <v>0</v>
      </c>
      <c r="H26" s="95">
        <f>IF(Datos_totales!$B24=80,1,0)</f>
        <v>0</v>
      </c>
      <c r="I26" s="95">
        <f>IF(Datos_totales!$B24=90,1,0)</f>
        <v>1</v>
      </c>
      <c r="J26" s="95">
        <f>IF(Datos_totales!$M24=2,1,0)</f>
        <v>0</v>
      </c>
      <c r="K26" s="95">
        <f>IF(Datos_totales!$M24=3,1,0)</f>
        <v>0</v>
      </c>
      <c r="L26" s="95">
        <f>IF(Datos_totales!$M24=4,1,0)</f>
        <v>1</v>
      </c>
      <c r="M26" s="95">
        <f>IF(Datos_totales!$M24&gt;4,1,0)</f>
        <v>0</v>
      </c>
      <c r="N26" s="95">
        <f>IF(Datos_totales!$N24&lt;3.2,1,0)</f>
        <v>0</v>
      </c>
      <c r="O26" s="95">
        <f>IF(AND(Datos_totales!$N24&gt;=3.2,Datos_totales!$N24&lt;3.5),1,0)</f>
        <v>1</v>
      </c>
      <c r="P26" s="95">
        <f>IF(AND(Datos_totales!$N24&gt;=3.5,Datos_totales!$N24&lt;3.7),1,0)</f>
        <v>0</v>
      </c>
      <c r="Q26" s="95">
        <f>IF(AND(Datos_totales!$N24&gt;=3.7,Datos_totales!$N24&lt;4),1,0)</f>
        <v>0</v>
      </c>
      <c r="R26" s="95">
        <f>IF(Datos_totales!$N24&gt;4,1,0)</f>
        <v>0</v>
      </c>
      <c r="S26" s="95">
        <v>0.39999999999999858</v>
      </c>
      <c r="T26" s="95">
        <f t="shared" si="12"/>
        <v>15.28</v>
      </c>
      <c r="U26" s="95">
        <v>1</v>
      </c>
      <c r="V26" s="53">
        <v>1.0000000000000009E-2</v>
      </c>
      <c r="W26" s="54">
        <f t="shared" si="3"/>
        <v>1</v>
      </c>
      <c r="X26" s="54">
        <f t="shared" si="4"/>
        <v>0</v>
      </c>
      <c r="Y26" s="54">
        <f t="shared" si="5"/>
        <v>0</v>
      </c>
      <c r="Z26" s="54">
        <f t="shared" si="6"/>
        <v>0</v>
      </c>
      <c r="AA26" s="54">
        <f t="shared" si="7"/>
        <v>0</v>
      </c>
      <c r="AB26" s="95">
        <v>28782</v>
      </c>
      <c r="AC26" s="95">
        <v>28550</v>
      </c>
      <c r="AD26" s="95">
        <v>28319</v>
      </c>
      <c r="AE26" s="95">
        <f t="shared" si="8"/>
        <v>28550</v>
      </c>
      <c r="AF26" s="95">
        <v>66.599999999999994</v>
      </c>
      <c r="AG26" s="95">
        <v>1.823474229170301</v>
      </c>
      <c r="AH26" s="95">
        <v>3</v>
      </c>
      <c r="AI26" s="95">
        <f t="shared" si="9"/>
        <v>0</v>
      </c>
      <c r="AJ26" s="95">
        <f t="shared" si="10"/>
        <v>0</v>
      </c>
      <c r="AK26" s="95">
        <f t="shared" si="0"/>
        <v>1</v>
      </c>
      <c r="AL26" s="95">
        <f t="shared" si="1"/>
        <v>0</v>
      </c>
      <c r="AM26" s="95">
        <f t="shared" si="2"/>
        <v>0</v>
      </c>
      <c r="AN26" s="95">
        <v>0.47712125471966244</v>
      </c>
      <c r="AO26" s="95">
        <v>3</v>
      </c>
      <c r="AP26" s="50">
        <f t="shared" si="11"/>
        <v>7.5000000000000266</v>
      </c>
      <c r="AQ26" s="95">
        <v>1</v>
      </c>
      <c r="AR26" s="95">
        <f>'Datos sin int'!AE24</f>
        <v>0</v>
      </c>
      <c r="AS26" s="95">
        <f>'Datos sin int'!AF24</f>
        <v>0</v>
      </c>
      <c r="AT26" s="95">
        <f>'Datos sin int'!AG24</f>
        <v>1</v>
      </c>
      <c r="AU26" s="95">
        <f>'Datos sin int'!AH24</f>
        <v>2</v>
      </c>
      <c r="AV26" s="95">
        <f>'Datos sin int'!AI24</f>
        <v>3</v>
      </c>
      <c r="AW26" s="95">
        <f>'Datos sin int'!AJ24</f>
        <v>0</v>
      </c>
      <c r="AX26" s="95">
        <f>'Datos sin int'!AK24</f>
        <v>0</v>
      </c>
      <c r="AY26" s="95">
        <f>'Datos sin int'!AL24</f>
        <v>2</v>
      </c>
      <c r="AZ26" s="95">
        <f>'Datos sin int'!AM24</f>
        <v>9</v>
      </c>
      <c r="BA26" s="95">
        <f>'Datos sin int'!AN24</f>
        <v>11</v>
      </c>
      <c r="BB26" s="95">
        <f>'Datos sin int'!AO24</f>
        <v>0</v>
      </c>
      <c r="BC26" s="95">
        <f>'Datos sin int'!AP24</f>
        <v>0</v>
      </c>
      <c r="BD26" s="95">
        <f>'Datos sin int'!AQ24</f>
        <v>0</v>
      </c>
      <c r="BE26" s="95">
        <f>'Datos sin int'!AR24</f>
        <v>6</v>
      </c>
      <c r="BF26" s="95">
        <f>'Datos sin int'!AS24</f>
        <v>6</v>
      </c>
      <c r="BG26" s="95">
        <f>'Datos sin int'!AT24</f>
        <v>0</v>
      </c>
      <c r="BH26" s="95">
        <f>'Datos sin int'!AU24</f>
        <v>0</v>
      </c>
      <c r="BI26" s="95">
        <f>'Datos sin int'!AV24</f>
        <v>3</v>
      </c>
      <c r="BJ26" s="95">
        <f>'Datos sin int'!AW24</f>
        <v>17</v>
      </c>
      <c r="BK26" s="95">
        <f>'Datos sin int'!AX24</f>
        <v>20</v>
      </c>
    </row>
    <row r="27" spans="1:63" x14ac:dyDescent="0.3">
      <c r="A27" s="141">
        <v>24</v>
      </c>
      <c r="B27" s="95">
        <f>IF(Datos_totales!$E25=1,1,0)</f>
        <v>1</v>
      </c>
      <c r="C27" s="95">
        <f>IF(Datos_totales!$E25=2,1,0)</f>
        <v>0</v>
      </c>
      <c r="D27" s="95">
        <f>IF(Datos_totales!$E25=3,1,0)</f>
        <v>0</v>
      </c>
      <c r="E27" s="95">
        <f>IF(Datos_totales!$E25=4,1,0)</f>
        <v>0</v>
      </c>
      <c r="F27" s="95">
        <f>IF(Datos_totales!$B25=40,1,0)</f>
        <v>0</v>
      </c>
      <c r="G27" s="95">
        <f>IF(Datos_totales!$B25=60,1,0)</f>
        <v>0</v>
      </c>
      <c r="H27" s="95">
        <f>IF(Datos_totales!$B25=80,1,0)</f>
        <v>0</v>
      </c>
      <c r="I27" s="95">
        <f>IF(Datos_totales!$B25=90,1,0)</f>
        <v>1</v>
      </c>
      <c r="J27" s="95">
        <f>IF(Datos_totales!$M25=2,1,0)</f>
        <v>1</v>
      </c>
      <c r="K27" s="95">
        <f>IF(Datos_totales!$M25=3,1,0)</f>
        <v>0</v>
      </c>
      <c r="L27" s="95">
        <f>IF(Datos_totales!$M25=4,1,0)</f>
        <v>0</v>
      </c>
      <c r="M27" s="95">
        <f>IF(Datos_totales!$M25&gt;4,1,0)</f>
        <v>0</v>
      </c>
      <c r="N27" s="95">
        <f>IF(Datos_totales!$N25&lt;3.2,1,0)</f>
        <v>0</v>
      </c>
      <c r="O27" s="95">
        <f>IF(AND(Datos_totales!$N25&gt;=3.2,Datos_totales!$N25&lt;3.5),1,0)</f>
        <v>0</v>
      </c>
      <c r="P27" s="95">
        <f>IF(AND(Datos_totales!$N25&gt;=3.5,Datos_totales!$N25&lt;3.7),1,0)</f>
        <v>1</v>
      </c>
      <c r="Q27" s="95">
        <f>IF(AND(Datos_totales!$N25&gt;=3.7,Datos_totales!$N25&lt;4),1,0)</f>
        <v>0</v>
      </c>
      <c r="R27" s="95">
        <f>IF(Datos_totales!$N25&gt;4,1,0)</f>
        <v>0</v>
      </c>
      <c r="S27" s="95">
        <v>0.22000000000000061</v>
      </c>
      <c r="T27" s="95">
        <f t="shared" si="12"/>
        <v>15.5</v>
      </c>
      <c r="U27" s="95">
        <v>1</v>
      </c>
      <c r="V27" s="53">
        <v>0</v>
      </c>
      <c r="W27" s="54">
        <f t="shared" si="3"/>
        <v>1</v>
      </c>
      <c r="X27" s="54">
        <f t="shared" si="4"/>
        <v>0</v>
      </c>
      <c r="Y27" s="54">
        <f t="shared" si="5"/>
        <v>0</v>
      </c>
      <c r="Z27" s="54">
        <f t="shared" si="6"/>
        <v>0</v>
      </c>
      <c r="AA27" s="54">
        <f t="shared" si="7"/>
        <v>0</v>
      </c>
      <c r="AB27" s="95">
        <v>28782</v>
      </c>
      <c r="AC27" s="95">
        <v>28550</v>
      </c>
      <c r="AD27" s="95">
        <v>28319</v>
      </c>
      <c r="AE27" s="95">
        <f t="shared" si="8"/>
        <v>28550</v>
      </c>
      <c r="AF27" s="95">
        <v>65.87</v>
      </c>
      <c r="AG27" s="95">
        <v>1.8186876634415137</v>
      </c>
      <c r="AH27" s="95">
        <v>2.27</v>
      </c>
      <c r="AI27" s="95">
        <f t="shared" si="9"/>
        <v>0</v>
      </c>
      <c r="AJ27" s="95">
        <f t="shared" si="10"/>
        <v>0</v>
      </c>
      <c r="AK27" s="95">
        <f t="shared" si="0"/>
        <v>1</v>
      </c>
      <c r="AL27" s="95">
        <f t="shared" si="1"/>
        <v>0</v>
      </c>
      <c r="AM27" s="95">
        <f t="shared" si="2"/>
        <v>0</v>
      </c>
      <c r="AN27" s="95">
        <v>0.35602585719312274</v>
      </c>
      <c r="AO27" s="95">
        <v>2</v>
      </c>
      <c r="AP27" s="50">
        <f t="shared" si="11"/>
        <v>9.0909090909090651</v>
      </c>
      <c r="AQ27" s="95">
        <v>1</v>
      </c>
      <c r="AR27" s="95">
        <f>'Datos sin int'!AE25</f>
        <v>0</v>
      </c>
      <c r="AS27" s="95">
        <f>'Datos sin int'!AF25</f>
        <v>0</v>
      </c>
      <c r="AT27" s="95">
        <f>'Datos sin int'!AG25</f>
        <v>0</v>
      </c>
      <c r="AU27" s="95">
        <f>'Datos sin int'!AH25</f>
        <v>2</v>
      </c>
      <c r="AV27" s="95">
        <f>'Datos sin int'!AI25</f>
        <v>2</v>
      </c>
      <c r="AW27" s="95">
        <f>'Datos sin int'!AJ25</f>
        <v>0</v>
      </c>
      <c r="AX27" s="95">
        <f>'Datos sin int'!AK25</f>
        <v>0</v>
      </c>
      <c r="AY27" s="95">
        <f>'Datos sin int'!AL25</f>
        <v>1</v>
      </c>
      <c r="AZ27" s="95">
        <f>'Datos sin int'!AM25</f>
        <v>1</v>
      </c>
      <c r="BA27" s="95">
        <f>'Datos sin int'!AN25</f>
        <v>2</v>
      </c>
      <c r="BB27" s="95">
        <f>'Datos sin int'!AO25</f>
        <v>0</v>
      </c>
      <c r="BC27" s="95">
        <f>'Datos sin int'!AP25</f>
        <v>0</v>
      </c>
      <c r="BD27" s="95">
        <f>'Datos sin int'!AQ25</f>
        <v>1</v>
      </c>
      <c r="BE27" s="95">
        <f>'Datos sin int'!AR25</f>
        <v>1</v>
      </c>
      <c r="BF27" s="95">
        <f>'Datos sin int'!AS25</f>
        <v>2</v>
      </c>
      <c r="BG27" s="95">
        <f>'Datos sin int'!AT25</f>
        <v>0</v>
      </c>
      <c r="BH27" s="95">
        <f>'Datos sin int'!AU25</f>
        <v>0</v>
      </c>
      <c r="BI27" s="95">
        <f>'Datos sin int'!AV25</f>
        <v>2</v>
      </c>
      <c r="BJ27" s="95">
        <f>'Datos sin int'!AW25</f>
        <v>4</v>
      </c>
      <c r="BK27" s="95">
        <f>'Datos sin int'!AX25</f>
        <v>6</v>
      </c>
    </row>
    <row r="28" spans="1:63" x14ac:dyDescent="0.3">
      <c r="A28" s="141">
        <v>25</v>
      </c>
      <c r="B28" s="95">
        <f>IF(Datos_totales!$E26=1,1,0)</f>
        <v>1</v>
      </c>
      <c r="C28" s="95">
        <f>IF(Datos_totales!$E26=2,1,0)</f>
        <v>0</v>
      </c>
      <c r="D28" s="95">
        <f>IF(Datos_totales!$E26=3,1,0)</f>
        <v>0</v>
      </c>
      <c r="E28" s="95">
        <f>IF(Datos_totales!$E26=4,1,0)</f>
        <v>0</v>
      </c>
      <c r="F28" s="95">
        <f>IF(Datos_totales!$B26=40,1,0)</f>
        <v>0</v>
      </c>
      <c r="G28" s="95">
        <f>IF(Datos_totales!$B26=60,1,0)</f>
        <v>0</v>
      </c>
      <c r="H28" s="95">
        <f>IF(Datos_totales!$B26=80,1,0)</f>
        <v>0</v>
      </c>
      <c r="I28" s="95">
        <f>IF(Datos_totales!$B26=90,1,0)</f>
        <v>1</v>
      </c>
      <c r="J28" s="95">
        <f>IF(Datos_totales!$M26=2,1,0)</f>
        <v>0</v>
      </c>
      <c r="K28" s="95">
        <f>IF(Datos_totales!$M26=3,1,0)</f>
        <v>0</v>
      </c>
      <c r="L28" s="95">
        <f>IF(Datos_totales!$M26=4,1,0)</f>
        <v>1</v>
      </c>
      <c r="M28" s="95">
        <f>IF(Datos_totales!$M26&gt;4,1,0)</f>
        <v>0</v>
      </c>
      <c r="N28" s="95">
        <f>IF(Datos_totales!$N26&lt;3.2,1,0)</f>
        <v>0</v>
      </c>
      <c r="O28" s="95">
        <f>IF(AND(Datos_totales!$N26&gt;=3.2,Datos_totales!$N26&lt;3.5),1,0)</f>
        <v>0</v>
      </c>
      <c r="P28" s="95">
        <f>IF(AND(Datos_totales!$N26&gt;=3.5,Datos_totales!$N26&lt;3.7),1,0)</f>
        <v>0</v>
      </c>
      <c r="Q28" s="95">
        <f>IF(AND(Datos_totales!$N26&gt;=3.7,Datos_totales!$N26&lt;4),1,0)</f>
        <v>1</v>
      </c>
      <c r="R28" s="95">
        <f>IF(Datos_totales!$N26&gt;4,1,0)</f>
        <v>0</v>
      </c>
      <c r="S28" s="95">
        <v>0.32000000000000028</v>
      </c>
      <c r="T28" s="95">
        <f t="shared" si="12"/>
        <v>15.82</v>
      </c>
      <c r="U28" s="95">
        <v>0</v>
      </c>
      <c r="V28" s="53">
        <v>0</v>
      </c>
      <c r="W28" s="54">
        <f t="shared" si="3"/>
        <v>1</v>
      </c>
      <c r="X28" s="54">
        <f t="shared" si="4"/>
        <v>0</v>
      </c>
      <c r="Y28" s="54">
        <f t="shared" si="5"/>
        <v>0</v>
      </c>
      <c r="Z28" s="54">
        <f t="shared" si="6"/>
        <v>0</v>
      </c>
      <c r="AA28" s="54">
        <f t="shared" si="7"/>
        <v>0</v>
      </c>
      <c r="AB28" s="95">
        <v>39090</v>
      </c>
      <c r="AC28" s="95">
        <v>40799</v>
      </c>
      <c r="AD28" s="95">
        <v>42583</v>
      </c>
      <c r="AE28" s="95">
        <f t="shared" si="8"/>
        <v>40824</v>
      </c>
      <c r="AF28" s="95">
        <v>78.239999999999995</v>
      </c>
      <c r="AG28" s="95">
        <v>1.8934288417795451</v>
      </c>
      <c r="AH28" s="95">
        <v>5.93</v>
      </c>
      <c r="AI28" s="95">
        <f t="shared" si="9"/>
        <v>0</v>
      </c>
      <c r="AJ28" s="95">
        <f t="shared" si="10"/>
        <v>0</v>
      </c>
      <c r="AK28" s="95">
        <f t="shared" si="0"/>
        <v>0</v>
      </c>
      <c r="AL28" s="95">
        <f t="shared" si="1"/>
        <v>1</v>
      </c>
      <c r="AM28" s="95">
        <f t="shared" si="2"/>
        <v>0</v>
      </c>
      <c r="AN28" s="95">
        <v>0.77305469336426258</v>
      </c>
      <c r="AO28" s="95">
        <v>0</v>
      </c>
      <c r="AP28" s="50">
        <f t="shared" si="11"/>
        <v>0</v>
      </c>
      <c r="AQ28" s="95">
        <v>0</v>
      </c>
      <c r="AR28" s="95">
        <f>'Datos sin int'!AE26</f>
        <v>0</v>
      </c>
      <c r="AS28" s="95">
        <f>'Datos sin int'!AF26</f>
        <v>0</v>
      </c>
      <c r="AT28" s="95">
        <f>'Datos sin int'!AG26</f>
        <v>0</v>
      </c>
      <c r="AU28" s="95">
        <f>'Datos sin int'!AH26</f>
        <v>1</v>
      </c>
      <c r="AV28" s="95">
        <f>'Datos sin int'!AI26</f>
        <v>1</v>
      </c>
      <c r="AW28" s="95">
        <f>'Datos sin int'!AJ26</f>
        <v>0</v>
      </c>
      <c r="AX28" s="95">
        <f>'Datos sin int'!AK26</f>
        <v>0</v>
      </c>
      <c r="AY28" s="95">
        <f>'Datos sin int'!AL26</f>
        <v>0</v>
      </c>
      <c r="AZ28" s="95">
        <f>'Datos sin int'!AM26</f>
        <v>2</v>
      </c>
      <c r="BA28" s="95">
        <f>'Datos sin int'!AN26</f>
        <v>2</v>
      </c>
      <c r="BB28" s="95">
        <f>'Datos sin int'!AO26</f>
        <v>0</v>
      </c>
      <c r="BC28" s="95">
        <f>'Datos sin int'!AP26</f>
        <v>0</v>
      </c>
      <c r="BD28" s="95">
        <f>'Datos sin int'!AQ26</f>
        <v>2</v>
      </c>
      <c r="BE28" s="95">
        <f>'Datos sin int'!AR26</f>
        <v>6</v>
      </c>
      <c r="BF28" s="95">
        <f>'Datos sin int'!AS26</f>
        <v>8</v>
      </c>
      <c r="BG28" s="95">
        <f>'Datos sin int'!AT26</f>
        <v>0</v>
      </c>
      <c r="BH28" s="95">
        <f>'Datos sin int'!AU26</f>
        <v>0</v>
      </c>
      <c r="BI28" s="95">
        <f>'Datos sin int'!AV26</f>
        <v>2</v>
      </c>
      <c r="BJ28" s="95">
        <f>'Datos sin int'!AW26</f>
        <v>9</v>
      </c>
      <c r="BK28" s="95">
        <f>'Datos sin int'!AX26</f>
        <v>11</v>
      </c>
    </row>
    <row r="29" spans="1:63" x14ac:dyDescent="0.3">
      <c r="A29" s="141">
        <v>26</v>
      </c>
      <c r="B29" s="95">
        <f>IF(Datos_totales!$E27=1,1,0)</f>
        <v>0</v>
      </c>
      <c r="C29" s="95">
        <f>IF(Datos_totales!$E27=2,1,0)</f>
        <v>1</v>
      </c>
      <c r="D29" s="95">
        <f>IF(Datos_totales!$E27=3,1,0)</f>
        <v>0</v>
      </c>
      <c r="E29" s="95">
        <f>IF(Datos_totales!$E27=4,1,0)</f>
        <v>0</v>
      </c>
      <c r="F29" s="95">
        <f>IF(Datos_totales!$B27=40,1,0)</f>
        <v>0</v>
      </c>
      <c r="G29" s="95">
        <f>IF(Datos_totales!$B27=60,1,0)</f>
        <v>0</v>
      </c>
      <c r="H29" s="95">
        <f>IF(Datos_totales!$B27=80,1,0)</f>
        <v>0</v>
      </c>
      <c r="I29" s="95">
        <f>IF(Datos_totales!$B27=90,1,0)</f>
        <v>1</v>
      </c>
      <c r="J29" s="95">
        <f>IF(Datos_totales!$M27=2,1,0)</f>
        <v>0</v>
      </c>
      <c r="K29" s="95">
        <f>IF(Datos_totales!$M27=3,1,0)</f>
        <v>0</v>
      </c>
      <c r="L29" s="95">
        <f>IF(Datos_totales!$M27=4,1,0)</f>
        <v>1</v>
      </c>
      <c r="M29" s="95">
        <f>IF(Datos_totales!$M27&gt;4,1,0)</f>
        <v>0</v>
      </c>
      <c r="N29" s="95">
        <f>IF(Datos_totales!$N27&lt;3.2,1,0)</f>
        <v>0</v>
      </c>
      <c r="O29" s="95">
        <f>IF(AND(Datos_totales!$N27&gt;=3.2,Datos_totales!$N27&lt;3.5),1,0)</f>
        <v>0</v>
      </c>
      <c r="P29" s="95">
        <f>IF(AND(Datos_totales!$N27&gt;=3.5,Datos_totales!$N27&lt;3.7),1,0)</f>
        <v>0</v>
      </c>
      <c r="Q29" s="95">
        <f>IF(AND(Datos_totales!$N27&gt;=3.7,Datos_totales!$N27&lt;4),1,0)</f>
        <v>1</v>
      </c>
      <c r="R29" s="95">
        <f>IF(Datos_totales!$N27&gt;4,1,0)</f>
        <v>0</v>
      </c>
      <c r="S29" s="95">
        <v>0.60999999999999943</v>
      </c>
      <c r="T29" s="95">
        <f t="shared" si="12"/>
        <v>16.43</v>
      </c>
      <c r="U29" s="95">
        <v>0</v>
      </c>
      <c r="V29" s="53">
        <v>1.0000000000000009E-2</v>
      </c>
      <c r="W29" s="54">
        <f t="shared" si="3"/>
        <v>1</v>
      </c>
      <c r="X29" s="54">
        <f t="shared" si="4"/>
        <v>0</v>
      </c>
      <c r="Y29" s="54">
        <f t="shared" si="5"/>
        <v>0</v>
      </c>
      <c r="Z29" s="54">
        <f t="shared" si="6"/>
        <v>0</v>
      </c>
      <c r="AA29" s="54">
        <f t="shared" si="7"/>
        <v>0</v>
      </c>
      <c r="AB29" s="95">
        <v>39090</v>
      </c>
      <c r="AC29" s="95">
        <v>40799</v>
      </c>
      <c r="AD29" s="95">
        <v>42583</v>
      </c>
      <c r="AE29" s="95">
        <f t="shared" si="8"/>
        <v>40824</v>
      </c>
      <c r="AF29" s="95">
        <v>52.84</v>
      </c>
      <c r="AG29" s="95">
        <v>1.7229628089424895</v>
      </c>
      <c r="AH29" s="95">
        <v>1.69</v>
      </c>
      <c r="AI29" s="95">
        <f t="shared" si="9"/>
        <v>0</v>
      </c>
      <c r="AJ29" s="95">
        <f t="shared" si="10"/>
        <v>1</v>
      </c>
      <c r="AK29" s="95">
        <f t="shared" si="0"/>
        <v>0</v>
      </c>
      <c r="AL29" s="95">
        <f t="shared" si="1"/>
        <v>0</v>
      </c>
      <c r="AM29" s="95">
        <f t="shared" si="2"/>
        <v>0</v>
      </c>
      <c r="AN29" s="95">
        <v>0.22788670461367352</v>
      </c>
      <c r="AO29" s="95">
        <v>0</v>
      </c>
      <c r="AP29" s="50">
        <f t="shared" si="11"/>
        <v>0</v>
      </c>
      <c r="AQ29" s="95">
        <v>0</v>
      </c>
      <c r="AR29" s="95">
        <f>'Datos sin int'!AE27</f>
        <v>0</v>
      </c>
      <c r="AS29" s="95">
        <f>'Datos sin int'!AF27</f>
        <v>0</v>
      </c>
      <c r="AT29" s="95">
        <f>'Datos sin int'!AG27</f>
        <v>2</v>
      </c>
      <c r="AU29" s="95">
        <f>'Datos sin int'!AH27</f>
        <v>7</v>
      </c>
      <c r="AV29" s="95">
        <f>'Datos sin int'!AI27</f>
        <v>9</v>
      </c>
      <c r="AW29" s="95">
        <f>'Datos sin int'!AJ27</f>
        <v>0</v>
      </c>
      <c r="AX29" s="95">
        <f>'Datos sin int'!AK27</f>
        <v>0</v>
      </c>
      <c r="AY29" s="95">
        <f>'Datos sin int'!AL27</f>
        <v>1</v>
      </c>
      <c r="AZ29" s="95">
        <f>'Datos sin int'!AM27</f>
        <v>6</v>
      </c>
      <c r="BA29" s="95">
        <f>'Datos sin int'!AN27</f>
        <v>7</v>
      </c>
      <c r="BB29" s="95">
        <f>'Datos sin int'!AO27</f>
        <v>0</v>
      </c>
      <c r="BC29" s="95">
        <f>'Datos sin int'!AP27</f>
        <v>2</v>
      </c>
      <c r="BD29" s="95">
        <f>'Datos sin int'!AQ27</f>
        <v>3</v>
      </c>
      <c r="BE29" s="95">
        <f>'Datos sin int'!AR27</f>
        <v>9</v>
      </c>
      <c r="BF29" s="95">
        <f>'Datos sin int'!AS27</f>
        <v>14</v>
      </c>
      <c r="BG29" s="95">
        <f>'Datos sin int'!AT27</f>
        <v>0</v>
      </c>
      <c r="BH29" s="95">
        <f>'Datos sin int'!AU27</f>
        <v>2</v>
      </c>
      <c r="BI29" s="95">
        <f>'Datos sin int'!AV27</f>
        <v>6</v>
      </c>
      <c r="BJ29" s="95">
        <f>'Datos sin int'!AW27</f>
        <v>22</v>
      </c>
      <c r="BK29" s="95">
        <f>'Datos sin int'!AX27</f>
        <v>30</v>
      </c>
    </row>
    <row r="30" spans="1:63" x14ac:dyDescent="0.3">
      <c r="A30" s="141">
        <v>27</v>
      </c>
      <c r="B30" s="95">
        <f>IF(Datos_totales!$E28=1,1,0)</f>
        <v>0</v>
      </c>
      <c r="C30" s="95">
        <f>IF(Datos_totales!$E28=2,1,0)</f>
        <v>1</v>
      </c>
      <c r="D30" s="95">
        <f>IF(Datos_totales!$E28=3,1,0)</f>
        <v>0</v>
      </c>
      <c r="E30" s="95">
        <f>IF(Datos_totales!$E28=4,1,0)</f>
        <v>0</v>
      </c>
      <c r="F30" s="95">
        <f>IF(Datos_totales!$B28=40,1,0)</f>
        <v>0</v>
      </c>
      <c r="G30" s="95">
        <f>IF(Datos_totales!$B28=60,1,0)</f>
        <v>0</v>
      </c>
      <c r="H30" s="95">
        <f>IF(Datos_totales!$B28=80,1,0)</f>
        <v>0</v>
      </c>
      <c r="I30" s="95">
        <f>IF(Datos_totales!$B28=90,1,0)</f>
        <v>1</v>
      </c>
      <c r="J30" s="95">
        <f>IF(Datos_totales!$M28=2,1,0)</f>
        <v>0</v>
      </c>
      <c r="K30" s="95">
        <f>IF(Datos_totales!$M28=3,1,0)</f>
        <v>0</v>
      </c>
      <c r="L30" s="95">
        <f>IF(Datos_totales!$M28=4,1,0)</f>
        <v>1</v>
      </c>
      <c r="M30" s="95">
        <f>IF(Datos_totales!$M28&gt;4,1,0)</f>
        <v>0</v>
      </c>
      <c r="N30" s="95">
        <f>IF(Datos_totales!$N28&lt;3.2,1,0)</f>
        <v>0</v>
      </c>
      <c r="O30" s="95">
        <f>IF(AND(Datos_totales!$N28&gt;=3.2,Datos_totales!$N28&lt;3.5),1,0)</f>
        <v>0</v>
      </c>
      <c r="P30" s="95">
        <f>IF(AND(Datos_totales!$N28&gt;=3.5,Datos_totales!$N28&lt;3.7),1,0)</f>
        <v>0</v>
      </c>
      <c r="Q30" s="95">
        <f>IF(AND(Datos_totales!$N28&gt;=3.7,Datos_totales!$N28&lt;4),1,0)</f>
        <v>1</v>
      </c>
      <c r="R30" s="95">
        <f>IF(Datos_totales!$N28&gt;4,1,0)</f>
        <v>0</v>
      </c>
      <c r="S30" s="95">
        <v>0.71999999999999886</v>
      </c>
      <c r="T30" s="95">
        <f t="shared" si="12"/>
        <v>17.149999999999999</v>
      </c>
      <c r="U30" s="95">
        <v>0</v>
      </c>
      <c r="V30" s="53">
        <v>2.0000000000000018E-2</v>
      </c>
      <c r="W30" s="54">
        <f t="shared" si="3"/>
        <v>0</v>
      </c>
      <c r="X30" s="54">
        <f t="shared" si="4"/>
        <v>1</v>
      </c>
      <c r="Y30" s="54">
        <f t="shared" si="5"/>
        <v>0</v>
      </c>
      <c r="Z30" s="54">
        <f t="shared" si="6"/>
        <v>0</v>
      </c>
      <c r="AA30" s="54">
        <f t="shared" si="7"/>
        <v>0</v>
      </c>
      <c r="AB30" s="95">
        <v>39090</v>
      </c>
      <c r="AC30" s="95">
        <v>40799</v>
      </c>
      <c r="AD30" s="95">
        <v>42583</v>
      </c>
      <c r="AE30" s="95">
        <f t="shared" si="8"/>
        <v>40824</v>
      </c>
      <c r="AF30" s="95">
        <v>54.03</v>
      </c>
      <c r="AG30" s="95">
        <v>1.7326349675391959</v>
      </c>
      <c r="AH30" s="95">
        <v>3.3</v>
      </c>
      <c r="AI30" s="95">
        <f t="shared" si="9"/>
        <v>0</v>
      </c>
      <c r="AJ30" s="95">
        <f t="shared" si="10"/>
        <v>0</v>
      </c>
      <c r="AK30" s="95">
        <f t="shared" si="0"/>
        <v>1</v>
      </c>
      <c r="AL30" s="95">
        <f t="shared" si="1"/>
        <v>0</v>
      </c>
      <c r="AM30" s="95">
        <f t="shared" si="2"/>
        <v>0</v>
      </c>
      <c r="AN30" s="95">
        <v>0.51851393987788741</v>
      </c>
      <c r="AO30" s="95">
        <v>1</v>
      </c>
      <c r="AP30" s="50">
        <f t="shared" si="11"/>
        <v>1.3888888888888911</v>
      </c>
      <c r="AQ30" s="95">
        <v>0</v>
      </c>
      <c r="AR30" s="95">
        <f>'Datos sin int'!AE28</f>
        <v>0</v>
      </c>
      <c r="AS30" s="95">
        <f>'Datos sin int'!AF28</f>
        <v>1</v>
      </c>
      <c r="AT30" s="95">
        <f>'Datos sin int'!AG28</f>
        <v>3</v>
      </c>
      <c r="AU30" s="95">
        <f>'Datos sin int'!AH28</f>
        <v>5</v>
      </c>
      <c r="AV30" s="95">
        <f>'Datos sin int'!AI28</f>
        <v>9</v>
      </c>
      <c r="AW30" s="95">
        <f>'Datos sin int'!AJ28</f>
        <v>1</v>
      </c>
      <c r="AX30" s="95">
        <f>'Datos sin int'!AK28</f>
        <v>1</v>
      </c>
      <c r="AY30" s="95">
        <f>'Datos sin int'!AL28</f>
        <v>3</v>
      </c>
      <c r="AZ30" s="95">
        <f>'Datos sin int'!AM28</f>
        <v>7</v>
      </c>
      <c r="BA30" s="95">
        <f>'Datos sin int'!AN28</f>
        <v>12</v>
      </c>
      <c r="BB30" s="95">
        <f>'Datos sin int'!AO28</f>
        <v>0</v>
      </c>
      <c r="BC30" s="95">
        <f>'Datos sin int'!AP28</f>
        <v>1</v>
      </c>
      <c r="BD30" s="95">
        <f>'Datos sin int'!AQ28</f>
        <v>8</v>
      </c>
      <c r="BE30" s="95">
        <f>'Datos sin int'!AR28</f>
        <v>11</v>
      </c>
      <c r="BF30" s="95">
        <f>'Datos sin int'!AS28</f>
        <v>20</v>
      </c>
      <c r="BG30" s="95">
        <f>'Datos sin int'!AT28</f>
        <v>1</v>
      </c>
      <c r="BH30" s="95">
        <f>'Datos sin int'!AU28</f>
        <v>3</v>
      </c>
      <c r="BI30" s="95">
        <f>'Datos sin int'!AV28</f>
        <v>14</v>
      </c>
      <c r="BJ30" s="95">
        <f>'Datos sin int'!AW28</f>
        <v>23</v>
      </c>
      <c r="BK30" s="95">
        <f>'Datos sin int'!AX28</f>
        <v>41</v>
      </c>
    </row>
    <row r="31" spans="1:63" x14ac:dyDescent="0.3">
      <c r="A31" s="141">
        <v>28</v>
      </c>
      <c r="B31" s="95">
        <f>IF(Datos_totales!$E29=1,1,0)</f>
        <v>0</v>
      </c>
      <c r="C31" s="95">
        <f>IF(Datos_totales!$E29=2,1,0)</f>
        <v>1</v>
      </c>
      <c r="D31" s="95">
        <f>IF(Datos_totales!$E29=3,1,0)</f>
        <v>0</v>
      </c>
      <c r="E31" s="95">
        <f>IF(Datos_totales!$E29=4,1,0)</f>
        <v>0</v>
      </c>
      <c r="F31" s="95">
        <f>IF(Datos_totales!$B29=40,1,0)</f>
        <v>0</v>
      </c>
      <c r="G31" s="95">
        <f>IF(Datos_totales!$B29=60,1,0)</f>
        <v>0</v>
      </c>
      <c r="H31" s="95">
        <f>IF(Datos_totales!$B29=80,1,0)</f>
        <v>0</v>
      </c>
      <c r="I31" s="95">
        <f>IF(Datos_totales!$B29=90,1,0)</f>
        <v>1</v>
      </c>
      <c r="J31" s="95">
        <f>IF(Datos_totales!$M29=2,1,0)</f>
        <v>0</v>
      </c>
      <c r="K31" s="95">
        <f>IF(Datos_totales!$M29=3,1,0)</f>
        <v>0</v>
      </c>
      <c r="L31" s="95">
        <f>IF(Datos_totales!$M29=4,1,0)</f>
        <v>1</v>
      </c>
      <c r="M31" s="95">
        <f>IF(Datos_totales!$M29&gt;4,1,0)</f>
        <v>0</v>
      </c>
      <c r="N31" s="95">
        <f>IF(Datos_totales!$N29&lt;3.2,1,0)</f>
        <v>0</v>
      </c>
      <c r="O31" s="95">
        <f>IF(AND(Datos_totales!$N29&gt;=3.2,Datos_totales!$N29&lt;3.5),1,0)</f>
        <v>0</v>
      </c>
      <c r="P31" s="95">
        <f>IF(AND(Datos_totales!$N29&gt;=3.5,Datos_totales!$N29&lt;3.7),1,0)</f>
        <v>0</v>
      </c>
      <c r="Q31" s="95">
        <f>IF(AND(Datos_totales!$N29&gt;=3.7,Datos_totales!$N29&lt;4),1,0)</f>
        <v>1</v>
      </c>
      <c r="R31" s="95">
        <f>IF(Datos_totales!$N29&gt;4,1,0)</f>
        <v>0</v>
      </c>
      <c r="S31" s="95">
        <v>0.78000000000000114</v>
      </c>
      <c r="T31" s="95">
        <f t="shared" si="12"/>
        <v>17.93</v>
      </c>
      <c r="U31" s="95">
        <v>0</v>
      </c>
      <c r="V31" s="53">
        <v>0</v>
      </c>
      <c r="W31" s="54">
        <f t="shared" si="3"/>
        <v>1</v>
      </c>
      <c r="X31" s="54">
        <f t="shared" si="4"/>
        <v>0</v>
      </c>
      <c r="Y31" s="54">
        <f t="shared" si="5"/>
        <v>0</v>
      </c>
      <c r="Z31" s="54">
        <f t="shared" si="6"/>
        <v>0</v>
      </c>
      <c r="AA31" s="54">
        <f t="shared" si="7"/>
        <v>0</v>
      </c>
      <c r="AB31" s="95">
        <v>39090</v>
      </c>
      <c r="AC31" s="95">
        <v>40799</v>
      </c>
      <c r="AD31" s="95">
        <v>42583</v>
      </c>
      <c r="AE31" s="95">
        <f t="shared" si="8"/>
        <v>40824</v>
      </c>
      <c r="AF31" s="95">
        <v>33.68</v>
      </c>
      <c r="AG31" s="95">
        <v>1.5273720828276118</v>
      </c>
      <c r="AH31" s="95">
        <v>4.07</v>
      </c>
      <c r="AI31" s="95">
        <f t="shared" si="9"/>
        <v>0</v>
      </c>
      <c r="AJ31" s="95">
        <f t="shared" si="10"/>
        <v>0</v>
      </c>
      <c r="AK31" s="95">
        <f t="shared" si="0"/>
        <v>0</v>
      </c>
      <c r="AL31" s="95">
        <f t="shared" si="1"/>
        <v>1</v>
      </c>
      <c r="AM31" s="95">
        <f t="shared" si="2"/>
        <v>0</v>
      </c>
      <c r="AN31" s="95">
        <v>0.60959440922522001</v>
      </c>
      <c r="AO31" s="95">
        <v>0</v>
      </c>
      <c r="AP31" s="50">
        <f t="shared" si="11"/>
        <v>0</v>
      </c>
      <c r="AQ31" s="95">
        <v>0</v>
      </c>
      <c r="AR31" s="95">
        <f>'Datos sin int'!AE29</f>
        <v>0</v>
      </c>
      <c r="AS31" s="95">
        <f>'Datos sin int'!AF29</f>
        <v>0</v>
      </c>
      <c r="AT31" s="95">
        <f>'Datos sin int'!AG29</f>
        <v>1</v>
      </c>
      <c r="AU31" s="95">
        <f>'Datos sin int'!AH29</f>
        <v>7</v>
      </c>
      <c r="AV31" s="95">
        <f>'Datos sin int'!AI29</f>
        <v>8</v>
      </c>
      <c r="AW31" s="95">
        <f>'Datos sin int'!AJ29</f>
        <v>0</v>
      </c>
      <c r="AX31" s="95">
        <f>'Datos sin int'!AK29</f>
        <v>2</v>
      </c>
      <c r="AY31" s="95">
        <f>'Datos sin int'!AL29</f>
        <v>1</v>
      </c>
      <c r="AZ31" s="95">
        <f>'Datos sin int'!AM29</f>
        <v>3</v>
      </c>
      <c r="BA31" s="95">
        <f>'Datos sin int'!AN29</f>
        <v>6</v>
      </c>
      <c r="BB31" s="95">
        <f>'Datos sin int'!AO29</f>
        <v>0</v>
      </c>
      <c r="BC31" s="95">
        <f>'Datos sin int'!AP29</f>
        <v>1</v>
      </c>
      <c r="BD31" s="95">
        <f>'Datos sin int'!AQ29</f>
        <v>1</v>
      </c>
      <c r="BE31" s="95">
        <f>'Datos sin int'!AR29</f>
        <v>2</v>
      </c>
      <c r="BF31" s="95">
        <f>'Datos sin int'!AS29</f>
        <v>4</v>
      </c>
      <c r="BG31" s="95">
        <f>'Datos sin int'!AT29</f>
        <v>0</v>
      </c>
      <c r="BH31" s="95">
        <f>'Datos sin int'!AU29</f>
        <v>3</v>
      </c>
      <c r="BI31" s="95">
        <f>'Datos sin int'!AV29</f>
        <v>3</v>
      </c>
      <c r="BJ31" s="95">
        <f>'Datos sin int'!AW29</f>
        <v>12</v>
      </c>
      <c r="BK31" s="95">
        <f>'Datos sin int'!AX29</f>
        <v>18</v>
      </c>
    </row>
    <row r="32" spans="1:63" x14ac:dyDescent="0.3">
      <c r="A32" s="141">
        <v>29</v>
      </c>
      <c r="B32" s="95">
        <f>IF(Datos_totales!$E30=1,1,0)</f>
        <v>0</v>
      </c>
      <c r="C32" s="95">
        <f>IF(Datos_totales!$E30=2,1,0)</f>
        <v>1</v>
      </c>
      <c r="D32" s="95">
        <f>IF(Datos_totales!$E30=3,1,0)</f>
        <v>0</v>
      </c>
      <c r="E32" s="95">
        <f>IF(Datos_totales!$E30=4,1,0)</f>
        <v>0</v>
      </c>
      <c r="F32" s="95">
        <f>IF(Datos_totales!$B30=40,1,0)</f>
        <v>0</v>
      </c>
      <c r="G32" s="95">
        <f>IF(Datos_totales!$B30=60,1,0)</f>
        <v>0</v>
      </c>
      <c r="H32" s="95">
        <f>IF(Datos_totales!$B30=80,1,0)</f>
        <v>0</v>
      </c>
      <c r="I32" s="95">
        <f>IF(Datos_totales!$B30=90,1,0)</f>
        <v>1</v>
      </c>
      <c r="J32" s="95">
        <f>IF(Datos_totales!$M30=2,1,0)</f>
        <v>0</v>
      </c>
      <c r="K32" s="95">
        <f>IF(Datos_totales!$M30=3,1,0)</f>
        <v>0</v>
      </c>
      <c r="L32" s="95">
        <f>IF(Datos_totales!$M30=4,1,0)</f>
        <v>1</v>
      </c>
      <c r="M32" s="95">
        <f>IF(Datos_totales!$M30&gt;4,1,0)</f>
        <v>0</v>
      </c>
      <c r="N32" s="95">
        <f>IF(Datos_totales!$N30&lt;3.2,1,0)</f>
        <v>0</v>
      </c>
      <c r="O32" s="95">
        <f>IF(AND(Datos_totales!$N30&gt;=3.2,Datos_totales!$N30&lt;3.5),1,0)</f>
        <v>0</v>
      </c>
      <c r="P32" s="95">
        <f>IF(AND(Datos_totales!$N30&gt;=3.5,Datos_totales!$N30&lt;3.7),1,0)</f>
        <v>0</v>
      </c>
      <c r="Q32" s="95">
        <f>IF(AND(Datos_totales!$N30&gt;=3.7,Datos_totales!$N30&lt;4),1,0)</f>
        <v>1</v>
      </c>
      <c r="R32" s="95">
        <f>IF(Datos_totales!$N30&gt;4,1,0)</f>
        <v>0</v>
      </c>
      <c r="S32" s="95">
        <v>0.64000000000000057</v>
      </c>
      <c r="T32" s="95">
        <f t="shared" si="12"/>
        <v>18.57</v>
      </c>
      <c r="U32" s="95">
        <v>0</v>
      </c>
      <c r="V32" s="53">
        <v>0</v>
      </c>
      <c r="W32" s="54">
        <f t="shared" si="3"/>
        <v>1</v>
      </c>
      <c r="X32" s="54">
        <f t="shared" si="4"/>
        <v>0</v>
      </c>
      <c r="Y32" s="54">
        <f t="shared" si="5"/>
        <v>0</v>
      </c>
      <c r="Z32" s="54">
        <f t="shared" si="6"/>
        <v>0</v>
      </c>
      <c r="AA32" s="54">
        <f t="shared" si="7"/>
        <v>0</v>
      </c>
      <c r="AB32" s="95">
        <v>39090</v>
      </c>
      <c r="AC32" s="95">
        <v>40799</v>
      </c>
      <c r="AD32" s="95">
        <v>42583</v>
      </c>
      <c r="AE32" s="95">
        <f t="shared" si="8"/>
        <v>40824</v>
      </c>
      <c r="AF32" s="95">
        <v>33.68</v>
      </c>
      <c r="AG32" s="95">
        <v>1.5273720828276118</v>
      </c>
      <c r="AH32" s="95">
        <v>4.97</v>
      </c>
      <c r="AI32" s="95">
        <f t="shared" si="9"/>
        <v>0</v>
      </c>
      <c r="AJ32" s="95">
        <f t="shared" si="10"/>
        <v>0</v>
      </c>
      <c r="AK32" s="95">
        <f t="shared" si="0"/>
        <v>0</v>
      </c>
      <c r="AL32" s="95">
        <f t="shared" si="1"/>
        <v>1</v>
      </c>
      <c r="AM32" s="95">
        <f t="shared" si="2"/>
        <v>0</v>
      </c>
      <c r="AN32" s="95">
        <v>0.69635638873333205</v>
      </c>
      <c r="AO32" s="95">
        <v>0</v>
      </c>
      <c r="AP32" s="50">
        <f t="shared" si="11"/>
        <v>0</v>
      </c>
      <c r="AQ32" s="95">
        <v>0</v>
      </c>
      <c r="AR32" s="95">
        <f>'Datos sin int'!AE30</f>
        <v>0</v>
      </c>
      <c r="AS32" s="95">
        <f>'Datos sin int'!AF30</f>
        <v>0</v>
      </c>
      <c r="AT32" s="95">
        <f>'Datos sin int'!AG30</f>
        <v>0</v>
      </c>
      <c r="AU32" s="95">
        <f>'Datos sin int'!AH30</f>
        <v>10</v>
      </c>
      <c r="AV32" s="95">
        <f>'Datos sin int'!AI30</f>
        <v>10</v>
      </c>
      <c r="AW32" s="95">
        <f>'Datos sin int'!AJ30</f>
        <v>0</v>
      </c>
      <c r="AX32" s="95">
        <f>'Datos sin int'!AK30</f>
        <v>0</v>
      </c>
      <c r="AY32" s="95">
        <f>'Datos sin int'!AL30</f>
        <v>1</v>
      </c>
      <c r="AZ32" s="95">
        <f>'Datos sin int'!AM30</f>
        <v>3</v>
      </c>
      <c r="BA32" s="95">
        <f>'Datos sin int'!AN30</f>
        <v>4</v>
      </c>
      <c r="BB32" s="95">
        <f>'Datos sin int'!AO30</f>
        <v>1</v>
      </c>
      <c r="BC32" s="95">
        <f>'Datos sin int'!AP30</f>
        <v>0</v>
      </c>
      <c r="BD32" s="95">
        <f>'Datos sin int'!AQ30</f>
        <v>5</v>
      </c>
      <c r="BE32" s="95">
        <f>'Datos sin int'!AR30</f>
        <v>9</v>
      </c>
      <c r="BF32" s="95">
        <f>'Datos sin int'!AS30</f>
        <v>15</v>
      </c>
      <c r="BG32" s="95">
        <f>'Datos sin int'!AT30</f>
        <v>1</v>
      </c>
      <c r="BH32" s="95">
        <f>'Datos sin int'!AU30</f>
        <v>0</v>
      </c>
      <c r="BI32" s="95">
        <f>'Datos sin int'!AV30</f>
        <v>6</v>
      </c>
      <c r="BJ32" s="95">
        <f>'Datos sin int'!AW30</f>
        <v>22</v>
      </c>
      <c r="BK32" s="95">
        <f>'Datos sin int'!AX30</f>
        <v>29</v>
      </c>
    </row>
    <row r="33" spans="1:63" x14ac:dyDescent="0.3">
      <c r="A33" s="141">
        <v>30</v>
      </c>
      <c r="B33" s="95">
        <f>IF(Datos_totales!$E31=1,1,0)</f>
        <v>0</v>
      </c>
      <c r="C33" s="95">
        <f>IF(Datos_totales!$E31=2,1,0)</f>
        <v>1</v>
      </c>
      <c r="D33" s="95">
        <f>IF(Datos_totales!$E31=3,1,0)</f>
        <v>0</v>
      </c>
      <c r="E33" s="95">
        <f>IF(Datos_totales!$E31=4,1,0)</f>
        <v>0</v>
      </c>
      <c r="F33" s="95">
        <f>IF(Datos_totales!$B31=40,1,0)</f>
        <v>0</v>
      </c>
      <c r="G33" s="95">
        <f>IF(Datos_totales!$B31=60,1,0)</f>
        <v>0</v>
      </c>
      <c r="H33" s="95">
        <f>IF(Datos_totales!$B31=80,1,0)</f>
        <v>0</v>
      </c>
      <c r="I33" s="95">
        <f>IF(Datos_totales!$B31=90,1,0)</f>
        <v>1</v>
      </c>
      <c r="J33" s="95">
        <f>IF(Datos_totales!$M31=2,1,0)</f>
        <v>0</v>
      </c>
      <c r="K33" s="95">
        <f>IF(Datos_totales!$M31=3,1,0)</f>
        <v>0</v>
      </c>
      <c r="L33" s="95">
        <f>IF(Datos_totales!$M31=4,1,0)</f>
        <v>1</v>
      </c>
      <c r="M33" s="95">
        <f>IF(Datos_totales!$M31&gt;4,1,0)</f>
        <v>0</v>
      </c>
      <c r="N33" s="95">
        <f>IF(Datos_totales!$N31&lt;3.2,1,0)</f>
        <v>0</v>
      </c>
      <c r="O33" s="95">
        <f>IF(AND(Datos_totales!$N31&gt;=3.2,Datos_totales!$N31&lt;3.5),1,0)</f>
        <v>0</v>
      </c>
      <c r="P33" s="95">
        <f>IF(AND(Datos_totales!$N31&gt;=3.5,Datos_totales!$N31&lt;3.7),1,0)</f>
        <v>0</v>
      </c>
      <c r="Q33" s="95">
        <f>IF(AND(Datos_totales!$N31&gt;=3.7,Datos_totales!$N31&lt;4),1,0)</f>
        <v>1</v>
      </c>
      <c r="R33" s="95">
        <f>IF(Datos_totales!$N31&gt;4,1,0)</f>
        <v>0</v>
      </c>
      <c r="S33" s="95">
        <v>0.80300000000000082</v>
      </c>
      <c r="T33" s="95">
        <f t="shared" si="12"/>
        <v>19.373000000000001</v>
      </c>
      <c r="U33" s="95">
        <v>0</v>
      </c>
      <c r="V33" s="53">
        <v>0</v>
      </c>
      <c r="W33" s="54">
        <f t="shared" si="3"/>
        <v>1</v>
      </c>
      <c r="X33" s="54">
        <f t="shared" si="4"/>
        <v>0</v>
      </c>
      <c r="Y33" s="54">
        <f t="shared" si="5"/>
        <v>0</v>
      </c>
      <c r="Z33" s="54">
        <f t="shared" si="6"/>
        <v>0</v>
      </c>
      <c r="AA33" s="54">
        <f t="shared" si="7"/>
        <v>0</v>
      </c>
      <c r="AB33" s="95">
        <v>39090</v>
      </c>
      <c r="AC33" s="95">
        <v>40799</v>
      </c>
      <c r="AD33" s="95">
        <v>42583</v>
      </c>
      <c r="AE33" s="95">
        <f t="shared" si="8"/>
        <v>40824</v>
      </c>
      <c r="AF33" s="95">
        <v>13.34</v>
      </c>
      <c r="AG33" s="95">
        <v>1.1251558295805302</v>
      </c>
      <c r="AH33" s="95">
        <v>3.12</v>
      </c>
      <c r="AI33" s="95">
        <f t="shared" si="9"/>
        <v>0</v>
      </c>
      <c r="AJ33" s="95">
        <f t="shared" si="10"/>
        <v>0</v>
      </c>
      <c r="AK33" s="95">
        <f t="shared" si="0"/>
        <v>1</v>
      </c>
      <c r="AL33" s="95">
        <f t="shared" si="1"/>
        <v>0</v>
      </c>
      <c r="AM33" s="95">
        <f t="shared" si="2"/>
        <v>0</v>
      </c>
      <c r="AN33" s="95">
        <v>0.49415459401844281</v>
      </c>
      <c r="AO33" s="95">
        <v>0</v>
      </c>
      <c r="AP33" s="50">
        <f t="shared" si="11"/>
        <v>0</v>
      </c>
      <c r="AQ33" s="95">
        <v>0</v>
      </c>
      <c r="AR33" s="95">
        <f>'Datos sin int'!AE31</f>
        <v>0</v>
      </c>
      <c r="AS33" s="95">
        <f>'Datos sin int'!AF31</f>
        <v>1</v>
      </c>
      <c r="AT33" s="95">
        <f>'Datos sin int'!AG31</f>
        <v>3</v>
      </c>
      <c r="AU33" s="95">
        <f>'Datos sin int'!AH31</f>
        <v>13</v>
      </c>
      <c r="AV33" s="95">
        <f>'Datos sin int'!AI31</f>
        <v>17</v>
      </c>
      <c r="AW33" s="95">
        <f>'Datos sin int'!AJ31</f>
        <v>0</v>
      </c>
      <c r="AX33" s="95">
        <f>'Datos sin int'!AK31</f>
        <v>2</v>
      </c>
      <c r="AY33" s="95">
        <f>'Datos sin int'!AL31</f>
        <v>3</v>
      </c>
      <c r="AZ33" s="95">
        <f>'Datos sin int'!AM31</f>
        <v>6</v>
      </c>
      <c r="BA33" s="95">
        <f>'Datos sin int'!AN31</f>
        <v>11</v>
      </c>
      <c r="BB33" s="95">
        <f>'Datos sin int'!AO31</f>
        <v>0</v>
      </c>
      <c r="BC33" s="95">
        <f>'Datos sin int'!AP31</f>
        <v>2</v>
      </c>
      <c r="BD33" s="95">
        <f>'Datos sin int'!AQ31</f>
        <v>0</v>
      </c>
      <c r="BE33" s="95">
        <f>'Datos sin int'!AR31</f>
        <v>8</v>
      </c>
      <c r="BF33" s="95">
        <f>'Datos sin int'!AS31</f>
        <v>10</v>
      </c>
      <c r="BG33" s="95">
        <f>'Datos sin int'!AT31</f>
        <v>0</v>
      </c>
      <c r="BH33" s="95">
        <f>'Datos sin int'!AU31</f>
        <v>5</v>
      </c>
      <c r="BI33" s="95">
        <f>'Datos sin int'!AV31</f>
        <v>6</v>
      </c>
      <c r="BJ33" s="95">
        <f>'Datos sin int'!AW31</f>
        <v>27</v>
      </c>
      <c r="BK33" s="95">
        <f>'Datos sin int'!AX31</f>
        <v>38</v>
      </c>
    </row>
    <row r="34" spans="1:63" x14ac:dyDescent="0.3">
      <c r="A34" s="141">
        <v>31</v>
      </c>
      <c r="B34" s="95">
        <f>IF(Datos_totales!$E32=1,1,0)</f>
        <v>1</v>
      </c>
      <c r="C34" s="95">
        <f>IF(Datos_totales!$E32=2,1,0)</f>
        <v>0</v>
      </c>
      <c r="D34" s="95">
        <f>IF(Datos_totales!$E32=3,1,0)</f>
        <v>0</v>
      </c>
      <c r="E34" s="95">
        <f>IF(Datos_totales!$E32=4,1,0)</f>
        <v>0</v>
      </c>
      <c r="F34" s="95">
        <f>IF(Datos_totales!$B32=40,1,0)</f>
        <v>0</v>
      </c>
      <c r="G34" s="95">
        <f>IF(Datos_totales!$B32=60,1,0)</f>
        <v>0</v>
      </c>
      <c r="H34" s="95">
        <f>IF(Datos_totales!$B32=80,1,0)</f>
        <v>0</v>
      </c>
      <c r="I34" s="95">
        <f>IF(Datos_totales!$B32=90,1,0)</f>
        <v>1</v>
      </c>
      <c r="J34" s="95">
        <f>IF(Datos_totales!$M32=2,1,0)</f>
        <v>0</v>
      </c>
      <c r="K34" s="95">
        <f>IF(Datos_totales!$M32=3,1,0)</f>
        <v>0</v>
      </c>
      <c r="L34" s="95">
        <f>IF(Datos_totales!$M32=4,1,0)</f>
        <v>1</v>
      </c>
      <c r="M34" s="95">
        <f>IF(Datos_totales!$M32&gt;4,1,0)</f>
        <v>0</v>
      </c>
      <c r="N34" s="95">
        <f>IF(Datos_totales!$N32&lt;3.2,1,0)</f>
        <v>0</v>
      </c>
      <c r="O34" s="95">
        <f>IF(AND(Datos_totales!$N32&gt;=3.2,Datos_totales!$N32&lt;3.5),1,0)</f>
        <v>0</v>
      </c>
      <c r="P34" s="95">
        <f>IF(AND(Datos_totales!$N32&gt;=3.5,Datos_totales!$N32&lt;3.7),1,0)</f>
        <v>0</v>
      </c>
      <c r="Q34" s="95">
        <f>IF(AND(Datos_totales!$N32&gt;=3.7,Datos_totales!$N32&lt;4),1,0)</f>
        <v>1</v>
      </c>
      <c r="R34" s="95">
        <f>IF(Datos_totales!$N32&gt;4,1,0)</f>
        <v>0</v>
      </c>
      <c r="S34" s="95">
        <v>0.76699999999999946</v>
      </c>
      <c r="T34" s="95">
        <f t="shared" si="12"/>
        <v>20.14</v>
      </c>
      <c r="U34" s="95">
        <v>0</v>
      </c>
      <c r="V34" s="53">
        <v>1.0000000000000009E-2</v>
      </c>
      <c r="W34" s="54">
        <f t="shared" si="3"/>
        <v>1</v>
      </c>
      <c r="X34" s="54">
        <f t="shared" si="4"/>
        <v>0</v>
      </c>
      <c r="Y34" s="54">
        <f t="shared" si="5"/>
        <v>0</v>
      </c>
      <c r="Z34" s="54">
        <f t="shared" si="6"/>
        <v>0</v>
      </c>
      <c r="AA34" s="54">
        <f t="shared" si="7"/>
        <v>0</v>
      </c>
      <c r="AB34" s="95">
        <v>39090</v>
      </c>
      <c r="AC34" s="95">
        <v>40799</v>
      </c>
      <c r="AD34" s="95">
        <v>42583</v>
      </c>
      <c r="AE34" s="95">
        <f t="shared" si="8"/>
        <v>40824</v>
      </c>
      <c r="AF34" s="95">
        <v>40.33</v>
      </c>
      <c r="AG34" s="95">
        <v>1.6056282220076186</v>
      </c>
      <c r="AH34" s="95">
        <v>2.48</v>
      </c>
      <c r="AI34" s="95">
        <f t="shared" si="9"/>
        <v>0</v>
      </c>
      <c r="AJ34" s="95">
        <f t="shared" si="10"/>
        <v>0</v>
      </c>
      <c r="AK34" s="95">
        <f t="shared" si="0"/>
        <v>1</v>
      </c>
      <c r="AL34" s="95">
        <f t="shared" si="1"/>
        <v>0</v>
      </c>
      <c r="AM34" s="95">
        <f t="shared" si="2"/>
        <v>0</v>
      </c>
      <c r="AN34" s="95">
        <v>0.39445168082621629</v>
      </c>
      <c r="AO34" s="95">
        <v>0</v>
      </c>
      <c r="AP34" s="50">
        <f t="shared" si="11"/>
        <v>0</v>
      </c>
      <c r="AQ34" s="95">
        <v>0</v>
      </c>
      <c r="AR34" s="95">
        <f>'Datos sin int'!AE32</f>
        <v>0</v>
      </c>
      <c r="AS34" s="95">
        <f>'Datos sin int'!AF32</f>
        <v>0</v>
      </c>
      <c r="AT34" s="95">
        <f>'Datos sin int'!AG32</f>
        <v>1</v>
      </c>
      <c r="AU34" s="95">
        <f>'Datos sin int'!AH32</f>
        <v>5</v>
      </c>
      <c r="AV34" s="95">
        <f>'Datos sin int'!AI32</f>
        <v>6</v>
      </c>
      <c r="AW34" s="95">
        <f>'Datos sin int'!AJ32</f>
        <v>0</v>
      </c>
      <c r="AX34" s="95">
        <f>'Datos sin int'!AK32</f>
        <v>1</v>
      </c>
      <c r="AY34" s="95">
        <f>'Datos sin int'!AL32</f>
        <v>6</v>
      </c>
      <c r="AZ34" s="95">
        <f>'Datos sin int'!AM32</f>
        <v>6</v>
      </c>
      <c r="BA34" s="95">
        <f>'Datos sin int'!AN32</f>
        <v>13</v>
      </c>
      <c r="BB34" s="95">
        <f>'Datos sin int'!AO32</f>
        <v>0</v>
      </c>
      <c r="BC34" s="95">
        <f>'Datos sin int'!AP32</f>
        <v>3</v>
      </c>
      <c r="BD34" s="95">
        <f>'Datos sin int'!AQ32</f>
        <v>6</v>
      </c>
      <c r="BE34" s="95">
        <f>'Datos sin int'!AR32</f>
        <v>7</v>
      </c>
      <c r="BF34" s="95">
        <f>'Datos sin int'!AS32</f>
        <v>16</v>
      </c>
      <c r="BG34" s="95">
        <f>'Datos sin int'!AT32</f>
        <v>0</v>
      </c>
      <c r="BH34" s="95">
        <f>'Datos sin int'!AU32</f>
        <v>4</v>
      </c>
      <c r="BI34" s="95">
        <f>'Datos sin int'!AV32</f>
        <v>13</v>
      </c>
      <c r="BJ34" s="95">
        <f>'Datos sin int'!AW32</f>
        <v>18</v>
      </c>
      <c r="BK34" s="95">
        <f>'Datos sin int'!AX32</f>
        <v>35</v>
      </c>
    </row>
    <row r="35" spans="1:63" x14ac:dyDescent="0.3">
      <c r="A35" s="141">
        <v>32</v>
      </c>
      <c r="B35" s="95">
        <f>IF(Datos_totales!$E33=1,1,0)</f>
        <v>0</v>
      </c>
      <c r="C35" s="95">
        <f>IF(Datos_totales!$E33=2,1,0)</f>
        <v>1</v>
      </c>
      <c r="D35" s="95">
        <f>IF(Datos_totales!$E33=3,1,0)</f>
        <v>0</v>
      </c>
      <c r="E35" s="95">
        <f>IF(Datos_totales!$E33=4,1,0)</f>
        <v>0</v>
      </c>
      <c r="F35" s="95">
        <f>IF(Datos_totales!$B33=40,1,0)</f>
        <v>0</v>
      </c>
      <c r="G35" s="95">
        <f>IF(Datos_totales!$B33=60,1,0)</f>
        <v>0</v>
      </c>
      <c r="H35" s="95">
        <f>IF(Datos_totales!$B33=80,1,0)</f>
        <v>1</v>
      </c>
      <c r="I35" s="95">
        <f>IF(Datos_totales!$B33=90,1,0)</f>
        <v>0</v>
      </c>
      <c r="J35" s="95">
        <f>IF(Datos_totales!$M33=2,1,0)</f>
        <v>0</v>
      </c>
      <c r="K35" s="95">
        <f>IF(Datos_totales!$M33=3,1,0)</f>
        <v>0</v>
      </c>
      <c r="L35" s="95">
        <f>IF(Datos_totales!$M33=4,1,0)</f>
        <v>1</v>
      </c>
      <c r="M35" s="95">
        <f>IF(Datos_totales!$M33&gt;4,1,0)</f>
        <v>0</v>
      </c>
      <c r="N35" s="95">
        <f>IF(Datos_totales!$N33&lt;3.2,1,0)</f>
        <v>0</v>
      </c>
      <c r="O35" s="95">
        <f>IF(AND(Datos_totales!$N33&gt;=3.2,Datos_totales!$N33&lt;3.5),1,0)</f>
        <v>0</v>
      </c>
      <c r="P35" s="95">
        <f>IF(AND(Datos_totales!$N33&gt;=3.5,Datos_totales!$N33&lt;3.7),1,0)</f>
        <v>0</v>
      </c>
      <c r="Q35" s="95">
        <f>IF(AND(Datos_totales!$N33&gt;=3.7,Datos_totales!$N33&lt;4),1,0)</f>
        <v>1</v>
      </c>
      <c r="R35" s="95">
        <f>IF(Datos_totales!$N33&gt;4,1,0)</f>
        <v>0</v>
      </c>
      <c r="S35" s="95">
        <v>1.8599999999999997</v>
      </c>
      <c r="T35" s="95">
        <f t="shared" si="12"/>
        <v>22</v>
      </c>
      <c r="U35" s="95">
        <v>0</v>
      </c>
      <c r="V35" s="53">
        <v>0</v>
      </c>
      <c r="W35" s="54">
        <f t="shared" si="3"/>
        <v>1</v>
      </c>
      <c r="X35" s="54">
        <f t="shared" si="4"/>
        <v>0</v>
      </c>
      <c r="Y35" s="54">
        <f t="shared" si="5"/>
        <v>0</v>
      </c>
      <c r="Z35" s="54">
        <f t="shared" si="6"/>
        <v>0</v>
      </c>
      <c r="AA35" s="54">
        <f t="shared" si="7"/>
        <v>0</v>
      </c>
      <c r="AB35" s="95">
        <v>39090</v>
      </c>
      <c r="AC35" s="95">
        <v>40799</v>
      </c>
      <c r="AD35" s="95">
        <v>42583</v>
      </c>
      <c r="AE35" s="95">
        <f t="shared" si="8"/>
        <v>40824</v>
      </c>
      <c r="AF35" s="95">
        <v>40.33</v>
      </c>
      <c r="AG35" s="95">
        <v>1.6056282220076186</v>
      </c>
      <c r="AH35" s="95">
        <v>2.89</v>
      </c>
      <c r="AI35" s="95">
        <f t="shared" si="9"/>
        <v>0</v>
      </c>
      <c r="AJ35" s="95">
        <f t="shared" si="10"/>
        <v>0</v>
      </c>
      <c r="AK35" s="95">
        <f t="shared" si="0"/>
        <v>1</v>
      </c>
      <c r="AL35" s="95">
        <f t="shared" si="1"/>
        <v>0</v>
      </c>
      <c r="AM35" s="95">
        <f t="shared" si="2"/>
        <v>0</v>
      </c>
      <c r="AN35" s="95">
        <v>0.46089784275654788</v>
      </c>
      <c r="AO35" s="95">
        <v>1</v>
      </c>
      <c r="AP35" s="50">
        <f t="shared" si="11"/>
        <v>0.53763440860215062</v>
      </c>
      <c r="AQ35" s="95">
        <v>0</v>
      </c>
      <c r="AR35" s="95">
        <f>'Datos sin int'!AE33</f>
        <v>0</v>
      </c>
      <c r="AS35" s="95">
        <f>'Datos sin int'!AF33</f>
        <v>4</v>
      </c>
      <c r="AT35" s="95">
        <f>'Datos sin int'!AG33</f>
        <v>9</v>
      </c>
      <c r="AU35" s="95">
        <f>'Datos sin int'!AH33</f>
        <v>16</v>
      </c>
      <c r="AV35" s="95">
        <f>'Datos sin int'!AI33</f>
        <v>29</v>
      </c>
      <c r="AW35" s="95">
        <f>'Datos sin int'!AJ33</f>
        <v>0</v>
      </c>
      <c r="AX35" s="95">
        <f>'Datos sin int'!AK33</f>
        <v>1</v>
      </c>
      <c r="AY35" s="95">
        <f>'Datos sin int'!AL33</f>
        <v>16</v>
      </c>
      <c r="AZ35" s="95">
        <f>'Datos sin int'!AM33</f>
        <v>12</v>
      </c>
      <c r="BA35" s="95">
        <f>'Datos sin int'!AN33</f>
        <v>29</v>
      </c>
      <c r="BB35" s="95">
        <f>'Datos sin int'!AO33</f>
        <v>0</v>
      </c>
      <c r="BC35" s="95">
        <f>'Datos sin int'!AP33</f>
        <v>3</v>
      </c>
      <c r="BD35" s="95">
        <f>'Datos sin int'!AQ33</f>
        <v>12</v>
      </c>
      <c r="BE35" s="95">
        <f>'Datos sin int'!AR33</f>
        <v>25</v>
      </c>
      <c r="BF35" s="95">
        <f>'Datos sin int'!AS33</f>
        <v>40</v>
      </c>
      <c r="BG35" s="95">
        <f>'Datos sin int'!AT33</f>
        <v>0</v>
      </c>
      <c r="BH35" s="95">
        <f>'Datos sin int'!AU33</f>
        <v>8</v>
      </c>
      <c r="BI35" s="95">
        <f>'Datos sin int'!AV33</f>
        <v>37</v>
      </c>
      <c r="BJ35" s="95">
        <f>'Datos sin int'!AW33</f>
        <v>53</v>
      </c>
      <c r="BK35" s="95">
        <f>'Datos sin int'!AX33</f>
        <v>98</v>
      </c>
    </row>
    <row r="36" spans="1:63" x14ac:dyDescent="0.3">
      <c r="A36" s="141">
        <v>33</v>
      </c>
      <c r="B36" s="95">
        <f>IF(Datos_totales!$E34=1,1,0)</f>
        <v>0</v>
      </c>
      <c r="C36" s="95">
        <f>IF(Datos_totales!$E34=2,1,0)</f>
        <v>1</v>
      </c>
      <c r="D36" s="95">
        <f>IF(Datos_totales!$E34=3,1,0)</f>
        <v>0</v>
      </c>
      <c r="E36" s="95">
        <f>IF(Datos_totales!$E34=4,1,0)</f>
        <v>0</v>
      </c>
      <c r="F36" s="95">
        <f>IF(Datos_totales!$B34=40,1,0)</f>
        <v>0</v>
      </c>
      <c r="G36" s="95">
        <f>IF(Datos_totales!$B34=60,1,0)</f>
        <v>0</v>
      </c>
      <c r="H36" s="95">
        <f>IF(Datos_totales!$B34=80,1,0)</f>
        <v>1</v>
      </c>
      <c r="I36" s="95">
        <f>IF(Datos_totales!$B34=90,1,0)</f>
        <v>0</v>
      </c>
      <c r="J36" s="95">
        <f>IF(Datos_totales!$M34=2,1,0)</f>
        <v>0</v>
      </c>
      <c r="K36" s="95">
        <f>IF(Datos_totales!$M34=3,1,0)</f>
        <v>0</v>
      </c>
      <c r="L36" s="95">
        <f>IF(Datos_totales!$M34=4,1,0)</f>
        <v>1</v>
      </c>
      <c r="M36" s="95">
        <f>IF(Datos_totales!$M34&gt;4,1,0)</f>
        <v>0</v>
      </c>
      <c r="N36" s="95">
        <f>IF(Datos_totales!$N34&lt;3.2,1,0)</f>
        <v>0</v>
      </c>
      <c r="O36" s="95">
        <f>IF(AND(Datos_totales!$N34&gt;=3.2,Datos_totales!$N34&lt;3.5),1,0)</f>
        <v>0</v>
      </c>
      <c r="P36" s="95">
        <f>IF(AND(Datos_totales!$N34&gt;=3.5,Datos_totales!$N34&lt;3.7),1,0)</f>
        <v>1</v>
      </c>
      <c r="Q36" s="95">
        <f>IF(AND(Datos_totales!$N34&gt;=3.7,Datos_totales!$N34&lt;4),1,0)</f>
        <v>0</v>
      </c>
      <c r="R36" s="95">
        <f>IF(Datos_totales!$N34&gt;4,1,0)</f>
        <v>0</v>
      </c>
      <c r="S36" s="95">
        <v>0.73000000000000043</v>
      </c>
      <c r="T36" s="95">
        <f t="shared" si="12"/>
        <v>22.73</v>
      </c>
      <c r="U36" s="95">
        <v>1</v>
      </c>
      <c r="V36" s="53">
        <v>0</v>
      </c>
      <c r="W36" s="54">
        <f t="shared" si="3"/>
        <v>1</v>
      </c>
      <c r="X36" s="54">
        <f t="shared" si="4"/>
        <v>0</v>
      </c>
      <c r="Y36" s="54">
        <f t="shared" si="5"/>
        <v>0</v>
      </c>
      <c r="Z36" s="54">
        <f t="shared" si="6"/>
        <v>0</v>
      </c>
      <c r="AA36" s="54">
        <f t="shared" si="7"/>
        <v>0</v>
      </c>
      <c r="AB36" s="95">
        <v>38900</v>
      </c>
      <c r="AC36" s="95">
        <v>38723</v>
      </c>
      <c r="AD36" s="95">
        <v>38547</v>
      </c>
      <c r="AE36" s="95">
        <f t="shared" si="8"/>
        <v>38723</v>
      </c>
      <c r="AF36" s="95">
        <v>40.33</v>
      </c>
      <c r="AG36" s="95">
        <v>1.6056282220076186</v>
      </c>
      <c r="AH36" s="95">
        <v>2.27</v>
      </c>
      <c r="AI36" s="95">
        <f t="shared" si="9"/>
        <v>0</v>
      </c>
      <c r="AJ36" s="95">
        <f t="shared" si="10"/>
        <v>0</v>
      </c>
      <c r="AK36" s="95">
        <f t="shared" si="0"/>
        <v>1</v>
      </c>
      <c r="AL36" s="95">
        <f t="shared" si="1"/>
        <v>0</v>
      </c>
      <c r="AM36" s="95">
        <f t="shared" si="2"/>
        <v>0</v>
      </c>
      <c r="AN36" s="95">
        <v>0.35602585719312274</v>
      </c>
      <c r="AO36" s="95">
        <v>6</v>
      </c>
      <c r="AP36" s="50">
        <f t="shared" si="11"/>
        <v>8.2191780821917764</v>
      </c>
      <c r="AQ36" s="95">
        <v>1</v>
      </c>
      <c r="AR36" s="95">
        <f>'Datos sin int'!AE34</f>
        <v>0</v>
      </c>
      <c r="AS36" s="95">
        <f>'Datos sin int'!AF34</f>
        <v>0</v>
      </c>
      <c r="AT36" s="95">
        <f>'Datos sin int'!AG34</f>
        <v>1</v>
      </c>
      <c r="AU36" s="95">
        <f>'Datos sin int'!AH34</f>
        <v>1</v>
      </c>
      <c r="AV36" s="95">
        <f>'Datos sin int'!AI34</f>
        <v>2</v>
      </c>
      <c r="AW36" s="95">
        <f>'Datos sin int'!AJ34</f>
        <v>0</v>
      </c>
      <c r="AX36" s="95">
        <f>'Datos sin int'!AK34</f>
        <v>0</v>
      </c>
      <c r="AY36" s="95">
        <f>'Datos sin int'!AL34</f>
        <v>1</v>
      </c>
      <c r="AZ36" s="95">
        <f>'Datos sin int'!AM34</f>
        <v>3</v>
      </c>
      <c r="BA36" s="95">
        <f>'Datos sin int'!AN34</f>
        <v>4</v>
      </c>
      <c r="BB36" s="95">
        <f>'Datos sin int'!AO34</f>
        <v>0</v>
      </c>
      <c r="BC36" s="95">
        <f>'Datos sin int'!AP34</f>
        <v>1</v>
      </c>
      <c r="BD36" s="95">
        <f>'Datos sin int'!AQ34</f>
        <v>0</v>
      </c>
      <c r="BE36" s="95">
        <f>'Datos sin int'!AR34</f>
        <v>8</v>
      </c>
      <c r="BF36" s="95">
        <f>'Datos sin int'!AS34</f>
        <v>9</v>
      </c>
      <c r="BG36" s="95">
        <f>'Datos sin int'!AT34</f>
        <v>0</v>
      </c>
      <c r="BH36" s="95">
        <f>'Datos sin int'!AU34</f>
        <v>1</v>
      </c>
      <c r="BI36" s="95">
        <f>'Datos sin int'!AV34</f>
        <v>2</v>
      </c>
      <c r="BJ36" s="95">
        <f>'Datos sin int'!AW34</f>
        <v>12</v>
      </c>
      <c r="BK36" s="95">
        <f>'Datos sin int'!AX34</f>
        <v>15</v>
      </c>
    </row>
    <row r="37" spans="1:63" x14ac:dyDescent="0.3">
      <c r="A37" s="141">
        <v>34</v>
      </c>
      <c r="B37" s="95">
        <f>IF(Datos_totales!$E35=1,1,0)</f>
        <v>0</v>
      </c>
      <c r="C37" s="95">
        <f>IF(Datos_totales!$E35=2,1,0)</f>
        <v>1</v>
      </c>
      <c r="D37" s="95">
        <f>IF(Datos_totales!$E35=3,1,0)</f>
        <v>0</v>
      </c>
      <c r="E37" s="95">
        <f>IF(Datos_totales!$E35=4,1,0)</f>
        <v>0</v>
      </c>
      <c r="F37" s="95">
        <f>IF(Datos_totales!$B35=40,1,0)</f>
        <v>0</v>
      </c>
      <c r="G37" s="95">
        <f>IF(Datos_totales!$B35=60,1,0)</f>
        <v>0</v>
      </c>
      <c r="H37" s="95">
        <f>IF(Datos_totales!$B35=80,1,0)</f>
        <v>1</v>
      </c>
      <c r="I37" s="95">
        <f>IF(Datos_totales!$B35=90,1,0)</f>
        <v>0</v>
      </c>
      <c r="J37" s="95">
        <f>IF(Datos_totales!$M35=2,1,0)</f>
        <v>0</v>
      </c>
      <c r="K37" s="95">
        <f>IF(Datos_totales!$M35=3,1,0)</f>
        <v>0</v>
      </c>
      <c r="L37" s="95">
        <f>IF(Datos_totales!$M35=4,1,0)</f>
        <v>1</v>
      </c>
      <c r="M37" s="95">
        <f>IF(Datos_totales!$M35&gt;4,1,0)</f>
        <v>0</v>
      </c>
      <c r="N37" s="95">
        <f>IF(Datos_totales!$N35&lt;3.2,1,0)</f>
        <v>0</v>
      </c>
      <c r="O37" s="95">
        <f>IF(AND(Datos_totales!$N35&gt;=3.2,Datos_totales!$N35&lt;3.5),1,0)</f>
        <v>0</v>
      </c>
      <c r="P37" s="95">
        <f>IF(AND(Datos_totales!$N35&gt;=3.5,Datos_totales!$N35&lt;3.7),1,0)</f>
        <v>0</v>
      </c>
      <c r="Q37" s="95">
        <f>IF(AND(Datos_totales!$N35&gt;=3.7,Datos_totales!$N35&lt;4),1,0)</f>
        <v>1</v>
      </c>
      <c r="R37" s="95">
        <f>IF(Datos_totales!$N35&gt;4,1,0)</f>
        <v>0</v>
      </c>
      <c r="S37" s="95">
        <v>0.46999999999999886</v>
      </c>
      <c r="T37" s="95">
        <f t="shared" si="12"/>
        <v>23.2</v>
      </c>
      <c r="U37" s="95">
        <v>0</v>
      </c>
      <c r="V37" s="53">
        <v>0</v>
      </c>
      <c r="W37" s="54">
        <f t="shared" si="3"/>
        <v>1</v>
      </c>
      <c r="X37" s="54">
        <f t="shared" si="4"/>
        <v>0</v>
      </c>
      <c r="Y37" s="54">
        <f t="shared" si="5"/>
        <v>0</v>
      </c>
      <c r="Z37" s="54">
        <f t="shared" si="6"/>
        <v>0</v>
      </c>
      <c r="AA37" s="54">
        <f t="shared" si="7"/>
        <v>0</v>
      </c>
      <c r="AB37" s="95">
        <v>38900</v>
      </c>
      <c r="AC37" s="95">
        <v>38723</v>
      </c>
      <c r="AD37" s="95">
        <v>38547</v>
      </c>
      <c r="AE37" s="95">
        <f t="shared" si="8"/>
        <v>38723</v>
      </c>
      <c r="AF37" s="95">
        <v>40.33</v>
      </c>
      <c r="AG37" s="95">
        <v>1.6056282220076186</v>
      </c>
      <c r="AH37" s="95">
        <v>2.72</v>
      </c>
      <c r="AI37" s="95">
        <f t="shared" si="9"/>
        <v>0</v>
      </c>
      <c r="AJ37" s="95">
        <f t="shared" si="10"/>
        <v>0</v>
      </c>
      <c r="AK37" s="95">
        <f t="shared" si="0"/>
        <v>1</v>
      </c>
      <c r="AL37" s="95">
        <f t="shared" si="1"/>
        <v>0</v>
      </c>
      <c r="AM37" s="95">
        <f t="shared" si="2"/>
        <v>0</v>
      </c>
      <c r="AN37" s="95">
        <v>0.43456890403419873</v>
      </c>
      <c r="AO37" s="95">
        <v>0</v>
      </c>
      <c r="AP37" s="50">
        <f t="shared" si="11"/>
        <v>0</v>
      </c>
      <c r="AQ37" s="95">
        <v>0</v>
      </c>
      <c r="AR37" s="95">
        <f>'Datos sin int'!AE35</f>
        <v>0</v>
      </c>
      <c r="AS37" s="95">
        <f>'Datos sin int'!AF35</f>
        <v>0</v>
      </c>
      <c r="AT37" s="95">
        <f>'Datos sin int'!AG35</f>
        <v>0</v>
      </c>
      <c r="AU37" s="95">
        <f>'Datos sin int'!AH35</f>
        <v>9</v>
      </c>
      <c r="AV37" s="95">
        <f>'Datos sin int'!AI35</f>
        <v>9</v>
      </c>
      <c r="AW37" s="95">
        <f>'Datos sin int'!AJ35</f>
        <v>0</v>
      </c>
      <c r="AX37" s="95">
        <f>'Datos sin int'!AK35</f>
        <v>0</v>
      </c>
      <c r="AY37" s="95">
        <f>'Datos sin int'!AL35</f>
        <v>2</v>
      </c>
      <c r="AZ37" s="95">
        <f>'Datos sin int'!AM35</f>
        <v>1</v>
      </c>
      <c r="BA37" s="95">
        <f>'Datos sin int'!AN35</f>
        <v>3</v>
      </c>
      <c r="BB37" s="95">
        <f>'Datos sin int'!AO35</f>
        <v>1</v>
      </c>
      <c r="BC37" s="95">
        <f>'Datos sin int'!AP35</f>
        <v>0</v>
      </c>
      <c r="BD37" s="95">
        <f>'Datos sin int'!AQ35</f>
        <v>3</v>
      </c>
      <c r="BE37" s="95">
        <f>'Datos sin int'!AR35</f>
        <v>3</v>
      </c>
      <c r="BF37" s="95">
        <f>'Datos sin int'!AS35</f>
        <v>7</v>
      </c>
      <c r="BG37" s="95">
        <f>'Datos sin int'!AT35</f>
        <v>1</v>
      </c>
      <c r="BH37" s="95">
        <f>'Datos sin int'!AU35</f>
        <v>0</v>
      </c>
      <c r="BI37" s="95">
        <f>'Datos sin int'!AV35</f>
        <v>5</v>
      </c>
      <c r="BJ37" s="95">
        <f>'Datos sin int'!AW35</f>
        <v>13</v>
      </c>
      <c r="BK37" s="95">
        <f>'Datos sin int'!AX35</f>
        <v>19</v>
      </c>
    </row>
    <row r="38" spans="1:63" x14ac:dyDescent="0.3">
      <c r="A38" s="141">
        <v>35</v>
      </c>
      <c r="B38" s="95">
        <f>IF(Datos_totales!$E36=1,1,0)</f>
        <v>0</v>
      </c>
      <c r="C38" s="95">
        <f>IF(Datos_totales!$E36=2,1,0)</f>
        <v>1</v>
      </c>
      <c r="D38" s="95">
        <f>IF(Datos_totales!$E36=3,1,0)</f>
        <v>0</v>
      </c>
      <c r="E38" s="95">
        <f>IF(Datos_totales!$E36=4,1,0)</f>
        <v>0</v>
      </c>
      <c r="F38" s="95">
        <f>IF(Datos_totales!$B36=40,1,0)</f>
        <v>0</v>
      </c>
      <c r="G38" s="95">
        <f>IF(Datos_totales!$B36=60,1,0)</f>
        <v>0</v>
      </c>
      <c r="H38" s="95">
        <f>IF(Datos_totales!$B36=80,1,0)</f>
        <v>1</v>
      </c>
      <c r="I38" s="95">
        <f>IF(Datos_totales!$B36=90,1,0)</f>
        <v>0</v>
      </c>
      <c r="J38" s="95">
        <f>IF(Datos_totales!$M36=2,1,0)</f>
        <v>0</v>
      </c>
      <c r="K38" s="95">
        <f>IF(Datos_totales!$M36=3,1,0)</f>
        <v>0</v>
      </c>
      <c r="L38" s="95">
        <f>IF(Datos_totales!$M36=4,1,0)</f>
        <v>1</v>
      </c>
      <c r="M38" s="95">
        <f>IF(Datos_totales!$M36&gt;4,1,0)</f>
        <v>0</v>
      </c>
      <c r="N38" s="95">
        <f>IF(Datos_totales!$N36&lt;3.2,1,0)</f>
        <v>0</v>
      </c>
      <c r="O38" s="95">
        <f>IF(AND(Datos_totales!$N36&gt;=3.2,Datos_totales!$N36&lt;3.5),1,0)</f>
        <v>0</v>
      </c>
      <c r="P38" s="95">
        <f>IF(AND(Datos_totales!$N36&gt;=3.5,Datos_totales!$N36&lt;3.7),1,0)</f>
        <v>1</v>
      </c>
      <c r="Q38" s="95">
        <f>IF(AND(Datos_totales!$N36&gt;=3.7,Datos_totales!$N36&lt;4),1,0)</f>
        <v>0</v>
      </c>
      <c r="R38" s="95">
        <f>IF(Datos_totales!$N36&gt;4,1,0)</f>
        <v>0</v>
      </c>
      <c r="S38" s="95">
        <v>1.3420000000000023</v>
      </c>
      <c r="T38" s="95">
        <f t="shared" si="12"/>
        <v>24.542000000000002</v>
      </c>
      <c r="U38" s="95">
        <v>0</v>
      </c>
      <c r="V38" s="53">
        <v>0</v>
      </c>
      <c r="W38" s="54">
        <f t="shared" si="3"/>
        <v>1</v>
      </c>
      <c r="X38" s="54">
        <f t="shared" si="4"/>
        <v>0</v>
      </c>
      <c r="Y38" s="54">
        <f t="shared" si="5"/>
        <v>0</v>
      </c>
      <c r="Z38" s="54">
        <f t="shared" si="6"/>
        <v>0</v>
      </c>
      <c r="AA38" s="54">
        <f t="shared" si="7"/>
        <v>0</v>
      </c>
      <c r="AB38" s="95">
        <v>38900</v>
      </c>
      <c r="AC38" s="95">
        <v>38723</v>
      </c>
      <c r="AD38" s="95">
        <v>38547</v>
      </c>
      <c r="AE38" s="95">
        <f t="shared" si="8"/>
        <v>38723</v>
      </c>
      <c r="AF38" s="95">
        <v>40.33</v>
      </c>
      <c r="AG38" s="95">
        <v>1.6056282220076186</v>
      </c>
      <c r="AH38" s="95">
        <v>2.5499999999999998</v>
      </c>
      <c r="AI38" s="95">
        <f t="shared" si="9"/>
        <v>0</v>
      </c>
      <c r="AJ38" s="95">
        <f t="shared" si="10"/>
        <v>0</v>
      </c>
      <c r="AK38" s="95">
        <f t="shared" si="0"/>
        <v>1</v>
      </c>
      <c r="AL38" s="95">
        <f t="shared" si="1"/>
        <v>0</v>
      </c>
      <c r="AM38" s="95">
        <f t="shared" si="2"/>
        <v>0</v>
      </c>
      <c r="AN38" s="95">
        <v>0.40654018043395512</v>
      </c>
      <c r="AO38" s="95">
        <v>0</v>
      </c>
      <c r="AP38" s="50">
        <f t="shared" si="11"/>
        <v>0</v>
      </c>
      <c r="AQ38" s="95">
        <v>0</v>
      </c>
      <c r="AR38" s="95">
        <f>'Datos sin int'!AE36</f>
        <v>0</v>
      </c>
      <c r="AS38" s="95">
        <f>'Datos sin int'!AF36</f>
        <v>1</v>
      </c>
      <c r="AT38" s="95">
        <f>'Datos sin int'!AG36</f>
        <v>2</v>
      </c>
      <c r="AU38" s="95">
        <f>'Datos sin int'!AH36</f>
        <v>4</v>
      </c>
      <c r="AV38" s="95">
        <f>'Datos sin int'!AI36</f>
        <v>7</v>
      </c>
      <c r="AW38" s="95">
        <f>'Datos sin int'!AJ36</f>
        <v>0</v>
      </c>
      <c r="AX38" s="95">
        <f>'Datos sin int'!AK36</f>
        <v>0</v>
      </c>
      <c r="AY38" s="95">
        <f>'Datos sin int'!AL36</f>
        <v>3</v>
      </c>
      <c r="AZ38" s="95">
        <f>'Datos sin int'!AM36</f>
        <v>4</v>
      </c>
      <c r="BA38" s="95">
        <f>'Datos sin int'!AN36</f>
        <v>7</v>
      </c>
      <c r="BB38" s="95">
        <f>'Datos sin int'!AO36</f>
        <v>0</v>
      </c>
      <c r="BC38" s="95">
        <f>'Datos sin int'!AP36</f>
        <v>0</v>
      </c>
      <c r="BD38" s="95">
        <f>'Datos sin int'!AQ36</f>
        <v>2</v>
      </c>
      <c r="BE38" s="95">
        <f>'Datos sin int'!AR36</f>
        <v>10</v>
      </c>
      <c r="BF38" s="95">
        <f>'Datos sin int'!AS36</f>
        <v>12</v>
      </c>
      <c r="BG38" s="95">
        <f>'Datos sin int'!AT36</f>
        <v>0</v>
      </c>
      <c r="BH38" s="95">
        <f>'Datos sin int'!AU36</f>
        <v>1</v>
      </c>
      <c r="BI38" s="95">
        <f>'Datos sin int'!AV36</f>
        <v>7</v>
      </c>
      <c r="BJ38" s="95">
        <f>'Datos sin int'!AW36</f>
        <v>18</v>
      </c>
      <c r="BK38" s="95">
        <f>'Datos sin int'!AX36</f>
        <v>26</v>
      </c>
    </row>
    <row r="39" spans="1:63" x14ac:dyDescent="0.3">
      <c r="A39" s="141">
        <v>36</v>
      </c>
      <c r="B39" s="95">
        <f>IF(Datos_totales!$E37=1,1,0)</f>
        <v>0</v>
      </c>
      <c r="C39" s="95">
        <f>IF(Datos_totales!$E37=2,1,0)</f>
        <v>1</v>
      </c>
      <c r="D39" s="95">
        <f>IF(Datos_totales!$E37=3,1,0)</f>
        <v>0</v>
      </c>
      <c r="E39" s="95">
        <f>IF(Datos_totales!$E37=4,1,0)</f>
        <v>0</v>
      </c>
      <c r="F39" s="95">
        <f>IF(Datos_totales!$B37=40,1,0)</f>
        <v>0</v>
      </c>
      <c r="G39" s="95">
        <f>IF(Datos_totales!$B37=60,1,0)</f>
        <v>1</v>
      </c>
      <c r="H39" s="95">
        <f>IF(Datos_totales!$B37=80,1,0)</f>
        <v>0</v>
      </c>
      <c r="I39" s="95">
        <f>IF(Datos_totales!$B37=90,1,0)</f>
        <v>0</v>
      </c>
      <c r="J39" s="95">
        <f>IF(Datos_totales!$M37=2,1,0)</f>
        <v>0</v>
      </c>
      <c r="K39" s="95">
        <f>IF(Datos_totales!$M37=3,1,0)</f>
        <v>0</v>
      </c>
      <c r="L39" s="95">
        <f>IF(Datos_totales!$M37=4,1,0)</f>
        <v>1</v>
      </c>
      <c r="M39" s="95">
        <f>IF(Datos_totales!$M37&gt;4,1,0)</f>
        <v>0</v>
      </c>
      <c r="N39" s="95">
        <f>IF(Datos_totales!$N37&lt;3.2,1,0)</f>
        <v>0</v>
      </c>
      <c r="O39" s="95">
        <f>IF(AND(Datos_totales!$N37&gt;=3.2,Datos_totales!$N37&lt;3.5),1,0)</f>
        <v>0</v>
      </c>
      <c r="P39" s="95">
        <f>IF(AND(Datos_totales!$N37&gt;=3.5,Datos_totales!$N37&lt;3.7),1,0)</f>
        <v>1</v>
      </c>
      <c r="Q39" s="95">
        <f>IF(AND(Datos_totales!$N37&gt;=3.7,Datos_totales!$N37&lt;4),1,0)</f>
        <v>0</v>
      </c>
      <c r="R39" s="95">
        <f>IF(Datos_totales!$N37&gt;4,1,0)</f>
        <v>0</v>
      </c>
      <c r="S39" s="95">
        <v>0.6079999999999971</v>
      </c>
      <c r="T39" s="95">
        <f t="shared" si="12"/>
        <v>25.15</v>
      </c>
      <c r="U39" s="95">
        <v>0</v>
      </c>
      <c r="V39" s="53">
        <v>0</v>
      </c>
      <c r="W39" s="54">
        <f t="shared" si="3"/>
        <v>1</v>
      </c>
      <c r="X39" s="54">
        <f t="shared" si="4"/>
        <v>0</v>
      </c>
      <c r="Y39" s="54">
        <f t="shared" si="5"/>
        <v>0</v>
      </c>
      <c r="Z39" s="54">
        <f t="shared" si="6"/>
        <v>0</v>
      </c>
      <c r="AA39" s="54">
        <f t="shared" si="7"/>
        <v>0</v>
      </c>
      <c r="AB39" s="95">
        <v>38900</v>
      </c>
      <c r="AC39" s="95">
        <v>38723</v>
      </c>
      <c r="AD39" s="95">
        <v>38547</v>
      </c>
      <c r="AE39" s="95">
        <f t="shared" si="8"/>
        <v>38723</v>
      </c>
      <c r="AF39" s="95">
        <v>40.33</v>
      </c>
      <c r="AG39" s="95">
        <v>1.6056282220076186</v>
      </c>
      <c r="AH39" s="95">
        <v>4.1500000000000004</v>
      </c>
      <c r="AI39" s="95">
        <f t="shared" si="9"/>
        <v>0</v>
      </c>
      <c r="AJ39" s="95">
        <f t="shared" si="10"/>
        <v>0</v>
      </c>
      <c r="AK39" s="95">
        <f t="shared" si="0"/>
        <v>0</v>
      </c>
      <c r="AL39" s="95">
        <f t="shared" si="1"/>
        <v>1</v>
      </c>
      <c r="AM39" s="95">
        <f t="shared" si="2"/>
        <v>0</v>
      </c>
      <c r="AN39" s="95">
        <v>0.61804809671209271</v>
      </c>
      <c r="AO39" s="95">
        <v>0</v>
      </c>
      <c r="AP39" s="50">
        <f t="shared" si="11"/>
        <v>0</v>
      </c>
      <c r="AQ39" s="95">
        <v>0</v>
      </c>
      <c r="AR39" s="95">
        <f>'Datos sin int'!AE37</f>
        <v>0</v>
      </c>
      <c r="AS39" s="95">
        <f>'Datos sin int'!AF37</f>
        <v>0</v>
      </c>
      <c r="AT39" s="95">
        <f>'Datos sin int'!AG37</f>
        <v>0</v>
      </c>
      <c r="AU39" s="95">
        <f>'Datos sin int'!AH37</f>
        <v>4</v>
      </c>
      <c r="AV39" s="95">
        <f>'Datos sin int'!AI37</f>
        <v>4</v>
      </c>
      <c r="AW39" s="95">
        <f>'Datos sin int'!AJ37</f>
        <v>0</v>
      </c>
      <c r="AX39" s="95">
        <f>'Datos sin int'!AK37</f>
        <v>0</v>
      </c>
      <c r="AY39" s="95">
        <f>'Datos sin int'!AL37</f>
        <v>2</v>
      </c>
      <c r="AZ39" s="95">
        <f>'Datos sin int'!AM37</f>
        <v>7</v>
      </c>
      <c r="BA39" s="95">
        <f>'Datos sin int'!AN37</f>
        <v>9</v>
      </c>
      <c r="BB39" s="95">
        <f>'Datos sin int'!AO37</f>
        <v>0</v>
      </c>
      <c r="BC39" s="95">
        <f>'Datos sin int'!AP37</f>
        <v>0</v>
      </c>
      <c r="BD39" s="95">
        <f>'Datos sin int'!AQ37</f>
        <v>2</v>
      </c>
      <c r="BE39" s="95">
        <f>'Datos sin int'!AR37</f>
        <v>12</v>
      </c>
      <c r="BF39" s="95">
        <f>'Datos sin int'!AS37</f>
        <v>14</v>
      </c>
      <c r="BG39" s="95">
        <f>'Datos sin int'!AT37</f>
        <v>0</v>
      </c>
      <c r="BH39" s="95">
        <f>'Datos sin int'!AU37</f>
        <v>0</v>
      </c>
      <c r="BI39" s="95">
        <f>'Datos sin int'!AV37</f>
        <v>4</v>
      </c>
      <c r="BJ39" s="95">
        <f>'Datos sin int'!AW37</f>
        <v>23</v>
      </c>
      <c r="BK39" s="95">
        <f>'Datos sin int'!AX37</f>
        <v>27</v>
      </c>
    </row>
    <row r="40" spans="1:63" x14ac:dyDescent="0.3">
      <c r="A40" s="141">
        <v>37</v>
      </c>
      <c r="B40" s="95">
        <f>IF(Datos_totales!$E38=1,1,0)</f>
        <v>1</v>
      </c>
      <c r="C40" s="95">
        <f>IF(Datos_totales!$E38=2,1,0)</f>
        <v>0</v>
      </c>
      <c r="D40" s="95">
        <f>IF(Datos_totales!$E38=3,1,0)</f>
        <v>0</v>
      </c>
      <c r="E40" s="95">
        <f>IF(Datos_totales!$E38=4,1,0)</f>
        <v>0</v>
      </c>
      <c r="F40" s="95">
        <f>IF(Datos_totales!$B38=40,1,0)</f>
        <v>0</v>
      </c>
      <c r="G40" s="95">
        <f>IF(Datos_totales!$B38=60,1,0)</f>
        <v>0</v>
      </c>
      <c r="H40" s="95">
        <f>IF(Datos_totales!$B38=80,1,0)</f>
        <v>1</v>
      </c>
      <c r="I40" s="95">
        <f>IF(Datos_totales!$B38=90,1,0)</f>
        <v>0</v>
      </c>
      <c r="J40" s="95">
        <f>IF(Datos_totales!$M38=2,1,0)</f>
        <v>0</v>
      </c>
      <c r="K40" s="95">
        <f>IF(Datos_totales!$M38=3,1,0)</f>
        <v>1</v>
      </c>
      <c r="L40" s="95">
        <f>IF(Datos_totales!$M38=4,1,0)</f>
        <v>0</v>
      </c>
      <c r="M40" s="95">
        <f>IF(Datos_totales!$M38&gt;4,1,0)</f>
        <v>0</v>
      </c>
      <c r="N40" s="95">
        <f>IF(Datos_totales!$N38&lt;3.2,1,0)</f>
        <v>0</v>
      </c>
      <c r="O40" s="95">
        <f>IF(AND(Datos_totales!$N38&gt;=3.2,Datos_totales!$N38&lt;3.5),1,0)</f>
        <v>0</v>
      </c>
      <c r="P40" s="95">
        <f>IF(AND(Datos_totales!$N38&gt;=3.5,Datos_totales!$N38&lt;3.7),1,0)</f>
        <v>0</v>
      </c>
      <c r="Q40" s="95">
        <f>IF(AND(Datos_totales!$N38&gt;=3.7,Datos_totales!$N38&lt;4),1,0)</f>
        <v>0</v>
      </c>
      <c r="R40" s="95">
        <f>IF(Datos_totales!$N38&gt;4,1,0)</f>
        <v>1</v>
      </c>
      <c r="S40" s="95">
        <v>1.4500000000000026</v>
      </c>
      <c r="T40" s="95">
        <f t="shared" si="12"/>
        <v>26.6</v>
      </c>
      <c r="U40" s="95">
        <v>1</v>
      </c>
      <c r="V40" s="53">
        <v>7.999999999999996E-2</v>
      </c>
      <c r="W40" s="54">
        <f t="shared" si="3"/>
        <v>0</v>
      </c>
      <c r="X40" s="54">
        <f t="shared" si="4"/>
        <v>1</v>
      </c>
      <c r="Y40" s="54">
        <f t="shared" si="5"/>
        <v>0</v>
      </c>
      <c r="Z40" s="54">
        <f t="shared" si="6"/>
        <v>0</v>
      </c>
      <c r="AA40" s="54">
        <f t="shared" si="7"/>
        <v>0</v>
      </c>
      <c r="AB40" s="95">
        <v>38900</v>
      </c>
      <c r="AC40" s="95">
        <v>38723</v>
      </c>
      <c r="AD40" s="95">
        <v>38547</v>
      </c>
      <c r="AE40" s="95">
        <f t="shared" si="8"/>
        <v>38723</v>
      </c>
      <c r="AF40" s="95">
        <v>67.31</v>
      </c>
      <c r="AG40" s="95">
        <v>1.828079590556746</v>
      </c>
      <c r="AH40" s="95">
        <v>4.2300000000000004</v>
      </c>
      <c r="AI40" s="95">
        <f t="shared" si="9"/>
        <v>0</v>
      </c>
      <c r="AJ40" s="95">
        <f t="shared" si="10"/>
        <v>0</v>
      </c>
      <c r="AK40" s="95">
        <f t="shared" si="0"/>
        <v>0</v>
      </c>
      <c r="AL40" s="95">
        <f t="shared" si="1"/>
        <v>1</v>
      </c>
      <c r="AM40" s="95">
        <f t="shared" si="2"/>
        <v>0</v>
      </c>
      <c r="AN40" s="95">
        <v>0.6263403673750424</v>
      </c>
      <c r="AO40" s="95">
        <v>3</v>
      </c>
      <c r="AP40" s="50">
        <f t="shared" si="11"/>
        <v>2.0689655172413755</v>
      </c>
      <c r="AQ40" s="95">
        <v>1</v>
      </c>
      <c r="AR40" s="95">
        <f>'Datos sin int'!AE38</f>
        <v>0</v>
      </c>
      <c r="AS40" s="95">
        <f>'Datos sin int'!AF38</f>
        <v>0</v>
      </c>
      <c r="AT40" s="95">
        <f>'Datos sin int'!AG38</f>
        <v>2</v>
      </c>
      <c r="AU40" s="95">
        <f>'Datos sin int'!AH38</f>
        <v>17</v>
      </c>
      <c r="AV40" s="95">
        <f>'Datos sin int'!AI38</f>
        <v>19</v>
      </c>
      <c r="AW40" s="95">
        <f>'Datos sin int'!AJ38</f>
        <v>0</v>
      </c>
      <c r="AX40" s="95">
        <f>'Datos sin int'!AK38</f>
        <v>1</v>
      </c>
      <c r="AY40" s="95">
        <f>'Datos sin int'!AL38</f>
        <v>2</v>
      </c>
      <c r="AZ40" s="95">
        <f>'Datos sin int'!AM38</f>
        <v>23</v>
      </c>
      <c r="BA40" s="95">
        <f>'Datos sin int'!AN38</f>
        <v>26</v>
      </c>
      <c r="BB40" s="95">
        <f>'Datos sin int'!AO38</f>
        <v>1</v>
      </c>
      <c r="BC40" s="95">
        <f>'Datos sin int'!AP38</f>
        <v>0</v>
      </c>
      <c r="BD40" s="95">
        <f>'Datos sin int'!AQ38</f>
        <v>7</v>
      </c>
      <c r="BE40" s="95">
        <f>'Datos sin int'!AR38</f>
        <v>20</v>
      </c>
      <c r="BF40" s="95">
        <f>'Datos sin int'!AS38</f>
        <v>28</v>
      </c>
      <c r="BG40" s="95">
        <f>'Datos sin int'!AT38</f>
        <v>1</v>
      </c>
      <c r="BH40" s="95">
        <f>'Datos sin int'!AU38</f>
        <v>1</v>
      </c>
      <c r="BI40" s="95">
        <f>'Datos sin int'!AV38</f>
        <v>11</v>
      </c>
      <c r="BJ40" s="95">
        <f>'Datos sin int'!AW38</f>
        <v>60</v>
      </c>
      <c r="BK40" s="95">
        <f>'Datos sin int'!AX38</f>
        <v>73</v>
      </c>
    </row>
    <row r="41" spans="1:63" x14ac:dyDescent="0.3">
      <c r="A41" s="141">
        <v>38</v>
      </c>
      <c r="B41" s="95">
        <f>IF(Datos_totales!$E39=1,1,0)</f>
        <v>1</v>
      </c>
      <c r="C41" s="95">
        <f>IF(Datos_totales!$E39=2,1,0)</f>
        <v>0</v>
      </c>
      <c r="D41" s="95">
        <f>IF(Datos_totales!$E39=3,1,0)</f>
        <v>0</v>
      </c>
      <c r="E41" s="95">
        <f>IF(Datos_totales!$E39=4,1,0)</f>
        <v>0</v>
      </c>
      <c r="F41" s="95">
        <f>IF(Datos_totales!$B39=40,1,0)</f>
        <v>0</v>
      </c>
      <c r="G41" s="95">
        <f>IF(Datos_totales!$B39=60,1,0)</f>
        <v>0</v>
      </c>
      <c r="H41" s="95">
        <f>IF(Datos_totales!$B39=80,1,0)</f>
        <v>1</v>
      </c>
      <c r="I41" s="95">
        <f>IF(Datos_totales!$B39=90,1,0)</f>
        <v>0</v>
      </c>
      <c r="J41" s="95">
        <f>IF(Datos_totales!$M39=2,1,0)</f>
        <v>0</v>
      </c>
      <c r="K41" s="95">
        <f>IF(Datos_totales!$M39=3,1,0)</f>
        <v>1</v>
      </c>
      <c r="L41" s="95">
        <f>IF(Datos_totales!$M39=4,1,0)</f>
        <v>0</v>
      </c>
      <c r="M41" s="95">
        <f>IF(Datos_totales!$M39&gt;4,1,0)</f>
        <v>0</v>
      </c>
      <c r="N41" s="95">
        <f>IF(Datos_totales!$N39&lt;3.2,1,0)</f>
        <v>0</v>
      </c>
      <c r="O41" s="95">
        <f>IF(AND(Datos_totales!$N39&gt;=3.2,Datos_totales!$N39&lt;3.5),1,0)</f>
        <v>0</v>
      </c>
      <c r="P41" s="95">
        <f>IF(AND(Datos_totales!$N39&gt;=3.5,Datos_totales!$N39&lt;3.7),1,0)</f>
        <v>0</v>
      </c>
      <c r="Q41" s="95">
        <f>IF(AND(Datos_totales!$N39&gt;=3.7,Datos_totales!$N39&lt;4),1,0)</f>
        <v>0</v>
      </c>
      <c r="R41" s="95">
        <f>IF(Datos_totales!$N39&gt;4,1,0)</f>
        <v>1</v>
      </c>
      <c r="S41" s="95">
        <v>1.0599999999999987</v>
      </c>
      <c r="T41" s="95">
        <f t="shared" si="12"/>
        <v>27.66</v>
      </c>
      <c r="U41" s="95">
        <v>0</v>
      </c>
      <c r="V41" s="53">
        <v>3.0000000000000027E-2</v>
      </c>
      <c r="W41" s="54">
        <f t="shared" si="3"/>
        <v>0</v>
      </c>
      <c r="X41" s="54">
        <f t="shared" si="4"/>
        <v>1</v>
      </c>
      <c r="Y41" s="54">
        <f t="shared" si="5"/>
        <v>0</v>
      </c>
      <c r="Z41" s="54">
        <f t="shared" si="6"/>
        <v>0</v>
      </c>
      <c r="AA41" s="54">
        <f t="shared" si="7"/>
        <v>0</v>
      </c>
      <c r="AB41" s="95">
        <v>26946</v>
      </c>
      <c r="AC41" s="95">
        <v>27525</v>
      </c>
      <c r="AD41" s="95">
        <v>28116</v>
      </c>
      <c r="AE41" s="95">
        <f t="shared" si="8"/>
        <v>27529</v>
      </c>
      <c r="AF41" s="95">
        <v>58.16</v>
      </c>
      <c r="AG41" s="95">
        <v>1.7646243978509815</v>
      </c>
      <c r="AH41" s="95">
        <v>4.3099999999999996</v>
      </c>
      <c r="AI41" s="95">
        <f t="shared" si="9"/>
        <v>0</v>
      </c>
      <c r="AJ41" s="95">
        <f t="shared" si="10"/>
        <v>0</v>
      </c>
      <c r="AK41" s="95">
        <f t="shared" si="0"/>
        <v>0</v>
      </c>
      <c r="AL41" s="95">
        <f t="shared" si="1"/>
        <v>1</v>
      </c>
      <c r="AM41" s="95">
        <f t="shared" si="2"/>
        <v>0</v>
      </c>
      <c r="AN41" s="95">
        <v>0.63447727016073152</v>
      </c>
      <c r="AO41" s="95">
        <v>0</v>
      </c>
      <c r="AP41" s="50">
        <f t="shared" si="11"/>
        <v>0</v>
      </c>
      <c r="AQ41" s="95">
        <v>0</v>
      </c>
      <c r="AR41" s="95">
        <f>'Datos sin int'!AE39</f>
        <v>0</v>
      </c>
      <c r="AS41" s="95">
        <f>'Datos sin int'!AF39</f>
        <v>1</v>
      </c>
      <c r="AT41" s="95">
        <f>'Datos sin int'!AG39</f>
        <v>0</v>
      </c>
      <c r="AU41" s="95">
        <f>'Datos sin int'!AH39</f>
        <v>8</v>
      </c>
      <c r="AV41" s="95">
        <f>'Datos sin int'!AI39</f>
        <v>9</v>
      </c>
      <c r="AW41" s="95">
        <f>'Datos sin int'!AJ39</f>
        <v>0</v>
      </c>
      <c r="AX41" s="95">
        <f>'Datos sin int'!AK39</f>
        <v>0</v>
      </c>
      <c r="AY41" s="95">
        <f>'Datos sin int'!AL39</f>
        <v>2</v>
      </c>
      <c r="AZ41" s="95">
        <f>'Datos sin int'!AM39</f>
        <v>11</v>
      </c>
      <c r="BA41" s="95">
        <f>'Datos sin int'!AN39</f>
        <v>13</v>
      </c>
      <c r="BB41" s="95">
        <f>'Datos sin int'!AO39</f>
        <v>1</v>
      </c>
      <c r="BC41" s="95">
        <f>'Datos sin int'!AP39</f>
        <v>0</v>
      </c>
      <c r="BD41" s="95">
        <f>'Datos sin int'!AQ39</f>
        <v>1</v>
      </c>
      <c r="BE41" s="95">
        <f>'Datos sin int'!AR39</f>
        <v>9</v>
      </c>
      <c r="BF41" s="95">
        <f>'Datos sin int'!AS39</f>
        <v>11</v>
      </c>
      <c r="BG41" s="95">
        <f>'Datos sin int'!AT39</f>
        <v>1</v>
      </c>
      <c r="BH41" s="95">
        <f>'Datos sin int'!AU39</f>
        <v>1</v>
      </c>
      <c r="BI41" s="95">
        <f>'Datos sin int'!AV39</f>
        <v>3</v>
      </c>
      <c r="BJ41" s="95">
        <f>'Datos sin int'!AW39</f>
        <v>28</v>
      </c>
      <c r="BK41" s="95">
        <f>'Datos sin int'!AX39</f>
        <v>33</v>
      </c>
    </row>
    <row r="42" spans="1:63" x14ac:dyDescent="0.3">
      <c r="A42" s="141">
        <v>39</v>
      </c>
      <c r="B42" s="95">
        <f>IF(Datos_totales!$E40=1,1,0)</f>
        <v>1</v>
      </c>
      <c r="C42" s="95">
        <f>IF(Datos_totales!$E40=2,1,0)</f>
        <v>0</v>
      </c>
      <c r="D42" s="95">
        <f>IF(Datos_totales!$E40=3,1,0)</f>
        <v>0</v>
      </c>
      <c r="E42" s="95">
        <f>IF(Datos_totales!$E40=4,1,0)</f>
        <v>0</v>
      </c>
      <c r="F42" s="95">
        <f>IF(Datos_totales!$B40=40,1,0)</f>
        <v>0</v>
      </c>
      <c r="G42" s="95">
        <f>IF(Datos_totales!$B40=60,1,0)</f>
        <v>0</v>
      </c>
      <c r="H42" s="95">
        <f>IF(Datos_totales!$B40=80,1,0)</f>
        <v>1</v>
      </c>
      <c r="I42" s="95">
        <f>IF(Datos_totales!$B40=90,1,0)</f>
        <v>0</v>
      </c>
      <c r="J42" s="95">
        <f>IF(Datos_totales!$M40=2,1,0)</f>
        <v>0</v>
      </c>
      <c r="K42" s="95">
        <f>IF(Datos_totales!$M40=3,1,0)</f>
        <v>1</v>
      </c>
      <c r="L42" s="95">
        <f>IF(Datos_totales!$M40=4,1,0)</f>
        <v>0</v>
      </c>
      <c r="M42" s="95">
        <f>IF(Datos_totales!$M40&gt;4,1,0)</f>
        <v>0</v>
      </c>
      <c r="N42" s="95">
        <f>IF(Datos_totales!$N40&lt;3.2,1,0)</f>
        <v>0</v>
      </c>
      <c r="O42" s="95">
        <f>IF(AND(Datos_totales!$N40&gt;=3.2,Datos_totales!$N40&lt;3.5),1,0)</f>
        <v>0</v>
      </c>
      <c r="P42" s="95">
        <f>IF(AND(Datos_totales!$N40&gt;=3.5,Datos_totales!$N40&lt;3.7),1,0)</f>
        <v>0</v>
      </c>
      <c r="Q42" s="95">
        <f>IF(AND(Datos_totales!$N40&gt;=3.7,Datos_totales!$N40&lt;4),1,0)</f>
        <v>1</v>
      </c>
      <c r="R42" s="95">
        <f>IF(Datos_totales!$N40&gt;4,1,0)</f>
        <v>0</v>
      </c>
      <c r="S42" s="95">
        <v>0.71699999999999875</v>
      </c>
      <c r="T42" s="95">
        <f t="shared" si="12"/>
        <v>28.376999999999999</v>
      </c>
      <c r="U42" s="95">
        <v>0</v>
      </c>
      <c r="V42" s="53">
        <v>0.27</v>
      </c>
      <c r="W42" s="54">
        <f t="shared" si="3"/>
        <v>0</v>
      </c>
      <c r="X42" s="54">
        <f t="shared" si="4"/>
        <v>0</v>
      </c>
      <c r="Y42" s="54">
        <f t="shared" si="5"/>
        <v>0</v>
      </c>
      <c r="Z42" s="54">
        <f t="shared" si="6"/>
        <v>1</v>
      </c>
      <c r="AA42" s="54">
        <f t="shared" si="7"/>
        <v>0</v>
      </c>
      <c r="AB42" s="95">
        <v>26946</v>
      </c>
      <c r="AC42" s="95">
        <v>27525</v>
      </c>
      <c r="AD42" s="95">
        <v>28116</v>
      </c>
      <c r="AE42" s="95">
        <f t="shared" si="8"/>
        <v>27529</v>
      </c>
      <c r="AF42" s="95">
        <v>81.61</v>
      </c>
      <c r="AG42" s="95">
        <v>1.9117433778559316</v>
      </c>
      <c r="AH42" s="95">
        <v>2.88</v>
      </c>
      <c r="AI42" s="95">
        <f t="shared" si="9"/>
        <v>0</v>
      </c>
      <c r="AJ42" s="95">
        <f t="shared" si="10"/>
        <v>0</v>
      </c>
      <c r="AK42" s="95">
        <f t="shared" si="0"/>
        <v>1</v>
      </c>
      <c r="AL42" s="95">
        <f t="shared" si="1"/>
        <v>0</v>
      </c>
      <c r="AM42" s="95">
        <f t="shared" si="2"/>
        <v>0</v>
      </c>
      <c r="AN42" s="95">
        <v>0.45939248775923086</v>
      </c>
      <c r="AO42" s="95">
        <v>0</v>
      </c>
      <c r="AP42" s="50">
        <f t="shared" si="11"/>
        <v>0</v>
      </c>
      <c r="AQ42" s="95">
        <v>0</v>
      </c>
      <c r="AR42" s="95">
        <f>'Datos sin int'!AE40</f>
        <v>0</v>
      </c>
      <c r="AS42" s="95">
        <f>'Datos sin int'!AF40</f>
        <v>0</v>
      </c>
      <c r="AT42" s="95">
        <f>'Datos sin int'!AG40</f>
        <v>0</v>
      </c>
      <c r="AU42" s="95">
        <f>'Datos sin int'!AH40</f>
        <v>5</v>
      </c>
      <c r="AV42" s="95">
        <f>'Datos sin int'!AI40</f>
        <v>5</v>
      </c>
      <c r="AW42" s="95">
        <f>'Datos sin int'!AJ40</f>
        <v>0</v>
      </c>
      <c r="AX42" s="95">
        <f>'Datos sin int'!AK40</f>
        <v>0</v>
      </c>
      <c r="AY42" s="95">
        <f>'Datos sin int'!AL40</f>
        <v>2</v>
      </c>
      <c r="AZ42" s="95">
        <f>'Datos sin int'!AM40</f>
        <v>1</v>
      </c>
      <c r="BA42" s="95">
        <f>'Datos sin int'!AN40</f>
        <v>3</v>
      </c>
      <c r="BB42" s="95">
        <f>'Datos sin int'!AO40</f>
        <v>0</v>
      </c>
      <c r="BC42" s="95">
        <f>'Datos sin int'!AP40</f>
        <v>0</v>
      </c>
      <c r="BD42" s="95">
        <f>'Datos sin int'!AQ40</f>
        <v>0</v>
      </c>
      <c r="BE42" s="95">
        <f>'Datos sin int'!AR40</f>
        <v>5</v>
      </c>
      <c r="BF42" s="95">
        <f>'Datos sin int'!AS40</f>
        <v>5</v>
      </c>
      <c r="BG42" s="95">
        <f>'Datos sin int'!AT40</f>
        <v>0</v>
      </c>
      <c r="BH42" s="95">
        <f>'Datos sin int'!AU40</f>
        <v>0</v>
      </c>
      <c r="BI42" s="95">
        <f>'Datos sin int'!AV40</f>
        <v>2</v>
      </c>
      <c r="BJ42" s="95">
        <f>'Datos sin int'!AW40</f>
        <v>11</v>
      </c>
      <c r="BK42" s="95">
        <f>'Datos sin int'!AX40</f>
        <v>13</v>
      </c>
    </row>
    <row r="43" spans="1:63" x14ac:dyDescent="0.3">
      <c r="A43" s="141">
        <v>40</v>
      </c>
      <c r="B43" s="95">
        <f>IF(Datos_totales!$E41=1,1,0)</f>
        <v>1</v>
      </c>
      <c r="C43" s="95">
        <f>IF(Datos_totales!$E41=2,1,0)</f>
        <v>0</v>
      </c>
      <c r="D43" s="95">
        <f>IF(Datos_totales!$E41=3,1,0)</f>
        <v>0</v>
      </c>
      <c r="E43" s="95">
        <f>IF(Datos_totales!$E41=4,1,0)</f>
        <v>0</v>
      </c>
      <c r="F43" s="95">
        <f>IF(Datos_totales!$B41=40,1,0)</f>
        <v>0</v>
      </c>
      <c r="G43" s="95">
        <f>IF(Datos_totales!$B41=60,1,0)</f>
        <v>0</v>
      </c>
      <c r="H43" s="95">
        <f>IF(Datos_totales!$B41=80,1,0)</f>
        <v>1</v>
      </c>
      <c r="I43" s="95">
        <f>IF(Datos_totales!$B41=90,1,0)</f>
        <v>0</v>
      </c>
      <c r="J43" s="95">
        <f>IF(Datos_totales!$M41=2,1,0)</f>
        <v>0</v>
      </c>
      <c r="K43" s="95">
        <f>IF(Datos_totales!$M41=3,1,0)</f>
        <v>1</v>
      </c>
      <c r="L43" s="95">
        <f>IF(Datos_totales!$M41=4,1,0)</f>
        <v>0</v>
      </c>
      <c r="M43" s="95">
        <f>IF(Datos_totales!$M41&gt;4,1,0)</f>
        <v>0</v>
      </c>
      <c r="N43" s="95">
        <f>IF(Datos_totales!$N41&lt;3.2,1,0)</f>
        <v>0</v>
      </c>
      <c r="O43" s="95">
        <f>IF(AND(Datos_totales!$N41&gt;=3.2,Datos_totales!$N41&lt;3.5),1,0)</f>
        <v>0</v>
      </c>
      <c r="P43" s="95">
        <f>IF(AND(Datos_totales!$N41&gt;=3.5,Datos_totales!$N41&lt;3.7),1,0)</f>
        <v>0</v>
      </c>
      <c r="Q43" s="95">
        <f>IF(AND(Datos_totales!$N41&gt;=3.7,Datos_totales!$N41&lt;4),1,0)</f>
        <v>1</v>
      </c>
      <c r="R43" s="95">
        <f>IF(Datos_totales!$N41&gt;4,1,0)</f>
        <v>0</v>
      </c>
      <c r="S43" s="95">
        <v>0.42300000000000182</v>
      </c>
      <c r="T43" s="95">
        <f t="shared" si="12"/>
        <v>28.8</v>
      </c>
      <c r="U43" s="95">
        <v>0</v>
      </c>
      <c r="V43" s="53">
        <v>4.0000000000000036E-2</v>
      </c>
      <c r="W43" s="54">
        <f t="shared" si="3"/>
        <v>0</v>
      </c>
      <c r="X43" s="54">
        <f t="shared" si="4"/>
        <v>1</v>
      </c>
      <c r="Y43" s="54">
        <f t="shared" si="5"/>
        <v>0</v>
      </c>
      <c r="Z43" s="54">
        <f t="shared" si="6"/>
        <v>0</v>
      </c>
      <c r="AA43" s="54">
        <f t="shared" si="7"/>
        <v>0</v>
      </c>
      <c r="AB43" s="95">
        <v>26946</v>
      </c>
      <c r="AC43" s="95">
        <v>27525</v>
      </c>
      <c r="AD43" s="95">
        <v>28116</v>
      </c>
      <c r="AE43" s="95">
        <f t="shared" si="8"/>
        <v>27529</v>
      </c>
      <c r="AF43" s="95">
        <v>94.56</v>
      </c>
      <c r="AG43" s="95">
        <v>1.9757074635371801</v>
      </c>
      <c r="AH43" s="95">
        <v>6.66</v>
      </c>
      <c r="AI43" s="95">
        <f t="shared" si="9"/>
        <v>0</v>
      </c>
      <c r="AJ43" s="95">
        <f t="shared" si="10"/>
        <v>0</v>
      </c>
      <c r="AK43" s="95">
        <f t="shared" si="0"/>
        <v>0</v>
      </c>
      <c r="AL43" s="95">
        <f t="shared" si="1"/>
        <v>0</v>
      </c>
      <c r="AM43" s="95">
        <f t="shared" si="2"/>
        <v>1</v>
      </c>
      <c r="AN43" s="95">
        <v>0.82347422917030111</v>
      </c>
      <c r="AO43" s="95">
        <v>0</v>
      </c>
      <c r="AP43" s="50">
        <f t="shared" si="11"/>
        <v>0</v>
      </c>
      <c r="AQ43" s="95">
        <v>0</v>
      </c>
      <c r="AR43" s="95">
        <f>'Datos sin int'!AE41</f>
        <v>0</v>
      </c>
      <c r="AS43" s="95">
        <f>'Datos sin int'!AF41</f>
        <v>0</v>
      </c>
      <c r="AT43" s="95">
        <f>'Datos sin int'!AG41</f>
        <v>2</v>
      </c>
      <c r="AU43" s="95">
        <f>'Datos sin int'!AH41</f>
        <v>1</v>
      </c>
      <c r="AV43" s="95">
        <f>'Datos sin int'!AI41</f>
        <v>3</v>
      </c>
      <c r="AW43" s="95">
        <f>'Datos sin int'!AJ41</f>
        <v>0</v>
      </c>
      <c r="AX43" s="95">
        <f>'Datos sin int'!AK41</f>
        <v>0</v>
      </c>
      <c r="AY43" s="95">
        <f>'Datos sin int'!AL41</f>
        <v>0</v>
      </c>
      <c r="AZ43" s="95">
        <f>'Datos sin int'!AM41</f>
        <v>0</v>
      </c>
      <c r="BA43" s="95">
        <f>'Datos sin int'!AN41</f>
        <v>0</v>
      </c>
      <c r="BB43" s="95">
        <f>'Datos sin int'!AO41</f>
        <v>0</v>
      </c>
      <c r="BC43" s="95">
        <f>'Datos sin int'!AP41</f>
        <v>0</v>
      </c>
      <c r="BD43" s="95">
        <f>'Datos sin int'!AQ41</f>
        <v>1</v>
      </c>
      <c r="BE43" s="95">
        <f>'Datos sin int'!AR41</f>
        <v>1</v>
      </c>
      <c r="BF43" s="95">
        <f>'Datos sin int'!AS41</f>
        <v>2</v>
      </c>
      <c r="BG43" s="95">
        <f>'Datos sin int'!AT41</f>
        <v>0</v>
      </c>
      <c r="BH43" s="95">
        <f>'Datos sin int'!AU41</f>
        <v>0</v>
      </c>
      <c r="BI43" s="95">
        <f>'Datos sin int'!AV41</f>
        <v>3</v>
      </c>
      <c r="BJ43" s="95">
        <f>'Datos sin int'!AW41</f>
        <v>2</v>
      </c>
      <c r="BK43" s="95">
        <f>'Datos sin int'!AX41</f>
        <v>5</v>
      </c>
    </row>
    <row r="44" spans="1:63" x14ac:dyDescent="0.3">
      <c r="A44" s="141">
        <v>41</v>
      </c>
      <c r="B44" s="95">
        <f>IF(Datos_totales!$E42=1,1,0)</f>
        <v>0</v>
      </c>
      <c r="C44" s="95">
        <f>IF(Datos_totales!$E42=2,1,0)</f>
        <v>1</v>
      </c>
      <c r="D44" s="95">
        <f>IF(Datos_totales!$E42=3,1,0)</f>
        <v>0</v>
      </c>
      <c r="E44" s="95">
        <f>IF(Datos_totales!$E42=4,1,0)</f>
        <v>0</v>
      </c>
      <c r="F44" s="95">
        <f>IF(Datos_totales!$B42=40,1,0)</f>
        <v>0</v>
      </c>
      <c r="G44" s="95">
        <f>IF(Datos_totales!$B42=60,1,0)</f>
        <v>0</v>
      </c>
      <c r="H44" s="95">
        <f>IF(Datos_totales!$B42=80,1,0)</f>
        <v>1</v>
      </c>
      <c r="I44" s="95">
        <f>IF(Datos_totales!$B42=90,1,0)</f>
        <v>0</v>
      </c>
      <c r="J44" s="95">
        <f>IF(Datos_totales!$M42=2,1,0)</f>
        <v>0</v>
      </c>
      <c r="K44" s="95">
        <f>IF(Datos_totales!$M42=3,1,0)</f>
        <v>1</v>
      </c>
      <c r="L44" s="95">
        <f>IF(Datos_totales!$M42=4,1,0)</f>
        <v>0</v>
      </c>
      <c r="M44" s="95">
        <f>IF(Datos_totales!$M42&gt;4,1,0)</f>
        <v>0</v>
      </c>
      <c r="N44" s="95">
        <f>IF(Datos_totales!$N42&lt;3.2,1,0)</f>
        <v>0</v>
      </c>
      <c r="O44" s="95">
        <f>IF(AND(Datos_totales!$N42&gt;=3.2,Datos_totales!$N42&lt;3.5),1,0)</f>
        <v>0</v>
      </c>
      <c r="P44" s="95">
        <f>IF(AND(Datos_totales!$N42&gt;=3.5,Datos_totales!$N42&lt;3.7),1,0)</f>
        <v>0</v>
      </c>
      <c r="Q44" s="95">
        <f>IF(AND(Datos_totales!$N42&gt;=3.7,Datos_totales!$N42&lt;4),1,0)</f>
        <v>1</v>
      </c>
      <c r="R44" s="95">
        <f>IF(Datos_totales!$N42&gt;4,1,0)</f>
        <v>0</v>
      </c>
      <c r="S44" s="95">
        <v>0.55300000000000082</v>
      </c>
      <c r="T44" s="95">
        <f t="shared" si="12"/>
        <v>29.353000000000002</v>
      </c>
      <c r="U44" s="95">
        <v>0</v>
      </c>
      <c r="V44" s="53">
        <v>0</v>
      </c>
      <c r="W44" s="54">
        <f t="shared" si="3"/>
        <v>1</v>
      </c>
      <c r="X44" s="54">
        <f t="shared" si="4"/>
        <v>0</v>
      </c>
      <c r="Y44" s="54">
        <f t="shared" si="5"/>
        <v>0</v>
      </c>
      <c r="Z44" s="54">
        <f t="shared" si="6"/>
        <v>0</v>
      </c>
      <c r="AA44" s="54">
        <f t="shared" si="7"/>
        <v>0</v>
      </c>
      <c r="AB44" s="95">
        <v>26946</v>
      </c>
      <c r="AC44" s="95">
        <v>27525</v>
      </c>
      <c r="AD44" s="95">
        <v>28116</v>
      </c>
      <c r="AE44" s="95">
        <f t="shared" si="8"/>
        <v>27529</v>
      </c>
      <c r="AF44" s="95">
        <v>83.29</v>
      </c>
      <c r="AG44" s="95">
        <v>1.9205928620848085</v>
      </c>
      <c r="AH44" s="95">
        <v>3.56</v>
      </c>
      <c r="AI44" s="95">
        <f t="shared" si="9"/>
        <v>0</v>
      </c>
      <c r="AJ44" s="95">
        <f t="shared" si="10"/>
        <v>0</v>
      </c>
      <c r="AK44" s="95">
        <f t="shared" si="0"/>
        <v>1</v>
      </c>
      <c r="AL44" s="95">
        <f t="shared" si="1"/>
        <v>0</v>
      </c>
      <c r="AM44" s="95">
        <f t="shared" si="2"/>
        <v>0</v>
      </c>
      <c r="AN44" s="95">
        <v>0.55144999797287519</v>
      </c>
      <c r="AO44" s="95">
        <v>0</v>
      </c>
      <c r="AP44" s="50">
        <f t="shared" si="11"/>
        <v>0</v>
      </c>
      <c r="AQ44" s="95">
        <v>0</v>
      </c>
      <c r="AR44" s="95">
        <f>'Datos sin int'!AE42</f>
        <v>1</v>
      </c>
      <c r="AS44" s="95">
        <f>'Datos sin int'!AF42</f>
        <v>0</v>
      </c>
      <c r="AT44" s="95">
        <f>'Datos sin int'!AG42</f>
        <v>0</v>
      </c>
      <c r="AU44" s="95">
        <f>'Datos sin int'!AH42</f>
        <v>1</v>
      </c>
      <c r="AV44" s="95">
        <f>'Datos sin int'!AI42</f>
        <v>2</v>
      </c>
      <c r="AW44" s="95">
        <f>'Datos sin int'!AJ42</f>
        <v>0</v>
      </c>
      <c r="AX44" s="95">
        <f>'Datos sin int'!AK42</f>
        <v>0</v>
      </c>
      <c r="AY44" s="95">
        <f>'Datos sin int'!AL42</f>
        <v>2</v>
      </c>
      <c r="AZ44" s="95">
        <f>'Datos sin int'!AM42</f>
        <v>1</v>
      </c>
      <c r="BA44" s="95">
        <f>'Datos sin int'!AN42</f>
        <v>3</v>
      </c>
      <c r="BB44" s="95">
        <f>'Datos sin int'!AO42</f>
        <v>0</v>
      </c>
      <c r="BC44" s="95">
        <f>'Datos sin int'!AP42</f>
        <v>0</v>
      </c>
      <c r="BD44" s="95">
        <f>'Datos sin int'!AQ42</f>
        <v>0</v>
      </c>
      <c r="BE44" s="95">
        <f>'Datos sin int'!AR42</f>
        <v>1</v>
      </c>
      <c r="BF44" s="95">
        <f>'Datos sin int'!AS42</f>
        <v>1</v>
      </c>
      <c r="BG44" s="95">
        <f>'Datos sin int'!AT42</f>
        <v>1</v>
      </c>
      <c r="BH44" s="95">
        <f>'Datos sin int'!AU42</f>
        <v>0</v>
      </c>
      <c r="BI44" s="95">
        <f>'Datos sin int'!AV42</f>
        <v>2</v>
      </c>
      <c r="BJ44" s="95">
        <f>'Datos sin int'!AW42</f>
        <v>3</v>
      </c>
      <c r="BK44" s="95">
        <f>'Datos sin int'!AX42</f>
        <v>6</v>
      </c>
    </row>
    <row r="45" spans="1:63" x14ac:dyDescent="0.3">
      <c r="A45" s="141">
        <v>42</v>
      </c>
      <c r="B45" s="95">
        <f>IF(Datos_totales!$E43=1,1,0)</f>
        <v>0</v>
      </c>
      <c r="C45" s="95">
        <f>IF(Datos_totales!$E43=2,1,0)</f>
        <v>0</v>
      </c>
      <c r="D45" s="95">
        <f>IF(Datos_totales!$E43=3,1,0)</f>
        <v>1</v>
      </c>
      <c r="E45" s="95">
        <f>IF(Datos_totales!$E43=4,1,0)</f>
        <v>0</v>
      </c>
      <c r="F45" s="95">
        <f>IF(Datos_totales!$B43=40,1,0)</f>
        <v>0</v>
      </c>
      <c r="G45" s="95">
        <f>IF(Datos_totales!$B43=60,1,0)</f>
        <v>0</v>
      </c>
      <c r="H45" s="95">
        <f>IF(Datos_totales!$B43=80,1,0)</f>
        <v>1</v>
      </c>
      <c r="I45" s="95">
        <f>IF(Datos_totales!$B43=90,1,0)</f>
        <v>0</v>
      </c>
      <c r="J45" s="95">
        <f>IF(Datos_totales!$M43=2,1,0)</f>
        <v>1</v>
      </c>
      <c r="K45" s="95">
        <f>IF(Datos_totales!$M43=3,1,0)</f>
        <v>0</v>
      </c>
      <c r="L45" s="95">
        <f>IF(Datos_totales!$M43=4,1,0)</f>
        <v>0</v>
      </c>
      <c r="M45" s="95">
        <f>IF(Datos_totales!$M43&gt;4,1,0)</f>
        <v>0</v>
      </c>
      <c r="N45" s="95">
        <f>IF(Datos_totales!$N43&lt;3.2,1,0)</f>
        <v>0</v>
      </c>
      <c r="O45" s="95">
        <f>IF(AND(Datos_totales!$N43&gt;=3.2,Datos_totales!$N43&lt;3.5),1,0)</f>
        <v>0</v>
      </c>
      <c r="P45" s="95">
        <f>IF(AND(Datos_totales!$N43&gt;=3.5,Datos_totales!$N43&lt;3.7),1,0)</f>
        <v>0</v>
      </c>
      <c r="Q45" s="95">
        <f>IF(AND(Datos_totales!$N43&gt;=3.7,Datos_totales!$N43&lt;4),1,0)</f>
        <v>0</v>
      </c>
      <c r="R45" s="95">
        <f>IF(Datos_totales!$N43&gt;4,1,0)</f>
        <v>1</v>
      </c>
      <c r="S45" s="95">
        <v>0.3369999999999998</v>
      </c>
      <c r="T45" s="95">
        <f t="shared" si="12"/>
        <v>29.69</v>
      </c>
      <c r="U45" s="95">
        <v>0</v>
      </c>
      <c r="V45" s="53">
        <v>3.0000000000000027E-2</v>
      </c>
      <c r="W45" s="54">
        <f t="shared" si="3"/>
        <v>0</v>
      </c>
      <c r="X45" s="54">
        <f t="shared" si="4"/>
        <v>1</v>
      </c>
      <c r="Y45" s="54">
        <f t="shared" si="5"/>
        <v>0</v>
      </c>
      <c r="Z45" s="54">
        <f t="shared" si="6"/>
        <v>0</v>
      </c>
      <c r="AA45" s="54">
        <f t="shared" si="7"/>
        <v>0</v>
      </c>
      <c r="AB45" s="95">
        <v>26946</v>
      </c>
      <c r="AC45" s="95">
        <v>27525</v>
      </c>
      <c r="AD45" s="95">
        <v>28116</v>
      </c>
      <c r="AE45" s="95">
        <f t="shared" si="8"/>
        <v>27529</v>
      </c>
      <c r="AF45" s="95">
        <v>68.25</v>
      </c>
      <c r="AG45" s="95">
        <v>1.8341026557127937</v>
      </c>
      <c r="AH45" s="95">
        <v>2.85</v>
      </c>
      <c r="AI45" s="95">
        <f t="shared" si="9"/>
        <v>0</v>
      </c>
      <c r="AJ45" s="95">
        <f t="shared" si="10"/>
        <v>0</v>
      </c>
      <c r="AK45" s="95">
        <f t="shared" si="0"/>
        <v>1</v>
      </c>
      <c r="AL45" s="95">
        <f t="shared" si="1"/>
        <v>0</v>
      </c>
      <c r="AM45" s="95">
        <f t="shared" si="2"/>
        <v>0</v>
      </c>
      <c r="AN45" s="95">
        <v>0.45484486000851021</v>
      </c>
      <c r="AO45" s="95">
        <v>0</v>
      </c>
      <c r="AP45" s="50">
        <f t="shared" si="11"/>
        <v>0</v>
      </c>
      <c r="AQ45" s="95">
        <v>0</v>
      </c>
      <c r="AR45" s="95">
        <f>'Datos sin int'!AE43</f>
        <v>0</v>
      </c>
      <c r="AS45" s="95">
        <f>'Datos sin int'!AF43</f>
        <v>0</v>
      </c>
      <c r="AT45" s="95">
        <f>'Datos sin int'!AG43</f>
        <v>0</v>
      </c>
      <c r="AU45" s="95">
        <f>'Datos sin int'!AH43</f>
        <v>1</v>
      </c>
      <c r="AV45" s="95">
        <f>'Datos sin int'!AI43</f>
        <v>1</v>
      </c>
      <c r="AW45" s="95">
        <f>'Datos sin int'!AJ43</f>
        <v>0</v>
      </c>
      <c r="AX45" s="95">
        <f>'Datos sin int'!AK43</f>
        <v>0</v>
      </c>
      <c r="AY45" s="95">
        <f>'Datos sin int'!AL43</f>
        <v>0</v>
      </c>
      <c r="AZ45" s="95">
        <f>'Datos sin int'!AM43</f>
        <v>1</v>
      </c>
      <c r="BA45" s="95">
        <f>'Datos sin int'!AN43</f>
        <v>1</v>
      </c>
      <c r="BB45" s="95">
        <f>'Datos sin int'!AO43</f>
        <v>0</v>
      </c>
      <c r="BC45" s="95">
        <f>'Datos sin int'!AP43</f>
        <v>0</v>
      </c>
      <c r="BD45" s="95">
        <f>'Datos sin int'!AQ43</f>
        <v>1</v>
      </c>
      <c r="BE45" s="95">
        <f>'Datos sin int'!AR43</f>
        <v>1</v>
      </c>
      <c r="BF45" s="95">
        <f>'Datos sin int'!AS43</f>
        <v>2</v>
      </c>
      <c r="BG45" s="95">
        <f>'Datos sin int'!AT43</f>
        <v>0</v>
      </c>
      <c r="BH45" s="95">
        <f>'Datos sin int'!AU43</f>
        <v>0</v>
      </c>
      <c r="BI45" s="95">
        <f>'Datos sin int'!AV43</f>
        <v>1</v>
      </c>
      <c r="BJ45" s="95">
        <f>'Datos sin int'!AW43</f>
        <v>3</v>
      </c>
      <c r="BK45" s="95">
        <f>'Datos sin int'!AX43</f>
        <v>4</v>
      </c>
    </row>
    <row r="46" spans="1:63" x14ac:dyDescent="0.3">
      <c r="A46" s="141">
        <v>43</v>
      </c>
      <c r="B46" s="95">
        <f>IF(Datos_totales!$E44=1,1,0)</f>
        <v>0</v>
      </c>
      <c r="C46" s="95">
        <f>IF(Datos_totales!$E44=2,1,0)</f>
        <v>1</v>
      </c>
      <c r="D46" s="95">
        <f>IF(Datos_totales!$E44=3,1,0)</f>
        <v>0</v>
      </c>
      <c r="E46" s="95">
        <f>IF(Datos_totales!$E44=4,1,0)</f>
        <v>0</v>
      </c>
      <c r="F46" s="95">
        <f>IF(Datos_totales!$B44=40,1,0)</f>
        <v>0</v>
      </c>
      <c r="G46" s="95">
        <f>IF(Datos_totales!$B44=60,1,0)</f>
        <v>0</v>
      </c>
      <c r="H46" s="95">
        <f>IF(Datos_totales!$B44=80,1,0)</f>
        <v>1</v>
      </c>
      <c r="I46" s="95">
        <f>IF(Datos_totales!$B44=90,1,0)</f>
        <v>0</v>
      </c>
      <c r="J46" s="95">
        <f>IF(Datos_totales!$M44=2,1,0)</f>
        <v>1</v>
      </c>
      <c r="K46" s="95">
        <f>IF(Datos_totales!$M44=3,1,0)</f>
        <v>0</v>
      </c>
      <c r="L46" s="95">
        <f>IF(Datos_totales!$M44=4,1,0)</f>
        <v>0</v>
      </c>
      <c r="M46" s="95">
        <f>IF(Datos_totales!$M44&gt;4,1,0)</f>
        <v>0</v>
      </c>
      <c r="N46" s="95">
        <f>IF(Datos_totales!$N44&lt;3.2,1,0)</f>
        <v>0</v>
      </c>
      <c r="O46" s="95">
        <f>IF(AND(Datos_totales!$N44&gt;=3.2,Datos_totales!$N44&lt;3.5),1,0)</f>
        <v>0</v>
      </c>
      <c r="P46" s="95">
        <f>IF(AND(Datos_totales!$N44&gt;=3.5,Datos_totales!$N44&lt;3.7),1,0)</f>
        <v>0</v>
      </c>
      <c r="Q46" s="95">
        <f>IF(AND(Datos_totales!$N44&gt;=3.7,Datos_totales!$N44&lt;4),1,0)</f>
        <v>0</v>
      </c>
      <c r="R46" s="95">
        <f>IF(Datos_totales!$N44&gt;4,1,0)</f>
        <v>1</v>
      </c>
      <c r="S46" s="95">
        <v>0.53599999999999781</v>
      </c>
      <c r="T46" s="95">
        <f t="shared" si="12"/>
        <v>30.225999999999999</v>
      </c>
      <c r="U46" s="95">
        <v>0</v>
      </c>
      <c r="V46" s="53">
        <v>4.0000000000000036E-2</v>
      </c>
      <c r="W46" s="54">
        <f t="shared" si="3"/>
        <v>0</v>
      </c>
      <c r="X46" s="54">
        <f t="shared" si="4"/>
        <v>1</v>
      </c>
      <c r="Y46" s="54">
        <f t="shared" si="5"/>
        <v>0</v>
      </c>
      <c r="Z46" s="54">
        <f t="shared" si="6"/>
        <v>0</v>
      </c>
      <c r="AA46" s="54">
        <f t="shared" si="7"/>
        <v>0</v>
      </c>
      <c r="AB46" s="95">
        <v>26946</v>
      </c>
      <c r="AC46" s="95">
        <v>27525</v>
      </c>
      <c r="AD46" s="95">
        <v>28116</v>
      </c>
      <c r="AE46" s="95">
        <f t="shared" si="8"/>
        <v>27529</v>
      </c>
      <c r="AF46" s="95">
        <v>66.180000000000007</v>
      </c>
      <c r="AG46" s="95">
        <v>1.8207267628238342</v>
      </c>
      <c r="AH46" s="95">
        <v>4.05</v>
      </c>
      <c r="AI46" s="95">
        <f t="shared" si="9"/>
        <v>0</v>
      </c>
      <c r="AJ46" s="95">
        <f t="shared" si="10"/>
        <v>0</v>
      </c>
      <c r="AK46" s="95">
        <f t="shared" si="0"/>
        <v>0</v>
      </c>
      <c r="AL46" s="95">
        <f t="shared" si="1"/>
        <v>1</v>
      </c>
      <c r="AM46" s="95">
        <f t="shared" si="2"/>
        <v>0</v>
      </c>
      <c r="AN46" s="95">
        <v>0.60745502321466849</v>
      </c>
      <c r="AO46" s="95">
        <v>0</v>
      </c>
      <c r="AP46" s="50">
        <f t="shared" si="11"/>
        <v>0</v>
      </c>
      <c r="AQ46" s="95">
        <v>0</v>
      </c>
      <c r="AR46" s="95">
        <f>'Datos sin int'!AE44</f>
        <v>0</v>
      </c>
      <c r="AS46" s="95">
        <f>'Datos sin int'!AF44</f>
        <v>0</v>
      </c>
      <c r="AT46" s="95">
        <f>'Datos sin int'!AG44</f>
        <v>0</v>
      </c>
      <c r="AU46" s="95">
        <f>'Datos sin int'!AH44</f>
        <v>7</v>
      </c>
      <c r="AV46" s="95">
        <f>'Datos sin int'!AI44</f>
        <v>7</v>
      </c>
      <c r="AW46" s="95">
        <f>'Datos sin int'!AJ44</f>
        <v>0</v>
      </c>
      <c r="AX46" s="95">
        <f>'Datos sin int'!AK44</f>
        <v>0</v>
      </c>
      <c r="AY46" s="95">
        <f>'Datos sin int'!AL44</f>
        <v>0</v>
      </c>
      <c r="AZ46" s="95">
        <f>'Datos sin int'!AM44</f>
        <v>6</v>
      </c>
      <c r="BA46" s="95">
        <f>'Datos sin int'!AN44</f>
        <v>6</v>
      </c>
      <c r="BB46" s="95">
        <f>'Datos sin int'!AO44</f>
        <v>0</v>
      </c>
      <c r="BC46" s="95">
        <f>'Datos sin int'!AP44</f>
        <v>0</v>
      </c>
      <c r="BD46" s="95">
        <f>'Datos sin int'!AQ44</f>
        <v>6</v>
      </c>
      <c r="BE46" s="95">
        <f>'Datos sin int'!AR44</f>
        <v>9</v>
      </c>
      <c r="BF46" s="95">
        <f>'Datos sin int'!AS44</f>
        <v>15</v>
      </c>
      <c r="BG46" s="95">
        <f>'Datos sin int'!AT44</f>
        <v>0</v>
      </c>
      <c r="BH46" s="95">
        <f>'Datos sin int'!AU44</f>
        <v>0</v>
      </c>
      <c r="BI46" s="95">
        <f>'Datos sin int'!AV44</f>
        <v>6</v>
      </c>
      <c r="BJ46" s="95">
        <f>'Datos sin int'!AW44</f>
        <v>22</v>
      </c>
      <c r="BK46" s="95">
        <f>'Datos sin int'!AX44</f>
        <v>28</v>
      </c>
    </row>
    <row r="47" spans="1:63" x14ac:dyDescent="0.3">
      <c r="A47" s="141">
        <v>44</v>
      </c>
      <c r="B47" s="95">
        <f>IF(Datos_totales!$E45=1,1,0)</f>
        <v>0</v>
      </c>
      <c r="C47" s="95">
        <f>IF(Datos_totales!$E45=2,1,0)</f>
        <v>0</v>
      </c>
      <c r="D47" s="95">
        <f>IF(Datos_totales!$E45=3,1,0)</f>
        <v>1</v>
      </c>
      <c r="E47" s="95">
        <f>IF(Datos_totales!$E45=4,1,0)</f>
        <v>0</v>
      </c>
      <c r="F47" s="95">
        <f>IF(Datos_totales!$B45=40,1,0)</f>
        <v>0</v>
      </c>
      <c r="G47" s="95">
        <f>IF(Datos_totales!$B45=60,1,0)</f>
        <v>0</v>
      </c>
      <c r="H47" s="95">
        <f>IF(Datos_totales!$B45=80,1,0)</f>
        <v>1</v>
      </c>
      <c r="I47" s="95">
        <f>IF(Datos_totales!$B45=90,1,0)</f>
        <v>0</v>
      </c>
      <c r="J47" s="95">
        <f>IF(Datos_totales!$M45=2,1,0)</f>
        <v>0</v>
      </c>
      <c r="K47" s="95">
        <f>IF(Datos_totales!$M45=3,1,0)</f>
        <v>1</v>
      </c>
      <c r="L47" s="95">
        <f>IF(Datos_totales!$M45=4,1,0)</f>
        <v>0</v>
      </c>
      <c r="M47" s="95">
        <f>IF(Datos_totales!$M45&gt;4,1,0)</f>
        <v>0</v>
      </c>
      <c r="N47" s="95">
        <f>IF(Datos_totales!$N45&lt;3.2,1,0)</f>
        <v>0</v>
      </c>
      <c r="O47" s="95">
        <f>IF(AND(Datos_totales!$N45&gt;=3.2,Datos_totales!$N45&lt;3.5),1,0)</f>
        <v>0</v>
      </c>
      <c r="P47" s="95">
        <f>IF(AND(Datos_totales!$N45&gt;=3.5,Datos_totales!$N45&lt;3.7),1,0)</f>
        <v>0</v>
      </c>
      <c r="Q47" s="95">
        <f>IF(AND(Datos_totales!$N45&gt;=3.7,Datos_totales!$N45&lt;4),1,0)</f>
        <v>1</v>
      </c>
      <c r="R47" s="95">
        <f>IF(Datos_totales!$N45&gt;4,1,0)</f>
        <v>0</v>
      </c>
      <c r="S47" s="95">
        <v>0.32400000000000156</v>
      </c>
      <c r="T47" s="95">
        <f t="shared" si="12"/>
        <v>30.55</v>
      </c>
      <c r="U47" s="95">
        <v>0</v>
      </c>
      <c r="V47" s="53">
        <v>0</v>
      </c>
      <c r="W47" s="54">
        <f t="shared" si="3"/>
        <v>1</v>
      </c>
      <c r="X47" s="54">
        <f t="shared" si="4"/>
        <v>0</v>
      </c>
      <c r="Y47" s="54">
        <f t="shared" si="5"/>
        <v>0</v>
      </c>
      <c r="Z47" s="54">
        <f t="shared" si="6"/>
        <v>0</v>
      </c>
      <c r="AA47" s="54">
        <f t="shared" si="7"/>
        <v>0</v>
      </c>
      <c r="AB47" s="95">
        <v>26946</v>
      </c>
      <c r="AC47" s="95">
        <v>27525</v>
      </c>
      <c r="AD47" s="95">
        <v>28116</v>
      </c>
      <c r="AE47" s="95">
        <f t="shared" si="8"/>
        <v>27529</v>
      </c>
      <c r="AF47" s="95">
        <v>73.849999999999994</v>
      </c>
      <c r="AG47" s="95">
        <v>1.8683504996479683</v>
      </c>
      <c r="AH47" s="95">
        <v>4.12</v>
      </c>
      <c r="AI47" s="95">
        <f t="shared" si="9"/>
        <v>0</v>
      </c>
      <c r="AJ47" s="95">
        <f t="shared" si="10"/>
        <v>0</v>
      </c>
      <c r="AK47" s="95">
        <f t="shared" si="0"/>
        <v>0</v>
      </c>
      <c r="AL47" s="95">
        <f t="shared" si="1"/>
        <v>1</v>
      </c>
      <c r="AM47" s="95">
        <f t="shared" si="2"/>
        <v>0</v>
      </c>
      <c r="AN47" s="95">
        <v>0.61489721603313463</v>
      </c>
      <c r="AO47" s="95">
        <v>0</v>
      </c>
      <c r="AP47" s="50">
        <f t="shared" si="11"/>
        <v>0</v>
      </c>
      <c r="AQ47" s="95">
        <v>0</v>
      </c>
      <c r="AR47" s="95">
        <f>'Datos sin int'!AE45</f>
        <v>0</v>
      </c>
      <c r="AS47" s="95">
        <f>'Datos sin int'!AF45</f>
        <v>0</v>
      </c>
      <c r="AT47" s="95">
        <f>'Datos sin int'!AG45</f>
        <v>2</v>
      </c>
      <c r="AU47" s="95">
        <f>'Datos sin int'!AH45</f>
        <v>2</v>
      </c>
      <c r="AV47" s="95">
        <f>'Datos sin int'!AI45</f>
        <v>4</v>
      </c>
      <c r="AW47" s="95">
        <f>'Datos sin int'!AJ45</f>
        <v>0</v>
      </c>
      <c r="AX47" s="95">
        <f>'Datos sin int'!AK45</f>
        <v>0</v>
      </c>
      <c r="AY47" s="95">
        <f>'Datos sin int'!AL45</f>
        <v>2</v>
      </c>
      <c r="AZ47" s="95">
        <f>'Datos sin int'!AM45</f>
        <v>4</v>
      </c>
      <c r="BA47" s="95">
        <f>'Datos sin int'!AN45</f>
        <v>6</v>
      </c>
      <c r="BB47" s="95">
        <f>'Datos sin int'!AO45</f>
        <v>0</v>
      </c>
      <c r="BC47" s="95">
        <f>'Datos sin int'!AP45</f>
        <v>1</v>
      </c>
      <c r="BD47" s="95">
        <f>'Datos sin int'!AQ45</f>
        <v>1</v>
      </c>
      <c r="BE47" s="95">
        <f>'Datos sin int'!AR45</f>
        <v>6</v>
      </c>
      <c r="BF47" s="95">
        <f>'Datos sin int'!AS45</f>
        <v>8</v>
      </c>
      <c r="BG47" s="95">
        <f>'Datos sin int'!AT45</f>
        <v>0</v>
      </c>
      <c r="BH47" s="95">
        <f>'Datos sin int'!AU45</f>
        <v>1</v>
      </c>
      <c r="BI47" s="95">
        <f>'Datos sin int'!AV45</f>
        <v>5</v>
      </c>
      <c r="BJ47" s="95">
        <f>'Datos sin int'!AW45</f>
        <v>12</v>
      </c>
      <c r="BK47" s="95">
        <f>'Datos sin int'!AX45</f>
        <v>18</v>
      </c>
    </row>
    <row r="48" spans="1:63" x14ac:dyDescent="0.3">
      <c r="A48" s="141">
        <v>45</v>
      </c>
      <c r="B48" s="95">
        <f>IF(Datos_totales!$E46=1,1,0)</f>
        <v>1</v>
      </c>
      <c r="C48" s="95">
        <f>IF(Datos_totales!$E46=2,1,0)</f>
        <v>0</v>
      </c>
      <c r="D48" s="95">
        <f>IF(Datos_totales!$E46=3,1,0)</f>
        <v>0</v>
      </c>
      <c r="E48" s="95">
        <f>IF(Datos_totales!$E46=4,1,0)</f>
        <v>0</v>
      </c>
      <c r="F48" s="95">
        <f>IF(Datos_totales!$B46=40,1,0)</f>
        <v>0</v>
      </c>
      <c r="G48" s="95">
        <f>IF(Datos_totales!$B46=60,1,0)</f>
        <v>0</v>
      </c>
      <c r="H48" s="95">
        <f>IF(Datos_totales!$B46=80,1,0)</f>
        <v>1</v>
      </c>
      <c r="I48" s="95">
        <f>IF(Datos_totales!$B46=90,1,0)</f>
        <v>0</v>
      </c>
      <c r="J48" s="95">
        <f>IF(Datos_totales!$M46=2,1,0)</f>
        <v>0</v>
      </c>
      <c r="K48" s="95">
        <f>IF(Datos_totales!$M46=3,1,0)</f>
        <v>1</v>
      </c>
      <c r="L48" s="95">
        <f>IF(Datos_totales!$M46=4,1,0)</f>
        <v>0</v>
      </c>
      <c r="M48" s="95">
        <f>IF(Datos_totales!$M46&gt;4,1,0)</f>
        <v>0</v>
      </c>
      <c r="N48" s="95">
        <f>IF(Datos_totales!$N46&lt;3.2,1,0)</f>
        <v>0</v>
      </c>
      <c r="O48" s="95">
        <f>IF(AND(Datos_totales!$N46&gt;=3.2,Datos_totales!$N46&lt;3.5),1,0)</f>
        <v>0</v>
      </c>
      <c r="P48" s="95">
        <f>IF(AND(Datos_totales!$N46&gt;=3.5,Datos_totales!$N46&lt;3.7),1,0)</f>
        <v>0</v>
      </c>
      <c r="Q48" s="95">
        <f>IF(AND(Datos_totales!$N46&gt;=3.7,Datos_totales!$N46&lt;4),1,0)</f>
        <v>1</v>
      </c>
      <c r="R48" s="95">
        <f>IF(Datos_totales!$N46&gt;4,1,0)</f>
        <v>0</v>
      </c>
      <c r="S48" s="95">
        <v>0.35999999999999943</v>
      </c>
      <c r="T48" s="95">
        <f t="shared" si="12"/>
        <v>30.91</v>
      </c>
      <c r="U48" s="95">
        <v>0</v>
      </c>
      <c r="V48" s="53">
        <v>4.0000000000000036E-2</v>
      </c>
      <c r="W48" s="54">
        <f t="shared" si="3"/>
        <v>0</v>
      </c>
      <c r="X48" s="54">
        <f t="shared" si="4"/>
        <v>1</v>
      </c>
      <c r="Y48" s="54">
        <f t="shared" si="5"/>
        <v>0</v>
      </c>
      <c r="Z48" s="54">
        <f t="shared" si="6"/>
        <v>0</v>
      </c>
      <c r="AA48" s="54">
        <f t="shared" si="7"/>
        <v>0</v>
      </c>
      <c r="AB48" s="95">
        <v>26946</v>
      </c>
      <c r="AC48" s="95">
        <v>27525</v>
      </c>
      <c r="AD48" s="95">
        <v>28116</v>
      </c>
      <c r="AE48" s="95">
        <f t="shared" si="8"/>
        <v>27529</v>
      </c>
      <c r="AF48" s="95">
        <v>63.25</v>
      </c>
      <c r="AG48" s="95">
        <v>1.8010605298478555</v>
      </c>
      <c r="AH48" s="95">
        <v>3.62</v>
      </c>
      <c r="AI48" s="95">
        <f t="shared" si="9"/>
        <v>0</v>
      </c>
      <c r="AJ48" s="95">
        <f t="shared" si="10"/>
        <v>0</v>
      </c>
      <c r="AK48" s="95">
        <f t="shared" si="0"/>
        <v>0</v>
      </c>
      <c r="AL48" s="95">
        <f t="shared" si="1"/>
        <v>1</v>
      </c>
      <c r="AM48" s="95">
        <f t="shared" si="2"/>
        <v>0</v>
      </c>
      <c r="AN48" s="95">
        <v>0.55870857053316569</v>
      </c>
      <c r="AO48" s="95">
        <v>0</v>
      </c>
      <c r="AP48" s="50">
        <f t="shared" si="11"/>
        <v>0</v>
      </c>
      <c r="AQ48" s="95">
        <v>0</v>
      </c>
      <c r="AR48" s="95">
        <f>'Datos sin int'!AE46</f>
        <v>0</v>
      </c>
      <c r="AS48" s="95">
        <f>'Datos sin int'!AF46</f>
        <v>0</v>
      </c>
      <c r="AT48" s="95">
        <f>'Datos sin int'!AG46</f>
        <v>0</v>
      </c>
      <c r="AU48" s="95">
        <f>'Datos sin int'!AH46</f>
        <v>2</v>
      </c>
      <c r="AV48" s="95">
        <f>'Datos sin int'!AI46</f>
        <v>2</v>
      </c>
      <c r="AW48" s="95">
        <f>'Datos sin int'!AJ46</f>
        <v>0</v>
      </c>
      <c r="AX48" s="95">
        <f>'Datos sin int'!AK46</f>
        <v>0</v>
      </c>
      <c r="AY48" s="95">
        <f>'Datos sin int'!AL46</f>
        <v>0</v>
      </c>
      <c r="AZ48" s="95">
        <f>'Datos sin int'!AM46</f>
        <v>0</v>
      </c>
      <c r="BA48" s="95">
        <f>'Datos sin int'!AN46</f>
        <v>0</v>
      </c>
      <c r="BB48" s="95">
        <f>'Datos sin int'!AO46</f>
        <v>0</v>
      </c>
      <c r="BC48" s="95">
        <f>'Datos sin int'!AP46</f>
        <v>0</v>
      </c>
      <c r="BD48" s="95">
        <f>'Datos sin int'!AQ46</f>
        <v>1</v>
      </c>
      <c r="BE48" s="95">
        <f>'Datos sin int'!AR46</f>
        <v>0</v>
      </c>
      <c r="BF48" s="95">
        <f>'Datos sin int'!AS46</f>
        <v>1</v>
      </c>
      <c r="BG48" s="95">
        <f>'Datos sin int'!AT46</f>
        <v>0</v>
      </c>
      <c r="BH48" s="95">
        <f>'Datos sin int'!AU46</f>
        <v>0</v>
      </c>
      <c r="BI48" s="95">
        <f>'Datos sin int'!AV46</f>
        <v>1</v>
      </c>
      <c r="BJ48" s="95">
        <f>'Datos sin int'!AW46</f>
        <v>2</v>
      </c>
      <c r="BK48" s="95">
        <f>'Datos sin int'!AX46</f>
        <v>3</v>
      </c>
    </row>
    <row r="49" spans="1:63" x14ac:dyDescent="0.3">
      <c r="A49" s="141">
        <v>46</v>
      </c>
      <c r="B49" s="95">
        <f>IF(Datos_totales!$E47=1,1,0)</f>
        <v>0</v>
      </c>
      <c r="C49" s="95">
        <f>IF(Datos_totales!$E47=2,1,0)</f>
        <v>1</v>
      </c>
      <c r="D49" s="95">
        <f>IF(Datos_totales!$E47=3,1,0)</f>
        <v>0</v>
      </c>
      <c r="E49" s="95">
        <f>IF(Datos_totales!$E47=4,1,0)</f>
        <v>0</v>
      </c>
      <c r="F49" s="95">
        <f>IF(Datos_totales!$B47=40,1,0)</f>
        <v>0</v>
      </c>
      <c r="G49" s="95">
        <f>IF(Datos_totales!$B47=60,1,0)</f>
        <v>0</v>
      </c>
      <c r="H49" s="95">
        <f>IF(Datos_totales!$B47=80,1,0)</f>
        <v>1</v>
      </c>
      <c r="I49" s="95">
        <f>IF(Datos_totales!$B47=90,1,0)</f>
        <v>0</v>
      </c>
      <c r="J49" s="95">
        <f>IF(Datos_totales!$M47=2,1,0)</f>
        <v>0</v>
      </c>
      <c r="K49" s="95">
        <f>IF(Datos_totales!$M47=3,1,0)</f>
        <v>1</v>
      </c>
      <c r="L49" s="95">
        <f>IF(Datos_totales!$M47=4,1,0)</f>
        <v>0</v>
      </c>
      <c r="M49" s="95">
        <f>IF(Datos_totales!$M47&gt;4,1,0)</f>
        <v>0</v>
      </c>
      <c r="N49" s="95">
        <f>IF(Datos_totales!$N47&lt;3.2,1,0)</f>
        <v>0</v>
      </c>
      <c r="O49" s="95">
        <f>IF(AND(Datos_totales!$N47&gt;=3.2,Datos_totales!$N47&lt;3.5),1,0)</f>
        <v>0</v>
      </c>
      <c r="P49" s="95">
        <f>IF(AND(Datos_totales!$N47&gt;=3.5,Datos_totales!$N47&lt;3.7),1,0)</f>
        <v>0</v>
      </c>
      <c r="Q49" s="95">
        <f>IF(AND(Datos_totales!$N47&gt;=3.7,Datos_totales!$N47&lt;4),1,0)</f>
        <v>1</v>
      </c>
      <c r="R49" s="95">
        <f>IF(Datos_totales!$N47&gt;4,1,0)</f>
        <v>0</v>
      </c>
      <c r="S49" s="95">
        <v>0.28999999999999915</v>
      </c>
      <c r="T49" s="95">
        <f t="shared" si="12"/>
        <v>31.2</v>
      </c>
      <c r="U49" s="95">
        <v>0</v>
      </c>
      <c r="V49" s="53">
        <v>2.0000000000000018E-2</v>
      </c>
      <c r="W49" s="54">
        <f t="shared" si="3"/>
        <v>0</v>
      </c>
      <c r="X49" s="54">
        <f t="shared" si="4"/>
        <v>1</v>
      </c>
      <c r="Y49" s="54">
        <f t="shared" si="5"/>
        <v>0</v>
      </c>
      <c r="Z49" s="54">
        <f t="shared" si="6"/>
        <v>0</v>
      </c>
      <c r="AA49" s="54">
        <f t="shared" si="7"/>
        <v>0</v>
      </c>
      <c r="AB49" s="95">
        <v>26946</v>
      </c>
      <c r="AC49" s="95">
        <v>27525</v>
      </c>
      <c r="AD49" s="95">
        <v>28116</v>
      </c>
      <c r="AE49" s="95">
        <f t="shared" si="8"/>
        <v>27529</v>
      </c>
      <c r="AF49" s="95">
        <v>66.98</v>
      </c>
      <c r="AG49" s="95">
        <v>1.825945143203848</v>
      </c>
      <c r="AH49" s="95">
        <v>3.03</v>
      </c>
      <c r="AI49" s="95">
        <f t="shared" si="9"/>
        <v>0</v>
      </c>
      <c r="AJ49" s="95">
        <f t="shared" si="10"/>
        <v>0</v>
      </c>
      <c r="AK49" s="95">
        <f t="shared" si="0"/>
        <v>1</v>
      </c>
      <c r="AL49" s="95">
        <f t="shared" si="1"/>
        <v>0</v>
      </c>
      <c r="AM49" s="95">
        <f t="shared" si="2"/>
        <v>0</v>
      </c>
      <c r="AN49" s="95">
        <v>0.48144262850230496</v>
      </c>
      <c r="AO49" s="95">
        <v>0</v>
      </c>
      <c r="AP49" s="50">
        <f t="shared" si="11"/>
        <v>0</v>
      </c>
      <c r="AQ49" s="95">
        <v>0</v>
      </c>
      <c r="AR49" s="95">
        <f>'Datos sin int'!AE47</f>
        <v>0</v>
      </c>
      <c r="AS49" s="95">
        <f>'Datos sin int'!AF47</f>
        <v>0</v>
      </c>
      <c r="AT49" s="95">
        <f>'Datos sin int'!AG47</f>
        <v>0</v>
      </c>
      <c r="AU49" s="95">
        <f>'Datos sin int'!AH47</f>
        <v>5</v>
      </c>
      <c r="AV49" s="95">
        <f>'Datos sin int'!AI47</f>
        <v>5</v>
      </c>
      <c r="AW49" s="95">
        <f>'Datos sin int'!AJ47</f>
        <v>0</v>
      </c>
      <c r="AX49" s="95">
        <f>'Datos sin int'!AK47</f>
        <v>0</v>
      </c>
      <c r="AY49" s="95">
        <f>'Datos sin int'!AL47</f>
        <v>0</v>
      </c>
      <c r="AZ49" s="95">
        <f>'Datos sin int'!AM47</f>
        <v>6</v>
      </c>
      <c r="BA49" s="95">
        <f>'Datos sin int'!AN47</f>
        <v>6</v>
      </c>
      <c r="BB49" s="95">
        <f>'Datos sin int'!AO47</f>
        <v>0</v>
      </c>
      <c r="BC49" s="95">
        <f>'Datos sin int'!AP47</f>
        <v>0</v>
      </c>
      <c r="BD49" s="95">
        <f>'Datos sin int'!AQ47</f>
        <v>2</v>
      </c>
      <c r="BE49" s="95">
        <f>'Datos sin int'!AR47</f>
        <v>2</v>
      </c>
      <c r="BF49" s="95">
        <f>'Datos sin int'!AS47</f>
        <v>4</v>
      </c>
      <c r="BG49" s="95">
        <f>'Datos sin int'!AT47</f>
        <v>0</v>
      </c>
      <c r="BH49" s="95">
        <f>'Datos sin int'!AU47</f>
        <v>0</v>
      </c>
      <c r="BI49" s="95">
        <f>'Datos sin int'!AV47</f>
        <v>2</v>
      </c>
      <c r="BJ49" s="95">
        <f>'Datos sin int'!AW47</f>
        <v>13</v>
      </c>
      <c r="BK49" s="95">
        <f>'Datos sin int'!AX47</f>
        <v>15</v>
      </c>
    </row>
    <row r="50" spans="1:63" x14ac:dyDescent="0.3">
      <c r="A50" s="141">
        <v>47</v>
      </c>
      <c r="B50" s="95">
        <f>IF(Datos_totales!$E48=1,1,0)</f>
        <v>0</v>
      </c>
      <c r="C50" s="95">
        <f>IF(Datos_totales!$E48=2,1,0)</f>
        <v>1</v>
      </c>
      <c r="D50" s="95">
        <f>IF(Datos_totales!$E48=3,1,0)</f>
        <v>0</v>
      </c>
      <c r="E50" s="95">
        <f>IF(Datos_totales!$E48=4,1,0)</f>
        <v>0</v>
      </c>
      <c r="F50" s="95">
        <f>IF(Datos_totales!$B48=40,1,0)</f>
        <v>0</v>
      </c>
      <c r="G50" s="95">
        <f>IF(Datos_totales!$B48=60,1,0)</f>
        <v>0</v>
      </c>
      <c r="H50" s="95">
        <f>IF(Datos_totales!$B48=80,1,0)</f>
        <v>1</v>
      </c>
      <c r="I50" s="95">
        <f>IF(Datos_totales!$B48=90,1,0)</f>
        <v>0</v>
      </c>
      <c r="J50" s="95">
        <f>IF(Datos_totales!$M48=2,1,0)</f>
        <v>0</v>
      </c>
      <c r="K50" s="95">
        <f>IF(Datos_totales!$M48=3,1,0)</f>
        <v>1</v>
      </c>
      <c r="L50" s="95">
        <f>IF(Datos_totales!$M48=4,1,0)</f>
        <v>0</v>
      </c>
      <c r="M50" s="95">
        <f>IF(Datos_totales!$M48&gt;4,1,0)</f>
        <v>0</v>
      </c>
      <c r="N50" s="95">
        <f>IF(Datos_totales!$N48&lt;3.2,1,0)</f>
        <v>0</v>
      </c>
      <c r="O50" s="95">
        <f>IF(AND(Datos_totales!$N48&gt;=3.2,Datos_totales!$N48&lt;3.5),1,0)</f>
        <v>1</v>
      </c>
      <c r="P50" s="95">
        <f>IF(AND(Datos_totales!$N48&gt;=3.5,Datos_totales!$N48&lt;3.7),1,0)</f>
        <v>0</v>
      </c>
      <c r="Q50" s="95">
        <f>IF(AND(Datos_totales!$N48&gt;=3.7,Datos_totales!$N48&lt;4),1,0)</f>
        <v>0</v>
      </c>
      <c r="R50" s="95">
        <f>IF(Datos_totales!$N48&gt;4,1,0)</f>
        <v>0</v>
      </c>
      <c r="S50" s="95">
        <v>0.35000000000000142</v>
      </c>
      <c r="T50" s="95">
        <f t="shared" si="12"/>
        <v>31.55</v>
      </c>
      <c r="U50" s="95">
        <v>0</v>
      </c>
      <c r="V50" s="53">
        <v>3.0000000000000027E-2</v>
      </c>
      <c r="W50" s="54">
        <f t="shared" si="3"/>
        <v>0</v>
      </c>
      <c r="X50" s="54">
        <f t="shared" si="4"/>
        <v>1</v>
      </c>
      <c r="Y50" s="54">
        <f t="shared" si="5"/>
        <v>0</v>
      </c>
      <c r="Z50" s="54">
        <f t="shared" si="6"/>
        <v>0</v>
      </c>
      <c r="AA50" s="54">
        <f t="shared" si="7"/>
        <v>0</v>
      </c>
      <c r="AB50" s="95">
        <v>26946</v>
      </c>
      <c r="AC50" s="95">
        <v>27525</v>
      </c>
      <c r="AD50" s="95">
        <v>28116</v>
      </c>
      <c r="AE50" s="95">
        <f t="shared" si="8"/>
        <v>27529</v>
      </c>
      <c r="AF50" s="95">
        <v>61.72</v>
      </c>
      <c r="AG50" s="95">
        <v>1.7904259173911106</v>
      </c>
      <c r="AH50" s="95">
        <v>4.0599999999999996</v>
      </c>
      <c r="AI50" s="95">
        <f t="shared" si="9"/>
        <v>0</v>
      </c>
      <c r="AJ50" s="95">
        <f t="shared" si="10"/>
        <v>0</v>
      </c>
      <c r="AK50" s="95">
        <f t="shared" si="0"/>
        <v>0</v>
      </c>
      <c r="AL50" s="95">
        <f t="shared" si="1"/>
        <v>1</v>
      </c>
      <c r="AM50" s="95">
        <f t="shared" si="2"/>
        <v>0</v>
      </c>
      <c r="AN50" s="95">
        <v>0.60852603357719404</v>
      </c>
      <c r="AO50" s="95">
        <v>0</v>
      </c>
      <c r="AP50" s="50">
        <f t="shared" si="11"/>
        <v>0</v>
      </c>
      <c r="AQ50" s="95">
        <v>0</v>
      </c>
      <c r="AR50" s="95">
        <f>'Datos sin int'!AE48</f>
        <v>0</v>
      </c>
      <c r="AS50" s="95">
        <f>'Datos sin int'!AF48</f>
        <v>0</v>
      </c>
      <c r="AT50" s="95">
        <f>'Datos sin int'!AG48</f>
        <v>0</v>
      </c>
      <c r="AU50" s="95">
        <f>'Datos sin int'!AH48</f>
        <v>1</v>
      </c>
      <c r="AV50" s="95">
        <f>'Datos sin int'!AI48</f>
        <v>1</v>
      </c>
      <c r="AW50" s="95">
        <f>'Datos sin int'!AJ48</f>
        <v>0</v>
      </c>
      <c r="AX50" s="95">
        <f>'Datos sin int'!AK48</f>
        <v>0</v>
      </c>
      <c r="AY50" s="95">
        <f>'Datos sin int'!AL48</f>
        <v>3</v>
      </c>
      <c r="AZ50" s="95">
        <f>'Datos sin int'!AM48</f>
        <v>0</v>
      </c>
      <c r="BA50" s="95">
        <f>'Datos sin int'!AN48</f>
        <v>3</v>
      </c>
      <c r="BB50" s="95">
        <f>'Datos sin int'!AO48</f>
        <v>0</v>
      </c>
      <c r="BC50" s="95">
        <f>'Datos sin int'!AP48</f>
        <v>0</v>
      </c>
      <c r="BD50" s="95">
        <f>'Datos sin int'!AQ48</f>
        <v>2</v>
      </c>
      <c r="BE50" s="95">
        <f>'Datos sin int'!AR48</f>
        <v>3</v>
      </c>
      <c r="BF50" s="95">
        <f>'Datos sin int'!AS48</f>
        <v>5</v>
      </c>
      <c r="BG50" s="95">
        <f>'Datos sin int'!AT48</f>
        <v>0</v>
      </c>
      <c r="BH50" s="95">
        <f>'Datos sin int'!AU48</f>
        <v>0</v>
      </c>
      <c r="BI50" s="95">
        <f>'Datos sin int'!AV48</f>
        <v>5</v>
      </c>
      <c r="BJ50" s="95">
        <f>'Datos sin int'!AW48</f>
        <v>4</v>
      </c>
      <c r="BK50" s="95">
        <f>'Datos sin int'!AX48</f>
        <v>9</v>
      </c>
    </row>
    <row r="51" spans="1:63" x14ac:dyDescent="0.3">
      <c r="A51" s="141">
        <v>48</v>
      </c>
      <c r="B51" s="95">
        <f>IF(Datos_totales!$E49=1,1,0)</f>
        <v>0</v>
      </c>
      <c r="C51" s="95">
        <f>IF(Datos_totales!$E49=2,1,0)</f>
        <v>1</v>
      </c>
      <c r="D51" s="95">
        <f>IF(Datos_totales!$E49=3,1,0)</f>
        <v>0</v>
      </c>
      <c r="E51" s="95">
        <f>IF(Datos_totales!$E49=4,1,0)</f>
        <v>0</v>
      </c>
      <c r="F51" s="95">
        <f>IF(Datos_totales!$B49=40,1,0)</f>
        <v>0</v>
      </c>
      <c r="G51" s="95">
        <f>IF(Datos_totales!$B49=60,1,0)</f>
        <v>0</v>
      </c>
      <c r="H51" s="95">
        <f>IF(Datos_totales!$B49=80,1,0)</f>
        <v>1</v>
      </c>
      <c r="I51" s="95">
        <f>IF(Datos_totales!$B49=90,1,0)</f>
        <v>0</v>
      </c>
      <c r="J51" s="95">
        <f>IF(Datos_totales!$M49=2,1,0)</f>
        <v>0</v>
      </c>
      <c r="K51" s="95">
        <f>IF(Datos_totales!$M49=3,1,0)</f>
        <v>1</v>
      </c>
      <c r="L51" s="95">
        <f>IF(Datos_totales!$M49=4,1,0)</f>
        <v>0</v>
      </c>
      <c r="M51" s="95">
        <f>IF(Datos_totales!$M49&gt;4,1,0)</f>
        <v>0</v>
      </c>
      <c r="N51" s="95">
        <f>IF(Datos_totales!$N49&lt;3.2,1,0)</f>
        <v>0</v>
      </c>
      <c r="O51" s="95">
        <f>IF(AND(Datos_totales!$N49&gt;=3.2,Datos_totales!$N49&lt;3.5),1,0)</f>
        <v>1</v>
      </c>
      <c r="P51" s="95">
        <f>IF(AND(Datos_totales!$N49&gt;=3.5,Datos_totales!$N49&lt;3.7),1,0)</f>
        <v>0</v>
      </c>
      <c r="Q51" s="95">
        <f>IF(AND(Datos_totales!$N49&gt;=3.7,Datos_totales!$N49&lt;4),1,0)</f>
        <v>0</v>
      </c>
      <c r="R51" s="95">
        <f>IF(Datos_totales!$N49&gt;4,1,0)</f>
        <v>0</v>
      </c>
      <c r="S51" s="95">
        <v>0.60999999999999588</v>
      </c>
      <c r="T51" s="95">
        <f t="shared" si="12"/>
        <v>32.159999999999997</v>
      </c>
      <c r="U51" s="95">
        <v>0</v>
      </c>
      <c r="V51" s="53">
        <v>3.0000000000000027E-2</v>
      </c>
      <c r="W51" s="54">
        <f t="shared" si="3"/>
        <v>0</v>
      </c>
      <c r="X51" s="54">
        <f t="shared" si="4"/>
        <v>1</v>
      </c>
      <c r="Y51" s="54">
        <f t="shared" si="5"/>
        <v>0</v>
      </c>
      <c r="Z51" s="54">
        <f t="shared" si="6"/>
        <v>0</v>
      </c>
      <c r="AA51" s="54">
        <f t="shared" si="7"/>
        <v>0</v>
      </c>
      <c r="AB51" s="95">
        <v>26946</v>
      </c>
      <c r="AC51" s="95">
        <v>27525</v>
      </c>
      <c r="AD51" s="95">
        <v>28116</v>
      </c>
      <c r="AE51" s="95">
        <f t="shared" si="8"/>
        <v>27529</v>
      </c>
      <c r="AF51" s="95">
        <v>66.72</v>
      </c>
      <c r="AG51" s="95">
        <v>1.8242560376296824</v>
      </c>
      <c r="AH51" s="95">
        <v>2.87</v>
      </c>
      <c r="AI51" s="95">
        <f t="shared" si="9"/>
        <v>0</v>
      </c>
      <c r="AJ51" s="95">
        <f t="shared" si="10"/>
        <v>0</v>
      </c>
      <c r="AK51" s="95">
        <f t="shared" si="0"/>
        <v>1</v>
      </c>
      <c r="AL51" s="95">
        <f t="shared" si="1"/>
        <v>0</v>
      </c>
      <c r="AM51" s="95">
        <f t="shared" si="2"/>
        <v>0</v>
      </c>
      <c r="AN51" s="95">
        <v>0.45788189673399232</v>
      </c>
      <c r="AO51" s="95">
        <v>2</v>
      </c>
      <c r="AP51" s="50">
        <f t="shared" si="11"/>
        <v>3.2786885245901862</v>
      </c>
      <c r="AQ51" s="95">
        <v>0</v>
      </c>
      <c r="AR51" s="95">
        <f>'Datos sin int'!AE49</f>
        <v>0</v>
      </c>
      <c r="AS51" s="95">
        <f>'Datos sin int'!AF49</f>
        <v>0</v>
      </c>
      <c r="AT51" s="95">
        <f>'Datos sin int'!AG49</f>
        <v>0</v>
      </c>
      <c r="AU51" s="95">
        <f>'Datos sin int'!AH49</f>
        <v>0</v>
      </c>
      <c r="AV51" s="95">
        <f>'Datos sin int'!AI49</f>
        <v>0</v>
      </c>
      <c r="AW51" s="95">
        <f>'Datos sin int'!AJ49</f>
        <v>0</v>
      </c>
      <c r="AX51" s="95">
        <f>'Datos sin int'!AK49</f>
        <v>0</v>
      </c>
      <c r="AY51" s="95">
        <f>'Datos sin int'!AL49</f>
        <v>1</v>
      </c>
      <c r="AZ51" s="95">
        <f>'Datos sin int'!AM49</f>
        <v>1</v>
      </c>
      <c r="BA51" s="95">
        <f>'Datos sin int'!AN49</f>
        <v>2</v>
      </c>
      <c r="BB51" s="95">
        <f>'Datos sin int'!AO49</f>
        <v>0</v>
      </c>
      <c r="BC51" s="95">
        <f>'Datos sin int'!AP49</f>
        <v>0</v>
      </c>
      <c r="BD51" s="95">
        <f>'Datos sin int'!AQ49</f>
        <v>2</v>
      </c>
      <c r="BE51" s="95">
        <f>'Datos sin int'!AR49</f>
        <v>3</v>
      </c>
      <c r="BF51" s="95">
        <f>'Datos sin int'!AS49</f>
        <v>5</v>
      </c>
      <c r="BG51" s="95">
        <f>'Datos sin int'!AT49</f>
        <v>0</v>
      </c>
      <c r="BH51" s="95">
        <f>'Datos sin int'!AU49</f>
        <v>0</v>
      </c>
      <c r="BI51" s="95">
        <f>'Datos sin int'!AV49</f>
        <v>3</v>
      </c>
      <c r="BJ51" s="95">
        <f>'Datos sin int'!AW49</f>
        <v>4</v>
      </c>
      <c r="BK51" s="95">
        <f>'Datos sin int'!AX49</f>
        <v>7</v>
      </c>
    </row>
    <row r="52" spans="1:63" x14ac:dyDescent="0.3">
      <c r="A52" s="141">
        <v>49</v>
      </c>
      <c r="B52" s="95">
        <f>IF(Datos_totales!$E50=1,1,0)</f>
        <v>0</v>
      </c>
      <c r="C52" s="95">
        <f>IF(Datos_totales!$E50=2,1,0)</f>
        <v>1</v>
      </c>
      <c r="D52" s="95">
        <f>IF(Datos_totales!$E50=3,1,0)</f>
        <v>0</v>
      </c>
      <c r="E52" s="95">
        <f>IF(Datos_totales!$E50=4,1,0)</f>
        <v>0</v>
      </c>
      <c r="F52" s="95">
        <f>IF(Datos_totales!$B50=40,1,0)</f>
        <v>0</v>
      </c>
      <c r="G52" s="95">
        <f>IF(Datos_totales!$B50=60,1,0)</f>
        <v>0</v>
      </c>
      <c r="H52" s="95">
        <f>IF(Datos_totales!$B50=80,1,0)</f>
        <v>1</v>
      </c>
      <c r="I52" s="95">
        <f>IF(Datos_totales!$B50=90,1,0)</f>
        <v>0</v>
      </c>
      <c r="J52" s="95">
        <f>IF(Datos_totales!$M50=2,1,0)</f>
        <v>0</v>
      </c>
      <c r="K52" s="95">
        <f>IF(Datos_totales!$M50=3,1,0)</f>
        <v>0</v>
      </c>
      <c r="L52" s="95">
        <f>IF(Datos_totales!$M50=4,1,0)</f>
        <v>1</v>
      </c>
      <c r="M52" s="95">
        <f>IF(Datos_totales!$M50&gt;4,1,0)</f>
        <v>0</v>
      </c>
      <c r="N52" s="95">
        <f>IF(Datos_totales!$N50&lt;3.2,1,0)</f>
        <v>0</v>
      </c>
      <c r="O52" s="95">
        <f>IF(AND(Datos_totales!$N50&gt;=3.2,Datos_totales!$N50&lt;3.5),1,0)</f>
        <v>1</v>
      </c>
      <c r="P52" s="95">
        <f>IF(AND(Datos_totales!$N50&gt;=3.5,Datos_totales!$N50&lt;3.7),1,0)</f>
        <v>0</v>
      </c>
      <c r="Q52" s="95">
        <f>IF(AND(Datos_totales!$N50&gt;=3.7,Datos_totales!$N50&lt;4),1,0)</f>
        <v>0</v>
      </c>
      <c r="R52" s="95">
        <f>IF(Datos_totales!$N50&gt;4,1,0)</f>
        <v>0</v>
      </c>
      <c r="S52" s="95">
        <v>0.84000000000000341</v>
      </c>
      <c r="T52" s="95">
        <f t="shared" si="12"/>
        <v>33</v>
      </c>
      <c r="U52" s="95">
        <v>0</v>
      </c>
      <c r="V52" s="53">
        <v>0</v>
      </c>
      <c r="W52" s="54">
        <f t="shared" si="3"/>
        <v>1</v>
      </c>
      <c r="X52" s="54">
        <f t="shared" si="4"/>
        <v>0</v>
      </c>
      <c r="Y52" s="54">
        <f t="shared" si="5"/>
        <v>0</v>
      </c>
      <c r="Z52" s="54">
        <f t="shared" si="6"/>
        <v>0</v>
      </c>
      <c r="AA52" s="54">
        <f t="shared" si="7"/>
        <v>0</v>
      </c>
      <c r="AB52" s="95">
        <v>24634</v>
      </c>
      <c r="AC52" s="95">
        <v>25405</v>
      </c>
      <c r="AD52" s="95">
        <v>26201</v>
      </c>
      <c r="AE52" s="95">
        <f t="shared" si="8"/>
        <v>25413</v>
      </c>
      <c r="AF52" s="95">
        <v>79.42</v>
      </c>
      <c r="AG52" s="95">
        <v>1.8999298827278641</v>
      </c>
      <c r="AH52" s="95">
        <v>2.46</v>
      </c>
      <c r="AI52" s="95">
        <f t="shared" si="9"/>
        <v>0</v>
      </c>
      <c r="AJ52" s="95">
        <f t="shared" si="10"/>
        <v>0</v>
      </c>
      <c r="AK52" s="95">
        <f t="shared" si="0"/>
        <v>1</v>
      </c>
      <c r="AL52" s="95">
        <f t="shared" si="1"/>
        <v>0</v>
      </c>
      <c r="AM52" s="95">
        <f t="shared" si="2"/>
        <v>0</v>
      </c>
      <c r="AN52" s="95">
        <v>0.39093510710337914</v>
      </c>
      <c r="AO52" s="95">
        <v>3</v>
      </c>
      <c r="AP52" s="50">
        <f t="shared" si="11"/>
        <v>3.571428571428557</v>
      </c>
      <c r="AQ52" s="95">
        <v>0</v>
      </c>
      <c r="AR52" s="95">
        <f>'Datos sin int'!AE50</f>
        <v>0</v>
      </c>
      <c r="AS52" s="95">
        <f>'Datos sin int'!AF50</f>
        <v>1</v>
      </c>
      <c r="AT52" s="95">
        <f>'Datos sin int'!AG50</f>
        <v>1</v>
      </c>
      <c r="AU52" s="95">
        <f>'Datos sin int'!AH50</f>
        <v>3</v>
      </c>
      <c r="AV52" s="95">
        <f>'Datos sin int'!AI50</f>
        <v>5</v>
      </c>
      <c r="AW52" s="95">
        <f>'Datos sin int'!AJ50</f>
        <v>0</v>
      </c>
      <c r="AX52" s="95">
        <f>'Datos sin int'!AK50</f>
        <v>0</v>
      </c>
      <c r="AY52" s="95">
        <f>'Datos sin int'!AL50</f>
        <v>0</v>
      </c>
      <c r="AZ52" s="95">
        <f>'Datos sin int'!AM50</f>
        <v>8</v>
      </c>
      <c r="BA52" s="95">
        <f>'Datos sin int'!AN50</f>
        <v>8</v>
      </c>
      <c r="BB52" s="95">
        <f>'Datos sin int'!AO50</f>
        <v>1</v>
      </c>
      <c r="BC52" s="95">
        <f>'Datos sin int'!AP50</f>
        <v>0</v>
      </c>
      <c r="BD52" s="95">
        <f>'Datos sin int'!AQ50</f>
        <v>0</v>
      </c>
      <c r="BE52" s="95">
        <f>'Datos sin int'!AR50</f>
        <v>2</v>
      </c>
      <c r="BF52" s="95">
        <f>'Datos sin int'!AS50</f>
        <v>3</v>
      </c>
      <c r="BG52" s="95">
        <f>'Datos sin int'!AT50</f>
        <v>1</v>
      </c>
      <c r="BH52" s="95">
        <f>'Datos sin int'!AU50</f>
        <v>1</v>
      </c>
      <c r="BI52" s="95">
        <f>'Datos sin int'!AV50</f>
        <v>1</v>
      </c>
      <c r="BJ52" s="95">
        <f>'Datos sin int'!AW50</f>
        <v>13</v>
      </c>
      <c r="BK52" s="95">
        <f>'Datos sin int'!AX50</f>
        <v>16</v>
      </c>
    </row>
    <row r="53" spans="1:63" x14ac:dyDescent="0.3">
      <c r="A53" s="141">
        <v>50</v>
      </c>
      <c r="B53" s="95">
        <f>IF(Datos_totales!$E51=1,1,0)</f>
        <v>0</v>
      </c>
      <c r="C53" s="95">
        <f>IF(Datos_totales!$E51=2,1,0)</f>
        <v>1</v>
      </c>
      <c r="D53" s="95">
        <f>IF(Datos_totales!$E51=3,1,0)</f>
        <v>0</v>
      </c>
      <c r="E53" s="95">
        <f>IF(Datos_totales!$E51=4,1,0)</f>
        <v>0</v>
      </c>
      <c r="F53" s="95">
        <f>IF(Datos_totales!$B51=40,1,0)</f>
        <v>0</v>
      </c>
      <c r="G53" s="95">
        <f>IF(Datos_totales!$B51=60,1,0)</f>
        <v>0</v>
      </c>
      <c r="H53" s="95">
        <f>IF(Datos_totales!$B51=80,1,0)</f>
        <v>1</v>
      </c>
      <c r="I53" s="95">
        <f>IF(Datos_totales!$B51=90,1,0)</f>
        <v>0</v>
      </c>
      <c r="J53" s="95">
        <f>IF(Datos_totales!$M51=2,1,0)</f>
        <v>0</v>
      </c>
      <c r="K53" s="95">
        <f>IF(Datos_totales!$M51=3,1,0)</f>
        <v>1</v>
      </c>
      <c r="L53" s="95">
        <f>IF(Datos_totales!$M51=4,1,0)</f>
        <v>0</v>
      </c>
      <c r="M53" s="95">
        <f>IF(Datos_totales!$M51&gt;4,1,0)</f>
        <v>0</v>
      </c>
      <c r="N53" s="95">
        <f>IF(Datos_totales!$N51&lt;3.2,1,0)</f>
        <v>0</v>
      </c>
      <c r="O53" s="95">
        <f>IF(AND(Datos_totales!$N51&gt;=3.2,Datos_totales!$N51&lt;3.5),1,0)</f>
        <v>1</v>
      </c>
      <c r="P53" s="95">
        <f>IF(AND(Datos_totales!$N51&gt;=3.5,Datos_totales!$N51&lt;3.7),1,0)</f>
        <v>0</v>
      </c>
      <c r="Q53" s="95">
        <f>IF(AND(Datos_totales!$N51&gt;=3.7,Datos_totales!$N51&lt;4),1,0)</f>
        <v>0</v>
      </c>
      <c r="R53" s="95">
        <f>IF(Datos_totales!$N51&gt;4,1,0)</f>
        <v>0</v>
      </c>
      <c r="S53" s="95">
        <v>0.24000000000000199</v>
      </c>
      <c r="T53" s="95">
        <f t="shared" si="12"/>
        <v>33.24</v>
      </c>
      <c r="U53" s="95">
        <v>0</v>
      </c>
      <c r="V53" s="53">
        <v>0</v>
      </c>
      <c r="W53" s="54">
        <f t="shared" si="3"/>
        <v>1</v>
      </c>
      <c r="X53" s="54">
        <f t="shared" si="4"/>
        <v>0</v>
      </c>
      <c r="Y53" s="54">
        <f t="shared" si="5"/>
        <v>0</v>
      </c>
      <c r="Z53" s="54">
        <f t="shared" si="6"/>
        <v>0</v>
      </c>
      <c r="AA53" s="54">
        <f t="shared" si="7"/>
        <v>0</v>
      </c>
      <c r="AB53" s="95">
        <v>24634</v>
      </c>
      <c r="AC53" s="95">
        <v>25405</v>
      </c>
      <c r="AD53" s="95">
        <v>26201</v>
      </c>
      <c r="AE53" s="95">
        <f t="shared" si="8"/>
        <v>25413</v>
      </c>
      <c r="AF53" s="95">
        <v>63.22</v>
      </c>
      <c r="AG53" s="95">
        <v>1.8008544915035609</v>
      </c>
      <c r="AH53" s="95">
        <v>2.33</v>
      </c>
      <c r="AI53" s="95">
        <f t="shared" si="9"/>
        <v>0</v>
      </c>
      <c r="AJ53" s="95">
        <f t="shared" si="10"/>
        <v>0</v>
      </c>
      <c r="AK53" s="95">
        <f t="shared" si="0"/>
        <v>1</v>
      </c>
      <c r="AL53" s="95">
        <f t="shared" si="1"/>
        <v>0</v>
      </c>
      <c r="AM53" s="95">
        <f t="shared" si="2"/>
        <v>0</v>
      </c>
      <c r="AN53" s="95">
        <v>0.36735592102601899</v>
      </c>
      <c r="AO53" s="95">
        <v>0</v>
      </c>
      <c r="AP53" s="50">
        <f t="shared" si="11"/>
        <v>0</v>
      </c>
      <c r="AQ53" s="95">
        <v>0</v>
      </c>
      <c r="AR53" s="95">
        <f>'Datos sin int'!AE51</f>
        <v>0</v>
      </c>
      <c r="AS53" s="95">
        <f>'Datos sin int'!AF51</f>
        <v>0</v>
      </c>
      <c r="AT53" s="95">
        <f>'Datos sin int'!AG51</f>
        <v>1</v>
      </c>
      <c r="AU53" s="95">
        <f>'Datos sin int'!AH51</f>
        <v>2</v>
      </c>
      <c r="AV53" s="95">
        <f>'Datos sin int'!AI51</f>
        <v>3</v>
      </c>
      <c r="AW53" s="95">
        <f>'Datos sin int'!AJ51</f>
        <v>0</v>
      </c>
      <c r="AX53" s="95">
        <f>'Datos sin int'!AK51</f>
        <v>0</v>
      </c>
      <c r="AY53" s="95">
        <f>'Datos sin int'!AL51</f>
        <v>0</v>
      </c>
      <c r="AZ53" s="95">
        <f>'Datos sin int'!AM51</f>
        <v>3</v>
      </c>
      <c r="BA53" s="95">
        <f>'Datos sin int'!AN51</f>
        <v>3</v>
      </c>
      <c r="BB53" s="95">
        <f>'Datos sin int'!AO51</f>
        <v>0</v>
      </c>
      <c r="BC53" s="95">
        <f>'Datos sin int'!AP51</f>
        <v>0</v>
      </c>
      <c r="BD53" s="95">
        <f>'Datos sin int'!AQ51</f>
        <v>2</v>
      </c>
      <c r="BE53" s="95">
        <f>'Datos sin int'!AR51</f>
        <v>2</v>
      </c>
      <c r="BF53" s="95">
        <f>'Datos sin int'!AS51</f>
        <v>4</v>
      </c>
      <c r="BG53" s="95">
        <f>'Datos sin int'!AT51</f>
        <v>0</v>
      </c>
      <c r="BH53" s="95">
        <f>'Datos sin int'!AU51</f>
        <v>0</v>
      </c>
      <c r="BI53" s="95">
        <f>'Datos sin int'!AV51</f>
        <v>3</v>
      </c>
      <c r="BJ53" s="95">
        <f>'Datos sin int'!AW51</f>
        <v>7</v>
      </c>
      <c r="BK53" s="95">
        <f>'Datos sin int'!AX51</f>
        <v>10</v>
      </c>
    </row>
    <row r="54" spans="1:63" x14ac:dyDescent="0.3">
      <c r="A54" s="141">
        <v>51</v>
      </c>
      <c r="B54" s="95">
        <f>IF(Datos_totales!$E52=1,1,0)</f>
        <v>0</v>
      </c>
      <c r="C54" s="95">
        <f>IF(Datos_totales!$E52=2,1,0)</f>
        <v>1</v>
      </c>
      <c r="D54" s="95">
        <f>IF(Datos_totales!$E52=3,1,0)</f>
        <v>0</v>
      </c>
      <c r="E54" s="95">
        <f>IF(Datos_totales!$E52=4,1,0)</f>
        <v>0</v>
      </c>
      <c r="F54" s="95">
        <f>IF(Datos_totales!$B52=40,1,0)</f>
        <v>0</v>
      </c>
      <c r="G54" s="95">
        <f>IF(Datos_totales!$B52=60,1,0)</f>
        <v>1</v>
      </c>
      <c r="H54" s="95">
        <f>IF(Datos_totales!$B52=80,1,0)</f>
        <v>0</v>
      </c>
      <c r="I54" s="95">
        <f>IF(Datos_totales!$B52=90,1,0)</f>
        <v>0</v>
      </c>
      <c r="J54" s="95">
        <f>IF(Datos_totales!$M52=2,1,0)</f>
        <v>0</v>
      </c>
      <c r="K54" s="95">
        <f>IF(Datos_totales!$M52=3,1,0)</f>
        <v>1</v>
      </c>
      <c r="L54" s="95">
        <f>IF(Datos_totales!$M52=4,1,0)</f>
        <v>0</v>
      </c>
      <c r="M54" s="95">
        <f>IF(Datos_totales!$M52&gt;4,1,0)</f>
        <v>0</v>
      </c>
      <c r="N54" s="95">
        <f>IF(Datos_totales!$N52&lt;3.2,1,0)</f>
        <v>0</v>
      </c>
      <c r="O54" s="95">
        <f>IF(AND(Datos_totales!$N52&gt;=3.2,Datos_totales!$N52&lt;3.5),1,0)</f>
        <v>1</v>
      </c>
      <c r="P54" s="95">
        <f>IF(AND(Datos_totales!$N52&gt;=3.5,Datos_totales!$N52&lt;3.7),1,0)</f>
        <v>0</v>
      </c>
      <c r="Q54" s="95">
        <f>IF(AND(Datos_totales!$N52&gt;=3.7,Datos_totales!$N52&lt;4),1,0)</f>
        <v>0</v>
      </c>
      <c r="R54" s="95">
        <f>IF(Datos_totales!$N52&gt;4,1,0)</f>
        <v>0</v>
      </c>
      <c r="S54" s="95">
        <v>0.39000000000000057</v>
      </c>
      <c r="T54" s="95">
        <f t="shared" si="12"/>
        <v>33.630000000000003</v>
      </c>
      <c r="U54" s="95">
        <v>0</v>
      </c>
      <c r="V54" s="53">
        <v>2.0000000000000018E-2</v>
      </c>
      <c r="W54" s="54">
        <f t="shared" si="3"/>
        <v>0</v>
      </c>
      <c r="X54" s="54">
        <f t="shared" si="4"/>
        <v>1</v>
      </c>
      <c r="Y54" s="54">
        <f t="shared" si="5"/>
        <v>0</v>
      </c>
      <c r="Z54" s="54">
        <f t="shared" si="6"/>
        <v>0</v>
      </c>
      <c r="AA54" s="54">
        <f t="shared" si="7"/>
        <v>0</v>
      </c>
      <c r="AB54" s="95">
        <v>24634</v>
      </c>
      <c r="AC54" s="95">
        <v>25405</v>
      </c>
      <c r="AD54" s="95">
        <v>26201</v>
      </c>
      <c r="AE54" s="95">
        <f t="shared" si="8"/>
        <v>25413</v>
      </c>
      <c r="AF54" s="95">
        <v>52.08</v>
      </c>
      <c r="AG54" s="95">
        <v>1.7166709755601355</v>
      </c>
      <c r="AH54" s="95">
        <v>1.96</v>
      </c>
      <c r="AI54" s="95">
        <f t="shared" si="9"/>
        <v>0</v>
      </c>
      <c r="AJ54" s="95">
        <f t="shared" si="10"/>
        <v>0</v>
      </c>
      <c r="AK54" s="95">
        <f t="shared" si="0"/>
        <v>1</v>
      </c>
      <c r="AL54" s="95">
        <f t="shared" si="1"/>
        <v>0</v>
      </c>
      <c r="AM54" s="95">
        <f t="shared" si="2"/>
        <v>0</v>
      </c>
      <c r="AN54" s="95">
        <v>0.29225607135647602</v>
      </c>
      <c r="AO54" s="95">
        <v>0</v>
      </c>
      <c r="AP54" s="50">
        <f t="shared" si="11"/>
        <v>0</v>
      </c>
      <c r="AQ54" s="95">
        <v>0</v>
      </c>
      <c r="AR54" s="95">
        <f>'Datos sin int'!AE52</f>
        <v>0</v>
      </c>
      <c r="AS54" s="95">
        <f>'Datos sin int'!AF52</f>
        <v>0</v>
      </c>
      <c r="AT54" s="95">
        <f>'Datos sin int'!AG52</f>
        <v>0</v>
      </c>
      <c r="AU54" s="95">
        <f>'Datos sin int'!AH52</f>
        <v>1</v>
      </c>
      <c r="AV54" s="95">
        <f>'Datos sin int'!AI52</f>
        <v>1</v>
      </c>
      <c r="AW54" s="95">
        <f>'Datos sin int'!AJ52</f>
        <v>0</v>
      </c>
      <c r="AX54" s="95">
        <f>'Datos sin int'!AK52</f>
        <v>0</v>
      </c>
      <c r="AY54" s="95">
        <f>'Datos sin int'!AL52</f>
        <v>0</v>
      </c>
      <c r="AZ54" s="95">
        <f>'Datos sin int'!AM52</f>
        <v>0</v>
      </c>
      <c r="BA54" s="95">
        <f>'Datos sin int'!AN52</f>
        <v>0</v>
      </c>
      <c r="BB54" s="95">
        <f>'Datos sin int'!AO52</f>
        <v>0</v>
      </c>
      <c r="BC54" s="95">
        <f>'Datos sin int'!AP52</f>
        <v>0</v>
      </c>
      <c r="BD54" s="95">
        <f>'Datos sin int'!AQ52</f>
        <v>1</v>
      </c>
      <c r="BE54" s="95">
        <f>'Datos sin int'!AR52</f>
        <v>0</v>
      </c>
      <c r="BF54" s="95">
        <f>'Datos sin int'!AS52</f>
        <v>1</v>
      </c>
      <c r="BG54" s="95">
        <f>'Datos sin int'!AT52</f>
        <v>0</v>
      </c>
      <c r="BH54" s="95">
        <f>'Datos sin int'!AU52</f>
        <v>0</v>
      </c>
      <c r="BI54" s="95">
        <f>'Datos sin int'!AV52</f>
        <v>1</v>
      </c>
      <c r="BJ54" s="95">
        <f>'Datos sin int'!AW52</f>
        <v>1</v>
      </c>
      <c r="BK54" s="95">
        <f>'Datos sin int'!AX52</f>
        <v>2</v>
      </c>
    </row>
    <row r="55" spans="1:63" x14ac:dyDescent="0.3">
      <c r="A55" s="141">
        <v>52</v>
      </c>
      <c r="B55" s="95">
        <f>IF(Datos_totales!$E53=1,1,0)</f>
        <v>0</v>
      </c>
      <c r="C55" s="95">
        <f>IF(Datos_totales!$E53=2,1,0)</f>
        <v>1</v>
      </c>
      <c r="D55" s="95">
        <f>IF(Datos_totales!$E53=3,1,0)</f>
        <v>0</v>
      </c>
      <c r="E55" s="95">
        <f>IF(Datos_totales!$E53=4,1,0)</f>
        <v>0</v>
      </c>
      <c r="F55" s="95">
        <f>IF(Datos_totales!$B53=40,1,0)</f>
        <v>0</v>
      </c>
      <c r="G55" s="95">
        <f>IF(Datos_totales!$B53=60,1,0)</f>
        <v>1</v>
      </c>
      <c r="H55" s="95">
        <f>IF(Datos_totales!$B53=80,1,0)</f>
        <v>0</v>
      </c>
      <c r="I55" s="95">
        <f>IF(Datos_totales!$B53=90,1,0)</f>
        <v>0</v>
      </c>
      <c r="J55" s="95">
        <f>IF(Datos_totales!$M53=2,1,0)</f>
        <v>0</v>
      </c>
      <c r="K55" s="95">
        <f>IF(Datos_totales!$M53=3,1,0)</f>
        <v>1</v>
      </c>
      <c r="L55" s="95">
        <f>IF(Datos_totales!$M53=4,1,0)</f>
        <v>0</v>
      </c>
      <c r="M55" s="95">
        <f>IF(Datos_totales!$M53&gt;4,1,0)</f>
        <v>0</v>
      </c>
      <c r="N55" s="95">
        <f>IF(Datos_totales!$N53&lt;3.2,1,0)</f>
        <v>0</v>
      </c>
      <c r="O55" s="95">
        <f>IF(AND(Datos_totales!$N53&gt;=3.2,Datos_totales!$N53&lt;3.5),1,0)</f>
        <v>1</v>
      </c>
      <c r="P55" s="95">
        <f>IF(AND(Datos_totales!$N53&gt;=3.5,Datos_totales!$N53&lt;3.7),1,0)</f>
        <v>0</v>
      </c>
      <c r="Q55" s="95">
        <f>IF(AND(Datos_totales!$N53&gt;=3.7,Datos_totales!$N53&lt;4),1,0)</f>
        <v>0</v>
      </c>
      <c r="R55" s="95">
        <f>IF(Datos_totales!$N53&gt;4,1,0)</f>
        <v>0</v>
      </c>
      <c r="S55" s="95">
        <v>0.36999999999999744</v>
      </c>
      <c r="T55" s="95">
        <f t="shared" si="12"/>
        <v>34</v>
      </c>
      <c r="U55" s="95">
        <v>1</v>
      </c>
      <c r="V55" s="53">
        <v>0</v>
      </c>
      <c r="W55" s="54">
        <f t="shared" si="3"/>
        <v>1</v>
      </c>
      <c r="X55" s="54">
        <f t="shared" si="4"/>
        <v>0</v>
      </c>
      <c r="Y55" s="54">
        <f t="shared" si="5"/>
        <v>0</v>
      </c>
      <c r="Z55" s="54">
        <f t="shared" si="6"/>
        <v>0</v>
      </c>
      <c r="AA55" s="54">
        <f t="shared" si="7"/>
        <v>0</v>
      </c>
      <c r="AB55" s="95">
        <v>24634</v>
      </c>
      <c r="AC55" s="95">
        <v>25405</v>
      </c>
      <c r="AD55" s="95">
        <v>26201</v>
      </c>
      <c r="AE55" s="95">
        <f t="shared" si="8"/>
        <v>25413</v>
      </c>
      <c r="AF55" s="95">
        <v>65.19</v>
      </c>
      <c r="AG55" s="95">
        <v>1.814180981040187</v>
      </c>
      <c r="AH55" s="95">
        <v>2.69</v>
      </c>
      <c r="AI55" s="95">
        <f t="shared" si="9"/>
        <v>0</v>
      </c>
      <c r="AJ55" s="95">
        <f t="shared" si="10"/>
        <v>0</v>
      </c>
      <c r="AK55" s="95">
        <f t="shared" si="0"/>
        <v>1</v>
      </c>
      <c r="AL55" s="95">
        <f t="shared" si="1"/>
        <v>0</v>
      </c>
      <c r="AM55" s="95">
        <f t="shared" si="2"/>
        <v>0</v>
      </c>
      <c r="AN55" s="95">
        <v>0.42975228000240795</v>
      </c>
      <c r="AO55" s="95">
        <v>3</v>
      </c>
      <c r="AP55" s="50">
        <f t="shared" si="11"/>
        <v>8.1081081081081638</v>
      </c>
      <c r="AQ55" s="95">
        <v>1</v>
      </c>
      <c r="AR55" s="95">
        <f>'Datos sin int'!AE53</f>
        <v>0</v>
      </c>
      <c r="AS55" s="95">
        <f>'Datos sin int'!AF53</f>
        <v>0</v>
      </c>
      <c r="AT55" s="95">
        <f>'Datos sin int'!AG53</f>
        <v>0</v>
      </c>
      <c r="AU55" s="95">
        <f>'Datos sin int'!AH53</f>
        <v>1</v>
      </c>
      <c r="AV55" s="95">
        <f>'Datos sin int'!AI53</f>
        <v>1</v>
      </c>
      <c r="AW55" s="95">
        <f>'Datos sin int'!AJ53</f>
        <v>0</v>
      </c>
      <c r="AX55" s="95">
        <f>'Datos sin int'!AK53</f>
        <v>0</v>
      </c>
      <c r="AY55" s="95">
        <f>'Datos sin int'!AL53</f>
        <v>0</v>
      </c>
      <c r="AZ55" s="95">
        <f>'Datos sin int'!AM53</f>
        <v>1</v>
      </c>
      <c r="BA55" s="95">
        <f>'Datos sin int'!AN53</f>
        <v>1</v>
      </c>
      <c r="BB55" s="95">
        <f>'Datos sin int'!AO53</f>
        <v>0</v>
      </c>
      <c r="BC55" s="95">
        <f>'Datos sin int'!AP53</f>
        <v>0</v>
      </c>
      <c r="BD55" s="95">
        <f>'Datos sin int'!AQ53</f>
        <v>1</v>
      </c>
      <c r="BE55" s="95">
        <f>'Datos sin int'!AR53</f>
        <v>2</v>
      </c>
      <c r="BF55" s="95">
        <f>'Datos sin int'!AS53</f>
        <v>3</v>
      </c>
      <c r="BG55" s="95">
        <f>'Datos sin int'!AT53</f>
        <v>0</v>
      </c>
      <c r="BH55" s="95">
        <f>'Datos sin int'!AU53</f>
        <v>0</v>
      </c>
      <c r="BI55" s="95">
        <f>'Datos sin int'!AV53</f>
        <v>1</v>
      </c>
      <c r="BJ55" s="95">
        <f>'Datos sin int'!AW53</f>
        <v>4</v>
      </c>
      <c r="BK55" s="95">
        <f>'Datos sin int'!AX53</f>
        <v>5</v>
      </c>
    </row>
    <row r="56" spans="1:63" x14ac:dyDescent="0.3">
      <c r="A56" s="141">
        <v>53</v>
      </c>
      <c r="B56" s="95">
        <f>IF(Datos_totales!$E54=1,1,0)</f>
        <v>0</v>
      </c>
      <c r="C56" s="95">
        <f>IF(Datos_totales!$E54=2,1,0)</f>
        <v>1</v>
      </c>
      <c r="D56" s="95">
        <f>IF(Datos_totales!$E54=3,1,0)</f>
        <v>0</v>
      </c>
      <c r="E56" s="95">
        <f>IF(Datos_totales!$E54=4,1,0)</f>
        <v>0</v>
      </c>
      <c r="F56" s="95">
        <f>IF(Datos_totales!$B54=40,1,0)</f>
        <v>0</v>
      </c>
      <c r="G56" s="95">
        <f>IF(Datos_totales!$B54=60,1,0)</f>
        <v>1</v>
      </c>
      <c r="H56" s="95">
        <f>IF(Datos_totales!$B54=80,1,0)</f>
        <v>0</v>
      </c>
      <c r="I56" s="95">
        <f>IF(Datos_totales!$B54=90,1,0)</f>
        <v>0</v>
      </c>
      <c r="J56" s="95">
        <f>IF(Datos_totales!$M54=2,1,0)</f>
        <v>1</v>
      </c>
      <c r="K56" s="95">
        <f>IF(Datos_totales!$M54=3,1,0)</f>
        <v>0</v>
      </c>
      <c r="L56" s="95">
        <f>IF(Datos_totales!$M54=4,1,0)</f>
        <v>0</v>
      </c>
      <c r="M56" s="95">
        <f>IF(Datos_totales!$M54&gt;4,1,0)</f>
        <v>0</v>
      </c>
      <c r="N56" s="95">
        <f>IF(Datos_totales!$N54&lt;3.2,1,0)</f>
        <v>0</v>
      </c>
      <c r="O56" s="95">
        <f>IF(AND(Datos_totales!$N54&gt;=3.2,Datos_totales!$N54&lt;3.5),1,0)</f>
        <v>0</v>
      </c>
      <c r="P56" s="95">
        <f>IF(AND(Datos_totales!$N54&gt;=3.5,Datos_totales!$N54&lt;3.7),1,0)</f>
        <v>1</v>
      </c>
      <c r="Q56" s="95">
        <f>IF(AND(Datos_totales!$N54&gt;=3.7,Datos_totales!$N54&lt;4),1,0)</f>
        <v>0</v>
      </c>
      <c r="R56" s="95">
        <f>IF(Datos_totales!$N54&gt;4,1,0)</f>
        <v>0</v>
      </c>
      <c r="S56" s="95">
        <v>0.53999999999999904</v>
      </c>
      <c r="T56" s="95">
        <f t="shared" si="12"/>
        <v>34.54</v>
      </c>
      <c r="U56" s="95">
        <v>0</v>
      </c>
      <c r="V56" s="53">
        <v>0</v>
      </c>
      <c r="W56" s="54">
        <f t="shared" si="3"/>
        <v>1</v>
      </c>
      <c r="X56" s="54">
        <f t="shared" si="4"/>
        <v>0</v>
      </c>
      <c r="Y56" s="54">
        <f t="shared" si="5"/>
        <v>0</v>
      </c>
      <c r="Z56" s="54">
        <f t="shared" si="6"/>
        <v>0</v>
      </c>
      <c r="AA56" s="54">
        <f t="shared" si="7"/>
        <v>0</v>
      </c>
      <c r="AB56" s="95">
        <v>24047</v>
      </c>
      <c r="AC56" s="95">
        <v>24372</v>
      </c>
      <c r="AD56" s="95">
        <v>24701</v>
      </c>
      <c r="AE56" s="95">
        <f t="shared" si="8"/>
        <v>24373</v>
      </c>
      <c r="AF56" s="95">
        <v>56.64</v>
      </c>
      <c r="AG56" s="95">
        <v>1.7531232446817127</v>
      </c>
      <c r="AH56" s="95">
        <v>2.98</v>
      </c>
      <c r="AI56" s="95">
        <f t="shared" si="9"/>
        <v>0</v>
      </c>
      <c r="AJ56" s="95">
        <f t="shared" si="10"/>
        <v>0</v>
      </c>
      <c r="AK56" s="95">
        <f t="shared" si="0"/>
        <v>1</v>
      </c>
      <c r="AL56" s="95">
        <f t="shared" si="1"/>
        <v>0</v>
      </c>
      <c r="AM56" s="95">
        <f t="shared" si="2"/>
        <v>0</v>
      </c>
      <c r="AN56" s="95">
        <v>0.47421626407625522</v>
      </c>
      <c r="AO56" s="95">
        <v>0</v>
      </c>
      <c r="AP56" s="50">
        <f t="shared" si="11"/>
        <v>0</v>
      </c>
      <c r="AQ56" s="95">
        <v>0</v>
      </c>
      <c r="AR56" s="95">
        <f>'Datos sin int'!AE54</f>
        <v>0</v>
      </c>
      <c r="AS56" s="95">
        <f>'Datos sin int'!AF54</f>
        <v>0</v>
      </c>
      <c r="AT56" s="95">
        <f>'Datos sin int'!AG54</f>
        <v>0</v>
      </c>
      <c r="AU56" s="95">
        <f>'Datos sin int'!AH54</f>
        <v>6</v>
      </c>
      <c r="AV56" s="95">
        <f>'Datos sin int'!AI54</f>
        <v>6</v>
      </c>
      <c r="AW56" s="95">
        <f>'Datos sin int'!AJ54</f>
        <v>0</v>
      </c>
      <c r="AX56" s="95">
        <f>'Datos sin int'!AK54</f>
        <v>0</v>
      </c>
      <c r="AY56" s="95">
        <f>'Datos sin int'!AL54</f>
        <v>2</v>
      </c>
      <c r="AZ56" s="95">
        <f>'Datos sin int'!AM54</f>
        <v>8</v>
      </c>
      <c r="BA56" s="95">
        <f>'Datos sin int'!AN54</f>
        <v>10</v>
      </c>
      <c r="BB56" s="95">
        <f>'Datos sin int'!AO54</f>
        <v>0</v>
      </c>
      <c r="BC56" s="95">
        <f>'Datos sin int'!AP54</f>
        <v>1</v>
      </c>
      <c r="BD56" s="95">
        <f>'Datos sin int'!AQ54</f>
        <v>0</v>
      </c>
      <c r="BE56" s="95">
        <f>'Datos sin int'!AR54</f>
        <v>5</v>
      </c>
      <c r="BF56" s="95">
        <f>'Datos sin int'!AS54</f>
        <v>6</v>
      </c>
      <c r="BG56" s="95">
        <f>'Datos sin int'!AT54</f>
        <v>0</v>
      </c>
      <c r="BH56" s="95">
        <f>'Datos sin int'!AU54</f>
        <v>1</v>
      </c>
      <c r="BI56" s="95">
        <f>'Datos sin int'!AV54</f>
        <v>2</v>
      </c>
      <c r="BJ56" s="95">
        <f>'Datos sin int'!AW54</f>
        <v>19</v>
      </c>
      <c r="BK56" s="95">
        <f>'Datos sin int'!AX54</f>
        <v>22</v>
      </c>
    </row>
    <row r="57" spans="1:63" x14ac:dyDescent="0.3">
      <c r="A57" s="141">
        <v>54</v>
      </c>
      <c r="B57" s="95">
        <f>IF(Datos_totales!$E55=1,1,0)</f>
        <v>0</v>
      </c>
      <c r="C57" s="95">
        <f>IF(Datos_totales!$E55=2,1,0)</f>
        <v>1</v>
      </c>
      <c r="D57" s="95">
        <f>IF(Datos_totales!$E55=3,1,0)</f>
        <v>0</v>
      </c>
      <c r="E57" s="95">
        <f>IF(Datos_totales!$E55=4,1,0)</f>
        <v>0</v>
      </c>
      <c r="F57" s="95">
        <f>IF(Datos_totales!$B55=40,1,0)</f>
        <v>0</v>
      </c>
      <c r="G57" s="95">
        <f>IF(Datos_totales!$B55=60,1,0)</f>
        <v>0</v>
      </c>
      <c r="H57" s="95">
        <f>IF(Datos_totales!$B55=80,1,0)</f>
        <v>1</v>
      </c>
      <c r="I57" s="95">
        <f>IF(Datos_totales!$B55=90,1,0)</f>
        <v>0</v>
      </c>
      <c r="J57" s="95">
        <f>IF(Datos_totales!$M55=2,1,0)</f>
        <v>0</v>
      </c>
      <c r="K57" s="95">
        <f>IF(Datos_totales!$M55=3,1,0)</f>
        <v>1</v>
      </c>
      <c r="L57" s="95">
        <f>IF(Datos_totales!$M55=4,1,0)</f>
        <v>0</v>
      </c>
      <c r="M57" s="95">
        <f>IF(Datos_totales!$M55&gt;4,1,0)</f>
        <v>0</v>
      </c>
      <c r="N57" s="95">
        <f>IF(Datos_totales!$N55&lt;3.2,1,0)</f>
        <v>0</v>
      </c>
      <c r="O57" s="95">
        <f>IF(AND(Datos_totales!$N55&gt;=3.2,Datos_totales!$N55&lt;3.5),1,0)</f>
        <v>0</v>
      </c>
      <c r="P57" s="95">
        <f>IF(AND(Datos_totales!$N55&gt;=3.5,Datos_totales!$N55&lt;3.7),1,0)</f>
        <v>0</v>
      </c>
      <c r="Q57" s="95">
        <f>IF(AND(Datos_totales!$N55&gt;=3.7,Datos_totales!$N55&lt;4),1,0)</f>
        <v>1</v>
      </c>
      <c r="R57" s="95">
        <f>IF(Datos_totales!$N55&gt;4,1,0)</f>
        <v>0</v>
      </c>
      <c r="S57" s="95">
        <v>0.53500000000000358</v>
      </c>
      <c r="T57" s="95">
        <f t="shared" si="12"/>
        <v>35.075000000000003</v>
      </c>
      <c r="U57" s="95">
        <v>0</v>
      </c>
      <c r="V57" s="53">
        <v>1.0000000000000009E-2</v>
      </c>
      <c r="W57" s="54">
        <f t="shared" si="3"/>
        <v>1</v>
      </c>
      <c r="X57" s="54">
        <f t="shared" si="4"/>
        <v>0</v>
      </c>
      <c r="Y57" s="54">
        <f t="shared" si="5"/>
        <v>0</v>
      </c>
      <c r="Z57" s="54">
        <f t="shared" si="6"/>
        <v>0</v>
      </c>
      <c r="AA57" s="54">
        <f t="shared" si="7"/>
        <v>0</v>
      </c>
      <c r="AB57" s="95">
        <v>24047</v>
      </c>
      <c r="AC57" s="95">
        <v>24372</v>
      </c>
      <c r="AD57" s="95">
        <v>24701</v>
      </c>
      <c r="AE57" s="95">
        <f t="shared" si="8"/>
        <v>24373</v>
      </c>
      <c r="AF57" s="95">
        <v>83.25</v>
      </c>
      <c r="AG57" s="95">
        <v>1.9203842421783575</v>
      </c>
      <c r="AH57" s="95">
        <v>2.88</v>
      </c>
      <c r="AI57" s="95">
        <f t="shared" si="9"/>
        <v>0</v>
      </c>
      <c r="AJ57" s="95">
        <f t="shared" si="10"/>
        <v>0</v>
      </c>
      <c r="AK57" s="95">
        <f t="shared" si="0"/>
        <v>1</v>
      </c>
      <c r="AL57" s="95">
        <f t="shared" si="1"/>
        <v>0</v>
      </c>
      <c r="AM57" s="95">
        <f t="shared" si="2"/>
        <v>0</v>
      </c>
      <c r="AN57" s="95">
        <v>0.45939248775923086</v>
      </c>
      <c r="AO57" s="95">
        <v>0</v>
      </c>
      <c r="AP57" s="50">
        <f t="shared" si="11"/>
        <v>0</v>
      </c>
      <c r="AQ57" s="95">
        <v>0</v>
      </c>
      <c r="AR57" s="95">
        <f>'Datos sin int'!AE55</f>
        <v>0</v>
      </c>
      <c r="AS57" s="95">
        <f>'Datos sin int'!AF55</f>
        <v>1</v>
      </c>
      <c r="AT57" s="95">
        <f>'Datos sin int'!AG55</f>
        <v>0</v>
      </c>
      <c r="AU57" s="95">
        <f>'Datos sin int'!AH55</f>
        <v>0</v>
      </c>
      <c r="AV57" s="95">
        <f>'Datos sin int'!AI55</f>
        <v>1</v>
      </c>
      <c r="AW57" s="95">
        <f>'Datos sin int'!AJ55</f>
        <v>0</v>
      </c>
      <c r="AX57" s="95">
        <f>'Datos sin int'!AK55</f>
        <v>0</v>
      </c>
      <c r="AY57" s="95">
        <f>'Datos sin int'!AL55</f>
        <v>0</v>
      </c>
      <c r="AZ57" s="95">
        <f>'Datos sin int'!AM55</f>
        <v>2</v>
      </c>
      <c r="BA57" s="95">
        <f>'Datos sin int'!AN55</f>
        <v>2</v>
      </c>
      <c r="BB57" s="95">
        <f>'Datos sin int'!AO55</f>
        <v>0</v>
      </c>
      <c r="BC57" s="95">
        <f>'Datos sin int'!AP55</f>
        <v>0</v>
      </c>
      <c r="BD57" s="95">
        <f>'Datos sin int'!AQ55</f>
        <v>0</v>
      </c>
      <c r="BE57" s="95">
        <f>'Datos sin int'!AR55</f>
        <v>2</v>
      </c>
      <c r="BF57" s="95">
        <f>'Datos sin int'!AS55</f>
        <v>2</v>
      </c>
      <c r="BG57" s="95">
        <f>'Datos sin int'!AT55</f>
        <v>0</v>
      </c>
      <c r="BH57" s="95">
        <f>'Datos sin int'!AU55</f>
        <v>1</v>
      </c>
      <c r="BI57" s="95">
        <f>'Datos sin int'!AV55</f>
        <v>0</v>
      </c>
      <c r="BJ57" s="95">
        <f>'Datos sin int'!AW55</f>
        <v>4</v>
      </c>
      <c r="BK57" s="95">
        <f>'Datos sin int'!AX55</f>
        <v>5</v>
      </c>
    </row>
    <row r="58" spans="1:63" x14ac:dyDescent="0.3">
      <c r="A58" s="141">
        <v>55</v>
      </c>
      <c r="B58" s="95">
        <f>IF(Datos_totales!$E56=1,1,0)</f>
        <v>0</v>
      </c>
      <c r="C58" s="95">
        <f>IF(Datos_totales!$E56=2,1,0)</f>
        <v>1</v>
      </c>
      <c r="D58" s="95">
        <f>IF(Datos_totales!$E56=3,1,0)</f>
        <v>0</v>
      </c>
      <c r="E58" s="95">
        <f>IF(Datos_totales!$E56=4,1,0)</f>
        <v>0</v>
      </c>
      <c r="F58" s="95">
        <f>IF(Datos_totales!$B56=40,1,0)</f>
        <v>0</v>
      </c>
      <c r="G58" s="95">
        <f>IF(Datos_totales!$B56=60,1,0)</f>
        <v>0</v>
      </c>
      <c r="H58" s="95">
        <f>IF(Datos_totales!$B56=80,1,0)</f>
        <v>1</v>
      </c>
      <c r="I58" s="95">
        <f>IF(Datos_totales!$B56=90,1,0)</f>
        <v>0</v>
      </c>
      <c r="J58" s="95">
        <f>IF(Datos_totales!$M56=2,1,0)</f>
        <v>0</v>
      </c>
      <c r="K58" s="95">
        <f>IF(Datos_totales!$M56=3,1,0)</f>
        <v>1</v>
      </c>
      <c r="L58" s="95">
        <f>IF(Datos_totales!$M56=4,1,0)</f>
        <v>0</v>
      </c>
      <c r="M58" s="95">
        <f>IF(Datos_totales!$M56&gt;4,1,0)</f>
        <v>0</v>
      </c>
      <c r="N58" s="95">
        <f>IF(Datos_totales!$N56&lt;3.2,1,0)</f>
        <v>0</v>
      </c>
      <c r="O58" s="95">
        <f>IF(AND(Datos_totales!$N56&gt;=3.2,Datos_totales!$N56&lt;3.5),1,0)</f>
        <v>0</v>
      </c>
      <c r="P58" s="95">
        <f>IF(AND(Datos_totales!$N56&gt;=3.5,Datos_totales!$N56&lt;3.7),1,0)</f>
        <v>0</v>
      </c>
      <c r="Q58" s="95">
        <f>IF(AND(Datos_totales!$N56&gt;=3.7,Datos_totales!$N56&lt;4),1,0)</f>
        <v>1</v>
      </c>
      <c r="R58" s="95">
        <f>IF(Datos_totales!$N56&gt;4,1,0)</f>
        <v>0</v>
      </c>
      <c r="S58" s="95">
        <v>0.33199999999999363</v>
      </c>
      <c r="T58" s="95">
        <f t="shared" si="12"/>
        <v>35.406999999999996</v>
      </c>
      <c r="U58" s="95">
        <v>0</v>
      </c>
      <c r="V58" s="53">
        <v>4.0000000000000036E-2</v>
      </c>
      <c r="W58" s="54">
        <f t="shared" si="3"/>
        <v>0</v>
      </c>
      <c r="X58" s="54">
        <f t="shared" si="4"/>
        <v>1</v>
      </c>
      <c r="Y58" s="54">
        <f t="shared" si="5"/>
        <v>0</v>
      </c>
      <c r="Z58" s="54">
        <f t="shared" si="6"/>
        <v>0</v>
      </c>
      <c r="AA58" s="54">
        <f t="shared" si="7"/>
        <v>0</v>
      </c>
      <c r="AB58" s="95">
        <v>24047</v>
      </c>
      <c r="AC58" s="95">
        <v>24372</v>
      </c>
      <c r="AD58" s="95">
        <v>24701</v>
      </c>
      <c r="AE58" s="95">
        <f t="shared" si="8"/>
        <v>24373</v>
      </c>
      <c r="AF58" s="95">
        <v>86.32</v>
      </c>
      <c r="AG58" s="95">
        <v>1.9361114316748542</v>
      </c>
      <c r="AH58" s="95">
        <v>2.21</v>
      </c>
      <c r="AI58" s="95">
        <f t="shared" si="9"/>
        <v>0</v>
      </c>
      <c r="AJ58" s="95">
        <f t="shared" si="10"/>
        <v>0</v>
      </c>
      <c r="AK58" s="95">
        <f t="shared" si="0"/>
        <v>1</v>
      </c>
      <c r="AL58" s="95">
        <f t="shared" si="1"/>
        <v>0</v>
      </c>
      <c r="AM58" s="95">
        <f t="shared" si="2"/>
        <v>0</v>
      </c>
      <c r="AN58" s="95">
        <v>0.34439227368511072</v>
      </c>
      <c r="AO58" s="95">
        <v>0</v>
      </c>
      <c r="AP58" s="50">
        <f t="shared" si="11"/>
        <v>0</v>
      </c>
      <c r="AQ58" s="95">
        <v>0</v>
      </c>
      <c r="AR58" s="95">
        <f>'Datos sin int'!AE56</f>
        <v>0</v>
      </c>
      <c r="AS58" s="95">
        <f>'Datos sin int'!AF56</f>
        <v>0</v>
      </c>
      <c r="AT58" s="95">
        <f>'Datos sin int'!AG56</f>
        <v>0</v>
      </c>
      <c r="AU58" s="95">
        <f>'Datos sin int'!AH56</f>
        <v>0</v>
      </c>
      <c r="AV58" s="95">
        <f>'Datos sin int'!AI56</f>
        <v>0</v>
      </c>
      <c r="AW58" s="95">
        <f>'Datos sin int'!AJ56</f>
        <v>0</v>
      </c>
      <c r="AX58" s="95">
        <f>'Datos sin int'!AK56</f>
        <v>0</v>
      </c>
      <c r="AY58" s="95">
        <f>'Datos sin int'!AL56</f>
        <v>0</v>
      </c>
      <c r="AZ58" s="95">
        <f>'Datos sin int'!AM56</f>
        <v>1</v>
      </c>
      <c r="BA58" s="95">
        <f>'Datos sin int'!AN56</f>
        <v>1</v>
      </c>
      <c r="BB58" s="95">
        <f>'Datos sin int'!AO56</f>
        <v>0</v>
      </c>
      <c r="BC58" s="95">
        <f>'Datos sin int'!AP56</f>
        <v>0</v>
      </c>
      <c r="BD58" s="95">
        <f>'Datos sin int'!AQ56</f>
        <v>0</v>
      </c>
      <c r="BE58" s="95">
        <f>'Datos sin int'!AR56</f>
        <v>1</v>
      </c>
      <c r="BF58" s="95">
        <f>'Datos sin int'!AS56</f>
        <v>1</v>
      </c>
      <c r="BG58" s="95">
        <f>'Datos sin int'!AT56</f>
        <v>0</v>
      </c>
      <c r="BH58" s="95">
        <f>'Datos sin int'!AU56</f>
        <v>0</v>
      </c>
      <c r="BI58" s="95">
        <f>'Datos sin int'!AV56</f>
        <v>0</v>
      </c>
      <c r="BJ58" s="95">
        <f>'Datos sin int'!AW56</f>
        <v>2</v>
      </c>
      <c r="BK58" s="95">
        <f>'Datos sin int'!AX56</f>
        <v>2</v>
      </c>
    </row>
    <row r="59" spans="1:63" x14ac:dyDescent="0.3">
      <c r="A59" s="141">
        <v>56</v>
      </c>
      <c r="B59" s="95">
        <f>IF(Datos_totales!$E57=1,1,0)</f>
        <v>0</v>
      </c>
      <c r="C59" s="95">
        <f>IF(Datos_totales!$E57=2,1,0)</f>
        <v>0</v>
      </c>
      <c r="D59" s="95">
        <f>IF(Datos_totales!$E57=3,1,0)</f>
        <v>1</v>
      </c>
      <c r="E59" s="95">
        <f>IF(Datos_totales!$E57=4,1,0)</f>
        <v>0</v>
      </c>
      <c r="F59" s="95">
        <f>IF(Datos_totales!$B57=40,1,0)</f>
        <v>0</v>
      </c>
      <c r="G59" s="95">
        <f>IF(Datos_totales!$B57=60,1,0)</f>
        <v>0</v>
      </c>
      <c r="H59" s="95">
        <f>IF(Datos_totales!$B57=80,1,0)</f>
        <v>1</v>
      </c>
      <c r="I59" s="95">
        <f>IF(Datos_totales!$B57=90,1,0)</f>
        <v>0</v>
      </c>
      <c r="J59" s="95">
        <f>IF(Datos_totales!$M57=2,1,0)</f>
        <v>0</v>
      </c>
      <c r="K59" s="95">
        <f>IF(Datos_totales!$M57=3,1,0)</f>
        <v>1</v>
      </c>
      <c r="L59" s="95">
        <f>IF(Datos_totales!$M57=4,1,0)</f>
        <v>0</v>
      </c>
      <c r="M59" s="95">
        <f>IF(Datos_totales!$M57&gt;4,1,0)</f>
        <v>0</v>
      </c>
      <c r="N59" s="95">
        <f>IF(Datos_totales!$N57&lt;3.2,1,0)</f>
        <v>0</v>
      </c>
      <c r="O59" s="95">
        <f>IF(AND(Datos_totales!$N57&gt;=3.2,Datos_totales!$N57&lt;3.5),1,0)</f>
        <v>0</v>
      </c>
      <c r="P59" s="95">
        <f>IF(AND(Datos_totales!$N57&gt;=3.5,Datos_totales!$N57&lt;3.7),1,0)</f>
        <v>0</v>
      </c>
      <c r="Q59" s="95">
        <f>IF(AND(Datos_totales!$N57&gt;=3.7,Datos_totales!$N57&lt;4),1,0)</f>
        <v>1</v>
      </c>
      <c r="R59" s="95">
        <f>IF(Datos_totales!$N57&gt;4,1,0)</f>
        <v>0</v>
      </c>
      <c r="S59" s="95">
        <v>0.22000000000000597</v>
      </c>
      <c r="T59" s="95">
        <f t="shared" si="12"/>
        <v>35.627000000000002</v>
      </c>
      <c r="U59" s="95">
        <v>0</v>
      </c>
      <c r="V59" s="53">
        <v>0</v>
      </c>
      <c r="W59" s="54">
        <f t="shared" si="3"/>
        <v>1</v>
      </c>
      <c r="X59" s="54">
        <f t="shared" si="4"/>
        <v>0</v>
      </c>
      <c r="Y59" s="54">
        <f t="shared" si="5"/>
        <v>0</v>
      </c>
      <c r="Z59" s="54">
        <f t="shared" si="6"/>
        <v>0</v>
      </c>
      <c r="AA59" s="54">
        <f t="shared" si="7"/>
        <v>0</v>
      </c>
      <c r="AB59" s="95">
        <v>24047</v>
      </c>
      <c r="AC59" s="95">
        <v>24372</v>
      </c>
      <c r="AD59" s="95">
        <v>24701</v>
      </c>
      <c r="AE59" s="95">
        <f t="shared" si="8"/>
        <v>24373</v>
      </c>
      <c r="AF59" s="95">
        <v>78.34</v>
      </c>
      <c r="AG59" s="95">
        <v>1.893983567211847</v>
      </c>
      <c r="AH59" s="95">
        <v>2.02</v>
      </c>
      <c r="AI59" s="95">
        <f t="shared" si="9"/>
        <v>0</v>
      </c>
      <c r="AJ59" s="95">
        <f t="shared" si="10"/>
        <v>0</v>
      </c>
      <c r="AK59" s="95">
        <f t="shared" si="0"/>
        <v>1</v>
      </c>
      <c r="AL59" s="95">
        <f t="shared" si="1"/>
        <v>0</v>
      </c>
      <c r="AM59" s="95">
        <f t="shared" si="2"/>
        <v>0</v>
      </c>
      <c r="AN59" s="95">
        <v>0.30535136944662378</v>
      </c>
      <c r="AO59" s="95">
        <v>1</v>
      </c>
      <c r="AP59" s="50">
        <f t="shared" si="11"/>
        <v>4.5454545454544224</v>
      </c>
      <c r="AQ59" s="95">
        <v>0</v>
      </c>
      <c r="AR59" s="95">
        <f>'Datos sin int'!AE57</f>
        <v>0</v>
      </c>
      <c r="AS59" s="95">
        <f>'Datos sin int'!AF57</f>
        <v>0</v>
      </c>
      <c r="AT59" s="95">
        <f>'Datos sin int'!AG57</f>
        <v>0</v>
      </c>
      <c r="AU59" s="95">
        <f>'Datos sin int'!AH57</f>
        <v>0</v>
      </c>
      <c r="AV59" s="95">
        <f>'Datos sin int'!AI57</f>
        <v>0</v>
      </c>
      <c r="AW59" s="95">
        <f>'Datos sin int'!AJ57</f>
        <v>0</v>
      </c>
      <c r="AX59" s="95">
        <f>'Datos sin int'!AK57</f>
        <v>0</v>
      </c>
      <c r="AY59" s="95">
        <f>'Datos sin int'!AL57</f>
        <v>0</v>
      </c>
      <c r="AZ59" s="95">
        <f>'Datos sin int'!AM57</f>
        <v>0</v>
      </c>
      <c r="BA59" s="95">
        <f>'Datos sin int'!AN57</f>
        <v>0</v>
      </c>
      <c r="BB59" s="95">
        <f>'Datos sin int'!AO57</f>
        <v>0</v>
      </c>
      <c r="BC59" s="95">
        <f>'Datos sin int'!AP57</f>
        <v>0</v>
      </c>
      <c r="BD59" s="95">
        <f>'Datos sin int'!AQ57</f>
        <v>0</v>
      </c>
      <c r="BE59" s="95">
        <f>'Datos sin int'!AR57</f>
        <v>0</v>
      </c>
      <c r="BF59" s="95">
        <f>'Datos sin int'!AS57</f>
        <v>0</v>
      </c>
      <c r="BG59" s="95">
        <f>'Datos sin int'!AT57</f>
        <v>0</v>
      </c>
      <c r="BH59" s="95">
        <f>'Datos sin int'!AU57</f>
        <v>0</v>
      </c>
      <c r="BI59" s="95">
        <f>'Datos sin int'!AV57</f>
        <v>0</v>
      </c>
      <c r="BJ59" s="95">
        <f>'Datos sin int'!AW57</f>
        <v>0</v>
      </c>
      <c r="BK59" s="95">
        <f>'Datos sin int'!AX57</f>
        <v>0</v>
      </c>
    </row>
    <row r="60" spans="1:63" x14ac:dyDescent="0.3">
      <c r="A60" s="141">
        <v>57</v>
      </c>
      <c r="B60" s="95">
        <f>IF(Datos_totales!$E58=1,1,0)</f>
        <v>0</v>
      </c>
      <c r="C60" s="95">
        <f>IF(Datos_totales!$E58=2,1,0)</f>
        <v>1</v>
      </c>
      <c r="D60" s="95">
        <f>IF(Datos_totales!$E58=3,1,0)</f>
        <v>0</v>
      </c>
      <c r="E60" s="95">
        <f>IF(Datos_totales!$E58=4,1,0)</f>
        <v>0</v>
      </c>
      <c r="F60" s="95">
        <f>IF(Datos_totales!$B58=40,1,0)</f>
        <v>0</v>
      </c>
      <c r="G60" s="95">
        <f>IF(Datos_totales!$B58=60,1,0)</f>
        <v>0</v>
      </c>
      <c r="H60" s="95">
        <f>IF(Datos_totales!$B58=80,1,0)</f>
        <v>1</v>
      </c>
      <c r="I60" s="95">
        <f>IF(Datos_totales!$B58=90,1,0)</f>
        <v>0</v>
      </c>
      <c r="J60" s="95">
        <f>IF(Datos_totales!$M58=2,1,0)</f>
        <v>0</v>
      </c>
      <c r="K60" s="95">
        <f>IF(Datos_totales!$M58=3,1,0)</f>
        <v>1</v>
      </c>
      <c r="L60" s="95">
        <f>IF(Datos_totales!$M58=4,1,0)</f>
        <v>0</v>
      </c>
      <c r="M60" s="95">
        <f>IF(Datos_totales!$M58&gt;4,1,0)</f>
        <v>0</v>
      </c>
      <c r="N60" s="95">
        <f>IF(Datos_totales!$N58&lt;3.2,1,0)</f>
        <v>0</v>
      </c>
      <c r="O60" s="95">
        <f>IF(AND(Datos_totales!$N58&gt;=3.2,Datos_totales!$N58&lt;3.5),1,0)</f>
        <v>0</v>
      </c>
      <c r="P60" s="95">
        <f>IF(AND(Datos_totales!$N58&gt;=3.5,Datos_totales!$N58&lt;3.7),1,0)</f>
        <v>1</v>
      </c>
      <c r="Q60" s="95">
        <f>IF(AND(Datos_totales!$N58&gt;=3.7,Datos_totales!$N58&lt;4),1,0)</f>
        <v>0</v>
      </c>
      <c r="R60" s="95">
        <f>IF(Datos_totales!$N58&gt;4,1,0)</f>
        <v>0</v>
      </c>
      <c r="S60" s="95">
        <v>0.45299999999999585</v>
      </c>
      <c r="T60" s="95">
        <f t="shared" si="12"/>
        <v>36.08</v>
      </c>
      <c r="U60" s="95">
        <v>0</v>
      </c>
      <c r="V60" s="53">
        <v>3.0000000000000027E-2</v>
      </c>
      <c r="W60" s="54">
        <f t="shared" si="3"/>
        <v>0</v>
      </c>
      <c r="X60" s="54">
        <f t="shared" si="4"/>
        <v>1</v>
      </c>
      <c r="Y60" s="54">
        <f t="shared" si="5"/>
        <v>0</v>
      </c>
      <c r="Z60" s="54">
        <f t="shared" si="6"/>
        <v>0</v>
      </c>
      <c r="AA60" s="54">
        <f t="shared" si="7"/>
        <v>0</v>
      </c>
      <c r="AB60" s="95">
        <v>24047</v>
      </c>
      <c r="AC60" s="95">
        <v>24372</v>
      </c>
      <c r="AD60" s="95">
        <v>24701</v>
      </c>
      <c r="AE60" s="95">
        <f t="shared" si="8"/>
        <v>24373</v>
      </c>
      <c r="AF60" s="95">
        <v>65.239999999999995</v>
      </c>
      <c r="AG60" s="95">
        <v>1.8145139523682381</v>
      </c>
      <c r="AH60" s="95">
        <v>1.96</v>
      </c>
      <c r="AI60" s="95">
        <f t="shared" si="9"/>
        <v>0</v>
      </c>
      <c r="AJ60" s="95">
        <f t="shared" si="10"/>
        <v>0</v>
      </c>
      <c r="AK60" s="95">
        <f t="shared" si="0"/>
        <v>1</v>
      </c>
      <c r="AL60" s="95">
        <f t="shared" si="1"/>
        <v>0</v>
      </c>
      <c r="AM60" s="95">
        <f t="shared" si="2"/>
        <v>0</v>
      </c>
      <c r="AN60" s="95">
        <v>0.29225607135647602</v>
      </c>
      <c r="AO60" s="95">
        <v>0</v>
      </c>
      <c r="AP60" s="50">
        <f t="shared" si="11"/>
        <v>0</v>
      </c>
      <c r="AQ60" s="95">
        <v>0</v>
      </c>
      <c r="AR60" s="95">
        <f>'Datos sin int'!AE58</f>
        <v>0</v>
      </c>
      <c r="AS60" s="95">
        <f>'Datos sin int'!AF58</f>
        <v>0</v>
      </c>
      <c r="AT60" s="95">
        <f>'Datos sin int'!AG58</f>
        <v>0</v>
      </c>
      <c r="AU60" s="95">
        <f>'Datos sin int'!AH58</f>
        <v>4</v>
      </c>
      <c r="AV60" s="95">
        <f>'Datos sin int'!AI58</f>
        <v>4</v>
      </c>
      <c r="AW60" s="95">
        <f>'Datos sin int'!AJ58</f>
        <v>0</v>
      </c>
      <c r="AX60" s="95">
        <f>'Datos sin int'!AK58</f>
        <v>0</v>
      </c>
      <c r="AY60" s="95">
        <f>'Datos sin int'!AL58</f>
        <v>0</v>
      </c>
      <c r="AZ60" s="95">
        <f>'Datos sin int'!AM58</f>
        <v>3</v>
      </c>
      <c r="BA60" s="95">
        <f>'Datos sin int'!AN58</f>
        <v>3</v>
      </c>
      <c r="BB60" s="95">
        <f>'Datos sin int'!AO58</f>
        <v>0</v>
      </c>
      <c r="BC60" s="95">
        <f>'Datos sin int'!AP58</f>
        <v>1</v>
      </c>
      <c r="BD60" s="95">
        <f>'Datos sin int'!AQ58</f>
        <v>0</v>
      </c>
      <c r="BE60" s="95">
        <f>'Datos sin int'!AR58</f>
        <v>5</v>
      </c>
      <c r="BF60" s="95">
        <f>'Datos sin int'!AS58</f>
        <v>6</v>
      </c>
      <c r="BG60" s="95">
        <f>'Datos sin int'!AT58</f>
        <v>0</v>
      </c>
      <c r="BH60" s="95">
        <f>'Datos sin int'!AU58</f>
        <v>1</v>
      </c>
      <c r="BI60" s="95">
        <f>'Datos sin int'!AV58</f>
        <v>0</v>
      </c>
      <c r="BJ60" s="95">
        <f>'Datos sin int'!AW58</f>
        <v>12</v>
      </c>
      <c r="BK60" s="95">
        <f>'Datos sin int'!AX58</f>
        <v>13</v>
      </c>
    </row>
    <row r="61" spans="1:63" x14ac:dyDescent="0.3">
      <c r="A61" s="141">
        <v>58</v>
      </c>
      <c r="B61" s="95">
        <f>IF(Datos_totales!$E59=1,1,0)</f>
        <v>0</v>
      </c>
      <c r="C61" s="95">
        <f>IF(Datos_totales!$E59=2,1,0)</f>
        <v>1</v>
      </c>
      <c r="D61" s="95">
        <f>IF(Datos_totales!$E59=3,1,0)</f>
        <v>0</v>
      </c>
      <c r="E61" s="95">
        <f>IF(Datos_totales!$E59=4,1,0)</f>
        <v>0</v>
      </c>
      <c r="F61" s="95">
        <f>IF(Datos_totales!$B59=40,1,0)</f>
        <v>0</v>
      </c>
      <c r="G61" s="95">
        <f>IF(Datos_totales!$B59=60,1,0)</f>
        <v>0</v>
      </c>
      <c r="H61" s="95">
        <f>IF(Datos_totales!$B59=80,1,0)</f>
        <v>1</v>
      </c>
      <c r="I61" s="95">
        <f>IF(Datos_totales!$B59=90,1,0)</f>
        <v>0</v>
      </c>
      <c r="J61" s="95">
        <f>IF(Datos_totales!$M59=2,1,0)</f>
        <v>0</v>
      </c>
      <c r="K61" s="95">
        <f>IF(Datos_totales!$M59=3,1,0)</f>
        <v>1</v>
      </c>
      <c r="L61" s="95">
        <f>IF(Datos_totales!$M59=4,1,0)</f>
        <v>0</v>
      </c>
      <c r="M61" s="95">
        <f>IF(Datos_totales!$M59&gt;4,1,0)</f>
        <v>0</v>
      </c>
      <c r="N61" s="95">
        <f>IF(Datos_totales!$N59&lt;3.2,1,0)</f>
        <v>0</v>
      </c>
      <c r="O61" s="95">
        <f>IF(AND(Datos_totales!$N59&gt;=3.2,Datos_totales!$N59&lt;3.5),1,0)</f>
        <v>0</v>
      </c>
      <c r="P61" s="95">
        <f>IF(AND(Datos_totales!$N59&gt;=3.5,Datos_totales!$N59&lt;3.7),1,0)</f>
        <v>0</v>
      </c>
      <c r="Q61" s="95">
        <f>IF(AND(Datos_totales!$N59&gt;=3.7,Datos_totales!$N59&lt;4),1,0)</f>
        <v>1</v>
      </c>
      <c r="R61" s="95">
        <f>IF(Datos_totales!$N59&gt;4,1,0)</f>
        <v>0</v>
      </c>
      <c r="S61" s="95">
        <v>0.71999999999999886</v>
      </c>
      <c r="T61" s="95">
        <f t="shared" si="12"/>
        <v>36.799999999999997</v>
      </c>
      <c r="U61" s="95">
        <v>0</v>
      </c>
      <c r="V61" s="53">
        <v>2.0000000000000018E-2</v>
      </c>
      <c r="W61" s="54">
        <f t="shared" si="3"/>
        <v>0</v>
      </c>
      <c r="X61" s="54">
        <f t="shared" si="4"/>
        <v>1</v>
      </c>
      <c r="Y61" s="54">
        <f t="shared" si="5"/>
        <v>0</v>
      </c>
      <c r="Z61" s="54">
        <f t="shared" si="6"/>
        <v>0</v>
      </c>
      <c r="AA61" s="54">
        <f t="shared" si="7"/>
        <v>0</v>
      </c>
      <c r="AB61" s="95">
        <v>24047</v>
      </c>
      <c r="AC61" s="95">
        <v>24372</v>
      </c>
      <c r="AD61" s="95">
        <v>24701</v>
      </c>
      <c r="AE61" s="95">
        <f t="shared" si="8"/>
        <v>24373</v>
      </c>
      <c r="AF61" s="95">
        <v>63.97</v>
      </c>
      <c r="AG61" s="95">
        <v>1.8059763507175626</v>
      </c>
      <c r="AH61" s="95">
        <v>2.4900000000000002</v>
      </c>
      <c r="AI61" s="95">
        <f t="shared" si="9"/>
        <v>0</v>
      </c>
      <c r="AJ61" s="95">
        <f t="shared" si="10"/>
        <v>0</v>
      </c>
      <c r="AK61" s="95">
        <f t="shared" si="0"/>
        <v>1</v>
      </c>
      <c r="AL61" s="95">
        <f t="shared" si="1"/>
        <v>0</v>
      </c>
      <c r="AM61" s="95">
        <f t="shared" si="2"/>
        <v>0</v>
      </c>
      <c r="AN61" s="95">
        <v>0.3961993470957364</v>
      </c>
      <c r="AO61" s="95">
        <v>0</v>
      </c>
      <c r="AP61" s="50">
        <f t="shared" si="11"/>
        <v>0</v>
      </c>
      <c r="AQ61" s="95">
        <v>0</v>
      </c>
      <c r="AR61" s="95">
        <f>'Datos sin int'!AE59</f>
        <v>0</v>
      </c>
      <c r="AS61" s="95">
        <f>'Datos sin int'!AF59</f>
        <v>0</v>
      </c>
      <c r="AT61" s="95">
        <f>'Datos sin int'!AG59</f>
        <v>1</v>
      </c>
      <c r="AU61" s="95">
        <f>'Datos sin int'!AH59</f>
        <v>0</v>
      </c>
      <c r="AV61" s="95">
        <f>'Datos sin int'!AI59</f>
        <v>1</v>
      </c>
      <c r="AW61" s="95">
        <f>'Datos sin int'!AJ59</f>
        <v>0</v>
      </c>
      <c r="AX61" s="95">
        <f>'Datos sin int'!AK59</f>
        <v>0</v>
      </c>
      <c r="AY61" s="95">
        <f>'Datos sin int'!AL59</f>
        <v>3</v>
      </c>
      <c r="AZ61" s="95">
        <f>'Datos sin int'!AM59</f>
        <v>1</v>
      </c>
      <c r="BA61" s="95">
        <f>'Datos sin int'!AN59</f>
        <v>4</v>
      </c>
      <c r="BB61" s="95">
        <f>'Datos sin int'!AO59</f>
        <v>0</v>
      </c>
      <c r="BC61" s="95">
        <f>'Datos sin int'!AP59</f>
        <v>0</v>
      </c>
      <c r="BD61" s="95">
        <f>'Datos sin int'!AQ59</f>
        <v>0</v>
      </c>
      <c r="BE61" s="95">
        <f>'Datos sin int'!AR59</f>
        <v>2</v>
      </c>
      <c r="BF61" s="95">
        <f>'Datos sin int'!AS59</f>
        <v>2</v>
      </c>
      <c r="BG61" s="95">
        <f>'Datos sin int'!AT59</f>
        <v>0</v>
      </c>
      <c r="BH61" s="95">
        <f>'Datos sin int'!AU59</f>
        <v>0</v>
      </c>
      <c r="BI61" s="95">
        <f>'Datos sin int'!AV59</f>
        <v>4</v>
      </c>
      <c r="BJ61" s="95">
        <f>'Datos sin int'!AW59</f>
        <v>3</v>
      </c>
      <c r="BK61" s="95">
        <f>'Datos sin int'!AX59</f>
        <v>7</v>
      </c>
    </row>
    <row r="62" spans="1:63" x14ac:dyDescent="0.3">
      <c r="A62" s="141">
        <v>59</v>
      </c>
      <c r="B62" s="95">
        <f>IF(Datos_totales!$E60=1,1,0)</f>
        <v>0</v>
      </c>
      <c r="C62" s="95">
        <f>IF(Datos_totales!$E60=2,1,0)</f>
        <v>0</v>
      </c>
      <c r="D62" s="95">
        <f>IF(Datos_totales!$E60=3,1,0)</f>
        <v>0</v>
      </c>
      <c r="E62" s="95">
        <f>IF(Datos_totales!$E60=4,1,0)</f>
        <v>1</v>
      </c>
      <c r="F62" s="95">
        <f>IF(Datos_totales!$B60=40,1,0)</f>
        <v>0</v>
      </c>
      <c r="G62" s="95">
        <f>IF(Datos_totales!$B60=60,1,0)</f>
        <v>1</v>
      </c>
      <c r="H62" s="95">
        <f>IF(Datos_totales!$B60=80,1,0)</f>
        <v>0</v>
      </c>
      <c r="I62" s="95">
        <f>IF(Datos_totales!$B60=90,1,0)</f>
        <v>0</v>
      </c>
      <c r="J62" s="95">
        <f>IF(Datos_totales!$M60=2,1,0)</f>
        <v>0</v>
      </c>
      <c r="K62" s="95">
        <f>IF(Datos_totales!$M60=3,1,0)</f>
        <v>1</v>
      </c>
      <c r="L62" s="95">
        <f>IF(Datos_totales!$M60=4,1,0)</f>
        <v>0</v>
      </c>
      <c r="M62" s="95">
        <f>IF(Datos_totales!$M60&gt;4,1,0)</f>
        <v>0</v>
      </c>
      <c r="N62" s="95">
        <f>IF(Datos_totales!$N60&lt;3.2,1,0)</f>
        <v>0</v>
      </c>
      <c r="O62" s="95">
        <f>IF(AND(Datos_totales!$N60&gt;=3.2,Datos_totales!$N60&lt;3.5),1,0)</f>
        <v>0</v>
      </c>
      <c r="P62" s="95">
        <f>IF(AND(Datos_totales!$N60&gt;=3.5,Datos_totales!$N60&lt;3.7),1,0)</f>
        <v>1</v>
      </c>
      <c r="Q62" s="95">
        <f>IF(AND(Datos_totales!$N60&gt;=3.7,Datos_totales!$N60&lt;4),1,0)</f>
        <v>0</v>
      </c>
      <c r="R62" s="95">
        <f>IF(Datos_totales!$N60&gt;4,1,0)</f>
        <v>0</v>
      </c>
      <c r="S62" s="95">
        <v>0.86599999999999966</v>
      </c>
      <c r="T62" s="95">
        <f t="shared" si="12"/>
        <v>37.665999999999997</v>
      </c>
      <c r="U62" s="95">
        <v>0</v>
      </c>
      <c r="V62" s="53">
        <v>0</v>
      </c>
      <c r="W62" s="54">
        <f t="shared" si="3"/>
        <v>1</v>
      </c>
      <c r="X62" s="54">
        <f t="shared" si="4"/>
        <v>0</v>
      </c>
      <c r="Y62" s="54">
        <f t="shared" si="5"/>
        <v>0</v>
      </c>
      <c r="Z62" s="54">
        <f t="shared" si="6"/>
        <v>0</v>
      </c>
      <c r="AA62" s="54">
        <f t="shared" si="7"/>
        <v>0</v>
      </c>
      <c r="AB62" s="95">
        <v>24047</v>
      </c>
      <c r="AC62" s="95">
        <v>24372</v>
      </c>
      <c r="AD62" s="95">
        <v>24701</v>
      </c>
      <c r="AE62" s="95">
        <f t="shared" si="8"/>
        <v>24373</v>
      </c>
      <c r="AF62" s="95">
        <v>56.79</v>
      </c>
      <c r="AG62" s="95">
        <v>1.7542718686834591</v>
      </c>
      <c r="AH62" s="95">
        <v>2.69</v>
      </c>
      <c r="AI62" s="95">
        <f t="shared" si="9"/>
        <v>0</v>
      </c>
      <c r="AJ62" s="95">
        <f t="shared" si="10"/>
        <v>0</v>
      </c>
      <c r="AK62" s="95">
        <f t="shared" si="0"/>
        <v>1</v>
      </c>
      <c r="AL62" s="95">
        <f t="shared" si="1"/>
        <v>0</v>
      </c>
      <c r="AM62" s="95">
        <f t="shared" si="2"/>
        <v>0</v>
      </c>
      <c r="AN62" s="95">
        <v>0.42975228000240795</v>
      </c>
      <c r="AO62" s="95">
        <v>0</v>
      </c>
      <c r="AP62" s="50">
        <f t="shared" si="11"/>
        <v>0</v>
      </c>
      <c r="AQ62" s="95">
        <v>0</v>
      </c>
      <c r="AR62" s="95">
        <f>'Datos sin int'!AE60</f>
        <v>0</v>
      </c>
      <c r="AS62" s="95">
        <f>'Datos sin int'!AF60</f>
        <v>1</v>
      </c>
      <c r="AT62" s="95">
        <f>'Datos sin int'!AG60</f>
        <v>3</v>
      </c>
      <c r="AU62" s="95">
        <f>'Datos sin int'!AH60</f>
        <v>5</v>
      </c>
      <c r="AV62" s="95">
        <f>'Datos sin int'!AI60</f>
        <v>9</v>
      </c>
      <c r="AW62" s="95">
        <f>'Datos sin int'!AJ60</f>
        <v>0</v>
      </c>
      <c r="AX62" s="95">
        <f>'Datos sin int'!AK60</f>
        <v>0</v>
      </c>
      <c r="AY62" s="95">
        <f>'Datos sin int'!AL60</f>
        <v>2</v>
      </c>
      <c r="AZ62" s="95">
        <f>'Datos sin int'!AM60</f>
        <v>13</v>
      </c>
      <c r="BA62" s="95">
        <f>'Datos sin int'!AN60</f>
        <v>15</v>
      </c>
      <c r="BB62" s="95">
        <f>'Datos sin int'!AO60</f>
        <v>1</v>
      </c>
      <c r="BC62" s="95">
        <f>'Datos sin int'!AP60</f>
        <v>0</v>
      </c>
      <c r="BD62" s="95">
        <f>'Datos sin int'!AQ60</f>
        <v>5</v>
      </c>
      <c r="BE62" s="95">
        <f>'Datos sin int'!AR60</f>
        <v>10</v>
      </c>
      <c r="BF62" s="95">
        <f>'Datos sin int'!AS60</f>
        <v>16</v>
      </c>
      <c r="BG62" s="95">
        <f>'Datos sin int'!AT60</f>
        <v>1</v>
      </c>
      <c r="BH62" s="95">
        <f>'Datos sin int'!AU60</f>
        <v>1</v>
      </c>
      <c r="BI62" s="95">
        <f>'Datos sin int'!AV60</f>
        <v>10</v>
      </c>
      <c r="BJ62" s="95">
        <f>'Datos sin int'!AW60</f>
        <v>28</v>
      </c>
      <c r="BK62" s="95">
        <f>'Datos sin int'!AX60</f>
        <v>40</v>
      </c>
    </row>
    <row r="63" spans="1:63" x14ac:dyDescent="0.3">
      <c r="A63" s="141">
        <v>60</v>
      </c>
      <c r="B63" s="95">
        <f>IF(Datos_totales!$E61=1,1,0)</f>
        <v>0</v>
      </c>
      <c r="C63" s="95">
        <f>IF(Datos_totales!$E61=2,1,0)</f>
        <v>0</v>
      </c>
      <c r="D63" s="95">
        <f>IF(Datos_totales!$E61=3,1,0)</f>
        <v>1</v>
      </c>
      <c r="E63" s="95">
        <f>IF(Datos_totales!$E61=4,1,0)</f>
        <v>0</v>
      </c>
      <c r="F63" s="95">
        <f>IF(Datos_totales!$B61=40,1,0)</f>
        <v>0</v>
      </c>
      <c r="G63" s="95">
        <f>IF(Datos_totales!$B61=60,1,0)</f>
        <v>1</v>
      </c>
      <c r="H63" s="95">
        <f>IF(Datos_totales!$B61=80,1,0)</f>
        <v>0</v>
      </c>
      <c r="I63" s="95">
        <f>IF(Datos_totales!$B61=90,1,0)</f>
        <v>0</v>
      </c>
      <c r="J63" s="95">
        <f>IF(Datos_totales!$M61=2,1,0)</f>
        <v>1</v>
      </c>
      <c r="K63" s="95">
        <f>IF(Datos_totales!$M61=3,1,0)</f>
        <v>0</v>
      </c>
      <c r="L63" s="95">
        <f>IF(Datos_totales!$M61=4,1,0)</f>
        <v>0</v>
      </c>
      <c r="M63" s="95">
        <f>IF(Datos_totales!$M61&gt;4,1,0)</f>
        <v>0</v>
      </c>
      <c r="N63" s="95">
        <f>IF(Datos_totales!$N61&lt;3.2,1,0)</f>
        <v>0</v>
      </c>
      <c r="O63" s="95">
        <f>IF(AND(Datos_totales!$N61&gt;=3.2,Datos_totales!$N61&lt;3.5),1,0)</f>
        <v>0</v>
      </c>
      <c r="P63" s="95">
        <f>IF(AND(Datos_totales!$N61&gt;=3.5,Datos_totales!$N61&lt;3.7),1,0)</f>
        <v>0</v>
      </c>
      <c r="Q63" s="95">
        <f>IF(AND(Datos_totales!$N61&gt;=3.7,Datos_totales!$N61&lt;4),1,0)</f>
        <v>0</v>
      </c>
      <c r="R63" s="95">
        <f>IF(Datos_totales!$N61&gt;4,1,0)</f>
        <v>1</v>
      </c>
      <c r="S63" s="95">
        <v>0.58400000000000318</v>
      </c>
      <c r="T63" s="95">
        <f t="shared" si="12"/>
        <v>38.25</v>
      </c>
      <c r="U63" s="95">
        <v>0</v>
      </c>
      <c r="V63" s="53">
        <v>0</v>
      </c>
      <c r="W63" s="54">
        <f t="shared" si="3"/>
        <v>1</v>
      </c>
      <c r="X63" s="54">
        <f t="shared" si="4"/>
        <v>0</v>
      </c>
      <c r="Y63" s="54">
        <f t="shared" si="5"/>
        <v>0</v>
      </c>
      <c r="Z63" s="54">
        <f t="shared" si="6"/>
        <v>0</v>
      </c>
      <c r="AA63" s="54">
        <f t="shared" si="7"/>
        <v>0</v>
      </c>
      <c r="AB63" s="95">
        <v>24047</v>
      </c>
      <c r="AC63" s="95">
        <v>24372</v>
      </c>
      <c r="AD63" s="95">
        <v>24701</v>
      </c>
      <c r="AE63" s="95">
        <f t="shared" si="8"/>
        <v>24373</v>
      </c>
      <c r="AF63" s="95">
        <v>42.83</v>
      </c>
      <c r="AG63" s="95">
        <v>1.6317480743965693</v>
      </c>
      <c r="AH63" s="95">
        <v>4.4800000000000004</v>
      </c>
      <c r="AI63" s="95">
        <f t="shared" si="9"/>
        <v>0</v>
      </c>
      <c r="AJ63" s="95">
        <f t="shared" si="10"/>
        <v>0</v>
      </c>
      <c r="AK63" s="95">
        <f t="shared" si="0"/>
        <v>0</v>
      </c>
      <c r="AL63" s="95">
        <f t="shared" si="1"/>
        <v>1</v>
      </c>
      <c r="AM63" s="95">
        <f t="shared" si="2"/>
        <v>0</v>
      </c>
      <c r="AN63" s="95">
        <v>0.651278013998144</v>
      </c>
      <c r="AO63" s="95">
        <v>0</v>
      </c>
      <c r="AP63" s="50">
        <f t="shared" si="11"/>
        <v>0</v>
      </c>
      <c r="AQ63" s="95">
        <v>0</v>
      </c>
      <c r="AR63" s="95">
        <f>'Datos sin int'!AE61</f>
        <v>0</v>
      </c>
      <c r="AS63" s="95">
        <f>'Datos sin int'!AF61</f>
        <v>0</v>
      </c>
      <c r="AT63" s="95">
        <f>'Datos sin int'!AG61</f>
        <v>1</v>
      </c>
      <c r="AU63" s="95">
        <f>'Datos sin int'!AH61</f>
        <v>11</v>
      </c>
      <c r="AV63" s="95">
        <f>'Datos sin int'!AI61</f>
        <v>12</v>
      </c>
      <c r="AW63" s="95">
        <f>'Datos sin int'!AJ61</f>
        <v>0</v>
      </c>
      <c r="AX63" s="95">
        <f>'Datos sin int'!AK61</f>
        <v>0</v>
      </c>
      <c r="AY63" s="95">
        <f>'Datos sin int'!AL61</f>
        <v>3</v>
      </c>
      <c r="AZ63" s="95">
        <f>'Datos sin int'!AM61</f>
        <v>13</v>
      </c>
      <c r="BA63" s="95">
        <f>'Datos sin int'!AN61</f>
        <v>16</v>
      </c>
      <c r="BB63" s="95">
        <f>'Datos sin int'!AO61</f>
        <v>0</v>
      </c>
      <c r="BC63" s="95">
        <f>'Datos sin int'!AP61</f>
        <v>2</v>
      </c>
      <c r="BD63" s="95">
        <f>'Datos sin int'!AQ61</f>
        <v>3</v>
      </c>
      <c r="BE63" s="95">
        <f>'Datos sin int'!AR61</f>
        <v>7</v>
      </c>
      <c r="BF63" s="95">
        <f>'Datos sin int'!AS61</f>
        <v>12</v>
      </c>
      <c r="BG63" s="95">
        <f>'Datos sin int'!AT61</f>
        <v>0</v>
      </c>
      <c r="BH63" s="95">
        <f>'Datos sin int'!AU61</f>
        <v>2</v>
      </c>
      <c r="BI63" s="95">
        <f>'Datos sin int'!AV61</f>
        <v>7</v>
      </c>
      <c r="BJ63" s="95">
        <f>'Datos sin int'!AW61</f>
        <v>31</v>
      </c>
      <c r="BK63" s="95">
        <f>'Datos sin int'!AX61</f>
        <v>40</v>
      </c>
    </row>
    <row r="64" spans="1:63" x14ac:dyDescent="0.3">
      <c r="A64" s="141">
        <v>61</v>
      </c>
      <c r="B64" s="95">
        <f>IF(Datos_totales!$E62=1,1,0)</f>
        <v>0</v>
      </c>
      <c r="C64" s="95">
        <f>IF(Datos_totales!$E62=2,1,0)</f>
        <v>0</v>
      </c>
      <c r="D64" s="95">
        <f>IF(Datos_totales!$E62=3,1,0)</f>
        <v>1</v>
      </c>
      <c r="E64" s="95">
        <f>IF(Datos_totales!$E62=4,1,0)</f>
        <v>0</v>
      </c>
      <c r="F64" s="95">
        <f>IF(Datos_totales!$B62=40,1,0)</f>
        <v>0</v>
      </c>
      <c r="G64" s="95">
        <f>IF(Datos_totales!$B62=60,1,0)</f>
        <v>0</v>
      </c>
      <c r="H64" s="95">
        <f>IF(Datos_totales!$B62=80,1,0)</f>
        <v>1</v>
      </c>
      <c r="I64" s="95">
        <f>IF(Datos_totales!$B62=90,1,0)</f>
        <v>0</v>
      </c>
      <c r="J64" s="95">
        <f>IF(Datos_totales!$M62=2,1,0)</f>
        <v>1</v>
      </c>
      <c r="K64" s="95">
        <f>IF(Datos_totales!$M62=3,1,0)</f>
        <v>0</v>
      </c>
      <c r="L64" s="95">
        <f>IF(Datos_totales!$M62=4,1,0)</f>
        <v>0</v>
      </c>
      <c r="M64" s="95">
        <f>IF(Datos_totales!$M62&gt;4,1,0)</f>
        <v>0</v>
      </c>
      <c r="N64" s="95">
        <f>IF(Datos_totales!$N62&lt;3.2,1,0)</f>
        <v>0</v>
      </c>
      <c r="O64" s="95">
        <f>IF(AND(Datos_totales!$N62&gt;=3.2,Datos_totales!$N62&lt;3.5),1,0)</f>
        <v>0</v>
      </c>
      <c r="P64" s="95">
        <f>IF(AND(Datos_totales!$N62&gt;=3.5,Datos_totales!$N62&lt;3.7),1,0)</f>
        <v>0</v>
      </c>
      <c r="Q64" s="95">
        <f>IF(AND(Datos_totales!$N62&gt;=3.7,Datos_totales!$N62&lt;4),1,0)</f>
        <v>0</v>
      </c>
      <c r="R64" s="95">
        <f>IF(Datos_totales!$N62&gt;4,1,0)</f>
        <v>1</v>
      </c>
      <c r="S64" s="95">
        <v>0.45000000000000284</v>
      </c>
      <c r="T64" s="95">
        <f t="shared" si="12"/>
        <v>38.700000000000003</v>
      </c>
      <c r="U64" s="95">
        <v>0</v>
      </c>
      <c r="V64" s="53">
        <v>0</v>
      </c>
      <c r="W64" s="54">
        <f t="shared" si="3"/>
        <v>1</v>
      </c>
      <c r="X64" s="54">
        <f t="shared" si="4"/>
        <v>0</v>
      </c>
      <c r="Y64" s="54">
        <f t="shared" si="5"/>
        <v>0</v>
      </c>
      <c r="Z64" s="54">
        <f t="shared" si="6"/>
        <v>0</v>
      </c>
      <c r="AA64" s="54">
        <f t="shared" si="7"/>
        <v>0</v>
      </c>
      <c r="AB64" s="95">
        <v>24047</v>
      </c>
      <c r="AC64" s="95">
        <v>24372</v>
      </c>
      <c r="AD64" s="95">
        <v>24701</v>
      </c>
      <c r="AE64" s="95">
        <f t="shared" si="8"/>
        <v>24373</v>
      </c>
      <c r="AF64" s="95">
        <v>65.08</v>
      </c>
      <c r="AG64" s="95">
        <v>1.8134475442648212</v>
      </c>
      <c r="AH64" s="95">
        <v>2.73</v>
      </c>
      <c r="AI64" s="95">
        <f t="shared" si="9"/>
        <v>0</v>
      </c>
      <c r="AJ64" s="95">
        <f t="shared" si="10"/>
        <v>0</v>
      </c>
      <c r="AK64" s="95">
        <f t="shared" si="0"/>
        <v>1</v>
      </c>
      <c r="AL64" s="95">
        <f t="shared" si="1"/>
        <v>0</v>
      </c>
      <c r="AM64" s="95">
        <f t="shared" si="2"/>
        <v>0</v>
      </c>
      <c r="AN64" s="95">
        <v>0.43616264704075602</v>
      </c>
      <c r="AO64" s="95">
        <v>0</v>
      </c>
      <c r="AP64" s="50">
        <f t="shared" si="11"/>
        <v>0</v>
      </c>
      <c r="AQ64" s="95">
        <v>0</v>
      </c>
      <c r="AR64" s="95">
        <f>'Datos sin int'!AE62</f>
        <v>0</v>
      </c>
      <c r="AS64" s="95">
        <f>'Datos sin int'!AF62</f>
        <v>0</v>
      </c>
      <c r="AT64" s="95">
        <f>'Datos sin int'!AG62</f>
        <v>0</v>
      </c>
      <c r="AU64" s="95">
        <f>'Datos sin int'!AH62</f>
        <v>0</v>
      </c>
      <c r="AV64" s="95">
        <f>'Datos sin int'!AI62</f>
        <v>0</v>
      </c>
      <c r="AW64" s="95">
        <f>'Datos sin int'!AJ62</f>
        <v>0</v>
      </c>
      <c r="AX64" s="95">
        <f>'Datos sin int'!AK62</f>
        <v>0</v>
      </c>
      <c r="AY64" s="95">
        <f>'Datos sin int'!AL62</f>
        <v>0</v>
      </c>
      <c r="AZ64" s="95">
        <f>'Datos sin int'!AM62</f>
        <v>0</v>
      </c>
      <c r="BA64" s="95">
        <f>'Datos sin int'!AN62</f>
        <v>0</v>
      </c>
      <c r="BB64" s="95">
        <f>'Datos sin int'!AO62</f>
        <v>0</v>
      </c>
      <c r="BC64" s="95">
        <f>'Datos sin int'!AP62</f>
        <v>0</v>
      </c>
      <c r="BD64" s="95">
        <f>'Datos sin int'!AQ62</f>
        <v>2</v>
      </c>
      <c r="BE64" s="95">
        <f>'Datos sin int'!AR62</f>
        <v>1</v>
      </c>
      <c r="BF64" s="95">
        <f>'Datos sin int'!AS62</f>
        <v>3</v>
      </c>
      <c r="BG64" s="95">
        <f>'Datos sin int'!AT62</f>
        <v>0</v>
      </c>
      <c r="BH64" s="95">
        <f>'Datos sin int'!AU62</f>
        <v>0</v>
      </c>
      <c r="BI64" s="95">
        <f>'Datos sin int'!AV62</f>
        <v>2</v>
      </c>
      <c r="BJ64" s="95">
        <f>'Datos sin int'!AW62</f>
        <v>1</v>
      </c>
      <c r="BK64" s="95">
        <f>'Datos sin int'!AX62</f>
        <v>3</v>
      </c>
    </row>
    <row r="65" spans="1:63" x14ac:dyDescent="0.3">
      <c r="A65" s="141">
        <v>62</v>
      </c>
      <c r="B65" s="95">
        <f>IF(Datos_totales!$E63=1,1,0)</f>
        <v>0</v>
      </c>
      <c r="C65" s="95">
        <f>IF(Datos_totales!$E63=2,1,0)</f>
        <v>0</v>
      </c>
      <c r="D65" s="95">
        <f>IF(Datos_totales!$E63=3,1,0)</f>
        <v>1</v>
      </c>
      <c r="E65" s="95">
        <f>IF(Datos_totales!$E63=4,1,0)</f>
        <v>0</v>
      </c>
      <c r="F65" s="95">
        <f>IF(Datos_totales!$B63=40,1,0)</f>
        <v>0</v>
      </c>
      <c r="G65" s="95">
        <f>IF(Datos_totales!$B63=60,1,0)</f>
        <v>0</v>
      </c>
      <c r="H65" s="95">
        <f>IF(Datos_totales!$B63=80,1,0)</f>
        <v>1</v>
      </c>
      <c r="I65" s="95">
        <f>IF(Datos_totales!$B63=90,1,0)</f>
        <v>0</v>
      </c>
      <c r="J65" s="95">
        <f>IF(Datos_totales!$M63=2,1,0)</f>
        <v>0</v>
      </c>
      <c r="K65" s="95">
        <f>IF(Datos_totales!$M63=3,1,0)</f>
        <v>1</v>
      </c>
      <c r="L65" s="95">
        <f>IF(Datos_totales!$M63=4,1,0)</f>
        <v>0</v>
      </c>
      <c r="M65" s="95">
        <f>IF(Datos_totales!$M63&gt;4,1,0)</f>
        <v>0</v>
      </c>
      <c r="N65" s="95">
        <f>IF(Datos_totales!$N63&lt;3.2,1,0)</f>
        <v>0</v>
      </c>
      <c r="O65" s="95">
        <f>IF(AND(Datos_totales!$N63&gt;=3.2,Datos_totales!$N63&lt;3.5),1,0)</f>
        <v>0</v>
      </c>
      <c r="P65" s="95">
        <f>IF(AND(Datos_totales!$N63&gt;=3.5,Datos_totales!$N63&lt;3.7),1,0)</f>
        <v>0</v>
      </c>
      <c r="Q65" s="95">
        <f>IF(AND(Datos_totales!$N63&gt;=3.7,Datos_totales!$N63&lt;4),1,0)</f>
        <v>1</v>
      </c>
      <c r="R65" s="95">
        <f>IF(Datos_totales!$N63&gt;4,1,0)</f>
        <v>0</v>
      </c>
      <c r="S65" s="95">
        <v>0.70999999999999375</v>
      </c>
      <c r="T65" s="95">
        <f t="shared" si="12"/>
        <v>39.409999999999997</v>
      </c>
      <c r="U65" s="95">
        <v>0</v>
      </c>
      <c r="V65" s="53">
        <v>0.13</v>
      </c>
      <c r="W65" s="54">
        <f t="shared" si="3"/>
        <v>0</v>
      </c>
      <c r="X65" s="54">
        <f t="shared" si="4"/>
        <v>0</v>
      </c>
      <c r="Y65" s="54">
        <f t="shared" si="5"/>
        <v>1</v>
      </c>
      <c r="Z65" s="54">
        <f t="shared" si="6"/>
        <v>0</v>
      </c>
      <c r="AA65" s="54">
        <f t="shared" si="7"/>
        <v>0</v>
      </c>
      <c r="AB65" s="95">
        <v>24047</v>
      </c>
      <c r="AC65" s="95">
        <v>24372</v>
      </c>
      <c r="AD65" s="95">
        <v>24701</v>
      </c>
      <c r="AE65" s="95">
        <f t="shared" si="8"/>
        <v>24373</v>
      </c>
      <c r="AF65" s="95">
        <v>67.27</v>
      </c>
      <c r="AG65" s="95">
        <v>1.8278214276828022</v>
      </c>
      <c r="AH65" s="95">
        <v>2.23</v>
      </c>
      <c r="AI65" s="95">
        <f t="shared" si="9"/>
        <v>0</v>
      </c>
      <c r="AJ65" s="95">
        <f t="shared" si="10"/>
        <v>0</v>
      </c>
      <c r="AK65" s="95">
        <f t="shared" si="0"/>
        <v>1</v>
      </c>
      <c r="AL65" s="95">
        <f t="shared" si="1"/>
        <v>0</v>
      </c>
      <c r="AM65" s="95">
        <f t="shared" si="2"/>
        <v>0</v>
      </c>
      <c r="AN65" s="95">
        <v>0.34830486304816066</v>
      </c>
      <c r="AO65" s="95">
        <v>0</v>
      </c>
      <c r="AP65" s="50">
        <f t="shared" si="11"/>
        <v>0</v>
      </c>
      <c r="AQ65" s="95">
        <v>0</v>
      </c>
      <c r="AR65" s="95">
        <f>'Datos sin int'!AE63</f>
        <v>0</v>
      </c>
      <c r="AS65" s="95">
        <f>'Datos sin int'!AF63</f>
        <v>0</v>
      </c>
      <c r="AT65" s="95">
        <f>'Datos sin int'!AG63</f>
        <v>0</v>
      </c>
      <c r="AU65" s="95">
        <f>'Datos sin int'!AH63</f>
        <v>1</v>
      </c>
      <c r="AV65" s="95">
        <f>'Datos sin int'!AI63</f>
        <v>1</v>
      </c>
      <c r="AW65" s="95">
        <f>'Datos sin int'!AJ63</f>
        <v>0</v>
      </c>
      <c r="AX65" s="95">
        <f>'Datos sin int'!AK63</f>
        <v>0</v>
      </c>
      <c r="AY65" s="95">
        <f>'Datos sin int'!AL63</f>
        <v>1</v>
      </c>
      <c r="AZ65" s="95">
        <f>'Datos sin int'!AM63</f>
        <v>1</v>
      </c>
      <c r="BA65" s="95">
        <f>'Datos sin int'!AN63</f>
        <v>2</v>
      </c>
      <c r="BB65" s="95">
        <f>'Datos sin int'!AO63</f>
        <v>1</v>
      </c>
      <c r="BC65" s="95">
        <f>'Datos sin int'!AP63</f>
        <v>0</v>
      </c>
      <c r="BD65" s="95">
        <f>'Datos sin int'!AQ63</f>
        <v>1</v>
      </c>
      <c r="BE65" s="95">
        <f>'Datos sin int'!AR63</f>
        <v>6</v>
      </c>
      <c r="BF65" s="95">
        <f>'Datos sin int'!AS63</f>
        <v>8</v>
      </c>
      <c r="BG65" s="95">
        <f>'Datos sin int'!AT63</f>
        <v>1</v>
      </c>
      <c r="BH65" s="95">
        <f>'Datos sin int'!AU63</f>
        <v>0</v>
      </c>
      <c r="BI65" s="95">
        <f>'Datos sin int'!AV63</f>
        <v>2</v>
      </c>
      <c r="BJ65" s="95">
        <f>'Datos sin int'!AW63</f>
        <v>8</v>
      </c>
      <c r="BK65" s="95">
        <f>'Datos sin int'!AX63</f>
        <v>11</v>
      </c>
    </row>
    <row r="66" spans="1:63" x14ac:dyDescent="0.3">
      <c r="A66" s="141">
        <v>63</v>
      </c>
      <c r="B66" s="95">
        <f>IF(Datos_totales!$E64=1,1,0)</f>
        <v>0</v>
      </c>
      <c r="C66" s="95">
        <f>IF(Datos_totales!$E64=2,1,0)</f>
        <v>1</v>
      </c>
      <c r="D66" s="95">
        <f>IF(Datos_totales!$E64=3,1,0)</f>
        <v>0</v>
      </c>
      <c r="E66" s="95">
        <f>IF(Datos_totales!$E64=4,1,0)</f>
        <v>0</v>
      </c>
      <c r="F66" s="95">
        <f>IF(Datos_totales!$B64=40,1,0)</f>
        <v>0</v>
      </c>
      <c r="G66" s="95">
        <f>IF(Datos_totales!$B64=60,1,0)</f>
        <v>0</v>
      </c>
      <c r="H66" s="95">
        <f>IF(Datos_totales!$B64=80,1,0)</f>
        <v>1</v>
      </c>
      <c r="I66" s="95">
        <f>IF(Datos_totales!$B64=90,1,0)</f>
        <v>0</v>
      </c>
      <c r="J66" s="95">
        <f>IF(Datos_totales!$M64=2,1,0)</f>
        <v>0</v>
      </c>
      <c r="K66" s="95">
        <f>IF(Datos_totales!$M64=3,1,0)</f>
        <v>1</v>
      </c>
      <c r="L66" s="95">
        <f>IF(Datos_totales!$M64=4,1,0)</f>
        <v>0</v>
      </c>
      <c r="M66" s="95">
        <f>IF(Datos_totales!$M64&gt;4,1,0)</f>
        <v>0</v>
      </c>
      <c r="N66" s="95">
        <f>IF(Datos_totales!$N64&lt;3.2,1,0)</f>
        <v>0</v>
      </c>
      <c r="O66" s="95">
        <f>IF(AND(Datos_totales!$N64&gt;=3.2,Datos_totales!$N64&lt;3.5),1,0)</f>
        <v>0</v>
      </c>
      <c r="P66" s="95">
        <f>IF(AND(Datos_totales!$N64&gt;=3.5,Datos_totales!$N64&lt;3.7),1,0)</f>
        <v>1</v>
      </c>
      <c r="Q66" s="95">
        <f>IF(AND(Datos_totales!$N64&gt;=3.7,Datos_totales!$N64&lt;4),1,0)</f>
        <v>0</v>
      </c>
      <c r="R66" s="95">
        <f>IF(Datos_totales!$N64&gt;4,1,0)</f>
        <v>0</v>
      </c>
      <c r="S66" s="95">
        <v>0.75100000000000477</v>
      </c>
      <c r="T66" s="95">
        <f t="shared" si="12"/>
        <v>40.161000000000001</v>
      </c>
      <c r="U66" s="95">
        <v>0</v>
      </c>
      <c r="V66" s="53">
        <v>2.0000000000000018E-2</v>
      </c>
      <c r="W66" s="54">
        <f t="shared" si="3"/>
        <v>0</v>
      </c>
      <c r="X66" s="54">
        <f t="shared" si="4"/>
        <v>1</v>
      </c>
      <c r="Y66" s="54">
        <f t="shared" si="5"/>
        <v>0</v>
      </c>
      <c r="Z66" s="54">
        <f t="shared" si="6"/>
        <v>0</v>
      </c>
      <c r="AA66" s="54">
        <f t="shared" si="7"/>
        <v>0</v>
      </c>
      <c r="AB66" s="95">
        <v>24047</v>
      </c>
      <c r="AC66" s="95">
        <v>24372</v>
      </c>
      <c r="AD66" s="95">
        <v>24701</v>
      </c>
      <c r="AE66" s="95">
        <f t="shared" si="8"/>
        <v>24373</v>
      </c>
      <c r="AF66" s="95">
        <v>54.51</v>
      </c>
      <c r="AG66" s="95">
        <v>1.7364761820276968</v>
      </c>
      <c r="AH66" s="95">
        <v>3.01</v>
      </c>
      <c r="AI66" s="95">
        <f t="shared" si="9"/>
        <v>0</v>
      </c>
      <c r="AJ66" s="95">
        <f t="shared" si="10"/>
        <v>0</v>
      </c>
      <c r="AK66" s="95">
        <f t="shared" si="0"/>
        <v>1</v>
      </c>
      <c r="AL66" s="95">
        <f t="shared" si="1"/>
        <v>0</v>
      </c>
      <c r="AM66" s="95">
        <f t="shared" si="2"/>
        <v>0</v>
      </c>
      <c r="AN66" s="95">
        <v>0.47856649559384334</v>
      </c>
      <c r="AO66" s="95">
        <v>1</v>
      </c>
      <c r="AP66" s="50">
        <f t="shared" si="11"/>
        <v>1.3315579227696319</v>
      </c>
      <c r="AQ66" s="95">
        <v>0</v>
      </c>
      <c r="AR66" s="95">
        <f>'Datos sin int'!AE64</f>
        <v>0</v>
      </c>
      <c r="AS66" s="95">
        <f>'Datos sin int'!AF64</f>
        <v>0</v>
      </c>
      <c r="AT66" s="95">
        <f>'Datos sin int'!AG64</f>
        <v>0</v>
      </c>
      <c r="AU66" s="95">
        <f>'Datos sin int'!AH64</f>
        <v>3</v>
      </c>
      <c r="AV66" s="95">
        <f>'Datos sin int'!AI64</f>
        <v>3</v>
      </c>
      <c r="AW66" s="95">
        <f>'Datos sin int'!AJ64</f>
        <v>0</v>
      </c>
      <c r="AX66" s="95">
        <f>'Datos sin int'!AK64</f>
        <v>0</v>
      </c>
      <c r="AY66" s="95">
        <f>'Datos sin int'!AL64</f>
        <v>1</v>
      </c>
      <c r="AZ66" s="95">
        <f>'Datos sin int'!AM64</f>
        <v>3</v>
      </c>
      <c r="BA66" s="95">
        <f>'Datos sin int'!AN64</f>
        <v>4</v>
      </c>
      <c r="BB66" s="95">
        <f>'Datos sin int'!AO64</f>
        <v>0</v>
      </c>
      <c r="BC66" s="95">
        <f>'Datos sin int'!AP64</f>
        <v>0</v>
      </c>
      <c r="BD66" s="95">
        <f>'Datos sin int'!AQ64</f>
        <v>0</v>
      </c>
      <c r="BE66" s="95">
        <f>'Datos sin int'!AR64</f>
        <v>1</v>
      </c>
      <c r="BF66" s="95">
        <f>'Datos sin int'!AS64</f>
        <v>1</v>
      </c>
      <c r="BG66" s="95">
        <f>'Datos sin int'!AT64</f>
        <v>0</v>
      </c>
      <c r="BH66" s="95">
        <f>'Datos sin int'!AU64</f>
        <v>0</v>
      </c>
      <c r="BI66" s="95">
        <f>'Datos sin int'!AV64</f>
        <v>1</v>
      </c>
      <c r="BJ66" s="95">
        <f>'Datos sin int'!AW64</f>
        <v>7</v>
      </c>
      <c r="BK66" s="95">
        <f>'Datos sin int'!AX64</f>
        <v>8</v>
      </c>
    </row>
    <row r="67" spans="1:63" x14ac:dyDescent="0.3">
      <c r="A67" s="141">
        <v>64</v>
      </c>
      <c r="B67" s="95">
        <f>IF(Datos_totales!$E65=1,1,0)</f>
        <v>0</v>
      </c>
      <c r="C67" s="95">
        <f>IF(Datos_totales!$E65=2,1,0)</f>
        <v>1</v>
      </c>
      <c r="D67" s="95">
        <f>IF(Datos_totales!$E65=3,1,0)</f>
        <v>0</v>
      </c>
      <c r="E67" s="95">
        <f>IF(Datos_totales!$E65=4,1,0)</f>
        <v>0</v>
      </c>
      <c r="F67" s="95">
        <f>IF(Datos_totales!$B65=40,1,0)</f>
        <v>0</v>
      </c>
      <c r="G67" s="95">
        <f>IF(Datos_totales!$B65=60,1,0)</f>
        <v>0</v>
      </c>
      <c r="H67" s="95">
        <f>IF(Datos_totales!$B65=80,1,0)</f>
        <v>1</v>
      </c>
      <c r="I67" s="95">
        <f>IF(Datos_totales!$B65=90,1,0)</f>
        <v>0</v>
      </c>
      <c r="J67" s="95">
        <f>IF(Datos_totales!$M65=2,1,0)</f>
        <v>0</v>
      </c>
      <c r="K67" s="95">
        <f>IF(Datos_totales!$M65=3,1,0)</f>
        <v>1</v>
      </c>
      <c r="L67" s="95">
        <f>IF(Datos_totales!$M65=4,1,0)</f>
        <v>0</v>
      </c>
      <c r="M67" s="95">
        <f>IF(Datos_totales!$M65&gt;4,1,0)</f>
        <v>0</v>
      </c>
      <c r="N67" s="95">
        <f>IF(Datos_totales!$N65&lt;3.2,1,0)</f>
        <v>0</v>
      </c>
      <c r="O67" s="95">
        <f>IF(AND(Datos_totales!$N65&gt;=3.2,Datos_totales!$N65&lt;3.5),1,0)</f>
        <v>0</v>
      </c>
      <c r="P67" s="95">
        <f>IF(AND(Datos_totales!$N65&gt;=3.5,Datos_totales!$N65&lt;3.7),1,0)</f>
        <v>1</v>
      </c>
      <c r="Q67" s="95">
        <f>IF(AND(Datos_totales!$N65&gt;=3.7,Datos_totales!$N65&lt;4),1,0)</f>
        <v>0</v>
      </c>
      <c r="R67" s="95">
        <f>IF(Datos_totales!$N65&gt;4,1,0)</f>
        <v>0</v>
      </c>
      <c r="S67" s="95">
        <v>0.43900000000000006</v>
      </c>
      <c r="T67" s="95">
        <f t="shared" si="12"/>
        <v>40.6</v>
      </c>
      <c r="U67" s="95">
        <v>0</v>
      </c>
      <c r="V67" s="53">
        <v>5.0000000000000044E-2</v>
      </c>
      <c r="W67" s="54">
        <f t="shared" si="3"/>
        <v>0</v>
      </c>
      <c r="X67" s="54">
        <f t="shared" si="4"/>
        <v>1</v>
      </c>
      <c r="Y67" s="54">
        <f t="shared" si="5"/>
        <v>0</v>
      </c>
      <c r="Z67" s="54">
        <f t="shared" si="6"/>
        <v>0</v>
      </c>
      <c r="AA67" s="54">
        <f t="shared" si="7"/>
        <v>0</v>
      </c>
      <c r="AB67" s="95">
        <v>24047</v>
      </c>
      <c r="AC67" s="95">
        <v>24372</v>
      </c>
      <c r="AD67" s="95">
        <v>24701</v>
      </c>
      <c r="AE67" s="95">
        <f t="shared" si="8"/>
        <v>24373</v>
      </c>
      <c r="AF67" s="95">
        <v>66.83</v>
      </c>
      <c r="AG67" s="95">
        <v>1.8249714611236934</v>
      </c>
      <c r="AH67" s="95">
        <v>1.75</v>
      </c>
      <c r="AI67" s="95">
        <f t="shared" si="9"/>
        <v>0</v>
      </c>
      <c r="AJ67" s="95">
        <f t="shared" si="10"/>
        <v>1</v>
      </c>
      <c r="AK67" s="95">
        <f t="shared" si="0"/>
        <v>0</v>
      </c>
      <c r="AL67" s="95">
        <f t="shared" si="1"/>
        <v>0</v>
      </c>
      <c r="AM67" s="95">
        <f t="shared" si="2"/>
        <v>0</v>
      </c>
      <c r="AN67" s="95">
        <v>0.24303804868629444</v>
      </c>
      <c r="AO67" s="95">
        <v>1</v>
      </c>
      <c r="AP67" s="50">
        <f t="shared" si="11"/>
        <v>2.2779043280182227</v>
      </c>
      <c r="AQ67" s="95">
        <v>0</v>
      </c>
      <c r="AR67" s="95">
        <f>'Datos sin int'!AE65</f>
        <v>0</v>
      </c>
      <c r="AS67" s="95">
        <f>'Datos sin int'!AF65</f>
        <v>0</v>
      </c>
      <c r="AT67" s="95">
        <f>'Datos sin int'!AG65</f>
        <v>0</v>
      </c>
      <c r="AU67" s="95">
        <f>'Datos sin int'!AH65</f>
        <v>2</v>
      </c>
      <c r="AV67" s="95">
        <f>'Datos sin int'!AI65</f>
        <v>2</v>
      </c>
      <c r="AW67" s="95">
        <f>'Datos sin int'!AJ65</f>
        <v>0</v>
      </c>
      <c r="AX67" s="95">
        <f>'Datos sin int'!AK65</f>
        <v>0</v>
      </c>
      <c r="AY67" s="95">
        <f>'Datos sin int'!AL65</f>
        <v>0</v>
      </c>
      <c r="AZ67" s="95">
        <f>'Datos sin int'!AM65</f>
        <v>0</v>
      </c>
      <c r="BA67" s="95">
        <f>'Datos sin int'!AN65</f>
        <v>0</v>
      </c>
      <c r="BB67" s="95">
        <f>'Datos sin int'!AO65</f>
        <v>0</v>
      </c>
      <c r="BC67" s="95">
        <f>'Datos sin int'!AP65</f>
        <v>0</v>
      </c>
      <c r="BD67" s="95">
        <f>'Datos sin int'!AQ65</f>
        <v>1</v>
      </c>
      <c r="BE67" s="95">
        <f>'Datos sin int'!AR65</f>
        <v>0</v>
      </c>
      <c r="BF67" s="95">
        <f>'Datos sin int'!AS65</f>
        <v>1</v>
      </c>
      <c r="BG67" s="95">
        <f>'Datos sin int'!AT65</f>
        <v>0</v>
      </c>
      <c r="BH67" s="95">
        <f>'Datos sin int'!AU65</f>
        <v>0</v>
      </c>
      <c r="BI67" s="95">
        <f>'Datos sin int'!AV65</f>
        <v>1</v>
      </c>
      <c r="BJ67" s="95">
        <f>'Datos sin int'!AW65</f>
        <v>2</v>
      </c>
      <c r="BK67" s="95">
        <f>'Datos sin int'!AX65</f>
        <v>3</v>
      </c>
    </row>
    <row r="68" spans="1:63" x14ac:dyDescent="0.3">
      <c r="A68" s="141">
        <v>65</v>
      </c>
      <c r="B68" s="95">
        <f>IF(Datos_totales!$E66=1,1,0)</f>
        <v>1</v>
      </c>
      <c r="C68" s="95">
        <f>IF(Datos_totales!$E66=2,1,0)</f>
        <v>0</v>
      </c>
      <c r="D68" s="95">
        <f>IF(Datos_totales!$E66=3,1,0)</f>
        <v>0</v>
      </c>
      <c r="E68" s="95">
        <f>IF(Datos_totales!$E66=4,1,0)</f>
        <v>0</v>
      </c>
      <c r="F68" s="95">
        <f>IF(Datos_totales!$B66=40,1,0)</f>
        <v>0</v>
      </c>
      <c r="G68" s="95">
        <f>IF(Datos_totales!$B66=60,1,0)</f>
        <v>0</v>
      </c>
      <c r="H68" s="95">
        <f>IF(Datos_totales!$B66=80,1,0)</f>
        <v>1</v>
      </c>
      <c r="I68" s="95">
        <f>IF(Datos_totales!$B66=90,1,0)</f>
        <v>0</v>
      </c>
      <c r="J68" s="95">
        <f>IF(Datos_totales!$M66=2,1,0)</f>
        <v>0</v>
      </c>
      <c r="K68" s="95">
        <f>IF(Datos_totales!$M66=3,1,0)</f>
        <v>1</v>
      </c>
      <c r="L68" s="95">
        <f>IF(Datos_totales!$M66=4,1,0)</f>
        <v>0</v>
      </c>
      <c r="M68" s="95">
        <f>IF(Datos_totales!$M66&gt;4,1,0)</f>
        <v>0</v>
      </c>
      <c r="N68" s="95">
        <f>IF(Datos_totales!$N66&lt;3.2,1,0)</f>
        <v>0</v>
      </c>
      <c r="O68" s="95">
        <f>IF(AND(Datos_totales!$N66&gt;=3.2,Datos_totales!$N66&lt;3.5),1,0)</f>
        <v>0</v>
      </c>
      <c r="P68" s="95">
        <f>IF(AND(Datos_totales!$N66&gt;=3.5,Datos_totales!$N66&lt;3.7),1,0)</f>
        <v>1</v>
      </c>
      <c r="Q68" s="95">
        <f>IF(AND(Datos_totales!$N66&gt;=3.7,Datos_totales!$N66&lt;4),1,0)</f>
        <v>0</v>
      </c>
      <c r="R68" s="95">
        <f>IF(Datos_totales!$N66&gt;4,1,0)</f>
        <v>0</v>
      </c>
      <c r="S68" s="95">
        <v>0.39999999999999858</v>
      </c>
      <c r="T68" s="95">
        <f t="shared" si="12"/>
        <v>41</v>
      </c>
      <c r="U68" s="95">
        <v>0</v>
      </c>
      <c r="V68" s="53">
        <v>0.14000000000000001</v>
      </c>
      <c r="W68" s="54">
        <f t="shared" si="3"/>
        <v>0</v>
      </c>
      <c r="X68" s="54">
        <f t="shared" si="4"/>
        <v>0</v>
      </c>
      <c r="Y68" s="54">
        <f t="shared" si="5"/>
        <v>1</v>
      </c>
      <c r="Z68" s="54">
        <f t="shared" si="6"/>
        <v>0</v>
      </c>
      <c r="AA68" s="54">
        <f t="shared" si="7"/>
        <v>0</v>
      </c>
      <c r="AB68" s="95">
        <v>24047</v>
      </c>
      <c r="AC68" s="95">
        <v>24372</v>
      </c>
      <c r="AD68" s="95">
        <v>24701</v>
      </c>
      <c r="AE68" s="95">
        <f t="shared" si="8"/>
        <v>24373</v>
      </c>
      <c r="AF68" s="95">
        <v>67.349999999999994</v>
      </c>
      <c r="AG68" s="95">
        <v>1.8283376000590044</v>
      </c>
      <c r="AH68" s="95">
        <v>1.89</v>
      </c>
      <c r="AI68" s="95">
        <f t="shared" si="9"/>
        <v>0</v>
      </c>
      <c r="AJ68" s="95">
        <f t="shared" si="10"/>
        <v>1</v>
      </c>
      <c r="AK68" s="95">
        <f t="shared" ref="AK68:AK131" si="13">IF(AND(AH68&gt;=1.9,AH68&lt;3.6),1,0)</f>
        <v>0</v>
      </c>
      <c r="AL68" s="95">
        <f t="shared" ref="AL68:AL131" si="14">IF(AND(AH68&gt;=3.6,AH68&lt;6.4),1,0)</f>
        <v>0</v>
      </c>
      <c r="AM68" s="95">
        <f t="shared" ref="AM68:AM131" si="15">IF(AH68&gt;=6.4,1,0)</f>
        <v>0</v>
      </c>
      <c r="AN68" s="95">
        <v>0.27646180417324412</v>
      </c>
      <c r="AO68" s="95">
        <v>1</v>
      </c>
      <c r="AP68" s="50">
        <f t="shared" si="11"/>
        <v>2.5000000000000089</v>
      </c>
      <c r="AQ68" s="95">
        <v>0</v>
      </c>
      <c r="AR68" s="95">
        <f>'Datos sin int'!AE66</f>
        <v>0</v>
      </c>
      <c r="AS68" s="95">
        <f>'Datos sin int'!AF66</f>
        <v>0</v>
      </c>
      <c r="AT68" s="95">
        <f>'Datos sin int'!AG66</f>
        <v>0</v>
      </c>
      <c r="AU68" s="95">
        <f>'Datos sin int'!AH66</f>
        <v>0</v>
      </c>
      <c r="AV68" s="95">
        <f>'Datos sin int'!AI66</f>
        <v>0</v>
      </c>
      <c r="AW68" s="95">
        <f>'Datos sin int'!AJ66</f>
        <v>0</v>
      </c>
      <c r="AX68" s="95">
        <f>'Datos sin int'!AK66</f>
        <v>1</v>
      </c>
      <c r="AY68" s="95">
        <f>'Datos sin int'!AL66</f>
        <v>0</v>
      </c>
      <c r="AZ68" s="95">
        <f>'Datos sin int'!AM66</f>
        <v>0</v>
      </c>
      <c r="BA68" s="95">
        <f>'Datos sin int'!AN66</f>
        <v>1</v>
      </c>
      <c r="BB68" s="95">
        <f>'Datos sin int'!AO66</f>
        <v>0</v>
      </c>
      <c r="BC68" s="95">
        <f>'Datos sin int'!AP66</f>
        <v>0</v>
      </c>
      <c r="BD68" s="95">
        <f>'Datos sin int'!AQ66</f>
        <v>2</v>
      </c>
      <c r="BE68" s="95">
        <f>'Datos sin int'!AR66</f>
        <v>0</v>
      </c>
      <c r="BF68" s="95">
        <f>'Datos sin int'!AS66</f>
        <v>2</v>
      </c>
      <c r="BG68" s="95">
        <f>'Datos sin int'!AT66</f>
        <v>0</v>
      </c>
      <c r="BH68" s="95">
        <f>'Datos sin int'!AU66</f>
        <v>1</v>
      </c>
      <c r="BI68" s="95">
        <f>'Datos sin int'!AV66</f>
        <v>2</v>
      </c>
      <c r="BJ68" s="95">
        <f>'Datos sin int'!AW66</f>
        <v>0</v>
      </c>
      <c r="BK68" s="95">
        <f>'Datos sin int'!AX66</f>
        <v>3</v>
      </c>
    </row>
    <row r="69" spans="1:63" x14ac:dyDescent="0.3">
      <c r="A69" s="141">
        <v>66</v>
      </c>
      <c r="B69" s="95">
        <f>IF(Datos_totales!$E67=1,1,0)</f>
        <v>0</v>
      </c>
      <c r="C69" s="95">
        <f>IF(Datos_totales!$E67=2,1,0)</f>
        <v>1</v>
      </c>
      <c r="D69" s="95">
        <f>IF(Datos_totales!$E67=3,1,0)</f>
        <v>0</v>
      </c>
      <c r="E69" s="95">
        <f>IF(Datos_totales!$E67=4,1,0)</f>
        <v>0</v>
      </c>
      <c r="F69" s="95">
        <f>IF(Datos_totales!$B67=40,1,0)</f>
        <v>0</v>
      </c>
      <c r="G69" s="95">
        <f>IF(Datos_totales!$B67=60,1,0)</f>
        <v>0</v>
      </c>
      <c r="H69" s="95">
        <f>IF(Datos_totales!$B67=80,1,0)</f>
        <v>1</v>
      </c>
      <c r="I69" s="95">
        <f>IF(Datos_totales!$B67=90,1,0)</f>
        <v>0</v>
      </c>
      <c r="J69" s="95">
        <f>IF(Datos_totales!$M67=2,1,0)</f>
        <v>1</v>
      </c>
      <c r="K69" s="95">
        <f>IF(Datos_totales!$M67=3,1,0)</f>
        <v>0</v>
      </c>
      <c r="L69" s="95">
        <f>IF(Datos_totales!$M67=4,1,0)</f>
        <v>0</v>
      </c>
      <c r="M69" s="95">
        <f>IF(Datos_totales!$M67&gt;4,1,0)</f>
        <v>0</v>
      </c>
      <c r="N69" s="95">
        <f>IF(Datos_totales!$N67&lt;3.2,1,0)</f>
        <v>0</v>
      </c>
      <c r="O69" s="95">
        <f>IF(AND(Datos_totales!$N67&gt;=3.2,Datos_totales!$N67&lt;3.5),1,0)</f>
        <v>1</v>
      </c>
      <c r="P69" s="95">
        <f>IF(AND(Datos_totales!$N67&gt;=3.5,Datos_totales!$N67&lt;3.7),1,0)</f>
        <v>0</v>
      </c>
      <c r="Q69" s="95">
        <f>IF(AND(Datos_totales!$N67&gt;=3.7,Datos_totales!$N67&lt;4),1,0)</f>
        <v>0</v>
      </c>
      <c r="R69" s="95">
        <f>IF(Datos_totales!$N67&gt;4,1,0)</f>
        <v>0</v>
      </c>
      <c r="S69" s="95">
        <v>0.46500000000000341</v>
      </c>
      <c r="T69" s="95">
        <f t="shared" si="12"/>
        <v>41.465000000000003</v>
      </c>
      <c r="U69" s="95">
        <v>0</v>
      </c>
      <c r="V69" s="53">
        <v>7.999999999999996E-2</v>
      </c>
      <c r="W69" s="54">
        <f t="shared" ref="W69:W132" si="16">IF(AND($V69&gt;=0,$V69&lt;0.02),1,0)</f>
        <v>0</v>
      </c>
      <c r="X69" s="54">
        <f t="shared" ref="X69:X132" si="17">IF(AND($V69&gt;=0.02,$V69&lt;0.09),1,0)</f>
        <v>1</v>
      </c>
      <c r="Y69" s="54">
        <f t="shared" ref="Y69:Y132" si="18">IF(AND($V69&gt;=0.09,$V69&lt;0.2),1,0)</f>
        <v>0</v>
      </c>
      <c r="Z69" s="54">
        <f t="shared" ref="Z69:Z132" si="19">IF(AND($V69&gt;=0.2,$V69&lt;0.33),1,0)</f>
        <v>0</v>
      </c>
      <c r="AA69" s="54">
        <f t="shared" ref="AA69:AA132" si="20">IF(AND($V69&gt;=0.33,$V69&lt;=0.52),1,0)</f>
        <v>0</v>
      </c>
      <c r="AB69" s="95">
        <v>24047</v>
      </c>
      <c r="AC69" s="95">
        <v>24372</v>
      </c>
      <c r="AD69" s="95">
        <v>24701</v>
      </c>
      <c r="AE69" s="95">
        <f t="shared" ref="AE69:AE132" si="21">ROUND(AVERAGE(AB69:AD69),0)</f>
        <v>24373</v>
      </c>
      <c r="AF69" s="95">
        <v>52.61</v>
      </c>
      <c r="AG69" s="95">
        <v>1.7210683017971591</v>
      </c>
      <c r="AH69" s="95">
        <v>1.85</v>
      </c>
      <c r="AI69" s="95">
        <f t="shared" ref="AI69:AI132" si="22">IF(AND(AH69&gt;=0,AH69&lt;1),1,0)</f>
        <v>0</v>
      </c>
      <c r="AJ69" s="95">
        <f t="shared" ref="AJ69:AJ132" si="23">IF(AND(AH69&gt;=1,AH69&lt;1.9),1,0)</f>
        <v>1</v>
      </c>
      <c r="AK69" s="95">
        <f t="shared" si="13"/>
        <v>0</v>
      </c>
      <c r="AL69" s="95">
        <f t="shared" si="14"/>
        <v>0</v>
      </c>
      <c r="AM69" s="95">
        <f t="shared" si="15"/>
        <v>0</v>
      </c>
      <c r="AN69" s="95">
        <v>0.26717172840301384</v>
      </c>
      <c r="AO69" s="95">
        <v>0</v>
      </c>
      <c r="AP69" s="50">
        <f t="shared" ref="AP69:AP132" si="24">AO69/S69</f>
        <v>0</v>
      </c>
      <c r="AQ69" s="95">
        <v>0</v>
      </c>
      <c r="AR69" s="95">
        <f>'Datos sin int'!AE67</f>
        <v>0</v>
      </c>
      <c r="AS69" s="95">
        <f>'Datos sin int'!AF67</f>
        <v>0</v>
      </c>
      <c r="AT69" s="95">
        <f>'Datos sin int'!AG67</f>
        <v>0</v>
      </c>
      <c r="AU69" s="95">
        <f>'Datos sin int'!AH67</f>
        <v>2</v>
      </c>
      <c r="AV69" s="95">
        <f>'Datos sin int'!AI67</f>
        <v>2</v>
      </c>
      <c r="AW69" s="95">
        <f>'Datos sin int'!AJ67</f>
        <v>0</v>
      </c>
      <c r="AX69" s="95">
        <f>'Datos sin int'!AK67</f>
        <v>0</v>
      </c>
      <c r="AY69" s="95">
        <f>'Datos sin int'!AL67</f>
        <v>0</v>
      </c>
      <c r="AZ69" s="95">
        <f>'Datos sin int'!AM67</f>
        <v>2</v>
      </c>
      <c r="BA69" s="95">
        <f>'Datos sin int'!AN67</f>
        <v>2</v>
      </c>
      <c r="BB69" s="95">
        <f>'Datos sin int'!AO67</f>
        <v>0</v>
      </c>
      <c r="BC69" s="95">
        <f>'Datos sin int'!AP67</f>
        <v>0</v>
      </c>
      <c r="BD69" s="95">
        <f>'Datos sin int'!AQ67</f>
        <v>1</v>
      </c>
      <c r="BE69" s="95">
        <f>'Datos sin int'!AR67</f>
        <v>1</v>
      </c>
      <c r="BF69" s="95">
        <f>'Datos sin int'!AS67</f>
        <v>2</v>
      </c>
      <c r="BG69" s="95">
        <f>'Datos sin int'!AT67</f>
        <v>0</v>
      </c>
      <c r="BH69" s="95">
        <f>'Datos sin int'!AU67</f>
        <v>0</v>
      </c>
      <c r="BI69" s="95">
        <f>'Datos sin int'!AV67</f>
        <v>1</v>
      </c>
      <c r="BJ69" s="95">
        <f>'Datos sin int'!AW67</f>
        <v>5</v>
      </c>
      <c r="BK69" s="95">
        <f>'Datos sin int'!AX67</f>
        <v>6</v>
      </c>
    </row>
    <row r="70" spans="1:63" x14ac:dyDescent="0.3">
      <c r="A70" s="141">
        <v>67</v>
      </c>
      <c r="B70" s="95">
        <f>IF(Datos_totales!$E68=1,1,0)</f>
        <v>0</v>
      </c>
      <c r="C70" s="95">
        <f>IF(Datos_totales!$E68=2,1,0)</f>
        <v>1</v>
      </c>
      <c r="D70" s="95">
        <f>IF(Datos_totales!$E68=3,1,0)</f>
        <v>0</v>
      </c>
      <c r="E70" s="95">
        <f>IF(Datos_totales!$E68=4,1,0)</f>
        <v>0</v>
      </c>
      <c r="F70" s="95">
        <f>IF(Datos_totales!$B68=40,1,0)</f>
        <v>0</v>
      </c>
      <c r="G70" s="95">
        <f>IF(Datos_totales!$B68=60,1,0)</f>
        <v>1</v>
      </c>
      <c r="H70" s="95">
        <f>IF(Datos_totales!$B68=80,1,0)</f>
        <v>0</v>
      </c>
      <c r="I70" s="95">
        <f>IF(Datos_totales!$B68=90,1,0)</f>
        <v>0</v>
      </c>
      <c r="J70" s="95">
        <f>IF(Datos_totales!$M68=2,1,0)</f>
        <v>0</v>
      </c>
      <c r="K70" s="95">
        <f>IF(Datos_totales!$M68=3,1,0)</f>
        <v>1</v>
      </c>
      <c r="L70" s="95">
        <f>IF(Datos_totales!$M68=4,1,0)</f>
        <v>0</v>
      </c>
      <c r="M70" s="95">
        <f>IF(Datos_totales!$M68&gt;4,1,0)</f>
        <v>0</v>
      </c>
      <c r="N70" s="95">
        <f>IF(Datos_totales!$N68&lt;3.2,1,0)</f>
        <v>0</v>
      </c>
      <c r="O70" s="95">
        <f>IF(AND(Datos_totales!$N68&gt;=3.2,Datos_totales!$N68&lt;3.5),1,0)</f>
        <v>0</v>
      </c>
      <c r="P70" s="95">
        <f>IF(AND(Datos_totales!$N68&gt;=3.5,Datos_totales!$N68&lt;3.7),1,0)</f>
        <v>0</v>
      </c>
      <c r="Q70" s="95">
        <f>IF(AND(Datos_totales!$N68&gt;=3.7,Datos_totales!$N68&lt;4),1,0)</f>
        <v>0</v>
      </c>
      <c r="R70" s="95">
        <f>IF(Datos_totales!$N68&gt;4,1,0)</f>
        <v>1</v>
      </c>
      <c r="S70" s="95">
        <v>0.65999999999999659</v>
      </c>
      <c r="T70" s="95">
        <f t="shared" ref="T70:T133" si="25">T69+S70</f>
        <v>42.125</v>
      </c>
      <c r="U70" s="95">
        <v>0</v>
      </c>
      <c r="V70" s="53">
        <v>0</v>
      </c>
      <c r="W70" s="54">
        <f t="shared" si="16"/>
        <v>1</v>
      </c>
      <c r="X70" s="54">
        <f t="shared" si="17"/>
        <v>0</v>
      </c>
      <c r="Y70" s="54">
        <f t="shared" si="18"/>
        <v>0</v>
      </c>
      <c r="Z70" s="54">
        <f t="shared" si="19"/>
        <v>0</v>
      </c>
      <c r="AA70" s="54">
        <f t="shared" si="20"/>
        <v>0</v>
      </c>
      <c r="AB70" s="95">
        <v>21682</v>
      </c>
      <c r="AC70" s="95">
        <v>22210</v>
      </c>
      <c r="AD70" s="95">
        <v>22752</v>
      </c>
      <c r="AE70" s="95">
        <f t="shared" si="21"/>
        <v>22215</v>
      </c>
      <c r="AF70" s="95">
        <v>82.77</v>
      </c>
      <c r="AG70" s="95">
        <v>1.9178729551988478</v>
      </c>
      <c r="AH70" s="95">
        <v>2.84</v>
      </c>
      <c r="AI70" s="95">
        <f t="shared" si="22"/>
        <v>0</v>
      </c>
      <c r="AJ70" s="95">
        <f t="shared" si="23"/>
        <v>0</v>
      </c>
      <c r="AK70" s="95">
        <f t="shared" si="13"/>
        <v>1</v>
      </c>
      <c r="AL70" s="95">
        <f t="shared" si="14"/>
        <v>0</v>
      </c>
      <c r="AM70" s="95">
        <f t="shared" si="15"/>
        <v>0</v>
      </c>
      <c r="AN70" s="95">
        <v>0.45331834004703764</v>
      </c>
      <c r="AO70" s="95">
        <v>0</v>
      </c>
      <c r="AP70" s="50">
        <f t="shared" si="24"/>
        <v>0</v>
      </c>
      <c r="AQ70" s="95">
        <v>0</v>
      </c>
      <c r="AR70" s="95">
        <f>'Datos sin int'!AE68</f>
        <v>0</v>
      </c>
      <c r="AS70" s="95">
        <f>'Datos sin int'!AF68</f>
        <v>0</v>
      </c>
      <c r="AT70" s="95">
        <f>'Datos sin int'!AG68</f>
        <v>0</v>
      </c>
      <c r="AU70" s="95">
        <f>'Datos sin int'!AH68</f>
        <v>2</v>
      </c>
      <c r="AV70" s="95">
        <f>'Datos sin int'!AI68</f>
        <v>2</v>
      </c>
      <c r="AW70" s="95">
        <f>'Datos sin int'!AJ68</f>
        <v>0</v>
      </c>
      <c r="AX70" s="95">
        <f>'Datos sin int'!AK68</f>
        <v>0</v>
      </c>
      <c r="AY70" s="95">
        <f>'Datos sin int'!AL68</f>
        <v>2</v>
      </c>
      <c r="AZ70" s="95">
        <f>'Datos sin int'!AM68</f>
        <v>2</v>
      </c>
      <c r="BA70" s="95">
        <f>'Datos sin int'!AN68</f>
        <v>4</v>
      </c>
      <c r="BB70" s="95">
        <f>'Datos sin int'!AO68</f>
        <v>0</v>
      </c>
      <c r="BC70" s="95">
        <f>'Datos sin int'!AP68</f>
        <v>0</v>
      </c>
      <c r="BD70" s="95">
        <f>'Datos sin int'!AQ68</f>
        <v>5</v>
      </c>
      <c r="BE70" s="95">
        <f>'Datos sin int'!AR68</f>
        <v>3</v>
      </c>
      <c r="BF70" s="95">
        <f>'Datos sin int'!AS68</f>
        <v>8</v>
      </c>
      <c r="BG70" s="95">
        <f>'Datos sin int'!AT68</f>
        <v>0</v>
      </c>
      <c r="BH70" s="95">
        <f>'Datos sin int'!AU68</f>
        <v>0</v>
      </c>
      <c r="BI70" s="95">
        <f>'Datos sin int'!AV68</f>
        <v>7</v>
      </c>
      <c r="BJ70" s="95">
        <f>'Datos sin int'!AW68</f>
        <v>7</v>
      </c>
      <c r="BK70" s="95">
        <f>'Datos sin int'!AX68</f>
        <v>14</v>
      </c>
    </row>
    <row r="71" spans="1:63" x14ac:dyDescent="0.3">
      <c r="A71" s="141">
        <v>68</v>
      </c>
      <c r="B71" s="95">
        <f>IF(Datos_totales!$E69=1,1,0)</f>
        <v>1</v>
      </c>
      <c r="C71" s="95">
        <f>IF(Datos_totales!$E69=2,1,0)</f>
        <v>0</v>
      </c>
      <c r="D71" s="95">
        <f>IF(Datos_totales!$E69=3,1,0)</f>
        <v>0</v>
      </c>
      <c r="E71" s="95">
        <f>IF(Datos_totales!$E69=4,1,0)</f>
        <v>0</v>
      </c>
      <c r="F71" s="95">
        <f>IF(Datos_totales!$B69=40,1,0)</f>
        <v>0</v>
      </c>
      <c r="G71" s="95">
        <f>IF(Datos_totales!$B69=60,1,0)</f>
        <v>1</v>
      </c>
      <c r="H71" s="95">
        <f>IF(Datos_totales!$B69=80,1,0)</f>
        <v>0</v>
      </c>
      <c r="I71" s="95">
        <f>IF(Datos_totales!$B69=90,1,0)</f>
        <v>0</v>
      </c>
      <c r="J71" s="95">
        <f>IF(Datos_totales!$M69=2,1,0)</f>
        <v>1</v>
      </c>
      <c r="K71" s="95">
        <f>IF(Datos_totales!$M69=3,1,0)</f>
        <v>0</v>
      </c>
      <c r="L71" s="95">
        <f>IF(Datos_totales!$M69=4,1,0)</f>
        <v>0</v>
      </c>
      <c r="M71" s="95">
        <f>IF(Datos_totales!$M69&gt;4,1,0)</f>
        <v>0</v>
      </c>
      <c r="N71" s="95">
        <f>IF(Datos_totales!$N69&lt;3.2,1,0)</f>
        <v>0</v>
      </c>
      <c r="O71" s="95">
        <f>IF(AND(Datos_totales!$N69&gt;=3.2,Datos_totales!$N69&lt;3.5),1,0)</f>
        <v>0</v>
      </c>
      <c r="P71" s="95">
        <f>IF(AND(Datos_totales!$N69&gt;=3.5,Datos_totales!$N69&lt;3.7),1,0)</f>
        <v>0</v>
      </c>
      <c r="Q71" s="95">
        <f>IF(AND(Datos_totales!$N69&gt;=3.7,Datos_totales!$N69&lt;4),1,0)</f>
        <v>0</v>
      </c>
      <c r="R71" s="95">
        <f>IF(Datos_totales!$N69&gt;4,1,0)</f>
        <v>1</v>
      </c>
      <c r="S71" s="95">
        <v>0.43999999999999773</v>
      </c>
      <c r="T71" s="95">
        <f t="shared" si="25"/>
        <v>42.564999999999998</v>
      </c>
      <c r="U71" s="95">
        <v>1</v>
      </c>
      <c r="V71" s="53">
        <v>6.9999999999999951E-2</v>
      </c>
      <c r="W71" s="54">
        <f t="shared" si="16"/>
        <v>0</v>
      </c>
      <c r="X71" s="54">
        <f t="shared" si="17"/>
        <v>1</v>
      </c>
      <c r="Y71" s="54">
        <f t="shared" si="18"/>
        <v>0</v>
      </c>
      <c r="Z71" s="54">
        <f t="shared" si="19"/>
        <v>0</v>
      </c>
      <c r="AA71" s="54">
        <f t="shared" si="20"/>
        <v>0</v>
      </c>
      <c r="AB71" s="95">
        <v>21682</v>
      </c>
      <c r="AC71" s="95">
        <v>22210</v>
      </c>
      <c r="AD71" s="95">
        <v>22752</v>
      </c>
      <c r="AE71" s="95">
        <f t="shared" si="21"/>
        <v>22215</v>
      </c>
      <c r="AF71" s="95">
        <v>68.97</v>
      </c>
      <c r="AG71" s="95">
        <v>1.8386602259889415</v>
      </c>
      <c r="AH71" s="95">
        <v>2.36</v>
      </c>
      <c r="AI71" s="95">
        <f t="shared" si="22"/>
        <v>0</v>
      </c>
      <c r="AJ71" s="95">
        <f t="shared" si="23"/>
        <v>0</v>
      </c>
      <c r="AK71" s="95">
        <f t="shared" si="13"/>
        <v>1</v>
      </c>
      <c r="AL71" s="95">
        <f t="shared" si="14"/>
        <v>0</v>
      </c>
      <c r="AM71" s="95">
        <f t="shared" si="15"/>
        <v>0</v>
      </c>
      <c r="AN71" s="95">
        <v>0.37291200297010657</v>
      </c>
      <c r="AO71" s="95">
        <v>3</v>
      </c>
      <c r="AP71" s="50">
        <f t="shared" si="24"/>
        <v>6.818181818181853</v>
      </c>
      <c r="AQ71" s="95">
        <v>1</v>
      </c>
      <c r="AR71" s="95">
        <f>'Datos sin int'!AE69</f>
        <v>0</v>
      </c>
      <c r="AS71" s="95">
        <f>'Datos sin int'!AF69</f>
        <v>0</v>
      </c>
      <c r="AT71" s="95">
        <f>'Datos sin int'!AG69</f>
        <v>1</v>
      </c>
      <c r="AU71" s="95">
        <f>'Datos sin int'!AH69</f>
        <v>1</v>
      </c>
      <c r="AV71" s="95">
        <f>'Datos sin int'!AI69</f>
        <v>2</v>
      </c>
      <c r="AW71" s="95">
        <f>'Datos sin int'!AJ69</f>
        <v>0</v>
      </c>
      <c r="AX71" s="95">
        <f>'Datos sin int'!AK69</f>
        <v>0</v>
      </c>
      <c r="AY71" s="95">
        <f>'Datos sin int'!AL69</f>
        <v>0</v>
      </c>
      <c r="AZ71" s="95">
        <f>'Datos sin int'!AM69</f>
        <v>1</v>
      </c>
      <c r="BA71" s="95">
        <f>'Datos sin int'!AN69</f>
        <v>1</v>
      </c>
      <c r="BB71" s="95">
        <f>'Datos sin int'!AO69</f>
        <v>0</v>
      </c>
      <c r="BC71" s="95">
        <f>'Datos sin int'!AP69</f>
        <v>0</v>
      </c>
      <c r="BD71" s="95">
        <f>'Datos sin int'!AQ69</f>
        <v>0</v>
      </c>
      <c r="BE71" s="95">
        <f>'Datos sin int'!AR69</f>
        <v>0</v>
      </c>
      <c r="BF71" s="95">
        <f>'Datos sin int'!AS69</f>
        <v>0</v>
      </c>
      <c r="BG71" s="95">
        <f>'Datos sin int'!AT69</f>
        <v>0</v>
      </c>
      <c r="BH71" s="95">
        <f>'Datos sin int'!AU69</f>
        <v>0</v>
      </c>
      <c r="BI71" s="95">
        <f>'Datos sin int'!AV69</f>
        <v>1</v>
      </c>
      <c r="BJ71" s="95">
        <f>'Datos sin int'!AW69</f>
        <v>2</v>
      </c>
      <c r="BK71" s="95">
        <f>'Datos sin int'!AX69</f>
        <v>3</v>
      </c>
    </row>
    <row r="72" spans="1:63" x14ac:dyDescent="0.3">
      <c r="A72" s="141">
        <v>69</v>
      </c>
      <c r="B72" s="95">
        <f>IF(Datos_totales!$E70=1,1,0)</f>
        <v>0</v>
      </c>
      <c r="C72" s="95">
        <f>IF(Datos_totales!$E70=2,1,0)</f>
        <v>1</v>
      </c>
      <c r="D72" s="95">
        <f>IF(Datos_totales!$E70=3,1,0)</f>
        <v>0</v>
      </c>
      <c r="E72" s="95">
        <f>IF(Datos_totales!$E70=4,1,0)</f>
        <v>0</v>
      </c>
      <c r="F72" s="95">
        <f>IF(Datos_totales!$B70=40,1,0)</f>
        <v>0</v>
      </c>
      <c r="G72" s="95">
        <f>IF(Datos_totales!$B70=60,1,0)</f>
        <v>0</v>
      </c>
      <c r="H72" s="95">
        <f>IF(Datos_totales!$B70=80,1,0)</f>
        <v>1</v>
      </c>
      <c r="I72" s="95">
        <f>IF(Datos_totales!$B70=90,1,0)</f>
        <v>0</v>
      </c>
      <c r="J72" s="95">
        <f>IF(Datos_totales!$M70=2,1,0)</f>
        <v>0</v>
      </c>
      <c r="K72" s="95">
        <f>IF(Datos_totales!$M70=3,1,0)</f>
        <v>1</v>
      </c>
      <c r="L72" s="95">
        <f>IF(Datos_totales!$M70=4,1,0)</f>
        <v>0</v>
      </c>
      <c r="M72" s="95">
        <f>IF(Datos_totales!$M70&gt;4,1,0)</f>
        <v>0</v>
      </c>
      <c r="N72" s="95">
        <f>IF(Datos_totales!$N70&lt;3.2,1,0)</f>
        <v>0</v>
      </c>
      <c r="O72" s="95">
        <f>IF(AND(Datos_totales!$N70&gt;=3.2,Datos_totales!$N70&lt;3.5),1,0)</f>
        <v>0</v>
      </c>
      <c r="P72" s="95">
        <f>IF(AND(Datos_totales!$N70&gt;=3.5,Datos_totales!$N70&lt;3.7),1,0)</f>
        <v>0</v>
      </c>
      <c r="Q72" s="95">
        <f>IF(AND(Datos_totales!$N70&gt;=3.7,Datos_totales!$N70&lt;4),1,0)</f>
        <v>0</v>
      </c>
      <c r="R72" s="95">
        <f>IF(Datos_totales!$N70&gt;4,1,0)</f>
        <v>1</v>
      </c>
      <c r="S72" s="95">
        <v>0.43500000000000227</v>
      </c>
      <c r="T72" s="95">
        <f t="shared" si="25"/>
        <v>43</v>
      </c>
      <c r="U72" s="95">
        <v>0</v>
      </c>
      <c r="V72" s="53">
        <v>1.0000000000000009E-2</v>
      </c>
      <c r="W72" s="54">
        <f t="shared" si="16"/>
        <v>1</v>
      </c>
      <c r="X72" s="54">
        <f t="shared" si="17"/>
        <v>0</v>
      </c>
      <c r="Y72" s="54">
        <f t="shared" si="18"/>
        <v>0</v>
      </c>
      <c r="Z72" s="54">
        <f t="shared" si="19"/>
        <v>0</v>
      </c>
      <c r="AA72" s="54">
        <f t="shared" si="20"/>
        <v>0</v>
      </c>
      <c r="AB72" s="95">
        <v>21682</v>
      </c>
      <c r="AC72" s="95">
        <v>22210</v>
      </c>
      <c r="AD72" s="95">
        <v>22752</v>
      </c>
      <c r="AE72" s="95">
        <f t="shared" si="21"/>
        <v>22215</v>
      </c>
      <c r="AF72" s="95">
        <v>74.209999999999994</v>
      </c>
      <c r="AG72" s="95">
        <v>1.87046243158892</v>
      </c>
      <c r="AH72" s="95">
        <v>3.41</v>
      </c>
      <c r="AI72" s="95">
        <f t="shared" si="22"/>
        <v>0</v>
      </c>
      <c r="AJ72" s="95">
        <f t="shared" si="23"/>
        <v>0</v>
      </c>
      <c r="AK72" s="95">
        <f t="shared" si="13"/>
        <v>1</v>
      </c>
      <c r="AL72" s="95">
        <f t="shared" si="14"/>
        <v>0</v>
      </c>
      <c r="AM72" s="95">
        <f t="shared" si="15"/>
        <v>0</v>
      </c>
      <c r="AN72" s="95">
        <v>0.53275437899249778</v>
      </c>
      <c r="AO72" s="95">
        <v>0</v>
      </c>
      <c r="AP72" s="50">
        <f t="shared" si="24"/>
        <v>0</v>
      </c>
      <c r="AQ72" s="95">
        <v>0</v>
      </c>
      <c r="AR72" s="95">
        <f>'Datos sin int'!AE70</f>
        <v>0</v>
      </c>
      <c r="AS72" s="95">
        <f>'Datos sin int'!AF70</f>
        <v>0</v>
      </c>
      <c r="AT72" s="95">
        <f>'Datos sin int'!AG70</f>
        <v>1</v>
      </c>
      <c r="AU72" s="95">
        <f>'Datos sin int'!AH70</f>
        <v>1</v>
      </c>
      <c r="AV72" s="95">
        <f>'Datos sin int'!AI70</f>
        <v>2</v>
      </c>
      <c r="AW72" s="95">
        <f>'Datos sin int'!AJ70</f>
        <v>0</v>
      </c>
      <c r="AX72" s="95">
        <f>'Datos sin int'!AK70</f>
        <v>0</v>
      </c>
      <c r="AY72" s="95">
        <f>'Datos sin int'!AL70</f>
        <v>0</v>
      </c>
      <c r="AZ72" s="95">
        <f>'Datos sin int'!AM70</f>
        <v>1</v>
      </c>
      <c r="BA72" s="95">
        <f>'Datos sin int'!AN70</f>
        <v>1</v>
      </c>
      <c r="BB72" s="95">
        <f>'Datos sin int'!AO70</f>
        <v>0</v>
      </c>
      <c r="BC72" s="95">
        <f>'Datos sin int'!AP70</f>
        <v>1</v>
      </c>
      <c r="BD72" s="95">
        <f>'Datos sin int'!AQ70</f>
        <v>1</v>
      </c>
      <c r="BE72" s="95">
        <f>'Datos sin int'!AR70</f>
        <v>0</v>
      </c>
      <c r="BF72" s="95">
        <f>'Datos sin int'!AS70</f>
        <v>2</v>
      </c>
      <c r="BG72" s="95">
        <f>'Datos sin int'!AT70</f>
        <v>0</v>
      </c>
      <c r="BH72" s="95">
        <f>'Datos sin int'!AU70</f>
        <v>1</v>
      </c>
      <c r="BI72" s="95">
        <f>'Datos sin int'!AV70</f>
        <v>2</v>
      </c>
      <c r="BJ72" s="95">
        <f>'Datos sin int'!AW70</f>
        <v>2</v>
      </c>
      <c r="BK72" s="95">
        <f>'Datos sin int'!AX70</f>
        <v>5</v>
      </c>
    </row>
    <row r="73" spans="1:63" x14ac:dyDescent="0.3">
      <c r="A73" s="141">
        <v>70</v>
      </c>
      <c r="B73" s="95">
        <f>IF(Datos_totales!$E71=1,1,0)</f>
        <v>1</v>
      </c>
      <c r="C73" s="95">
        <f>IF(Datos_totales!$E71=2,1,0)</f>
        <v>0</v>
      </c>
      <c r="D73" s="95">
        <f>IF(Datos_totales!$E71=3,1,0)</f>
        <v>0</v>
      </c>
      <c r="E73" s="95">
        <f>IF(Datos_totales!$E71=4,1,0)</f>
        <v>0</v>
      </c>
      <c r="F73" s="95">
        <f>IF(Datos_totales!$B71=40,1,0)</f>
        <v>0</v>
      </c>
      <c r="G73" s="95">
        <f>IF(Datos_totales!$B71=60,1,0)</f>
        <v>0</v>
      </c>
      <c r="H73" s="95">
        <f>IF(Datos_totales!$B71=80,1,0)</f>
        <v>1</v>
      </c>
      <c r="I73" s="95">
        <f>IF(Datos_totales!$B71=90,1,0)</f>
        <v>0</v>
      </c>
      <c r="J73" s="95">
        <f>IF(Datos_totales!$M71=2,1,0)</f>
        <v>0</v>
      </c>
      <c r="K73" s="95">
        <f>IF(Datos_totales!$M71=3,1,0)</f>
        <v>1</v>
      </c>
      <c r="L73" s="95">
        <f>IF(Datos_totales!$M71=4,1,0)</f>
        <v>0</v>
      </c>
      <c r="M73" s="95">
        <f>IF(Datos_totales!$M71&gt;4,1,0)</f>
        <v>0</v>
      </c>
      <c r="N73" s="95">
        <f>IF(Datos_totales!$N71&lt;3.2,1,0)</f>
        <v>0</v>
      </c>
      <c r="O73" s="95">
        <f>IF(AND(Datos_totales!$N71&gt;=3.2,Datos_totales!$N71&lt;3.5),1,0)</f>
        <v>0</v>
      </c>
      <c r="P73" s="95">
        <f>IF(AND(Datos_totales!$N71&gt;=3.5,Datos_totales!$N71&lt;3.7),1,0)</f>
        <v>1</v>
      </c>
      <c r="Q73" s="95">
        <f>IF(AND(Datos_totales!$N71&gt;=3.7,Datos_totales!$N71&lt;4),1,0)</f>
        <v>0</v>
      </c>
      <c r="R73" s="95">
        <f>IF(Datos_totales!$N71&gt;4,1,0)</f>
        <v>0</v>
      </c>
      <c r="S73" s="95">
        <v>0.40299999999999869</v>
      </c>
      <c r="T73" s="95">
        <f t="shared" si="25"/>
        <v>43.402999999999999</v>
      </c>
      <c r="U73" s="95">
        <v>0</v>
      </c>
      <c r="V73" s="53">
        <v>0</v>
      </c>
      <c r="W73" s="54">
        <f t="shared" si="16"/>
        <v>1</v>
      </c>
      <c r="X73" s="54">
        <f t="shared" si="17"/>
        <v>0</v>
      </c>
      <c r="Y73" s="54">
        <f t="shared" si="18"/>
        <v>0</v>
      </c>
      <c r="Z73" s="54">
        <f t="shared" si="19"/>
        <v>0</v>
      </c>
      <c r="AA73" s="54">
        <f t="shared" si="20"/>
        <v>0</v>
      </c>
      <c r="AB73" s="95">
        <v>21682</v>
      </c>
      <c r="AC73" s="95">
        <v>22210</v>
      </c>
      <c r="AD73" s="95">
        <v>22752</v>
      </c>
      <c r="AE73" s="95">
        <f t="shared" si="21"/>
        <v>22215</v>
      </c>
      <c r="AF73" s="95">
        <v>58.17</v>
      </c>
      <c r="AG73" s="95">
        <v>1.7646990637983679</v>
      </c>
      <c r="AH73" s="95">
        <v>4.43</v>
      </c>
      <c r="AI73" s="95">
        <f t="shared" si="22"/>
        <v>0</v>
      </c>
      <c r="AJ73" s="95">
        <f t="shared" si="23"/>
        <v>0</v>
      </c>
      <c r="AK73" s="95">
        <f t="shared" si="13"/>
        <v>0</v>
      </c>
      <c r="AL73" s="95">
        <f t="shared" si="14"/>
        <v>1</v>
      </c>
      <c r="AM73" s="95">
        <f t="shared" si="15"/>
        <v>0</v>
      </c>
      <c r="AN73" s="95">
        <v>0.64640372622306952</v>
      </c>
      <c r="AO73" s="95">
        <v>0</v>
      </c>
      <c r="AP73" s="50">
        <f t="shared" si="24"/>
        <v>0</v>
      </c>
      <c r="AQ73" s="95">
        <v>0</v>
      </c>
      <c r="AR73" s="95">
        <f>'Datos sin int'!AE71</f>
        <v>0</v>
      </c>
      <c r="AS73" s="95">
        <f>'Datos sin int'!AF71</f>
        <v>0</v>
      </c>
      <c r="AT73" s="95">
        <f>'Datos sin int'!AG71</f>
        <v>0</v>
      </c>
      <c r="AU73" s="95">
        <f>'Datos sin int'!AH71</f>
        <v>0</v>
      </c>
      <c r="AV73" s="95">
        <f>'Datos sin int'!AI71</f>
        <v>0</v>
      </c>
      <c r="AW73" s="95">
        <f>'Datos sin int'!AJ71</f>
        <v>0</v>
      </c>
      <c r="AX73" s="95">
        <f>'Datos sin int'!AK71</f>
        <v>0</v>
      </c>
      <c r="AY73" s="95">
        <f>'Datos sin int'!AL71</f>
        <v>0</v>
      </c>
      <c r="AZ73" s="95">
        <f>'Datos sin int'!AM71</f>
        <v>1</v>
      </c>
      <c r="BA73" s="95">
        <f>'Datos sin int'!AN71</f>
        <v>1</v>
      </c>
      <c r="BB73" s="95">
        <f>'Datos sin int'!AO71</f>
        <v>0</v>
      </c>
      <c r="BC73" s="95">
        <f>'Datos sin int'!AP71</f>
        <v>0</v>
      </c>
      <c r="BD73" s="95">
        <f>'Datos sin int'!AQ71</f>
        <v>1</v>
      </c>
      <c r="BE73" s="95">
        <f>'Datos sin int'!AR71</f>
        <v>0</v>
      </c>
      <c r="BF73" s="95">
        <f>'Datos sin int'!AS71</f>
        <v>1</v>
      </c>
      <c r="BG73" s="95">
        <f>'Datos sin int'!AT71</f>
        <v>0</v>
      </c>
      <c r="BH73" s="95">
        <f>'Datos sin int'!AU71</f>
        <v>0</v>
      </c>
      <c r="BI73" s="95">
        <f>'Datos sin int'!AV71</f>
        <v>1</v>
      </c>
      <c r="BJ73" s="95">
        <f>'Datos sin int'!AW71</f>
        <v>1</v>
      </c>
      <c r="BK73" s="95">
        <f>'Datos sin int'!AX71</f>
        <v>2</v>
      </c>
    </row>
    <row r="74" spans="1:63" x14ac:dyDescent="0.3">
      <c r="A74" s="141">
        <v>71</v>
      </c>
      <c r="B74" s="95">
        <f>IF(Datos_totales!$E72=1,1,0)</f>
        <v>1</v>
      </c>
      <c r="C74" s="95">
        <f>IF(Datos_totales!$E72=2,1,0)</f>
        <v>0</v>
      </c>
      <c r="D74" s="95">
        <f>IF(Datos_totales!$E72=3,1,0)</f>
        <v>0</v>
      </c>
      <c r="E74" s="95">
        <f>IF(Datos_totales!$E72=4,1,0)</f>
        <v>0</v>
      </c>
      <c r="F74" s="95">
        <f>IF(Datos_totales!$B72=40,1,0)</f>
        <v>0</v>
      </c>
      <c r="G74" s="95">
        <f>IF(Datos_totales!$B72=60,1,0)</f>
        <v>0</v>
      </c>
      <c r="H74" s="95">
        <f>IF(Datos_totales!$B72=80,1,0)</f>
        <v>1</v>
      </c>
      <c r="I74" s="95">
        <f>IF(Datos_totales!$B72=90,1,0)</f>
        <v>0</v>
      </c>
      <c r="J74" s="95">
        <f>IF(Datos_totales!$M72=2,1,0)</f>
        <v>1</v>
      </c>
      <c r="K74" s="95">
        <f>IF(Datos_totales!$M72=3,1,0)</f>
        <v>0</v>
      </c>
      <c r="L74" s="95">
        <f>IF(Datos_totales!$M72=4,1,0)</f>
        <v>0</v>
      </c>
      <c r="M74" s="95">
        <f>IF(Datos_totales!$M72&gt;4,1,0)</f>
        <v>0</v>
      </c>
      <c r="N74" s="95">
        <f>IF(Datos_totales!$N72&lt;3.2,1,0)</f>
        <v>0</v>
      </c>
      <c r="O74" s="95">
        <f>IF(AND(Datos_totales!$N72&gt;=3.2,Datos_totales!$N72&lt;3.5),1,0)</f>
        <v>0</v>
      </c>
      <c r="P74" s="95">
        <f>IF(AND(Datos_totales!$N72&gt;=3.5,Datos_totales!$N72&lt;3.7),1,0)</f>
        <v>1</v>
      </c>
      <c r="Q74" s="95">
        <f>IF(AND(Datos_totales!$N72&gt;=3.7,Datos_totales!$N72&lt;4),1,0)</f>
        <v>0</v>
      </c>
      <c r="R74" s="95">
        <f>IF(Datos_totales!$N72&gt;4,1,0)</f>
        <v>0</v>
      </c>
      <c r="S74" s="95">
        <v>0.59700000000000142</v>
      </c>
      <c r="T74" s="95">
        <f t="shared" si="25"/>
        <v>44</v>
      </c>
      <c r="U74" s="95">
        <v>0</v>
      </c>
      <c r="V74" s="53">
        <v>6.0000000000000053E-2</v>
      </c>
      <c r="W74" s="54">
        <f t="shared" si="16"/>
        <v>0</v>
      </c>
      <c r="X74" s="54">
        <f t="shared" si="17"/>
        <v>1</v>
      </c>
      <c r="Y74" s="54">
        <f t="shared" si="18"/>
        <v>0</v>
      </c>
      <c r="Z74" s="54">
        <f t="shared" si="19"/>
        <v>0</v>
      </c>
      <c r="AA74" s="54">
        <f t="shared" si="20"/>
        <v>0</v>
      </c>
      <c r="AB74" s="95">
        <v>21682</v>
      </c>
      <c r="AC74" s="95">
        <v>22210</v>
      </c>
      <c r="AD74" s="95">
        <v>22752</v>
      </c>
      <c r="AE74" s="95">
        <f t="shared" si="21"/>
        <v>22215</v>
      </c>
      <c r="AF74" s="95">
        <v>64.55</v>
      </c>
      <c r="AG74" s="95">
        <v>1.8098962466024391</v>
      </c>
      <c r="AH74" s="95">
        <v>3.11</v>
      </c>
      <c r="AI74" s="95">
        <f t="shared" si="22"/>
        <v>0</v>
      </c>
      <c r="AJ74" s="95">
        <f t="shared" si="23"/>
        <v>0</v>
      </c>
      <c r="AK74" s="95">
        <f t="shared" si="13"/>
        <v>1</v>
      </c>
      <c r="AL74" s="95">
        <f t="shared" si="14"/>
        <v>0</v>
      </c>
      <c r="AM74" s="95">
        <f t="shared" si="15"/>
        <v>0</v>
      </c>
      <c r="AN74" s="95">
        <v>0.4927603890268375</v>
      </c>
      <c r="AO74" s="95">
        <v>0</v>
      </c>
      <c r="AP74" s="50">
        <f t="shared" si="24"/>
        <v>0</v>
      </c>
      <c r="AQ74" s="95">
        <v>0</v>
      </c>
      <c r="AR74" s="95">
        <f>'Datos sin int'!AE72</f>
        <v>0</v>
      </c>
      <c r="AS74" s="95">
        <f>'Datos sin int'!AF72</f>
        <v>0</v>
      </c>
      <c r="AT74" s="95">
        <f>'Datos sin int'!AG72</f>
        <v>0</v>
      </c>
      <c r="AU74" s="95">
        <f>'Datos sin int'!AH72</f>
        <v>0</v>
      </c>
      <c r="AV74" s="95">
        <f>'Datos sin int'!AI72</f>
        <v>0</v>
      </c>
      <c r="AW74" s="95">
        <f>'Datos sin int'!AJ72</f>
        <v>0</v>
      </c>
      <c r="AX74" s="95">
        <f>'Datos sin int'!AK72</f>
        <v>0</v>
      </c>
      <c r="AY74" s="95">
        <f>'Datos sin int'!AL72</f>
        <v>0</v>
      </c>
      <c r="AZ74" s="95">
        <f>'Datos sin int'!AM72</f>
        <v>0</v>
      </c>
      <c r="BA74" s="95">
        <f>'Datos sin int'!AN72</f>
        <v>0</v>
      </c>
      <c r="BB74" s="95">
        <f>'Datos sin int'!AO72</f>
        <v>0</v>
      </c>
      <c r="BC74" s="95">
        <f>'Datos sin int'!AP72</f>
        <v>0</v>
      </c>
      <c r="BD74" s="95">
        <f>'Datos sin int'!AQ72</f>
        <v>1</v>
      </c>
      <c r="BE74" s="95">
        <f>'Datos sin int'!AR72</f>
        <v>1</v>
      </c>
      <c r="BF74" s="95">
        <f>'Datos sin int'!AS72</f>
        <v>2</v>
      </c>
      <c r="BG74" s="95">
        <f>'Datos sin int'!AT72</f>
        <v>0</v>
      </c>
      <c r="BH74" s="95">
        <f>'Datos sin int'!AU72</f>
        <v>0</v>
      </c>
      <c r="BI74" s="95">
        <f>'Datos sin int'!AV72</f>
        <v>1</v>
      </c>
      <c r="BJ74" s="95">
        <f>'Datos sin int'!AW72</f>
        <v>1</v>
      </c>
      <c r="BK74" s="95">
        <f>'Datos sin int'!AX72</f>
        <v>2</v>
      </c>
    </row>
    <row r="75" spans="1:63" x14ac:dyDescent="0.3">
      <c r="A75" s="141">
        <v>72</v>
      </c>
      <c r="B75" s="95">
        <f>IF(Datos_totales!$E73=1,1,0)</f>
        <v>0</v>
      </c>
      <c r="C75" s="95">
        <f>IF(Datos_totales!$E73=2,1,0)</f>
        <v>0</v>
      </c>
      <c r="D75" s="95">
        <f>IF(Datos_totales!$E73=3,1,0)</f>
        <v>1</v>
      </c>
      <c r="E75" s="95">
        <f>IF(Datos_totales!$E73=4,1,0)</f>
        <v>0</v>
      </c>
      <c r="F75" s="95">
        <f>IF(Datos_totales!$B73=40,1,0)</f>
        <v>0</v>
      </c>
      <c r="G75" s="95">
        <f>IF(Datos_totales!$B73=60,1,0)</f>
        <v>1</v>
      </c>
      <c r="H75" s="95">
        <f>IF(Datos_totales!$B73=80,1,0)</f>
        <v>0</v>
      </c>
      <c r="I75" s="95">
        <f>IF(Datos_totales!$B73=90,1,0)</f>
        <v>0</v>
      </c>
      <c r="J75" s="95">
        <f>IF(Datos_totales!$M73=2,1,0)</f>
        <v>1</v>
      </c>
      <c r="K75" s="95">
        <f>IF(Datos_totales!$M73=3,1,0)</f>
        <v>0</v>
      </c>
      <c r="L75" s="95">
        <f>IF(Datos_totales!$M73=4,1,0)</f>
        <v>0</v>
      </c>
      <c r="M75" s="95">
        <f>IF(Datos_totales!$M73&gt;4,1,0)</f>
        <v>0</v>
      </c>
      <c r="N75" s="95">
        <f>IF(Datos_totales!$N73&lt;3.2,1,0)</f>
        <v>0</v>
      </c>
      <c r="O75" s="95">
        <f>IF(AND(Datos_totales!$N73&gt;=3.2,Datos_totales!$N73&lt;3.5),1,0)</f>
        <v>0</v>
      </c>
      <c r="P75" s="95">
        <f>IF(AND(Datos_totales!$N73&gt;=3.5,Datos_totales!$N73&lt;3.7),1,0)</f>
        <v>0</v>
      </c>
      <c r="Q75" s="95">
        <f>IF(AND(Datos_totales!$N73&gt;=3.7,Datos_totales!$N73&lt;4),1,0)</f>
        <v>0</v>
      </c>
      <c r="R75" s="95">
        <f>IF(Datos_totales!$N73&gt;4,1,0)</f>
        <v>1</v>
      </c>
      <c r="S75" s="95">
        <v>0.63000000000000245</v>
      </c>
      <c r="T75" s="95">
        <f t="shared" si="25"/>
        <v>44.63</v>
      </c>
      <c r="U75" s="95">
        <v>0</v>
      </c>
      <c r="V75" s="53">
        <v>0</v>
      </c>
      <c r="W75" s="54">
        <f t="shared" si="16"/>
        <v>1</v>
      </c>
      <c r="X75" s="54">
        <f t="shared" si="17"/>
        <v>0</v>
      </c>
      <c r="Y75" s="54">
        <f t="shared" si="18"/>
        <v>0</v>
      </c>
      <c r="Z75" s="54">
        <f t="shared" si="19"/>
        <v>0</v>
      </c>
      <c r="AA75" s="54">
        <f t="shared" si="20"/>
        <v>0</v>
      </c>
      <c r="AB75" s="95">
        <v>21682</v>
      </c>
      <c r="AC75" s="95">
        <v>22210</v>
      </c>
      <c r="AD75" s="95">
        <v>22752</v>
      </c>
      <c r="AE75" s="95">
        <f t="shared" si="21"/>
        <v>22215</v>
      </c>
      <c r="AF75" s="95">
        <v>72.83</v>
      </c>
      <c r="AG75" s="95">
        <v>1.8623103099542704</v>
      </c>
      <c r="AH75" s="95">
        <v>5.1100000000000003</v>
      </c>
      <c r="AI75" s="95">
        <f t="shared" si="22"/>
        <v>0</v>
      </c>
      <c r="AJ75" s="95">
        <f t="shared" si="23"/>
        <v>0</v>
      </c>
      <c r="AK75" s="95">
        <f t="shared" si="13"/>
        <v>0</v>
      </c>
      <c r="AL75" s="95">
        <f t="shared" si="14"/>
        <v>1</v>
      </c>
      <c r="AM75" s="95">
        <f t="shared" si="15"/>
        <v>0</v>
      </c>
      <c r="AN75" s="95">
        <v>0.70842090013471271</v>
      </c>
      <c r="AO75" s="95">
        <v>2</v>
      </c>
      <c r="AP75" s="50">
        <f t="shared" si="24"/>
        <v>3.1746031746031624</v>
      </c>
      <c r="AQ75" s="95">
        <v>0</v>
      </c>
      <c r="AR75" s="95">
        <f>'Datos sin int'!AE73</f>
        <v>0</v>
      </c>
      <c r="AS75" s="95">
        <f>'Datos sin int'!AF73</f>
        <v>1</v>
      </c>
      <c r="AT75" s="95">
        <f>'Datos sin int'!AG73</f>
        <v>2</v>
      </c>
      <c r="AU75" s="95">
        <f>'Datos sin int'!AH73</f>
        <v>2</v>
      </c>
      <c r="AV75" s="95">
        <f>'Datos sin int'!AI73</f>
        <v>5</v>
      </c>
      <c r="AW75" s="95">
        <f>'Datos sin int'!AJ73</f>
        <v>0</v>
      </c>
      <c r="AX75" s="95">
        <f>'Datos sin int'!AK73</f>
        <v>0</v>
      </c>
      <c r="AY75" s="95">
        <f>'Datos sin int'!AL73</f>
        <v>1</v>
      </c>
      <c r="AZ75" s="95">
        <f>'Datos sin int'!AM73</f>
        <v>0</v>
      </c>
      <c r="BA75" s="95">
        <f>'Datos sin int'!AN73</f>
        <v>1</v>
      </c>
      <c r="BB75" s="95">
        <f>'Datos sin int'!AO73</f>
        <v>0</v>
      </c>
      <c r="BC75" s="95">
        <f>'Datos sin int'!AP73</f>
        <v>0</v>
      </c>
      <c r="BD75" s="95">
        <f>'Datos sin int'!AQ73</f>
        <v>0</v>
      </c>
      <c r="BE75" s="95">
        <f>'Datos sin int'!AR73</f>
        <v>3</v>
      </c>
      <c r="BF75" s="95">
        <f>'Datos sin int'!AS73</f>
        <v>3</v>
      </c>
      <c r="BG75" s="95">
        <f>'Datos sin int'!AT73</f>
        <v>0</v>
      </c>
      <c r="BH75" s="95">
        <f>'Datos sin int'!AU73</f>
        <v>1</v>
      </c>
      <c r="BI75" s="95">
        <f>'Datos sin int'!AV73</f>
        <v>3</v>
      </c>
      <c r="BJ75" s="95">
        <f>'Datos sin int'!AW73</f>
        <v>5</v>
      </c>
      <c r="BK75" s="95">
        <f>'Datos sin int'!AX73</f>
        <v>9</v>
      </c>
    </row>
    <row r="76" spans="1:63" x14ac:dyDescent="0.3">
      <c r="A76" s="141">
        <v>73</v>
      </c>
      <c r="B76" s="95">
        <f>IF(Datos_totales!$E74=1,1,0)</f>
        <v>1</v>
      </c>
      <c r="C76" s="95">
        <f>IF(Datos_totales!$E74=2,1,0)</f>
        <v>0</v>
      </c>
      <c r="D76" s="95">
        <f>IF(Datos_totales!$E74=3,1,0)</f>
        <v>0</v>
      </c>
      <c r="E76" s="95">
        <f>IF(Datos_totales!$E74=4,1,0)</f>
        <v>0</v>
      </c>
      <c r="F76" s="95">
        <f>IF(Datos_totales!$B74=40,1,0)</f>
        <v>0</v>
      </c>
      <c r="G76" s="95">
        <f>IF(Datos_totales!$B74=60,1,0)</f>
        <v>0</v>
      </c>
      <c r="H76" s="95">
        <f>IF(Datos_totales!$B74=80,1,0)</f>
        <v>1</v>
      </c>
      <c r="I76" s="95">
        <f>IF(Datos_totales!$B74=90,1,0)</f>
        <v>0</v>
      </c>
      <c r="J76" s="95">
        <f>IF(Datos_totales!$M74=2,1,0)</f>
        <v>0</v>
      </c>
      <c r="K76" s="95">
        <f>IF(Datos_totales!$M74=3,1,0)</f>
        <v>1</v>
      </c>
      <c r="L76" s="95">
        <f>IF(Datos_totales!$M74=4,1,0)</f>
        <v>0</v>
      </c>
      <c r="M76" s="95">
        <f>IF(Datos_totales!$M74&gt;4,1,0)</f>
        <v>0</v>
      </c>
      <c r="N76" s="95">
        <f>IF(Datos_totales!$N74&lt;3.2,1,0)</f>
        <v>0</v>
      </c>
      <c r="O76" s="95">
        <f>IF(AND(Datos_totales!$N74&gt;=3.2,Datos_totales!$N74&lt;3.5),1,0)</f>
        <v>0</v>
      </c>
      <c r="P76" s="95">
        <f>IF(AND(Datos_totales!$N74&gt;=3.5,Datos_totales!$N74&lt;3.7),1,0)</f>
        <v>0</v>
      </c>
      <c r="Q76" s="95">
        <f>IF(AND(Datos_totales!$N74&gt;=3.7,Datos_totales!$N74&lt;4),1,0)</f>
        <v>0</v>
      </c>
      <c r="R76" s="95">
        <f>IF(Datos_totales!$N74&gt;4,1,0)</f>
        <v>1</v>
      </c>
      <c r="S76" s="95">
        <v>0.66999999999999449</v>
      </c>
      <c r="T76" s="95">
        <f t="shared" si="25"/>
        <v>45.3</v>
      </c>
      <c r="U76" s="95">
        <v>0</v>
      </c>
      <c r="V76" s="53">
        <v>0.13</v>
      </c>
      <c r="W76" s="54">
        <f t="shared" si="16"/>
        <v>0</v>
      </c>
      <c r="X76" s="54">
        <f t="shared" si="17"/>
        <v>0</v>
      </c>
      <c r="Y76" s="54">
        <f t="shared" si="18"/>
        <v>1</v>
      </c>
      <c r="Z76" s="54">
        <f t="shared" si="19"/>
        <v>0</v>
      </c>
      <c r="AA76" s="54">
        <f t="shared" si="20"/>
        <v>0</v>
      </c>
      <c r="AB76" s="95">
        <v>21682</v>
      </c>
      <c r="AC76" s="95">
        <v>22210</v>
      </c>
      <c r="AD76" s="95">
        <v>22752</v>
      </c>
      <c r="AE76" s="95">
        <f t="shared" si="21"/>
        <v>22215</v>
      </c>
      <c r="AF76" s="95">
        <v>79.11</v>
      </c>
      <c r="AG76" s="95">
        <v>1.8982313845130967</v>
      </c>
      <c r="AH76" s="95">
        <v>3.2</v>
      </c>
      <c r="AI76" s="95">
        <f t="shared" si="22"/>
        <v>0</v>
      </c>
      <c r="AJ76" s="95">
        <f t="shared" si="23"/>
        <v>0</v>
      </c>
      <c r="AK76" s="95">
        <f t="shared" si="13"/>
        <v>1</v>
      </c>
      <c r="AL76" s="95">
        <f t="shared" si="14"/>
        <v>0</v>
      </c>
      <c r="AM76" s="95">
        <f t="shared" si="15"/>
        <v>0</v>
      </c>
      <c r="AN76" s="95">
        <v>0.50514997831990605</v>
      </c>
      <c r="AO76" s="95">
        <v>0</v>
      </c>
      <c r="AP76" s="50">
        <f t="shared" si="24"/>
        <v>0</v>
      </c>
      <c r="AQ76" s="95">
        <v>0</v>
      </c>
      <c r="AR76" s="95">
        <f>'Datos sin int'!AE74</f>
        <v>0</v>
      </c>
      <c r="AS76" s="95">
        <f>'Datos sin int'!AF74</f>
        <v>0</v>
      </c>
      <c r="AT76" s="95">
        <f>'Datos sin int'!AG74</f>
        <v>0</v>
      </c>
      <c r="AU76" s="95">
        <f>'Datos sin int'!AH74</f>
        <v>5</v>
      </c>
      <c r="AV76" s="95">
        <f>'Datos sin int'!AI74</f>
        <v>5</v>
      </c>
      <c r="AW76" s="95">
        <f>'Datos sin int'!AJ74</f>
        <v>0</v>
      </c>
      <c r="AX76" s="95">
        <f>'Datos sin int'!AK74</f>
        <v>0</v>
      </c>
      <c r="AY76" s="95">
        <f>'Datos sin int'!AL74</f>
        <v>1</v>
      </c>
      <c r="AZ76" s="95">
        <f>'Datos sin int'!AM74</f>
        <v>1</v>
      </c>
      <c r="BA76" s="95">
        <f>'Datos sin int'!AN74</f>
        <v>2</v>
      </c>
      <c r="BB76" s="95">
        <f>'Datos sin int'!AO74</f>
        <v>0</v>
      </c>
      <c r="BC76" s="95">
        <f>'Datos sin int'!AP74</f>
        <v>0</v>
      </c>
      <c r="BD76" s="95">
        <f>'Datos sin int'!AQ74</f>
        <v>2</v>
      </c>
      <c r="BE76" s="95">
        <f>'Datos sin int'!AR74</f>
        <v>2</v>
      </c>
      <c r="BF76" s="95">
        <f>'Datos sin int'!AS74</f>
        <v>4</v>
      </c>
      <c r="BG76" s="95">
        <f>'Datos sin int'!AT74</f>
        <v>0</v>
      </c>
      <c r="BH76" s="95">
        <f>'Datos sin int'!AU74</f>
        <v>0</v>
      </c>
      <c r="BI76" s="95">
        <f>'Datos sin int'!AV74</f>
        <v>3</v>
      </c>
      <c r="BJ76" s="95">
        <f>'Datos sin int'!AW74</f>
        <v>8</v>
      </c>
      <c r="BK76" s="95">
        <f>'Datos sin int'!AX74</f>
        <v>11</v>
      </c>
    </row>
    <row r="77" spans="1:63" x14ac:dyDescent="0.3">
      <c r="A77" s="141">
        <v>74</v>
      </c>
      <c r="B77" s="95">
        <f>IF(Datos_totales!$E75=1,1,0)</f>
        <v>0</v>
      </c>
      <c r="C77" s="95">
        <f>IF(Datos_totales!$E75=2,1,0)</f>
        <v>0</v>
      </c>
      <c r="D77" s="95">
        <f>IF(Datos_totales!$E75=3,1,0)</f>
        <v>1</v>
      </c>
      <c r="E77" s="95">
        <f>IF(Datos_totales!$E75=4,1,0)</f>
        <v>0</v>
      </c>
      <c r="F77" s="95">
        <f>IF(Datos_totales!$B75=40,1,0)</f>
        <v>0</v>
      </c>
      <c r="G77" s="95">
        <f>IF(Datos_totales!$B75=60,1,0)</f>
        <v>1</v>
      </c>
      <c r="H77" s="95">
        <f>IF(Datos_totales!$B75=80,1,0)</f>
        <v>0</v>
      </c>
      <c r="I77" s="95">
        <f>IF(Datos_totales!$B75=90,1,0)</f>
        <v>0</v>
      </c>
      <c r="J77" s="95">
        <f>IF(Datos_totales!$M75=2,1,0)</f>
        <v>0</v>
      </c>
      <c r="K77" s="95">
        <f>IF(Datos_totales!$M75=3,1,0)</f>
        <v>1</v>
      </c>
      <c r="L77" s="95">
        <f>IF(Datos_totales!$M75=4,1,0)</f>
        <v>0</v>
      </c>
      <c r="M77" s="95">
        <f>IF(Datos_totales!$M75&gt;4,1,0)</f>
        <v>0</v>
      </c>
      <c r="N77" s="95">
        <f>IF(Datos_totales!$N75&lt;3.2,1,0)</f>
        <v>0</v>
      </c>
      <c r="O77" s="95">
        <f>IF(AND(Datos_totales!$N75&gt;=3.2,Datos_totales!$N75&lt;3.5),1,0)</f>
        <v>0</v>
      </c>
      <c r="P77" s="95">
        <f>IF(AND(Datos_totales!$N75&gt;=3.5,Datos_totales!$N75&lt;3.7),1,0)</f>
        <v>1</v>
      </c>
      <c r="Q77" s="95">
        <f>IF(AND(Datos_totales!$N75&gt;=3.7,Datos_totales!$N75&lt;4),1,0)</f>
        <v>0</v>
      </c>
      <c r="R77" s="95">
        <f>IF(Datos_totales!$N75&gt;4,1,0)</f>
        <v>0</v>
      </c>
      <c r="S77" s="95">
        <v>0.81500000000000472</v>
      </c>
      <c r="T77" s="95">
        <f t="shared" si="25"/>
        <v>46.115000000000002</v>
      </c>
      <c r="U77" s="95">
        <v>0</v>
      </c>
      <c r="V77" s="53">
        <v>2.0000000000000018E-2</v>
      </c>
      <c r="W77" s="54">
        <f t="shared" si="16"/>
        <v>0</v>
      </c>
      <c r="X77" s="54">
        <f t="shared" si="17"/>
        <v>1</v>
      </c>
      <c r="Y77" s="54">
        <f t="shared" si="18"/>
        <v>0</v>
      </c>
      <c r="Z77" s="54">
        <f t="shared" si="19"/>
        <v>0</v>
      </c>
      <c r="AA77" s="54">
        <f t="shared" si="20"/>
        <v>0</v>
      </c>
      <c r="AB77" s="95">
        <v>21682</v>
      </c>
      <c r="AC77" s="95">
        <v>22210</v>
      </c>
      <c r="AD77" s="95">
        <v>22752</v>
      </c>
      <c r="AE77" s="95">
        <f t="shared" si="21"/>
        <v>22215</v>
      </c>
      <c r="AF77" s="95">
        <v>89.28</v>
      </c>
      <c r="AG77" s="95">
        <v>1.9507541815935034</v>
      </c>
      <c r="AH77" s="95">
        <v>5.34</v>
      </c>
      <c r="AI77" s="95">
        <f t="shared" si="22"/>
        <v>0</v>
      </c>
      <c r="AJ77" s="95">
        <f t="shared" si="23"/>
        <v>0</v>
      </c>
      <c r="AK77" s="95">
        <f t="shared" si="13"/>
        <v>0</v>
      </c>
      <c r="AL77" s="95">
        <f t="shared" si="14"/>
        <v>1</v>
      </c>
      <c r="AM77" s="95">
        <f t="shared" si="15"/>
        <v>0</v>
      </c>
      <c r="AN77" s="95">
        <v>0.72754125702855643</v>
      </c>
      <c r="AO77" s="95">
        <v>1</v>
      </c>
      <c r="AP77" s="50">
        <f t="shared" si="24"/>
        <v>1.2269938650306678</v>
      </c>
      <c r="AQ77" s="95">
        <v>0</v>
      </c>
      <c r="AR77" s="95">
        <f>'Datos sin int'!AE75</f>
        <v>0</v>
      </c>
      <c r="AS77" s="95">
        <f>'Datos sin int'!AF75</f>
        <v>0</v>
      </c>
      <c r="AT77" s="95">
        <f>'Datos sin int'!AG75</f>
        <v>0</v>
      </c>
      <c r="AU77" s="95">
        <f>'Datos sin int'!AH75</f>
        <v>8</v>
      </c>
      <c r="AV77" s="95">
        <f>'Datos sin int'!AI75</f>
        <v>8</v>
      </c>
      <c r="AW77" s="95">
        <f>'Datos sin int'!AJ75</f>
        <v>0</v>
      </c>
      <c r="AX77" s="95">
        <f>'Datos sin int'!AK75</f>
        <v>0</v>
      </c>
      <c r="AY77" s="95">
        <f>'Datos sin int'!AL75</f>
        <v>1</v>
      </c>
      <c r="AZ77" s="95">
        <f>'Datos sin int'!AM75</f>
        <v>6</v>
      </c>
      <c r="BA77" s="95">
        <f>'Datos sin int'!AN75</f>
        <v>7</v>
      </c>
      <c r="BB77" s="95">
        <f>'Datos sin int'!AO75</f>
        <v>0</v>
      </c>
      <c r="BC77" s="95">
        <f>'Datos sin int'!AP75</f>
        <v>0</v>
      </c>
      <c r="BD77" s="95">
        <f>'Datos sin int'!AQ75</f>
        <v>1</v>
      </c>
      <c r="BE77" s="95">
        <f>'Datos sin int'!AR75</f>
        <v>4</v>
      </c>
      <c r="BF77" s="95">
        <f>'Datos sin int'!AS75</f>
        <v>5</v>
      </c>
      <c r="BG77" s="95">
        <f>'Datos sin int'!AT75</f>
        <v>0</v>
      </c>
      <c r="BH77" s="95">
        <f>'Datos sin int'!AU75</f>
        <v>0</v>
      </c>
      <c r="BI77" s="95">
        <f>'Datos sin int'!AV75</f>
        <v>2</v>
      </c>
      <c r="BJ77" s="95">
        <f>'Datos sin int'!AW75</f>
        <v>18</v>
      </c>
      <c r="BK77" s="95">
        <f>'Datos sin int'!AX75</f>
        <v>20</v>
      </c>
    </row>
    <row r="78" spans="1:63" x14ac:dyDescent="0.3">
      <c r="A78" s="141">
        <v>75</v>
      </c>
      <c r="B78" s="95">
        <f>IF(Datos_totales!$E76=1,1,0)</f>
        <v>0</v>
      </c>
      <c r="C78" s="95">
        <f>IF(Datos_totales!$E76=2,1,0)</f>
        <v>1</v>
      </c>
      <c r="D78" s="95">
        <f>IF(Datos_totales!$E76=3,1,0)</f>
        <v>0</v>
      </c>
      <c r="E78" s="95">
        <f>IF(Datos_totales!$E76=4,1,0)</f>
        <v>0</v>
      </c>
      <c r="F78" s="95">
        <f>IF(Datos_totales!$B76=40,1,0)</f>
        <v>0</v>
      </c>
      <c r="G78" s="95">
        <f>IF(Datos_totales!$B76=60,1,0)</f>
        <v>1</v>
      </c>
      <c r="H78" s="95">
        <f>IF(Datos_totales!$B76=80,1,0)</f>
        <v>0</v>
      </c>
      <c r="I78" s="95">
        <f>IF(Datos_totales!$B76=90,1,0)</f>
        <v>0</v>
      </c>
      <c r="J78" s="95">
        <f>IF(Datos_totales!$M76=2,1,0)</f>
        <v>1</v>
      </c>
      <c r="K78" s="95">
        <f>IF(Datos_totales!$M76=3,1,0)</f>
        <v>0</v>
      </c>
      <c r="L78" s="95">
        <f>IF(Datos_totales!$M76=4,1,0)</f>
        <v>0</v>
      </c>
      <c r="M78" s="95">
        <f>IF(Datos_totales!$M76&gt;4,1,0)</f>
        <v>0</v>
      </c>
      <c r="N78" s="95">
        <f>IF(Datos_totales!$N76&lt;3.2,1,0)</f>
        <v>0</v>
      </c>
      <c r="O78" s="95">
        <f>IF(AND(Datos_totales!$N76&gt;=3.2,Datos_totales!$N76&lt;3.5),1,0)</f>
        <v>0</v>
      </c>
      <c r="P78" s="95">
        <f>IF(AND(Datos_totales!$N76&gt;=3.5,Datos_totales!$N76&lt;3.7),1,0)</f>
        <v>0</v>
      </c>
      <c r="Q78" s="95">
        <f>IF(AND(Datos_totales!$N76&gt;=3.7,Datos_totales!$N76&lt;4),1,0)</f>
        <v>0</v>
      </c>
      <c r="R78" s="95">
        <f>IF(Datos_totales!$N76&gt;4,1,0)</f>
        <v>1</v>
      </c>
      <c r="S78" s="95">
        <v>0.49699999999999989</v>
      </c>
      <c r="T78" s="95">
        <f t="shared" si="25"/>
        <v>46.612000000000002</v>
      </c>
      <c r="U78" s="95">
        <v>0</v>
      </c>
      <c r="V78" s="53">
        <v>1.0000000000000009E-2</v>
      </c>
      <c r="W78" s="54">
        <f t="shared" si="16"/>
        <v>1</v>
      </c>
      <c r="X78" s="54">
        <f t="shared" si="17"/>
        <v>0</v>
      </c>
      <c r="Y78" s="54">
        <f t="shared" si="18"/>
        <v>0</v>
      </c>
      <c r="Z78" s="54">
        <f t="shared" si="19"/>
        <v>0</v>
      </c>
      <c r="AA78" s="54">
        <f t="shared" si="20"/>
        <v>0</v>
      </c>
      <c r="AB78" s="95">
        <v>21682</v>
      </c>
      <c r="AC78" s="95">
        <v>22210</v>
      </c>
      <c r="AD78" s="95">
        <v>22752</v>
      </c>
      <c r="AE78" s="95">
        <f t="shared" si="21"/>
        <v>22215</v>
      </c>
      <c r="AF78" s="95">
        <v>92.01</v>
      </c>
      <c r="AG78" s="95">
        <v>1.9638350307021479</v>
      </c>
      <c r="AH78" s="95">
        <v>5.93</v>
      </c>
      <c r="AI78" s="95">
        <f t="shared" si="22"/>
        <v>0</v>
      </c>
      <c r="AJ78" s="95">
        <f t="shared" si="23"/>
        <v>0</v>
      </c>
      <c r="AK78" s="95">
        <f t="shared" si="13"/>
        <v>0</v>
      </c>
      <c r="AL78" s="95">
        <f t="shared" si="14"/>
        <v>1</v>
      </c>
      <c r="AM78" s="95">
        <f t="shared" si="15"/>
        <v>0</v>
      </c>
      <c r="AN78" s="95">
        <v>0.77305469336426258</v>
      </c>
      <c r="AO78" s="95">
        <v>1</v>
      </c>
      <c r="AP78" s="50">
        <f t="shared" si="24"/>
        <v>2.0120724346076462</v>
      </c>
      <c r="AQ78" s="95">
        <v>0</v>
      </c>
      <c r="AR78" s="95">
        <f>'Datos sin int'!AE76</f>
        <v>1</v>
      </c>
      <c r="AS78" s="95">
        <f>'Datos sin int'!AF76</f>
        <v>0</v>
      </c>
      <c r="AT78" s="95">
        <f>'Datos sin int'!AG76</f>
        <v>0</v>
      </c>
      <c r="AU78" s="95">
        <f>'Datos sin int'!AH76</f>
        <v>1</v>
      </c>
      <c r="AV78" s="95">
        <f>'Datos sin int'!AI76</f>
        <v>2</v>
      </c>
      <c r="AW78" s="95">
        <f>'Datos sin int'!AJ76</f>
        <v>0</v>
      </c>
      <c r="AX78" s="95">
        <f>'Datos sin int'!AK76</f>
        <v>0</v>
      </c>
      <c r="AY78" s="95">
        <f>'Datos sin int'!AL76</f>
        <v>2</v>
      </c>
      <c r="AZ78" s="95">
        <f>'Datos sin int'!AM76</f>
        <v>2</v>
      </c>
      <c r="BA78" s="95">
        <f>'Datos sin int'!AN76</f>
        <v>4</v>
      </c>
      <c r="BB78" s="95">
        <f>'Datos sin int'!AO76</f>
        <v>0</v>
      </c>
      <c r="BC78" s="95">
        <f>'Datos sin int'!AP76</f>
        <v>0</v>
      </c>
      <c r="BD78" s="95">
        <f>'Datos sin int'!AQ76</f>
        <v>1</v>
      </c>
      <c r="BE78" s="95">
        <f>'Datos sin int'!AR76</f>
        <v>0</v>
      </c>
      <c r="BF78" s="95">
        <f>'Datos sin int'!AS76</f>
        <v>1</v>
      </c>
      <c r="BG78" s="95">
        <f>'Datos sin int'!AT76</f>
        <v>1</v>
      </c>
      <c r="BH78" s="95">
        <f>'Datos sin int'!AU76</f>
        <v>0</v>
      </c>
      <c r="BI78" s="95">
        <f>'Datos sin int'!AV76</f>
        <v>3</v>
      </c>
      <c r="BJ78" s="95">
        <f>'Datos sin int'!AW76</f>
        <v>3</v>
      </c>
      <c r="BK78" s="95">
        <f>'Datos sin int'!AX76</f>
        <v>7</v>
      </c>
    </row>
    <row r="79" spans="1:63" x14ac:dyDescent="0.3">
      <c r="A79" s="141">
        <v>76</v>
      </c>
      <c r="B79" s="95">
        <f>IF(Datos_totales!$E77=1,1,0)</f>
        <v>0</v>
      </c>
      <c r="C79" s="95">
        <f>IF(Datos_totales!$E77=2,1,0)</f>
        <v>0</v>
      </c>
      <c r="D79" s="95">
        <f>IF(Datos_totales!$E77=3,1,0)</f>
        <v>0</v>
      </c>
      <c r="E79" s="95">
        <f>IF(Datos_totales!$E77=4,1,0)</f>
        <v>1</v>
      </c>
      <c r="F79" s="95">
        <f>IF(Datos_totales!$B77=40,1,0)</f>
        <v>0</v>
      </c>
      <c r="G79" s="95">
        <f>IF(Datos_totales!$B77=60,1,0)</f>
        <v>0</v>
      </c>
      <c r="H79" s="95">
        <f>IF(Datos_totales!$B77=80,1,0)</f>
        <v>1</v>
      </c>
      <c r="I79" s="95">
        <f>IF(Datos_totales!$B77=90,1,0)</f>
        <v>0</v>
      </c>
      <c r="J79" s="95">
        <f>IF(Datos_totales!$M77=2,1,0)</f>
        <v>1</v>
      </c>
      <c r="K79" s="95">
        <f>IF(Datos_totales!$M77=3,1,0)</f>
        <v>0</v>
      </c>
      <c r="L79" s="95">
        <f>IF(Datos_totales!$M77=4,1,0)</f>
        <v>0</v>
      </c>
      <c r="M79" s="95">
        <f>IF(Datos_totales!$M77&gt;4,1,0)</f>
        <v>0</v>
      </c>
      <c r="N79" s="95">
        <f>IF(Datos_totales!$N77&lt;3.2,1,0)</f>
        <v>0</v>
      </c>
      <c r="O79" s="95">
        <f>IF(AND(Datos_totales!$N77&gt;=3.2,Datos_totales!$N77&lt;3.5),1,0)</f>
        <v>0</v>
      </c>
      <c r="P79" s="95">
        <f>IF(AND(Datos_totales!$N77&gt;=3.5,Datos_totales!$N77&lt;3.7),1,0)</f>
        <v>0</v>
      </c>
      <c r="Q79" s="95">
        <f>IF(AND(Datos_totales!$N77&gt;=3.7,Datos_totales!$N77&lt;4),1,0)</f>
        <v>0</v>
      </c>
      <c r="R79" s="95">
        <f>IF(Datos_totales!$N77&gt;4,1,0)</f>
        <v>1</v>
      </c>
      <c r="S79" s="95">
        <v>0.2879999999999967</v>
      </c>
      <c r="T79" s="95">
        <f t="shared" si="25"/>
        <v>46.9</v>
      </c>
      <c r="U79" s="95">
        <v>0</v>
      </c>
      <c r="V79" s="53">
        <v>0</v>
      </c>
      <c r="W79" s="54">
        <f t="shared" si="16"/>
        <v>1</v>
      </c>
      <c r="X79" s="54">
        <f t="shared" si="17"/>
        <v>0</v>
      </c>
      <c r="Y79" s="54">
        <f t="shared" si="18"/>
        <v>0</v>
      </c>
      <c r="Z79" s="54">
        <f t="shared" si="19"/>
        <v>0</v>
      </c>
      <c r="AA79" s="54">
        <f t="shared" si="20"/>
        <v>0</v>
      </c>
      <c r="AB79" s="95">
        <v>21682</v>
      </c>
      <c r="AC79" s="95">
        <v>22210</v>
      </c>
      <c r="AD79" s="95">
        <v>22752</v>
      </c>
      <c r="AE79" s="95">
        <f t="shared" si="21"/>
        <v>22215</v>
      </c>
      <c r="AF79" s="95">
        <v>68.290000000000006</v>
      </c>
      <c r="AG79" s="95">
        <v>1.8343571127184051</v>
      </c>
      <c r="AH79" s="95">
        <v>5.87</v>
      </c>
      <c r="AI79" s="95">
        <f t="shared" si="22"/>
        <v>0</v>
      </c>
      <c r="AJ79" s="95">
        <f t="shared" si="23"/>
        <v>0</v>
      </c>
      <c r="AK79" s="95">
        <f t="shared" si="13"/>
        <v>0</v>
      </c>
      <c r="AL79" s="95">
        <f t="shared" si="14"/>
        <v>1</v>
      </c>
      <c r="AM79" s="95">
        <f t="shared" si="15"/>
        <v>0</v>
      </c>
      <c r="AN79" s="95">
        <v>0.76863810124761445</v>
      </c>
      <c r="AO79" s="95">
        <v>1</v>
      </c>
      <c r="AP79" s="50">
        <f t="shared" si="24"/>
        <v>3.4722222222222618</v>
      </c>
      <c r="AQ79" s="95">
        <v>1</v>
      </c>
      <c r="AR79" s="95">
        <f>'Datos sin int'!AE77</f>
        <v>0</v>
      </c>
      <c r="AS79" s="95">
        <f>'Datos sin int'!AF77</f>
        <v>0</v>
      </c>
      <c r="AT79" s="95">
        <f>'Datos sin int'!AG77</f>
        <v>0</v>
      </c>
      <c r="AU79" s="95">
        <f>'Datos sin int'!AH77</f>
        <v>2</v>
      </c>
      <c r="AV79" s="95">
        <f>'Datos sin int'!AI77</f>
        <v>2</v>
      </c>
      <c r="AW79" s="95">
        <f>'Datos sin int'!AJ77</f>
        <v>0</v>
      </c>
      <c r="AX79" s="95">
        <f>'Datos sin int'!AK77</f>
        <v>0</v>
      </c>
      <c r="AY79" s="95">
        <f>'Datos sin int'!AL77</f>
        <v>0</v>
      </c>
      <c r="AZ79" s="95">
        <f>'Datos sin int'!AM77</f>
        <v>0</v>
      </c>
      <c r="BA79" s="95">
        <f>'Datos sin int'!AN77</f>
        <v>0</v>
      </c>
      <c r="BB79" s="95">
        <f>'Datos sin int'!AO77</f>
        <v>0</v>
      </c>
      <c r="BC79" s="95">
        <f>'Datos sin int'!AP77</f>
        <v>0</v>
      </c>
      <c r="BD79" s="95">
        <f>'Datos sin int'!AQ77</f>
        <v>1</v>
      </c>
      <c r="BE79" s="95">
        <f>'Datos sin int'!AR77</f>
        <v>2</v>
      </c>
      <c r="BF79" s="95">
        <f>'Datos sin int'!AS77</f>
        <v>3</v>
      </c>
      <c r="BG79" s="95">
        <f>'Datos sin int'!AT77</f>
        <v>0</v>
      </c>
      <c r="BH79" s="95">
        <f>'Datos sin int'!AU77</f>
        <v>0</v>
      </c>
      <c r="BI79" s="95">
        <f>'Datos sin int'!AV77</f>
        <v>1</v>
      </c>
      <c r="BJ79" s="95">
        <f>'Datos sin int'!AW77</f>
        <v>4</v>
      </c>
      <c r="BK79" s="95">
        <f>'Datos sin int'!AX77</f>
        <v>5</v>
      </c>
    </row>
    <row r="80" spans="1:63" x14ac:dyDescent="0.3">
      <c r="A80" s="141">
        <v>77</v>
      </c>
      <c r="B80" s="95">
        <f>IF(Datos_totales!$E78=1,1,0)</f>
        <v>0</v>
      </c>
      <c r="C80" s="95">
        <f>IF(Datos_totales!$E78=2,1,0)</f>
        <v>0</v>
      </c>
      <c r="D80" s="95">
        <f>IF(Datos_totales!$E78=3,1,0)</f>
        <v>1</v>
      </c>
      <c r="E80" s="95">
        <f>IF(Datos_totales!$E78=4,1,0)</f>
        <v>0</v>
      </c>
      <c r="F80" s="95">
        <f>IF(Datos_totales!$B78=40,1,0)</f>
        <v>0</v>
      </c>
      <c r="G80" s="95">
        <f>IF(Datos_totales!$B78=60,1,0)</f>
        <v>0</v>
      </c>
      <c r="H80" s="95">
        <f>IF(Datos_totales!$B78=80,1,0)</f>
        <v>1</v>
      </c>
      <c r="I80" s="95">
        <f>IF(Datos_totales!$B78=90,1,0)</f>
        <v>0</v>
      </c>
      <c r="J80" s="95">
        <f>IF(Datos_totales!$M78=2,1,0)</f>
        <v>1</v>
      </c>
      <c r="K80" s="95">
        <f>IF(Datos_totales!$M78=3,1,0)</f>
        <v>0</v>
      </c>
      <c r="L80" s="95">
        <f>IF(Datos_totales!$M78=4,1,0)</f>
        <v>0</v>
      </c>
      <c r="M80" s="95">
        <f>IF(Datos_totales!$M78&gt;4,1,0)</f>
        <v>0</v>
      </c>
      <c r="N80" s="95">
        <f>IF(Datos_totales!$N78&lt;3.2,1,0)</f>
        <v>0</v>
      </c>
      <c r="O80" s="95">
        <f>IF(AND(Datos_totales!$N78&gt;=3.2,Datos_totales!$N78&lt;3.5),1,0)</f>
        <v>0</v>
      </c>
      <c r="P80" s="95">
        <f>IF(AND(Datos_totales!$N78&gt;=3.5,Datos_totales!$N78&lt;3.7),1,0)</f>
        <v>0</v>
      </c>
      <c r="Q80" s="95">
        <f>IF(AND(Datos_totales!$N78&gt;=3.7,Datos_totales!$N78&lt;4),1,0)</f>
        <v>0</v>
      </c>
      <c r="R80" s="95">
        <f>IF(Datos_totales!$N78&gt;4,1,0)</f>
        <v>1</v>
      </c>
      <c r="S80" s="95">
        <v>0.35000000000000142</v>
      </c>
      <c r="T80" s="95">
        <f t="shared" si="25"/>
        <v>47.25</v>
      </c>
      <c r="U80" s="95">
        <v>0</v>
      </c>
      <c r="V80" s="53">
        <v>1.0000000000000009E-2</v>
      </c>
      <c r="W80" s="54">
        <f t="shared" si="16"/>
        <v>1</v>
      </c>
      <c r="X80" s="54">
        <f t="shared" si="17"/>
        <v>0</v>
      </c>
      <c r="Y80" s="54">
        <f t="shared" si="18"/>
        <v>0</v>
      </c>
      <c r="Z80" s="54">
        <f t="shared" si="19"/>
        <v>0</v>
      </c>
      <c r="AA80" s="54">
        <f t="shared" si="20"/>
        <v>0</v>
      </c>
      <c r="AB80" s="95">
        <v>21682</v>
      </c>
      <c r="AC80" s="95">
        <v>22210</v>
      </c>
      <c r="AD80" s="95">
        <v>22752</v>
      </c>
      <c r="AE80" s="95">
        <f t="shared" si="21"/>
        <v>22215</v>
      </c>
      <c r="AF80" s="95">
        <v>100.57</v>
      </c>
      <c r="AG80" s="95">
        <v>2.0024684501283323</v>
      </c>
      <c r="AH80" s="95">
        <v>6.48</v>
      </c>
      <c r="AI80" s="95">
        <f t="shared" si="22"/>
        <v>0</v>
      </c>
      <c r="AJ80" s="95">
        <f t="shared" si="23"/>
        <v>0</v>
      </c>
      <c r="AK80" s="95">
        <f t="shared" si="13"/>
        <v>0</v>
      </c>
      <c r="AL80" s="95">
        <f t="shared" si="14"/>
        <v>0</v>
      </c>
      <c r="AM80" s="95">
        <f t="shared" si="15"/>
        <v>1</v>
      </c>
      <c r="AN80" s="95">
        <v>0.81157500587059339</v>
      </c>
      <c r="AO80" s="95">
        <v>0</v>
      </c>
      <c r="AP80" s="50">
        <f t="shared" si="24"/>
        <v>0</v>
      </c>
      <c r="AQ80" s="95">
        <v>0</v>
      </c>
      <c r="AR80" s="95">
        <f>'Datos sin int'!AE78</f>
        <v>0</v>
      </c>
      <c r="AS80" s="95">
        <f>'Datos sin int'!AF78</f>
        <v>0</v>
      </c>
      <c r="AT80" s="95">
        <f>'Datos sin int'!AG78</f>
        <v>0</v>
      </c>
      <c r="AU80" s="95">
        <f>'Datos sin int'!AH78</f>
        <v>1</v>
      </c>
      <c r="AV80" s="95">
        <f>'Datos sin int'!AI78</f>
        <v>1</v>
      </c>
      <c r="AW80" s="95">
        <f>'Datos sin int'!AJ78</f>
        <v>0</v>
      </c>
      <c r="AX80" s="95">
        <f>'Datos sin int'!AK78</f>
        <v>0</v>
      </c>
      <c r="AY80" s="95">
        <f>'Datos sin int'!AL78</f>
        <v>0</v>
      </c>
      <c r="AZ80" s="95">
        <f>'Datos sin int'!AM78</f>
        <v>1</v>
      </c>
      <c r="BA80" s="95">
        <f>'Datos sin int'!AN78</f>
        <v>1</v>
      </c>
      <c r="BB80" s="95">
        <f>'Datos sin int'!AO78</f>
        <v>0</v>
      </c>
      <c r="BC80" s="95">
        <f>'Datos sin int'!AP78</f>
        <v>0</v>
      </c>
      <c r="BD80" s="95">
        <f>'Datos sin int'!AQ78</f>
        <v>0</v>
      </c>
      <c r="BE80" s="95">
        <f>'Datos sin int'!AR78</f>
        <v>3</v>
      </c>
      <c r="BF80" s="95">
        <f>'Datos sin int'!AS78</f>
        <v>3</v>
      </c>
      <c r="BG80" s="95">
        <f>'Datos sin int'!AT78</f>
        <v>0</v>
      </c>
      <c r="BH80" s="95">
        <f>'Datos sin int'!AU78</f>
        <v>0</v>
      </c>
      <c r="BI80" s="95">
        <f>'Datos sin int'!AV78</f>
        <v>0</v>
      </c>
      <c r="BJ80" s="95">
        <f>'Datos sin int'!AW78</f>
        <v>5</v>
      </c>
      <c r="BK80" s="95">
        <f>'Datos sin int'!AX78</f>
        <v>5</v>
      </c>
    </row>
    <row r="81" spans="1:63" x14ac:dyDescent="0.3">
      <c r="A81" s="141">
        <v>78</v>
      </c>
      <c r="B81" s="95">
        <f>IF(Datos_totales!$E79=1,1,0)</f>
        <v>0</v>
      </c>
      <c r="C81" s="95">
        <f>IF(Datos_totales!$E79=2,1,0)</f>
        <v>0</v>
      </c>
      <c r="D81" s="95">
        <f>IF(Datos_totales!$E79=3,1,0)</f>
        <v>1</v>
      </c>
      <c r="E81" s="95">
        <f>IF(Datos_totales!$E79=4,1,0)</f>
        <v>0</v>
      </c>
      <c r="F81" s="95">
        <f>IF(Datos_totales!$B79=40,1,0)</f>
        <v>0</v>
      </c>
      <c r="G81" s="95">
        <f>IF(Datos_totales!$B79=60,1,0)</f>
        <v>0</v>
      </c>
      <c r="H81" s="95">
        <f>IF(Datos_totales!$B79=80,1,0)</f>
        <v>1</v>
      </c>
      <c r="I81" s="95">
        <f>IF(Datos_totales!$B79=90,1,0)</f>
        <v>0</v>
      </c>
      <c r="J81" s="95">
        <f>IF(Datos_totales!$M79=2,1,0)</f>
        <v>1</v>
      </c>
      <c r="K81" s="95">
        <f>IF(Datos_totales!$M79=3,1,0)</f>
        <v>0</v>
      </c>
      <c r="L81" s="95">
        <f>IF(Datos_totales!$M79=4,1,0)</f>
        <v>0</v>
      </c>
      <c r="M81" s="95">
        <f>IF(Datos_totales!$M79&gt;4,1,0)</f>
        <v>0</v>
      </c>
      <c r="N81" s="95">
        <f>IF(Datos_totales!$N79&lt;3.2,1,0)</f>
        <v>0</v>
      </c>
      <c r="O81" s="95">
        <f>IF(AND(Datos_totales!$N79&gt;=3.2,Datos_totales!$N79&lt;3.5),1,0)</f>
        <v>0</v>
      </c>
      <c r="P81" s="95">
        <f>IF(AND(Datos_totales!$N79&gt;=3.5,Datos_totales!$N79&lt;3.7),1,0)</f>
        <v>0</v>
      </c>
      <c r="Q81" s="95">
        <f>IF(AND(Datos_totales!$N79&gt;=3.7,Datos_totales!$N79&lt;4),1,0)</f>
        <v>1</v>
      </c>
      <c r="R81" s="95">
        <f>IF(Datos_totales!$N79&gt;4,1,0)</f>
        <v>0</v>
      </c>
      <c r="S81" s="95">
        <v>0.34000000000000341</v>
      </c>
      <c r="T81" s="95">
        <f t="shared" si="25"/>
        <v>47.59</v>
      </c>
      <c r="U81" s="95">
        <v>0</v>
      </c>
      <c r="V81" s="53">
        <v>0</v>
      </c>
      <c r="W81" s="54">
        <f t="shared" si="16"/>
        <v>1</v>
      </c>
      <c r="X81" s="54">
        <f t="shared" si="17"/>
        <v>0</v>
      </c>
      <c r="Y81" s="54">
        <f t="shared" si="18"/>
        <v>0</v>
      </c>
      <c r="Z81" s="54">
        <f t="shared" si="19"/>
        <v>0</v>
      </c>
      <c r="AA81" s="54">
        <f t="shared" si="20"/>
        <v>0</v>
      </c>
      <c r="AB81" s="95">
        <v>21682</v>
      </c>
      <c r="AC81" s="95">
        <v>22210</v>
      </c>
      <c r="AD81" s="95">
        <v>22752</v>
      </c>
      <c r="AE81" s="95">
        <f t="shared" si="21"/>
        <v>22215</v>
      </c>
      <c r="AF81" s="95">
        <v>60.32</v>
      </c>
      <c r="AG81" s="95">
        <v>1.7804613328617176</v>
      </c>
      <c r="AH81" s="95">
        <v>4.62</v>
      </c>
      <c r="AI81" s="95">
        <f t="shared" si="22"/>
        <v>0</v>
      </c>
      <c r="AJ81" s="95">
        <f t="shared" si="23"/>
        <v>0</v>
      </c>
      <c r="AK81" s="95">
        <f t="shared" si="13"/>
        <v>0</v>
      </c>
      <c r="AL81" s="95">
        <f t="shared" si="14"/>
        <v>1</v>
      </c>
      <c r="AM81" s="95">
        <f t="shared" si="15"/>
        <v>0</v>
      </c>
      <c r="AN81" s="95">
        <v>0.66464197555612547</v>
      </c>
      <c r="AO81" s="95">
        <v>1</v>
      </c>
      <c r="AP81" s="50">
        <f t="shared" si="24"/>
        <v>2.9411764705882057</v>
      </c>
      <c r="AQ81" s="95">
        <v>1</v>
      </c>
      <c r="AR81" s="95">
        <f>'Datos sin int'!AE79</f>
        <v>1</v>
      </c>
      <c r="AS81" s="95">
        <f>'Datos sin int'!AF79</f>
        <v>1</v>
      </c>
      <c r="AT81" s="95">
        <f>'Datos sin int'!AG79</f>
        <v>0</v>
      </c>
      <c r="AU81" s="95">
        <f>'Datos sin int'!AH79</f>
        <v>0</v>
      </c>
      <c r="AV81" s="95">
        <f>'Datos sin int'!AI79</f>
        <v>2</v>
      </c>
      <c r="AW81" s="95">
        <f>'Datos sin int'!AJ79</f>
        <v>0</v>
      </c>
      <c r="AX81" s="95">
        <f>'Datos sin int'!AK79</f>
        <v>0</v>
      </c>
      <c r="AY81" s="95">
        <f>'Datos sin int'!AL79</f>
        <v>0</v>
      </c>
      <c r="AZ81" s="95">
        <f>'Datos sin int'!AM79</f>
        <v>0</v>
      </c>
      <c r="BA81" s="95">
        <f>'Datos sin int'!AN79</f>
        <v>0</v>
      </c>
      <c r="BB81" s="95">
        <f>'Datos sin int'!AO79</f>
        <v>0</v>
      </c>
      <c r="BC81" s="95">
        <f>'Datos sin int'!AP79</f>
        <v>0</v>
      </c>
      <c r="BD81" s="95">
        <f>'Datos sin int'!AQ79</f>
        <v>0</v>
      </c>
      <c r="BE81" s="95">
        <f>'Datos sin int'!AR79</f>
        <v>0</v>
      </c>
      <c r="BF81" s="95">
        <f>'Datos sin int'!AS79</f>
        <v>0</v>
      </c>
      <c r="BG81" s="95">
        <f>'Datos sin int'!AT79</f>
        <v>1</v>
      </c>
      <c r="BH81" s="95">
        <f>'Datos sin int'!AU79</f>
        <v>1</v>
      </c>
      <c r="BI81" s="95">
        <f>'Datos sin int'!AV79</f>
        <v>0</v>
      </c>
      <c r="BJ81" s="95">
        <f>'Datos sin int'!AW79</f>
        <v>0</v>
      </c>
      <c r="BK81" s="95">
        <f>'Datos sin int'!AX79</f>
        <v>2</v>
      </c>
    </row>
    <row r="82" spans="1:63" x14ac:dyDescent="0.3">
      <c r="A82" s="141">
        <v>79</v>
      </c>
      <c r="B82" s="95">
        <f>IF(Datos_totales!$E80=1,1,0)</f>
        <v>0</v>
      </c>
      <c r="C82" s="95">
        <f>IF(Datos_totales!$E80=2,1,0)</f>
        <v>0</v>
      </c>
      <c r="D82" s="95">
        <f>IF(Datos_totales!$E80=3,1,0)</f>
        <v>1</v>
      </c>
      <c r="E82" s="95">
        <f>IF(Datos_totales!$E80=4,1,0)</f>
        <v>0</v>
      </c>
      <c r="F82" s="95">
        <f>IF(Datos_totales!$B80=40,1,0)</f>
        <v>0</v>
      </c>
      <c r="G82" s="95">
        <f>IF(Datos_totales!$B80=60,1,0)</f>
        <v>0</v>
      </c>
      <c r="H82" s="95">
        <f>IF(Datos_totales!$B80=80,1,0)</f>
        <v>1</v>
      </c>
      <c r="I82" s="95">
        <f>IF(Datos_totales!$B80=90,1,0)</f>
        <v>0</v>
      </c>
      <c r="J82" s="95">
        <f>IF(Datos_totales!$M80=2,1,0)</f>
        <v>1</v>
      </c>
      <c r="K82" s="95">
        <f>IF(Datos_totales!$M80=3,1,0)</f>
        <v>0</v>
      </c>
      <c r="L82" s="95">
        <f>IF(Datos_totales!$M80=4,1,0)</f>
        <v>0</v>
      </c>
      <c r="M82" s="95">
        <f>IF(Datos_totales!$M80&gt;4,1,0)</f>
        <v>0</v>
      </c>
      <c r="N82" s="95">
        <f>IF(Datos_totales!$N80&lt;3.2,1,0)</f>
        <v>0</v>
      </c>
      <c r="O82" s="95">
        <f>IF(AND(Datos_totales!$N80&gt;=3.2,Datos_totales!$N80&lt;3.5),1,0)</f>
        <v>0</v>
      </c>
      <c r="P82" s="95">
        <f>IF(AND(Datos_totales!$N80&gt;=3.5,Datos_totales!$N80&lt;3.7),1,0)</f>
        <v>0</v>
      </c>
      <c r="Q82" s="95">
        <f>IF(AND(Datos_totales!$N80&gt;=3.7,Datos_totales!$N80&lt;4),1,0)</f>
        <v>0</v>
      </c>
      <c r="R82" s="95">
        <f>IF(Datos_totales!$N80&gt;4,1,0)</f>
        <v>1</v>
      </c>
      <c r="S82" s="95">
        <v>0.40999999999999659</v>
      </c>
      <c r="T82" s="95">
        <f t="shared" si="25"/>
        <v>48</v>
      </c>
      <c r="U82" s="95">
        <v>0</v>
      </c>
      <c r="V82" s="53">
        <v>6.0000000000000053E-2</v>
      </c>
      <c r="W82" s="54">
        <f t="shared" si="16"/>
        <v>0</v>
      </c>
      <c r="X82" s="54">
        <f t="shared" si="17"/>
        <v>1</v>
      </c>
      <c r="Y82" s="54">
        <f t="shared" si="18"/>
        <v>0</v>
      </c>
      <c r="Z82" s="54">
        <f t="shared" si="19"/>
        <v>0</v>
      </c>
      <c r="AA82" s="54">
        <f t="shared" si="20"/>
        <v>0</v>
      </c>
      <c r="AB82" s="95">
        <v>21682</v>
      </c>
      <c r="AC82" s="95">
        <v>22210</v>
      </c>
      <c r="AD82" s="95">
        <v>22752</v>
      </c>
      <c r="AE82" s="95">
        <f t="shared" si="21"/>
        <v>22215</v>
      </c>
      <c r="AF82" s="95">
        <v>65.8</v>
      </c>
      <c r="AG82" s="95">
        <v>1.8182258936139555</v>
      </c>
      <c r="AH82" s="95">
        <v>4.43</v>
      </c>
      <c r="AI82" s="95">
        <f t="shared" si="22"/>
        <v>0</v>
      </c>
      <c r="AJ82" s="95">
        <f t="shared" si="23"/>
        <v>0</v>
      </c>
      <c r="AK82" s="95">
        <f t="shared" si="13"/>
        <v>0</v>
      </c>
      <c r="AL82" s="95">
        <f t="shared" si="14"/>
        <v>1</v>
      </c>
      <c r="AM82" s="95">
        <f t="shared" si="15"/>
        <v>0</v>
      </c>
      <c r="AN82" s="95">
        <v>0.64640372622306952</v>
      </c>
      <c r="AO82" s="95">
        <v>0</v>
      </c>
      <c r="AP82" s="50">
        <f t="shared" si="24"/>
        <v>0</v>
      </c>
      <c r="AQ82" s="95">
        <v>1</v>
      </c>
      <c r="AR82" s="95">
        <f>'Datos sin int'!AE80</f>
        <v>0</v>
      </c>
      <c r="AS82" s="95">
        <f>'Datos sin int'!AF80</f>
        <v>0</v>
      </c>
      <c r="AT82" s="95">
        <f>'Datos sin int'!AG80</f>
        <v>1</v>
      </c>
      <c r="AU82" s="95">
        <f>'Datos sin int'!AH80</f>
        <v>0</v>
      </c>
      <c r="AV82" s="95">
        <f>'Datos sin int'!AI80</f>
        <v>1</v>
      </c>
      <c r="AW82" s="95">
        <f>'Datos sin int'!AJ80</f>
        <v>0</v>
      </c>
      <c r="AX82" s="95">
        <f>'Datos sin int'!AK80</f>
        <v>0</v>
      </c>
      <c r="AY82" s="95">
        <f>'Datos sin int'!AL80</f>
        <v>2</v>
      </c>
      <c r="AZ82" s="95">
        <f>'Datos sin int'!AM80</f>
        <v>0</v>
      </c>
      <c r="BA82" s="95">
        <f>'Datos sin int'!AN80</f>
        <v>2</v>
      </c>
      <c r="BB82" s="95">
        <f>'Datos sin int'!AO80</f>
        <v>1</v>
      </c>
      <c r="BC82" s="95">
        <f>'Datos sin int'!AP80</f>
        <v>0</v>
      </c>
      <c r="BD82" s="95">
        <f>'Datos sin int'!AQ80</f>
        <v>0</v>
      </c>
      <c r="BE82" s="95">
        <f>'Datos sin int'!AR80</f>
        <v>1</v>
      </c>
      <c r="BF82" s="95">
        <f>'Datos sin int'!AS80</f>
        <v>2</v>
      </c>
      <c r="BG82" s="95">
        <f>'Datos sin int'!AT80</f>
        <v>1</v>
      </c>
      <c r="BH82" s="95">
        <f>'Datos sin int'!AU80</f>
        <v>0</v>
      </c>
      <c r="BI82" s="95">
        <f>'Datos sin int'!AV80</f>
        <v>3</v>
      </c>
      <c r="BJ82" s="95">
        <f>'Datos sin int'!AW80</f>
        <v>1</v>
      </c>
      <c r="BK82" s="95">
        <f>'Datos sin int'!AX80</f>
        <v>5</v>
      </c>
    </row>
    <row r="83" spans="1:63" x14ac:dyDescent="0.3">
      <c r="A83" s="141">
        <v>80</v>
      </c>
      <c r="B83" s="95">
        <f>IF(Datos_totales!$E81=1,1,0)</f>
        <v>0</v>
      </c>
      <c r="C83" s="95">
        <f>IF(Datos_totales!$E81=2,1,0)</f>
        <v>1</v>
      </c>
      <c r="D83" s="95">
        <f>IF(Datos_totales!$E81=3,1,0)</f>
        <v>0</v>
      </c>
      <c r="E83" s="95">
        <f>IF(Datos_totales!$E81=4,1,0)</f>
        <v>0</v>
      </c>
      <c r="F83" s="95">
        <f>IF(Datos_totales!$B81=40,1,0)</f>
        <v>0</v>
      </c>
      <c r="G83" s="95">
        <f>IF(Datos_totales!$B81=60,1,0)</f>
        <v>0</v>
      </c>
      <c r="H83" s="95">
        <f>IF(Datos_totales!$B81=80,1,0)</f>
        <v>1</v>
      </c>
      <c r="I83" s="95">
        <f>IF(Datos_totales!$B81=90,1,0)</f>
        <v>0</v>
      </c>
      <c r="J83" s="95">
        <f>IF(Datos_totales!$M81=2,1,0)</f>
        <v>0</v>
      </c>
      <c r="K83" s="95">
        <f>IF(Datos_totales!$M81=3,1,0)</f>
        <v>1</v>
      </c>
      <c r="L83" s="95">
        <f>IF(Datos_totales!$M81=4,1,0)</f>
        <v>0</v>
      </c>
      <c r="M83" s="95">
        <f>IF(Datos_totales!$M81&gt;4,1,0)</f>
        <v>0</v>
      </c>
      <c r="N83" s="95">
        <f>IF(Datos_totales!$N81&lt;3.2,1,0)</f>
        <v>0</v>
      </c>
      <c r="O83" s="95">
        <f>IF(AND(Datos_totales!$N81&gt;=3.2,Datos_totales!$N81&lt;3.5),1,0)</f>
        <v>1</v>
      </c>
      <c r="P83" s="95">
        <f>IF(AND(Datos_totales!$N81&gt;=3.5,Datos_totales!$N81&lt;3.7),1,0)</f>
        <v>0</v>
      </c>
      <c r="Q83" s="95">
        <f>IF(AND(Datos_totales!$N81&gt;=3.7,Datos_totales!$N81&lt;4),1,0)</f>
        <v>0</v>
      </c>
      <c r="R83" s="95">
        <f>IF(Datos_totales!$N81&gt;4,1,0)</f>
        <v>0</v>
      </c>
      <c r="S83" s="95">
        <v>0.20000000000000284</v>
      </c>
      <c r="T83" s="95">
        <f t="shared" si="25"/>
        <v>48.2</v>
      </c>
      <c r="U83" s="95">
        <v>0</v>
      </c>
      <c r="V83" s="53">
        <v>0</v>
      </c>
      <c r="W83" s="54">
        <f t="shared" si="16"/>
        <v>1</v>
      </c>
      <c r="X83" s="54">
        <f t="shared" si="17"/>
        <v>0</v>
      </c>
      <c r="Y83" s="54">
        <f t="shared" si="18"/>
        <v>0</v>
      </c>
      <c r="Z83" s="54">
        <f t="shared" si="19"/>
        <v>0</v>
      </c>
      <c r="AA83" s="54">
        <f t="shared" si="20"/>
        <v>0</v>
      </c>
      <c r="AB83" s="95">
        <v>21682</v>
      </c>
      <c r="AC83" s="95">
        <v>22210</v>
      </c>
      <c r="AD83" s="95">
        <v>22752</v>
      </c>
      <c r="AE83" s="95">
        <f t="shared" si="21"/>
        <v>22215</v>
      </c>
      <c r="AF83" s="95">
        <v>51.62</v>
      </c>
      <c r="AG83" s="95">
        <v>1.7128180002078501</v>
      </c>
      <c r="AH83" s="95">
        <v>3.47</v>
      </c>
      <c r="AI83" s="95">
        <f t="shared" si="22"/>
        <v>0</v>
      </c>
      <c r="AJ83" s="95">
        <f t="shared" si="23"/>
        <v>0</v>
      </c>
      <c r="AK83" s="95">
        <f t="shared" si="13"/>
        <v>1</v>
      </c>
      <c r="AL83" s="95">
        <f t="shared" si="14"/>
        <v>0</v>
      </c>
      <c r="AM83" s="95">
        <f t="shared" si="15"/>
        <v>0</v>
      </c>
      <c r="AN83" s="95">
        <v>0.54032947479087379</v>
      </c>
      <c r="AO83" s="95">
        <v>0</v>
      </c>
      <c r="AP83" s="50">
        <f t="shared" si="24"/>
        <v>0</v>
      </c>
      <c r="AQ83" s="95">
        <v>0</v>
      </c>
      <c r="AR83" s="95">
        <f>'Datos sin int'!AE81</f>
        <v>0</v>
      </c>
      <c r="AS83" s="95">
        <f>'Datos sin int'!AF81</f>
        <v>0</v>
      </c>
      <c r="AT83" s="95">
        <f>'Datos sin int'!AG81</f>
        <v>0</v>
      </c>
      <c r="AU83" s="95">
        <f>'Datos sin int'!AH81</f>
        <v>0</v>
      </c>
      <c r="AV83" s="95">
        <f>'Datos sin int'!AI81</f>
        <v>0</v>
      </c>
      <c r="AW83" s="95">
        <f>'Datos sin int'!AJ81</f>
        <v>0</v>
      </c>
      <c r="AX83" s="95">
        <f>'Datos sin int'!AK81</f>
        <v>0</v>
      </c>
      <c r="AY83" s="95">
        <f>'Datos sin int'!AL81</f>
        <v>1</v>
      </c>
      <c r="AZ83" s="95">
        <f>'Datos sin int'!AM81</f>
        <v>1</v>
      </c>
      <c r="BA83" s="95">
        <f>'Datos sin int'!AN81</f>
        <v>2</v>
      </c>
      <c r="BB83" s="95">
        <f>'Datos sin int'!AO81</f>
        <v>0</v>
      </c>
      <c r="BC83" s="95">
        <f>'Datos sin int'!AP81</f>
        <v>0</v>
      </c>
      <c r="BD83" s="95">
        <f>'Datos sin int'!AQ81</f>
        <v>0</v>
      </c>
      <c r="BE83" s="95">
        <f>'Datos sin int'!AR81</f>
        <v>0</v>
      </c>
      <c r="BF83" s="95">
        <f>'Datos sin int'!AS81</f>
        <v>0</v>
      </c>
      <c r="BG83" s="95">
        <f>'Datos sin int'!AT81</f>
        <v>0</v>
      </c>
      <c r="BH83" s="95">
        <f>'Datos sin int'!AU81</f>
        <v>0</v>
      </c>
      <c r="BI83" s="95">
        <f>'Datos sin int'!AV81</f>
        <v>1</v>
      </c>
      <c r="BJ83" s="95">
        <f>'Datos sin int'!AW81</f>
        <v>1</v>
      </c>
      <c r="BK83" s="95">
        <f>'Datos sin int'!AX81</f>
        <v>2</v>
      </c>
    </row>
    <row r="84" spans="1:63" x14ac:dyDescent="0.3">
      <c r="A84" s="141">
        <v>81</v>
      </c>
      <c r="B84" s="95">
        <f>IF(Datos_totales!$E82=1,1,0)</f>
        <v>1</v>
      </c>
      <c r="C84" s="95">
        <f>IF(Datos_totales!$E82=2,1,0)</f>
        <v>0</v>
      </c>
      <c r="D84" s="95">
        <f>IF(Datos_totales!$E82=3,1,0)</f>
        <v>0</v>
      </c>
      <c r="E84" s="95">
        <f>IF(Datos_totales!$E82=4,1,0)</f>
        <v>0</v>
      </c>
      <c r="F84" s="95">
        <f>IF(Datos_totales!$B82=40,1,0)</f>
        <v>0</v>
      </c>
      <c r="G84" s="95">
        <f>IF(Datos_totales!$B82=60,1,0)</f>
        <v>0</v>
      </c>
      <c r="H84" s="95">
        <f>IF(Datos_totales!$B82=80,1,0)</f>
        <v>1</v>
      </c>
      <c r="I84" s="95">
        <f>IF(Datos_totales!$B82=90,1,0)</f>
        <v>0</v>
      </c>
      <c r="J84" s="95">
        <f>IF(Datos_totales!$M82=2,1,0)</f>
        <v>0</v>
      </c>
      <c r="K84" s="95">
        <f>IF(Datos_totales!$M82=3,1,0)</f>
        <v>1</v>
      </c>
      <c r="L84" s="95">
        <f>IF(Datos_totales!$M82=4,1,0)</f>
        <v>0</v>
      </c>
      <c r="M84" s="95">
        <f>IF(Datos_totales!$M82&gt;4,1,0)</f>
        <v>0</v>
      </c>
      <c r="N84" s="95">
        <f>IF(Datos_totales!$N82&lt;3.2,1,0)</f>
        <v>0</v>
      </c>
      <c r="O84" s="95">
        <f>IF(AND(Datos_totales!$N82&gt;=3.2,Datos_totales!$N82&lt;3.5),1,0)</f>
        <v>1</v>
      </c>
      <c r="P84" s="95">
        <f>IF(AND(Datos_totales!$N82&gt;=3.5,Datos_totales!$N82&lt;3.7),1,0)</f>
        <v>0</v>
      </c>
      <c r="Q84" s="95">
        <f>IF(AND(Datos_totales!$N82&gt;=3.7,Datos_totales!$N82&lt;4),1,0)</f>
        <v>0</v>
      </c>
      <c r="R84" s="95">
        <f>IF(Datos_totales!$N82&gt;4,1,0)</f>
        <v>0</v>
      </c>
      <c r="S84" s="95">
        <v>0.23299999999999699</v>
      </c>
      <c r="T84" s="95">
        <f t="shared" si="25"/>
        <v>48.433</v>
      </c>
      <c r="U84" s="95">
        <v>0</v>
      </c>
      <c r="V84" s="53">
        <v>0</v>
      </c>
      <c r="W84" s="54">
        <f t="shared" si="16"/>
        <v>1</v>
      </c>
      <c r="X84" s="54">
        <f t="shared" si="17"/>
        <v>0</v>
      </c>
      <c r="Y84" s="54">
        <f t="shared" si="18"/>
        <v>0</v>
      </c>
      <c r="Z84" s="54">
        <f t="shared" si="19"/>
        <v>0</v>
      </c>
      <c r="AA84" s="54">
        <f t="shared" si="20"/>
        <v>0</v>
      </c>
      <c r="AB84" s="95">
        <v>21682</v>
      </c>
      <c r="AC84" s="95">
        <v>22210</v>
      </c>
      <c r="AD84" s="95">
        <v>22752</v>
      </c>
      <c r="AE84" s="95">
        <f t="shared" si="21"/>
        <v>22215</v>
      </c>
      <c r="AF84" s="95">
        <v>68.48</v>
      </c>
      <c r="AG84" s="95">
        <v>1.8355637516690968</v>
      </c>
      <c r="AH84" s="95">
        <v>2.63</v>
      </c>
      <c r="AI84" s="95">
        <f t="shared" si="22"/>
        <v>0</v>
      </c>
      <c r="AJ84" s="95">
        <f t="shared" si="23"/>
        <v>0</v>
      </c>
      <c r="AK84" s="95">
        <f t="shared" si="13"/>
        <v>1</v>
      </c>
      <c r="AL84" s="95">
        <f t="shared" si="14"/>
        <v>0</v>
      </c>
      <c r="AM84" s="95">
        <f t="shared" si="15"/>
        <v>0</v>
      </c>
      <c r="AN84" s="95">
        <v>0.41995574848975786</v>
      </c>
      <c r="AO84" s="95">
        <v>0</v>
      </c>
      <c r="AP84" s="50">
        <f t="shared" si="24"/>
        <v>0</v>
      </c>
      <c r="AQ84" s="95">
        <v>0</v>
      </c>
      <c r="AR84" s="95">
        <f>'Datos sin int'!AE82</f>
        <v>0</v>
      </c>
      <c r="AS84" s="95">
        <f>'Datos sin int'!AF82</f>
        <v>0</v>
      </c>
      <c r="AT84" s="95">
        <f>'Datos sin int'!AG82</f>
        <v>0</v>
      </c>
      <c r="AU84" s="95">
        <f>'Datos sin int'!AH82</f>
        <v>0</v>
      </c>
      <c r="AV84" s="95">
        <f>'Datos sin int'!AI82</f>
        <v>0</v>
      </c>
      <c r="AW84" s="95">
        <f>'Datos sin int'!AJ82</f>
        <v>0</v>
      </c>
      <c r="AX84" s="95">
        <f>'Datos sin int'!AK82</f>
        <v>0</v>
      </c>
      <c r="AY84" s="95">
        <f>'Datos sin int'!AL82</f>
        <v>0</v>
      </c>
      <c r="AZ84" s="95">
        <f>'Datos sin int'!AM82</f>
        <v>0</v>
      </c>
      <c r="BA84" s="95">
        <f>'Datos sin int'!AN82</f>
        <v>0</v>
      </c>
      <c r="BB84" s="95">
        <f>'Datos sin int'!AO82</f>
        <v>0</v>
      </c>
      <c r="BC84" s="95">
        <f>'Datos sin int'!AP82</f>
        <v>0</v>
      </c>
      <c r="BD84" s="95">
        <f>'Datos sin int'!AQ82</f>
        <v>0</v>
      </c>
      <c r="BE84" s="95">
        <f>'Datos sin int'!AR82</f>
        <v>0</v>
      </c>
      <c r="BF84" s="95">
        <f>'Datos sin int'!AS82</f>
        <v>0</v>
      </c>
      <c r="BG84" s="95">
        <f>'Datos sin int'!AT82</f>
        <v>0</v>
      </c>
      <c r="BH84" s="95">
        <f>'Datos sin int'!AU82</f>
        <v>0</v>
      </c>
      <c r="BI84" s="95">
        <f>'Datos sin int'!AV82</f>
        <v>0</v>
      </c>
      <c r="BJ84" s="95">
        <f>'Datos sin int'!AW82</f>
        <v>0</v>
      </c>
      <c r="BK84" s="95">
        <f>'Datos sin int'!AX82</f>
        <v>0</v>
      </c>
    </row>
    <row r="85" spans="1:63" x14ac:dyDescent="0.3">
      <c r="A85" s="141">
        <v>82</v>
      </c>
      <c r="B85" s="95">
        <f>IF(Datos_totales!$E83=1,1,0)</f>
        <v>0</v>
      </c>
      <c r="C85" s="95">
        <f>IF(Datos_totales!$E83=2,1,0)</f>
        <v>1</v>
      </c>
      <c r="D85" s="95">
        <f>IF(Datos_totales!$E83=3,1,0)</f>
        <v>0</v>
      </c>
      <c r="E85" s="95">
        <f>IF(Datos_totales!$E83=4,1,0)</f>
        <v>0</v>
      </c>
      <c r="F85" s="95">
        <f>IF(Datos_totales!$B83=40,1,0)</f>
        <v>0</v>
      </c>
      <c r="G85" s="95">
        <f>IF(Datos_totales!$B83=60,1,0)</f>
        <v>0</v>
      </c>
      <c r="H85" s="95">
        <f>IF(Datos_totales!$B83=80,1,0)</f>
        <v>1</v>
      </c>
      <c r="I85" s="95">
        <f>IF(Datos_totales!$B83=90,1,0)</f>
        <v>0</v>
      </c>
      <c r="J85" s="95">
        <f>IF(Datos_totales!$M83=2,1,0)</f>
        <v>0</v>
      </c>
      <c r="K85" s="95">
        <f>IF(Datos_totales!$M83=3,1,0)</f>
        <v>1</v>
      </c>
      <c r="L85" s="95">
        <f>IF(Datos_totales!$M83=4,1,0)</f>
        <v>0</v>
      </c>
      <c r="M85" s="95">
        <f>IF(Datos_totales!$M83&gt;4,1,0)</f>
        <v>0</v>
      </c>
      <c r="N85" s="95">
        <f>IF(Datos_totales!$N83&lt;3.2,1,0)</f>
        <v>0</v>
      </c>
      <c r="O85" s="95">
        <f>IF(AND(Datos_totales!$N83&gt;=3.2,Datos_totales!$N83&lt;3.5),1,0)</f>
        <v>0</v>
      </c>
      <c r="P85" s="95">
        <f>IF(AND(Datos_totales!$N83&gt;=3.5,Datos_totales!$N83&lt;3.7),1,0)</f>
        <v>1</v>
      </c>
      <c r="Q85" s="95">
        <f>IF(AND(Datos_totales!$N83&gt;=3.7,Datos_totales!$N83&lt;4),1,0)</f>
        <v>0</v>
      </c>
      <c r="R85" s="95">
        <f>IF(Datos_totales!$N83&gt;4,1,0)</f>
        <v>0</v>
      </c>
      <c r="S85" s="95">
        <v>0.4269999999999996</v>
      </c>
      <c r="T85" s="95">
        <f t="shared" si="25"/>
        <v>48.86</v>
      </c>
      <c r="U85" s="95">
        <v>0</v>
      </c>
      <c r="V85" s="53">
        <v>0</v>
      </c>
      <c r="W85" s="54">
        <f t="shared" si="16"/>
        <v>1</v>
      </c>
      <c r="X85" s="54">
        <f t="shared" si="17"/>
        <v>0</v>
      </c>
      <c r="Y85" s="54">
        <f t="shared" si="18"/>
        <v>0</v>
      </c>
      <c r="Z85" s="54">
        <f t="shared" si="19"/>
        <v>0</v>
      </c>
      <c r="AA85" s="54">
        <f t="shared" si="20"/>
        <v>0</v>
      </c>
      <c r="AB85" s="95">
        <v>21682</v>
      </c>
      <c r="AC85" s="95">
        <v>22210</v>
      </c>
      <c r="AD85" s="95">
        <v>22752</v>
      </c>
      <c r="AE85" s="95">
        <f t="shared" si="21"/>
        <v>22215</v>
      </c>
      <c r="AF85" s="95">
        <v>55.67</v>
      </c>
      <c r="AG85" s="95">
        <v>1.7456212213069384</v>
      </c>
      <c r="AH85" s="95">
        <v>5.7</v>
      </c>
      <c r="AI85" s="95">
        <f t="shared" si="22"/>
        <v>0</v>
      </c>
      <c r="AJ85" s="95">
        <f t="shared" si="23"/>
        <v>0</v>
      </c>
      <c r="AK85" s="95">
        <f t="shared" si="13"/>
        <v>0</v>
      </c>
      <c r="AL85" s="95">
        <f t="shared" si="14"/>
        <v>1</v>
      </c>
      <c r="AM85" s="95">
        <f t="shared" si="15"/>
        <v>0</v>
      </c>
      <c r="AN85" s="95">
        <v>0.75587485567249146</v>
      </c>
      <c r="AO85" s="95">
        <v>0</v>
      </c>
      <c r="AP85" s="50">
        <f t="shared" si="24"/>
        <v>0</v>
      </c>
      <c r="AQ85" s="95">
        <v>0</v>
      </c>
      <c r="AR85" s="95">
        <f>'Datos sin int'!AE83</f>
        <v>0</v>
      </c>
      <c r="AS85" s="95">
        <f>'Datos sin int'!AF83</f>
        <v>2</v>
      </c>
      <c r="AT85" s="95">
        <f>'Datos sin int'!AG83</f>
        <v>3</v>
      </c>
      <c r="AU85" s="95">
        <f>'Datos sin int'!AH83</f>
        <v>0</v>
      </c>
      <c r="AV85" s="95">
        <f>'Datos sin int'!AI83</f>
        <v>5</v>
      </c>
      <c r="AW85" s="95">
        <f>'Datos sin int'!AJ83</f>
        <v>0</v>
      </c>
      <c r="AX85" s="95">
        <f>'Datos sin int'!AK83</f>
        <v>0</v>
      </c>
      <c r="AY85" s="95">
        <f>'Datos sin int'!AL83</f>
        <v>0</v>
      </c>
      <c r="AZ85" s="95">
        <f>'Datos sin int'!AM83</f>
        <v>1</v>
      </c>
      <c r="BA85" s="95">
        <f>'Datos sin int'!AN83</f>
        <v>1</v>
      </c>
      <c r="BB85" s="95">
        <f>'Datos sin int'!AO83</f>
        <v>0</v>
      </c>
      <c r="BC85" s="95">
        <f>'Datos sin int'!AP83</f>
        <v>0</v>
      </c>
      <c r="BD85" s="95">
        <f>'Datos sin int'!AQ83</f>
        <v>0</v>
      </c>
      <c r="BE85" s="95">
        <f>'Datos sin int'!AR83</f>
        <v>0</v>
      </c>
      <c r="BF85" s="95">
        <f>'Datos sin int'!AS83</f>
        <v>0</v>
      </c>
      <c r="BG85" s="95">
        <f>'Datos sin int'!AT83</f>
        <v>0</v>
      </c>
      <c r="BH85" s="95">
        <f>'Datos sin int'!AU83</f>
        <v>2</v>
      </c>
      <c r="BI85" s="95">
        <f>'Datos sin int'!AV83</f>
        <v>3</v>
      </c>
      <c r="BJ85" s="95">
        <f>'Datos sin int'!AW83</f>
        <v>1</v>
      </c>
      <c r="BK85" s="95">
        <f>'Datos sin int'!AX83</f>
        <v>6</v>
      </c>
    </row>
    <row r="86" spans="1:63" x14ac:dyDescent="0.3">
      <c r="A86" s="141">
        <v>83</v>
      </c>
      <c r="B86" s="95">
        <f>IF(Datos_totales!$E84=1,1,0)</f>
        <v>0</v>
      </c>
      <c r="C86" s="95">
        <f>IF(Datos_totales!$E84=2,1,0)</f>
        <v>1</v>
      </c>
      <c r="D86" s="95">
        <f>IF(Datos_totales!$E84=3,1,0)</f>
        <v>0</v>
      </c>
      <c r="E86" s="95">
        <f>IF(Datos_totales!$E84=4,1,0)</f>
        <v>0</v>
      </c>
      <c r="F86" s="95">
        <f>IF(Datos_totales!$B84=40,1,0)</f>
        <v>0</v>
      </c>
      <c r="G86" s="95">
        <f>IF(Datos_totales!$B84=60,1,0)</f>
        <v>0</v>
      </c>
      <c r="H86" s="95">
        <f>IF(Datos_totales!$B84=80,1,0)</f>
        <v>1</v>
      </c>
      <c r="I86" s="95">
        <f>IF(Datos_totales!$B84=90,1,0)</f>
        <v>0</v>
      </c>
      <c r="J86" s="95">
        <f>IF(Datos_totales!$M84=2,1,0)</f>
        <v>0</v>
      </c>
      <c r="K86" s="95">
        <f>IF(Datos_totales!$M84=3,1,0)</f>
        <v>1</v>
      </c>
      <c r="L86" s="95">
        <f>IF(Datos_totales!$M84=4,1,0)</f>
        <v>0</v>
      </c>
      <c r="M86" s="95">
        <f>IF(Datos_totales!$M84&gt;4,1,0)</f>
        <v>0</v>
      </c>
      <c r="N86" s="95">
        <f>IF(Datos_totales!$N84&lt;3.2,1,0)</f>
        <v>0</v>
      </c>
      <c r="O86" s="95">
        <f>IF(AND(Datos_totales!$N84&gt;=3.2,Datos_totales!$N84&lt;3.5),1,0)</f>
        <v>0</v>
      </c>
      <c r="P86" s="95">
        <f>IF(AND(Datos_totales!$N84&gt;=3.5,Datos_totales!$N84&lt;3.7),1,0)</f>
        <v>1</v>
      </c>
      <c r="Q86" s="95">
        <f>IF(AND(Datos_totales!$N84&gt;=3.7,Datos_totales!$N84&lt;4),1,0)</f>
        <v>0</v>
      </c>
      <c r="R86" s="95">
        <f>IF(Datos_totales!$N84&gt;4,1,0)</f>
        <v>0</v>
      </c>
      <c r="S86" s="95">
        <v>0.34000000000000341</v>
      </c>
      <c r="T86" s="95">
        <f t="shared" si="25"/>
        <v>49.2</v>
      </c>
      <c r="U86" s="95">
        <v>0</v>
      </c>
      <c r="V86" s="53">
        <v>1.0000000000000009E-2</v>
      </c>
      <c r="W86" s="54">
        <f t="shared" si="16"/>
        <v>1</v>
      </c>
      <c r="X86" s="54">
        <f t="shared" si="17"/>
        <v>0</v>
      </c>
      <c r="Y86" s="54">
        <f t="shared" si="18"/>
        <v>0</v>
      </c>
      <c r="Z86" s="54">
        <f t="shared" si="19"/>
        <v>0</v>
      </c>
      <c r="AA86" s="54">
        <f t="shared" si="20"/>
        <v>0</v>
      </c>
      <c r="AB86" s="95">
        <v>21682</v>
      </c>
      <c r="AC86" s="95">
        <v>22210</v>
      </c>
      <c r="AD86" s="95">
        <v>22752</v>
      </c>
      <c r="AE86" s="95">
        <f t="shared" si="21"/>
        <v>22215</v>
      </c>
      <c r="AF86" s="95">
        <v>63.45</v>
      </c>
      <c r="AG86" s="95">
        <v>1.8024316264307236</v>
      </c>
      <c r="AH86" s="95">
        <v>4</v>
      </c>
      <c r="AI86" s="95">
        <f t="shared" si="22"/>
        <v>0</v>
      </c>
      <c r="AJ86" s="95">
        <f t="shared" si="23"/>
        <v>0</v>
      </c>
      <c r="AK86" s="95">
        <f t="shared" si="13"/>
        <v>0</v>
      </c>
      <c r="AL86" s="95">
        <f t="shared" si="14"/>
        <v>1</v>
      </c>
      <c r="AM86" s="95">
        <f t="shared" si="15"/>
        <v>0</v>
      </c>
      <c r="AN86" s="95">
        <v>0.6020599913279624</v>
      </c>
      <c r="AO86" s="95">
        <v>0</v>
      </c>
      <c r="AP86" s="50">
        <f t="shared" si="24"/>
        <v>0</v>
      </c>
      <c r="AQ86" s="95">
        <v>0</v>
      </c>
      <c r="AR86" s="95">
        <f>'Datos sin int'!AE84</f>
        <v>0</v>
      </c>
      <c r="AS86" s="95">
        <f>'Datos sin int'!AF84</f>
        <v>1</v>
      </c>
      <c r="AT86" s="95">
        <f>'Datos sin int'!AG84</f>
        <v>0</v>
      </c>
      <c r="AU86" s="95">
        <f>'Datos sin int'!AH84</f>
        <v>1</v>
      </c>
      <c r="AV86" s="95">
        <f>'Datos sin int'!AI84</f>
        <v>2</v>
      </c>
      <c r="AW86" s="95">
        <f>'Datos sin int'!AJ84</f>
        <v>0</v>
      </c>
      <c r="AX86" s="95">
        <f>'Datos sin int'!AK84</f>
        <v>0</v>
      </c>
      <c r="AY86" s="95">
        <f>'Datos sin int'!AL84</f>
        <v>0</v>
      </c>
      <c r="AZ86" s="95">
        <f>'Datos sin int'!AM84</f>
        <v>3</v>
      </c>
      <c r="BA86" s="95">
        <f>'Datos sin int'!AN84</f>
        <v>3</v>
      </c>
      <c r="BB86" s="95">
        <f>'Datos sin int'!AO84</f>
        <v>0</v>
      </c>
      <c r="BC86" s="95">
        <f>'Datos sin int'!AP84</f>
        <v>0</v>
      </c>
      <c r="BD86" s="95">
        <f>'Datos sin int'!AQ84</f>
        <v>0</v>
      </c>
      <c r="BE86" s="95">
        <f>'Datos sin int'!AR84</f>
        <v>0</v>
      </c>
      <c r="BF86" s="95">
        <f>'Datos sin int'!AS84</f>
        <v>0</v>
      </c>
      <c r="BG86" s="95">
        <f>'Datos sin int'!AT84</f>
        <v>0</v>
      </c>
      <c r="BH86" s="95">
        <f>'Datos sin int'!AU84</f>
        <v>1</v>
      </c>
      <c r="BI86" s="95">
        <f>'Datos sin int'!AV84</f>
        <v>0</v>
      </c>
      <c r="BJ86" s="95">
        <f>'Datos sin int'!AW84</f>
        <v>4</v>
      </c>
      <c r="BK86" s="95">
        <f>'Datos sin int'!AX84</f>
        <v>5</v>
      </c>
    </row>
    <row r="87" spans="1:63" x14ac:dyDescent="0.3">
      <c r="A87" s="141">
        <v>84</v>
      </c>
      <c r="B87" s="95">
        <f>IF(Datos_totales!$E85=1,1,0)</f>
        <v>0</v>
      </c>
      <c r="C87" s="95">
        <f>IF(Datos_totales!$E85=2,1,0)</f>
        <v>1</v>
      </c>
      <c r="D87" s="95">
        <f>IF(Datos_totales!$E85=3,1,0)</f>
        <v>0</v>
      </c>
      <c r="E87" s="95">
        <f>IF(Datos_totales!$E85=4,1,0)</f>
        <v>0</v>
      </c>
      <c r="F87" s="95">
        <f>IF(Datos_totales!$B85=40,1,0)</f>
        <v>0</v>
      </c>
      <c r="G87" s="95">
        <f>IF(Datos_totales!$B85=60,1,0)</f>
        <v>0</v>
      </c>
      <c r="H87" s="95">
        <f>IF(Datos_totales!$B85=80,1,0)</f>
        <v>1</v>
      </c>
      <c r="I87" s="95">
        <f>IF(Datos_totales!$B85=90,1,0)</f>
        <v>0</v>
      </c>
      <c r="J87" s="95">
        <f>IF(Datos_totales!$M85=2,1,0)</f>
        <v>0</v>
      </c>
      <c r="K87" s="95">
        <f>IF(Datos_totales!$M85=3,1,0)</f>
        <v>1</v>
      </c>
      <c r="L87" s="95">
        <f>IF(Datos_totales!$M85=4,1,0)</f>
        <v>0</v>
      </c>
      <c r="M87" s="95">
        <f>IF(Datos_totales!$M85&gt;4,1,0)</f>
        <v>0</v>
      </c>
      <c r="N87" s="95">
        <f>IF(Datos_totales!$N85&lt;3.2,1,0)</f>
        <v>0</v>
      </c>
      <c r="O87" s="95">
        <f>IF(AND(Datos_totales!$N85&gt;=3.2,Datos_totales!$N85&lt;3.5),1,0)</f>
        <v>0</v>
      </c>
      <c r="P87" s="95">
        <f>IF(AND(Datos_totales!$N85&gt;=3.5,Datos_totales!$N85&lt;3.7),1,0)</f>
        <v>0</v>
      </c>
      <c r="Q87" s="95">
        <f>IF(AND(Datos_totales!$N85&gt;=3.7,Datos_totales!$N85&lt;4),1,0)</f>
        <v>1</v>
      </c>
      <c r="R87" s="95">
        <f>IF(Datos_totales!$N85&gt;4,1,0)</f>
        <v>0</v>
      </c>
      <c r="S87" s="95">
        <v>0.44999999999999574</v>
      </c>
      <c r="T87" s="95">
        <f t="shared" si="25"/>
        <v>49.65</v>
      </c>
      <c r="U87" s="95">
        <v>1</v>
      </c>
      <c r="V87" s="53">
        <v>1.0000000000000009E-2</v>
      </c>
      <c r="W87" s="54">
        <f t="shared" si="16"/>
        <v>1</v>
      </c>
      <c r="X87" s="54">
        <f t="shared" si="17"/>
        <v>0</v>
      </c>
      <c r="Y87" s="54">
        <f t="shared" si="18"/>
        <v>0</v>
      </c>
      <c r="Z87" s="54">
        <f t="shared" si="19"/>
        <v>0</v>
      </c>
      <c r="AA87" s="54">
        <f t="shared" si="20"/>
        <v>0</v>
      </c>
      <c r="AB87" s="95">
        <v>21682</v>
      </c>
      <c r="AC87" s="95">
        <v>22210</v>
      </c>
      <c r="AD87" s="95">
        <v>22752</v>
      </c>
      <c r="AE87" s="95">
        <f t="shared" si="21"/>
        <v>22215</v>
      </c>
      <c r="AF87" s="95">
        <v>69.86</v>
      </c>
      <c r="AG87" s="95">
        <v>1.8442285813016279</v>
      </c>
      <c r="AH87" s="95">
        <v>1.96</v>
      </c>
      <c r="AI87" s="95">
        <f t="shared" si="22"/>
        <v>0</v>
      </c>
      <c r="AJ87" s="95">
        <f t="shared" si="23"/>
        <v>0</v>
      </c>
      <c r="AK87" s="95">
        <f t="shared" si="13"/>
        <v>1</v>
      </c>
      <c r="AL87" s="95">
        <f t="shared" si="14"/>
        <v>0</v>
      </c>
      <c r="AM87" s="95">
        <f t="shared" si="15"/>
        <v>0</v>
      </c>
      <c r="AN87" s="95">
        <v>0.29225607135647602</v>
      </c>
      <c r="AO87" s="95">
        <v>3</v>
      </c>
      <c r="AP87" s="50">
        <f t="shared" si="24"/>
        <v>6.66666666666673</v>
      </c>
      <c r="AQ87" s="95">
        <v>0</v>
      </c>
      <c r="AR87" s="95">
        <f>'Datos sin int'!AE85</f>
        <v>0</v>
      </c>
      <c r="AS87" s="95">
        <f>'Datos sin int'!AF85</f>
        <v>0</v>
      </c>
      <c r="AT87" s="95">
        <f>'Datos sin int'!AG85</f>
        <v>0</v>
      </c>
      <c r="AU87" s="95">
        <f>'Datos sin int'!AH85</f>
        <v>1</v>
      </c>
      <c r="AV87" s="95">
        <f>'Datos sin int'!AI85</f>
        <v>1</v>
      </c>
      <c r="AW87" s="95">
        <f>'Datos sin int'!AJ85</f>
        <v>0</v>
      </c>
      <c r="AX87" s="95">
        <f>'Datos sin int'!AK85</f>
        <v>1</v>
      </c>
      <c r="AY87" s="95">
        <f>'Datos sin int'!AL85</f>
        <v>0</v>
      </c>
      <c r="AZ87" s="95">
        <f>'Datos sin int'!AM85</f>
        <v>0</v>
      </c>
      <c r="BA87" s="95">
        <f>'Datos sin int'!AN85</f>
        <v>1</v>
      </c>
      <c r="BB87" s="95">
        <f>'Datos sin int'!AO85</f>
        <v>0</v>
      </c>
      <c r="BC87" s="95">
        <f>'Datos sin int'!AP85</f>
        <v>0</v>
      </c>
      <c r="BD87" s="95">
        <f>'Datos sin int'!AQ85</f>
        <v>0</v>
      </c>
      <c r="BE87" s="95">
        <f>'Datos sin int'!AR85</f>
        <v>0</v>
      </c>
      <c r="BF87" s="95">
        <f>'Datos sin int'!AS85</f>
        <v>0</v>
      </c>
      <c r="BG87" s="95">
        <f>'Datos sin int'!AT85</f>
        <v>0</v>
      </c>
      <c r="BH87" s="95">
        <f>'Datos sin int'!AU85</f>
        <v>1</v>
      </c>
      <c r="BI87" s="95">
        <f>'Datos sin int'!AV85</f>
        <v>0</v>
      </c>
      <c r="BJ87" s="95">
        <f>'Datos sin int'!AW85</f>
        <v>1</v>
      </c>
      <c r="BK87" s="95">
        <f>'Datos sin int'!AX85</f>
        <v>2</v>
      </c>
    </row>
    <row r="88" spans="1:63" x14ac:dyDescent="0.3">
      <c r="A88" s="141">
        <v>85</v>
      </c>
      <c r="B88" s="95">
        <f>IF(Datos_totales!$E86=1,1,0)</f>
        <v>0</v>
      </c>
      <c r="C88" s="95">
        <f>IF(Datos_totales!$E86=2,1,0)</f>
        <v>0</v>
      </c>
      <c r="D88" s="95">
        <f>IF(Datos_totales!$E86=3,1,0)</f>
        <v>1</v>
      </c>
      <c r="E88" s="95">
        <f>IF(Datos_totales!$E86=4,1,0)</f>
        <v>0</v>
      </c>
      <c r="F88" s="95">
        <f>IF(Datos_totales!$B86=40,1,0)</f>
        <v>0</v>
      </c>
      <c r="G88" s="95">
        <f>IF(Datos_totales!$B86=60,1,0)</f>
        <v>1</v>
      </c>
      <c r="H88" s="95">
        <f>IF(Datos_totales!$B86=80,1,0)</f>
        <v>0</v>
      </c>
      <c r="I88" s="95">
        <f>IF(Datos_totales!$B86=90,1,0)</f>
        <v>0</v>
      </c>
      <c r="J88" s="95">
        <f>IF(Datos_totales!$M86=2,1,0)</f>
        <v>1</v>
      </c>
      <c r="K88" s="95">
        <f>IF(Datos_totales!$M86=3,1,0)</f>
        <v>0</v>
      </c>
      <c r="L88" s="95">
        <f>IF(Datos_totales!$M86=4,1,0)</f>
        <v>0</v>
      </c>
      <c r="M88" s="95">
        <f>IF(Datos_totales!$M86&gt;4,1,0)</f>
        <v>0</v>
      </c>
      <c r="N88" s="95">
        <f>IF(Datos_totales!$N86&lt;3.2,1,0)</f>
        <v>0</v>
      </c>
      <c r="O88" s="95">
        <f>IF(AND(Datos_totales!$N86&gt;=3.2,Datos_totales!$N86&lt;3.5),1,0)</f>
        <v>0</v>
      </c>
      <c r="P88" s="95">
        <f>IF(AND(Datos_totales!$N86&gt;=3.5,Datos_totales!$N86&lt;3.7),1,0)</f>
        <v>0</v>
      </c>
      <c r="Q88" s="95">
        <f>IF(AND(Datos_totales!$N86&gt;=3.7,Datos_totales!$N86&lt;4),1,0)</f>
        <v>0</v>
      </c>
      <c r="R88" s="95">
        <f>IF(Datos_totales!$N86&gt;4,1,0)</f>
        <v>1</v>
      </c>
      <c r="S88" s="95">
        <v>0.70000000000000284</v>
      </c>
      <c r="T88" s="95">
        <f t="shared" si="25"/>
        <v>50.35</v>
      </c>
      <c r="U88" s="95">
        <v>1</v>
      </c>
      <c r="V88" s="53">
        <v>0</v>
      </c>
      <c r="W88" s="54">
        <f t="shared" si="16"/>
        <v>1</v>
      </c>
      <c r="X88" s="54">
        <f t="shared" si="17"/>
        <v>0</v>
      </c>
      <c r="Y88" s="54">
        <f t="shared" si="18"/>
        <v>0</v>
      </c>
      <c r="Z88" s="54">
        <f t="shared" si="19"/>
        <v>0</v>
      </c>
      <c r="AA88" s="54">
        <f t="shared" si="20"/>
        <v>0</v>
      </c>
      <c r="AB88" s="95">
        <v>21682</v>
      </c>
      <c r="AC88" s="95">
        <v>22210</v>
      </c>
      <c r="AD88" s="95">
        <v>22752</v>
      </c>
      <c r="AE88" s="95">
        <f t="shared" si="21"/>
        <v>22215</v>
      </c>
      <c r="AF88" s="95">
        <v>75.69</v>
      </c>
      <c r="AG88" s="95">
        <v>1.8790385052372371</v>
      </c>
      <c r="AH88" s="95">
        <v>2.63</v>
      </c>
      <c r="AI88" s="95">
        <f t="shared" si="22"/>
        <v>0</v>
      </c>
      <c r="AJ88" s="95">
        <f t="shared" si="23"/>
        <v>0</v>
      </c>
      <c r="AK88" s="95">
        <f t="shared" si="13"/>
        <v>1</v>
      </c>
      <c r="AL88" s="95">
        <f t="shared" si="14"/>
        <v>0</v>
      </c>
      <c r="AM88" s="95">
        <f t="shared" si="15"/>
        <v>0</v>
      </c>
      <c r="AN88" s="95">
        <v>0.41995574848975786</v>
      </c>
      <c r="AO88" s="95">
        <v>1</v>
      </c>
      <c r="AP88" s="50">
        <f t="shared" si="24"/>
        <v>1.4285714285714228</v>
      </c>
      <c r="AQ88" s="95">
        <v>0</v>
      </c>
      <c r="AR88" s="95">
        <f>'Datos sin int'!AE86</f>
        <v>0</v>
      </c>
      <c r="AS88" s="95">
        <f>'Datos sin int'!AF86</f>
        <v>1</v>
      </c>
      <c r="AT88" s="95">
        <f>'Datos sin int'!AG86</f>
        <v>2</v>
      </c>
      <c r="AU88" s="95">
        <f>'Datos sin int'!AH86</f>
        <v>4</v>
      </c>
      <c r="AV88" s="95">
        <f>'Datos sin int'!AI86</f>
        <v>7</v>
      </c>
      <c r="AW88" s="95">
        <f>'Datos sin int'!AJ86</f>
        <v>0</v>
      </c>
      <c r="AX88" s="95">
        <f>'Datos sin int'!AK86</f>
        <v>0</v>
      </c>
      <c r="AY88" s="95">
        <f>'Datos sin int'!AL86</f>
        <v>1</v>
      </c>
      <c r="AZ88" s="95">
        <f>'Datos sin int'!AM86</f>
        <v>9</v>
      </c>
      <c r="BA88" s="95">
        <f>'Datos sin int'!AN86</f>
        <v>10</v>
      </c>
      <c r="BB88" s="95">
        <f>'Datos sin int'!AO86</f>
        <v>0</v>
      </c>
      <c r="BC88" s="95">
        <f>'Datos sin int'!AP86</f>
        <v>0</v>
      </c>
      <c r="BD88" s="95">
        <f>'Datos sin int'!AQ86</f>
        <v>2</v>
      </c>
      <c r="BE88" s="95">
        <f>'Datos sin int'!AR86</f>
        <v>6</v>
      </c>
      <c r="BF88" s="95">
        <f>'Datos sin int'!AS86</f>
        <v>8</v>
      </c>
      <c r="BG88" s="95">
        <f>'Datos sin int'!AT86</f>
        <v>0</v>
      </c>
      <c r="BH88" s="95">
        <f>'Datos sin int'!AU86</f>
        <v>1</v>
      </c>
      <c r="BI88" s="95">
        <f>'Datos sin int'!AV86</f>
        <v>5</v>
      </c>
      <c r="BJ88" s="95">
        <f>'Datos sin int'!AW86</f>
        <v>19</v>
      </c>
      <c r="BK88" s="95">
        <f>'Datos sin int'!AX86</f>
        <v>25</v>
      </c>
    </row>
    <row r="89" spans="1:63" x14ac:dyDescent="0.3">
      <c r="A89" s="141">
        <v>86</v>
      </c>
      <c r="B89" s="95">
        <f>IF(Datos_totales!$E87=1,1,0)</f>
        <v>0</v>
      </c>
      <c r="C89" s="95">
        <f>IF(Datos_totales!$E87=2,1,0)</f>
        <v>1</v>
      </c>
      <c r="D89" s="95">
        <f>IF(Datos_totales!$E87=3,1,0)</f>
        <v>0</v>
      </c>
      <c r="E89" s="95">
        <f>IF(Datos_totales!$E87=4,1,0)</f>
        <v>0</v>
      </c>
      <c r="F89" s="95">
        <f>IF(Datos_totales!$B87=40,1,0)</f>
        <v>0</v>
      </c>
      <c r="G89" s="95">
        <f>IF(Datos_totales!$B87=60,1,0)</f>
        <v>1</v>
      </c>
      <c r="H89" s="95">
        <f>IF(Datos_totales!$B87=80,1,0)</f>
        <v>0</v>
      </c>
      <c r="I89" s="95">
        <f>IF(Datos_totales!$B87=90,1,0)</f>
        <v>0</v>
      </c>
      <c r="J89" s="95">
        <f>IF(Datos_totales!$M87=2,1,0)</f>
        <v>0</v>
      </c>
      <c r="K89" s="95">
        <f>IF(Datos_totales!$M87=3,1,0)</f>
        <v>1</v>
      </c>
      <c r="L89" s="95">
        <f>IF(Datos_totales!$M87=4,1,0)</f>
        <v>0</v>
      </c>
      <c r="M89" s="95">
        <f>IF(Datos_totales!$M87&gt;4,1,0)</f>
        <v>0</v>
      </c>
      <c r="N89" s="95">
        <f>IF(Datos_totales!$N87&lt;3.2,1,0)</f>
        <v>0</v>
      </c>
      <c r="O89" s="95">
        <f>IF(AND(Datos_totales!$N87&gt;=3.2,Datos_totales!$N87&lt;3.5),1,0)</f>
        <v>0</v>
      </c>
      <c r="P89" s="95">
        <f>IF(AND(Datos_totales!$N87&gt;=3.5,Datos_totales!$N87&lt;3.7),1,0)</f>
        <v>0</v>
      </c>
      <c r="Q89" s="95">
        <f>IF(AND(Datos_totales!$N87&gt;=3.7,Datos_totales!$N87&lt;4),1,0)</f>
        <v>1</v>
      </c>
      <c r="R89" s="95">
        <f>IF(Datos_totales!$N87&gt;4,1,0)</f>
        <v>0</v>
      </c>
      <c r="S89" s="95">
        <v>0.64999999999999869</v>
      </c>
      <c r="T89" s="95">
        <f t="shared" si="25"/>
        <v>51</v>
      </c>
      <c r="U89" s="95">
        <v>0</v>
      </c>
      <c r="V89" s="53">
        <v>0.10999999999999999</v>
      </c>
      <c r="W89" s="54">
        <f t="shared" si="16"/>
        <v>0</v>
      </c>
      <c r="X89" s="54">
        <f t="shared" si="17"/>
        <v>0</v>
      </c>
      <c r="Y89" s="54">
        <f t="shared" si="18"/>
        <v>1</v>
      </c>
      <c r="Z89" s="54">
        <f t="shared" si="19"/>
        <v>0</v>
      </c>
      <c r="AA89" s="54">
        <f t="shared" si="20"/>
        <v>0</v>
      </c>
      <c r="AB89" s="95">
        <v>21682</v>
      </c>
      <c r="AC89" s="95">
        <v>22210</v>
      </c>
      <c r="AD89" s="95">
        <v>22752</v>
      </c>
      <c r="AE89" s="95">
        <f t="shared" si="21"/>
        <v>22215</v>
      </c>
      <c r="AF89" s="95">
        <v>66.959999999999994</v>
      </c>
      <c r="AG89" s="95">
        <v>1.8258154449852035</v>
      </c>
      <c r="AH89" s="95">
        <v>3.42</v>
      </c>
      <c r="AI89" s="95">
        <f t="shared" si="22"/>
        <v>0</v>
      </c>
      <c r="AJ89" s="95">
        <f t="shared" si="23"/>
        <v>0</v>
      </c>
      <c r="AK89" s="95">
        <f t="shared" si="13"/>
        <v>1</v>
      </c>
      <c r="AL89" s="95">
        <f t="shared" si="14"/>
        <v>0</v>
      </c>
      <c r="AM89" s="95">
        <f t="shared" si="15"/>
        <v>0</v>
      </c>
      <c r="AN89" s="95">
        <v>0.53402610605613499</v>
      </c>
      <c r="AO89" s="95">
        <v>0</v>
      </c>
      <c r="AP89" s="50">
        <f t="shared" si="24"/>
        <v>0</v>
      </c>
      <c r="AQ89" s="95">
        <v>0</v>
      </c>
      <c r="AR89" s="95">
        <f>'Datos sin int'!AE87</f>
        <v>0</v>
      </c>
      <c r="AS89" s="95">
        <f>'Datos sin int'!AF87</f>
        <v>1</v>
      </c>
      <c r="AT89" s="95">
        <f>'Datos sin int'!AG87</f>
        <v>3</v>
      </c>
      <c r="AU89" s="95">
        <f>'Datos sin int'!AH87</f>
        <v>5</v>
      </c>
      <c r="AV89" s="95">
        <f>'Datos sin int'!AI87</f>
        <v>9</v>
      </c>
      <c r="AW89" s="95">
        <f>'Datos sin int'!AJ87</f>
        <v>0</v>
      </c>
      <c r="AX89" s="95">
        <f>'Datos sin int'!AK87</f>
        <v>0</v>
      </c>
      <c r="AY89" s="95">
        <f>'Datos sin int'!AL87</f>
        <v>1</v>
      </c>
      <c r="AZ89" s="95">
        <f>'Datos sin int'!AM87</f>
        <v>7</v>
      </c>
      <c r="BA89" s="95">
        <f>'Datos sin int'!AN87</f>
        <v>8</v>
      </c>
      <c r="BB89" s="95">
        <f>'Datos sin int'!AO87</f>
        <v>0</v>
      </c>
      <c r="BC89" s="95">
        <f>'Datos sin int'!AP87</f>
        <v>0</v>
      </c>
      <c r="BD89" s="95">
        <f>'Datos sin int'!AQ87</f>
        <v>5</v>
      </c>
      <c r="BE89" s="95">
        <f>'Datos sin int'!AR87</f>
        <v>5</v>
      </c>
      <c r="BF89" s="95">
        <f>'Datos sin int'!AS87</f>
        <v>10</v>
      </c>
      <c r="BG89" s="95">
        <f>'Datos sin int'!AT87</f>
        <v>0</v>
      </c>
      <c r="BH89" s="95">
        <f>'Datos sin int'!AU87</f>
        <v>1</v>
      </c>
      <c r="BI89" s="95">
        <f>'Datos sin int'!AV87</f>
        <v>9</v>
      </c>
      <c r="BJ89" s="95">
        <f>'Datos sin int'!AW87</f>
        <v>17</v>
      </c>
      <c r="BK89" s="95">
        <f>'Datos sin int'!AX87</f>
        <v>27</v>
      </c>
    </row>
    <row r="90" spans="1:63" x14ac:dyDescent="0.3">
      <c r="A90" s="141">
        <v>87</v>
      </c>
      <c r="B90" s="95">
        <f>IF(Datos_totales!$E88=1,1,0)</f>
        <v>0</v>
      </c>
      <c r="C90" s="95">
        <f>IF(Datos_totales!$E88=2,1,0)</f>
        <v>1</v>
      </c>
      <c r="D90" s="95">
        <f>IF(Datos_totales!$E88=3,1,0)</f>
        <v>0</v>
      </c>
      <c r="E90" s="95">
        <f>IF(Datos_totales!$E88=4,1,0)</f>
        <v>0</v>
      </c>
      <c r="F90" s="95">
        <f>IF(Datos_totales!$B88=40,1,0)</f>
        <v>0</v>
      </c>
      <c r="G90" s="95">
        <f>IF(Datos_totales!$B88=60,1,0)</f>
        <v>1</v>
      </c>
      <c r="H90" s="95">
        <f>IF(Datos_totales!$B88=80,1,0)</f>
        <v>0</v>
      </c>
      <c r="I90" s="95">
        <f>IF(Datos_totales!$B88=90,1,0)</f>
        <v>0</v>
      </c>
      <c r="J90" s="95">
        <f>IF(Datos_totales!$M88=2,1,0)</f>
        <v>1</v>
      </c>
      <c r="K90" s="95">
        <f>IF(Datos_totales!$M88=3,1,0)</f>
        <v>0</v>
      </c>
      <c r="L90" s="95">
        <f>IF(Datos_totales!$M88=4,1,0)</f>
        <v>0</v>
      </c>
      <c r="M90" s="95">
        <f>IF(Datos_totales!$M88&gt;4,1,0)</f>
        <v>0</v>
      </c>
      <c r="N90" s="95">
        <f>IF(Datos_totales!$N88&lt;3.2,1,0)</f>
        <v>0</v>
      </c>
      <c r="O90" s="95">
        <f>IF(AND(Datos_totales!$N88&gt;=3.2,Datos_totales!$N88&lt;3.5),1,0)</f>
        <v>0</v>
      </c>
      <c r="P90" s="95">
        <f>IF(AND(Datos_totales!$N88&gt;=3.5,Datos_totales!$N88&lt;3.7),1,0)</f>
        <v>1</v>
      </c>
      <c r="Q90" s="95">
        <f>IF(AND(Datos_totales!$N88&gt;=3.7,Datos_totales!$N88&lt;4),1,0)</f>
        <v>0</v>
      </c>
      <c r="R90" s="95">
        <f>IF(Datos_totales!$N88&gt;4,1,0)</f>
        <v>0</v>
      </c>
      <c r="S90" s="95">
        <v>0.39000000000000057</v>
      </c>
      <c r="T90" s="95">
        <f t="shared" si="25"/>
        <v>51.39</v>
      </c>
      <c r="U90" s="95">
        <v>0</v>
      </c>
      <c r="V90" s="53">
        <v>5.0000000000000044E-2</v>
      </c>
      <c r="W90" s="54">
        <f t="shared" si="16"/>
        <v>0</v>
      </c>
      <c r="X90" s="54">
        <f t="shared" si="17"/>
        <v>1</v>
      </c>
      <c r="Y90" s="54">
        <f t="shared" si="18"/>
        <v>0</v>
      </c>
      <c r="Z90" s="54">
        <f t="shared" si="19"/>
        <v>0</v>
      </c>
      <c r="AA90" s="54">
        <f t="shared" si="20"/>
        <v>0</v>
      </c>
      <c r="AB90" s="95">
        <v>21682</v>
      </c>
      <c r="AC90" s="95">
        <v>22210</v>
      </c>
      <c r="AD90" s="95">
        <v>22752</v>
      </c>
      <c r="AE90" s="95">
        <f t="shared" si="21"/>
        <v>22215</v>
      </c>
      <c r="AF90" s="95">
        <v>59.68</v>
      </c>
      <c r="AG90" s="95">
        <v>1.7758288144646124</v>
      </c>
      <c r="AH90" s="95">
        <v>3.21</v>
      </c>
      <c r="AI90" s="95">
        <f t="shared" si="22"/>
        <v>0</v>
      </c>
      <c r="AJ90" s="95">
        <f t="shared" si="23"/>
        <v>0</v>
      </c>
      <c r="AK90" s="95">
        <f t="shared" si="13"/>
        <v>1</v>
      </c>
      <c r="AL90" s="95">
        <f t="shared" si="14"/>
        <v>0</v>
      </c>
      <c r="AM90" s="95">
        <f t="shared" si="15"/>
        <v>0</v>
      </c>
      <c r="AN90" s="95">
        <v>0.5065050324048721</v>
      </c>
      <c r="AO90" s="95">
        <v>0</v>
      </c>
      <c r="AP90" s="50">
        <f t="shared" si="24"/>
        <v>0</v>
      </c>
      <c r="AQ90" s="95">
        <v>0</v>
      </c>
      <c r="AR90" s="95">
        <f>'Datos sin int'!AE88</f>
        <v>0</v>
      </c>
      <c r="AS90" s="95">
        <f>'Datos sin int'!AF88</f>
        <v>0</v>
      </c>
      <c r="AT90" s="95">
        <f>'Datos sin int'!AG88</f>
        <v>1</v>
      </c>
      <c r="AU90" s="95">
        <f>'Datos sin int'!AH88</f>
        <v>4</v>
      </c>
      <c r="AV90" s="95">
        <f>'Datos sin int'!AI88</f>
        <v>5</v>
      </c>
      <c r="AW90" s="95">
        <f>'Datos sin int'!AJ88</f>
        <v>0</v>
      </c>
      <c r="AX90" s="95">
        <f>'Datos sin int'!AK88</f>
        <v>1</v>
      </c>
      <c r="AY90" s="95">
        <f>'Datos sin int'!AL88</f>
        <v>0</v>
      </c>
      <c r="AZ90" s="95">
        <f>'Datos sin int'!AM88</f>
        <v>7</v>
      </c>
      <c r="BA90" s="95">
        <f>'Datos sin int'!AN88</f>
        <v>8</v>
      </c>
      <c r="BB90" s="95">
        <f>'Datos sin int'!AO88</f>
        <v>0</v>
      </c>
      <c r="BC90" s="95">
        <f>'Datos sin int'!AP88</f>
        <v>0</v>
      </c>
      <c r="BD90" s="95">
        <f>'Datos sin int'!AQ88</f>
        <v>0</v>
      </c>
      <c r="BE90" s="95">
        <f>'Datos sin int'!AR88</f>
        <v>4</v>
      </c>
      <c r="BF90" s="95">
        <f>'Datos sin int'!AS88</f>
        <v>4</v>
      </c>
      <c r="BG90" s="95">
        <f>'Datos sin int'!AT88</f>
        <v>0</v>
      </c>
      <c r="BH90" s="95">
        <f>'Datos sin int'!AU88</f>
        <v>1</v>
      </c>
      <c r="BI90" s="95">
        <f>'Datos sin int'!AV88</f>
        <v>1</v>
      </c>
      <c r="BJ90" s="95">
        <f>'Datos sin int'!AW88</f>
        <v>15</v>
      </c>
      <c r="BK90" s="95">
        <f>'Datos sin int'!AX88</f>
        <v>17</v>
      </c>
    </row>
    <row r="91" spans="1:63" x14ac:dyDescent="0.3">
      <c r="A91" s="141">
        <v>88</v>
      </c>
      <c r="B91" s="95">
        <f>IF(Datos_totales!$E89=1,1,0)</f>
        <v>1</v>
      </c>
      <c r="C91" s="95">
        <f>IF(Datos_totales!$E89=2,1,0)</f>
        <v>0</v>
      </c>
      <c r="D91" s="95">
        <f>IF(Datos_totales!$E89=3,1,0)</f>
        <v>0</v>
      </c>
      <c r="E91" s="95">
        <f>IF(Datos_totales!$E89=4,1,0)</f>
        <v>0</v>
      </c>
      <c r="F91" s="95">
        <f>IF(Datos_totales!$B89=40,1,0)</f>
        <v>0</v>
      </c>
      <c r="G91" s="95">
        <f>IF(Datos_totales!$B89=60,1,0)</f>
        <v>1</v>
      </c>
      <c r="H91" s="95">
        <f>IF(Datos_totales!$B89=80,1,0)</f>
        <v>0</v>
      </c>
      <c r="I91" s="95">
        <f>IF(Datos_totales!$B89=90,1,0)</f>
        <v>0</v>
      </c>
      <c r="J91" s="95">
        <f>IF(Datos_totales!$M89=2,1,0)</f>
        <v>0</v>
      </c>
      <c r="K91" s="95">
        <f>IF(Datos_totales!$M89=3,1,0)</f>
        <v>1</v>
      </c>
      <c r="L91" s="95">
        <f>IF(Datos_totales!$M89=4,1,0)</f>
        <v>0</v>
      </c>
      <c r="M91" s="95">
        <f>IF(Datos_totales!$M89&gt;4,1,0)</f>
        <v>0</v>
      </c>
      <c r="N91" s="95">
        <f>IF(Datos_totales!$N89&lt;3.2,1,0)</f>
        <v>0</v>
      </c>
      <c r="O91" s="95">
        <f>IF(AND(Datos_totales!$N89&gt;=3.2,Datos_totales!$N89&lt;3.5),1,0)</f>
        <v>0</v>
      </c>
      <c r="P91" s="95">
        <f>IF(AND(Datos_totales!$N89&gt;=3.5,Datos_totales!$N89&lt;3.7),1,0)</f>
        <v>0</v>
      </c>
      <c r="Q91" s="95">
        <f>IF(AND(Datos_totales!$N89&gt;=3.7,Datos_totales!$N89&lt;4),1,0)</f>
        <v>1</v>
      </c>
      <c r="R91" s="95">
        <f>IF(Datos_totales!$N89&gt;4,1,0)</f>
        <v>0</v>
      </c>
      <c r="S91" s="95">
        <v>0.60999999999999943</v>
      </c>
      <c r="T91" s="95">
        <f t="shared" si="25"/>
        <v>52</v>
      </c>
      <c r="U91" s="95">
        <v>0</v>
      </c>
      <c r="V91" s="53">
        <v>0.28000000000000003</v>
      </c>
      <c r="W91" s="54">
        <f t="shared" si="16"/>
        <v>0</v>
      </c>
      <c r="X91" s="54">
        <f t="shared" si="17"/>
        <v>0</v>
      </c>
      <c r="Y91" s="54">
        <f t="shared" si="18"/>
        <v>0</v>
      </c>
      <c r="Z91" s="54">
        <f t="shared" si="19"/>
        <v>1</v>
      </c>
      <c r="AA91" s="54">
        <f t="shared" si="20"/>
        <v>0</v>
      </c>
      <c r="AB91" s="95">
        <v>21682</v>
      </c>
      <c r="AC91" s="95">
        <v>22210</v>
      </c>
      <c r="AD91" s="95">
        <v>22752</v>
      </c>
      <c r="AE91" s="95">
        <f t="shared" si="21"/>
        <v>22215</v>
      </c>
      <c r="AF91" s="95">
        <v>61.8</v>
      </c>
      <c r="AG91" s="95">
        <v>1.7909884750888159</v>
      </c>
      <c r="AH91" s="95">
        <v>5.34</v>
      </c>
      <c r="AI91" s="95">
        <f t="shared" si="22"/>
        <v>0</v>
      </c>
      <c r="AJ91" s="95">
        <f t="shared" si="23"/>
        <v>0</v>
      </c>
      <c r="AK91" s="95">
        <f t="shared" si="13"/>
        <v>0</v>
      </c>
      <c r="AL91" s="95">
        <f t="shared" si="14"/>
        <v>1</v>
      </c>
      <c r="AM91" s="95">
        <f t="shared" si="15"/>
        <v>0</v>
      </c>
      <c r="AN91" s="95">
        <v>0.72754125702855643</v>
      </c>
      <c r="AO91" s="95">
        <v>0</v>
      </c>
      <c r="AP91" s="50">
        <f t="shared" si="24"/>
        <v>0</v>
      </c>
      <c r="AQ91" s="95">
        <v>1</v>
      </c>
      <c r="AR91" s="95">
        <f>'Datos sin int'!AE89</f>
        <v>0</v>
      </c>
      <c r="AS91" s="95">
        <f>'Datos sin int'!AF89</f>
        <v>1</v>
      </c>
      <c r="AT91" s="95">
        <f>'Datos sin int'!AG89</f>
        <v>0</v>
      </c>
      <c r="AU91" s="95">
        <f>'Datos sin int'!AH89</f>
        <v>1</v>
      </c>
      <c r="AV91" s="95">
        <f>'Datos sin int'!AI89</f>
        <v>2</v>
      </c>
      <c r="AW91" s="95">
        <f>'Datos sin int'!AJ89</f>
        <v>0</v>
      </c>
      <c r="AX91" s="95">
        <f>'Datos sin int'!AK89</f>
        <v>0</v>
      </c>
      <c r="AY91" s="95">
        <f>'Datos sin int'!AL89</f>
        <v>2</v>
      </c>
      <c r="AZ91" s="95">
        <f>'Datos sin int'!AM89</f>
        <v>1</v>
      </c>
      <c r="BA91" s="95">
        <f>'Datos sin int'!AN89</f>
        <v>3</v>
      </c>
      <c r="BB91" s="95">
        <f>'Datos sin int'!AO89</f>
        <v>0</v>
      </c>
      <c r="BC91" s="95">
        <f>'Datos sin int'!AP89</f>
        <v>0</v>
      </c>
      <c r="BD91" s="95">
        <f>'Datos sin int'!AQ89</f>
        <v>0</v>
      </c>
      <c r="BE91" s="95">
        <f>'Datos sin int'!AR89</f>
        <v>1</v>
      </c>
      <c r="BF91" s="95">
        <f>'Datos sin int'!AS89</f>
        <v>1</v>
      </c>
      <c r="BG91" s="95">
        <f>'Datos sin int'!AT89</f>
        <v>0</v>
      </c>
      <c r="BH91" s="95">
        <f>'Datos sin int'!AU89</f>
        <v>1</v>
      </c>
      <c r="BI91" s="95">
        <f>'Datos sin int'!AV89</f>
        <v>2</v>
      </c>
      <c r="BJ91" s="95">
        <f>'Datos sin int'!AW89</f>
        <v>3</v>
      </c>
      <c r="BK91" s="95">
        <f>'Datos sin int'!AX89</f>
        <v>6</v>
      </c>
    </row>
    <row r="92" spans="1:63" x14ac:dyDescent="0.3">
      <c r="A92" s="141">
        <v>89</v>
      </c>
      <c r="B92" s="95">
        <f>IF(Datos_totales!$E90=1,1,0)</f>
        <v>1</v>
      </c>
      <c r="C92" s="95">
        <f>IF(Datos_totales!$E90=2,1,0)</f>
        <v>0</v>
      </c>
      <c r="D92" s="95">
        <f>IF(Datos_totales!$E90=3,1,0)</f>
        <v>0</v>
      </c>
      <c r="E92" s="95">
        <f>IF(Datos_totales!$E90=4,1,0)</f>
        <v>0</v>
      </c>
      <c r="F92" s="95">
        <f>IF(Datos_totales!$B90=40,1,0)</f>
        <v>0</v>
      </c>
      <c r="G92" s="95">
        <f>IF(Datos_totales!$B90=60,1,0)</f>
        <v>1</v>
      </c>
      <c r="H92" s="95">
        <f>IF(Datos_totales!$B90=80,1,0)</f>
        <v>0</v>
      </c>
      <c r="I92" s="95">
        <f>IF(Datos_totales!$B90=90,1,0)</f>
        <v>0</v>
      </c>
      <c r="J92" s="95">
        <f>IF(Datos_totales!$M90=2,1,0)</f>
        <v>0</v>
      </c>
      <c r="K92" s="95">
        <f>IF(Datos_totales!$M90=3,1,0)</f>
        <v>1</v>
      </c>
      <c r="L92" s="95">
        <f>IF(Datos_totales!$M90=4,1,0)</f>
        <v>0</v>
      </c>
      <c r="M92" s="95">
        <f>IF(Datos_totales!$M90&gt;4,1,0)</f>
        <v>0</v>
      </c>
      <c r="N92" s="95">
        <f>IF(Datos_totales!$N90&lt;3.2,1,0)</f>
        <v>0</v>
      </c>
      <c r="O92" s="95">
        <f>IF(AND(Datos_totales!$N90&gt;=3.2,Datos_totales!$N90&lt;3.5),1,0)</f>
        <v>0</v>
      </c>
      <c r="P92" s="95">
        <f>IF(AND(Datos_totales!$N90&gt;=3.5,Datos_totales!$N90&lt;3.7),1,0)</f>
        <v>0</v>
      </c>
      <c r="Q92" s="95">
        <f>IF(AND(Datos_totales!$N90&gt;=3.7,Datos_totales!$N90&lt;4),1,0)</f>
        <v>0</v>
      </c>
      <c r="R92" s="95">
        <f>IF(Datos_totales!$N90&gt;4,1,0)</f>
        <v>1</v>
      </c>
      <c r="S92" s="95">
        <v>0.45000000000000284</v>
      </c>
      <c r="T92" s="95">
        <f t="shared" si="25"/>
        <v>52.45</v>
      </c>
      <c r="U92" s="95">
        <v>0</v>
      </c>
      <c r="V92" s="53">
        <v>6.0000000000000053E-2</v>
      </c>
      <c r="W92" s="54">
        <f t="shared" si="16"/>
        <v>0</v>
      </c>
      <c r="X92" s="54">
        <f t="shared" si="17"/>
        <v>1</v>
      </c>
      <c r="Y92" s="54">
        <f t="shared" si="18"/>
        <v>0</v>
      </c>
      <c r="Z92" s="54">
        <f t="shared" si="19"/>
        <v>0</v>
      </c>
      <c r="AA92" s="54">
        <f t="shared" si="20"/>
        <v>0</v>
      </c>
      <c r="AB92" s="95">
        <v>21682</v>
      </c>
      <c r="AC92" s="95">
        <v>22210</v>
      </c>
      <c r="AD92" s="95">
        <v>22752</v>
      </c>
      <c r="AE92" s="95">
        <f t="shared" si="21"/>
        <v>22215</v>
      </c>
      <c r="AF92" s="95">
        <v>72.05</v>
      </c>
      <c r="AG92" s="95">
        <v>1.8576339851500081</v>
      </c>
      <c r="AH92" s="95">
        <v>2.79</v>
      </c>
      <c r="AI92" s="95">
        <f t="shared" si="22"/>
        <v>0</v>
      </c>
      <c r="AJ92" s="95">
        <f t="shared" si="23"/>
        <v>0</v>
      </c>
      <c r="AK92" s="95">
        <f t="shared" si="13"/>
        <v>1</v>
      </c>
      <c r="AL92" s="95">
        <f t="shared" si="14"/>
        <v>0</v>
      </c>
      <c r="AM92" s="95">
        <f t="shared" si="15"/>
        <v>0</v>
      </c>
      <c r="AN92" s="95">
        <v>0.44560420327359757</v>
      </c>
      <c r="AO92" s="95">
        <v>0</v>
      </c>
      <c r="AP92" s="50">
        <f t="shared" si="24"/>
        <v>0</v>
      </c>
      <c r="AQ92" s="95">
        <v>0</v>
      </c>
      <c r="AR92" s="95">
        <f>'Datos sin int'!AE90</f>
        <v>0</v>
      </c>
      <c r="AS92" s="95">
        <f>'Datos sin int'!AF90</f>
        <v>0</v>
      </c>
      <c r="AT92" s="95">
        <f>'Datos sin int'!AG90</f>
        <v>0</v>
      </c>
      <c r="AU92" s="95">
        <f>'Datos sin int'!AH90</f>
        <v>3</v>
      </c>
      <c r="AV92" s="95">
        <f>'Datos sin int'!AI90</f>
        <v>3</v>
      </c>
      <c r="AW92" s="95">
        <f>'Datos sin int'!AJ90</f>
        <v>0</v>
      </c>
      <c r="AX92" s="95">
        <f>'Datos sin int'!AK90</f>
        <v>0</v>
      </c>
      <c r="AY92" s="95">
        <f>'Datos sin int'!AL90</f>
        <v>0</v>
      </c>
      <c r="AZ92" s="95">
        <f>'Datos sin int'!AM90</f>
        <v>1</v>
      </c>
      <c r="BA92" s="95">
        <f>'Datos sin int'!AN90</f>
        <v>1</v>
      </c>
      <c r="BB92" s="95">
        <f>'Datos sin int'!AO90</f>
        <v>0</v>
      </c>
      <c r="BC92" s="95">
        <f>'Datos sin int'!AP90</f>
        <v>0</v>
      </c>
      <c r="BD92" s="95">
        <f>'Datos sin int'!AQ90</f>
        <v>1</v>
      </c>
      <c r="BE92" s="95">
        <f>'Datos sin int'!AR90</f>
        <v>4</v>
      </c>
      <c r="BF92" s="95">
        <f>'Datos sin int'!AS90</f>
        <v>5</v>
      </c>
      <c r="BG92" s="95">
        <f>'Datos sin int'!AT90</f>
        <v>0</v>
      </c>
      <c r="BH92" s="95">
        <f>'Datos sin int'!AU90</f>
        <v>0</v>
      </c>
      <c r="BI92" s="95">
        <f>'Datos sin int'!AV90</f>
        <v>1</v>
      </c>
      <c r="BJ92" s="95">
        <f>'Datos sin int'!AW90</f>
        <v>8</v>
      </c>
      <c r="BK92" s="95">
        <f>'Datos sin int'!AX90</f>
        <v>9</v>
      </c>
    </row>
    <row r="93" spans="1:63" x14ac:dyDescent="0.3">
      <c r="A93" s="141">
        <v>90</v>
      </c>
      <c r="B93" s="95">
        <f>IF(Datos_totales!$E91=1,1,0)</f>
        <v>1</v>
      </c>
      <c r="C93" s="95">
        <f>IF(Datos_totales!$E91=2,1,0)</f>
        <v>0</v>
      </c>
      <c r="D93" s="95">
        <f>IF(Datos_totales!$E91=3,1,0)</f>
        <v>0</v>
      </c>
      <c r="E93" s="95">
        <f>IF(Datos_totales!$E91=4,1,0)</f>
        <v>0</v>
      </c>
      <c r="F93" s="95">
        <f>IF(Datos_totales!$B91=40,1,0)</f>
        <v>0</v>
      </c>
      <c r="G93" s="95">
        <f>IF(Datos_totales!$B91=60,1,0)</f>
        <v>0</v>
      </c>
      <c r="H93" s="95">
        <f>IF(Datos_totales!$B91=80,1,0)</f>
        <v>1</v>
      </c>
      <c r="I93" s="95">
        <f>IF(Datos_totales!$B91=90,1,0)</f>
        <v>0</v>
      </c>
      <c r="J93" s="95">
        <f>IF(Datos_totales!$M91=2,1,0)</f>
        <v>0</v>
      </c>
      <c r="K93" s="95">
        <f>IF(Datos_totales!$M91=3,1,0)</f>
        <v>1</v>
      </c>
      <c r="L93" s="95">
        <f>IF(Datos_totales!$M91=4,1,0)</f>
        <v>0</v>
      </c>
      <c r="M93" s="95">
        <f>IF(Datos_totales!$M91&gt;4,1,0)</f>
        <v>0</v>
      </c>
      <c r="N93" s="95">
        <f>IF(Datos_totales!$N91&lt;3.2,1,0)</f>
        <v>0</v>
      </c>
      <c r="O93" s="95">
        <f>IF(AND(Datos_totales!$N91&gt;=3.2,Datos_totales!$N91&lt;3.5),1,0)</f>
        <v>0</v>
      </c>
      <c r="P93" s="95">
        <f>IF(AND(Datos_totales!$N91&gt;=3.5,Datos_totales!$N91&lt;3.7),1,0)</f>
        <v>0</v>
      </c>
      <c r="Q93" s="95">
        <f>IF(AND(Datos_totales!$N91&gt;=3.7,Datos_totales!$N91&lt;4),1,0)</f>
        <v>0</v>
      </c>
      <c r="R93" s="95">
        <f>IF(Datos_totales!$N91&gt;4,1,0)</f>
        <v>1</v>
      </c>
      <c r="S93" s="95">
        <v>0.61999999999999755</v>
      </c>
      <c r="T93" s="95">
        <f t="shared" si="25"/>
        <v>53.07</v>
      </c>
      <c r="U93" s="95">
        <v>0</v>
      </c>
      <c r="V93" s="53">
        <v>0</v>
      </c>
      <c r="W93" s="54">
        <f t="shared" si="16"/>
        <v>1</v>
      </c>
      <c r="X93" s="54">
        <f t="shared" si="17"/>
        <v>0</v>
      </c>
      <c r="Y93" s="54">
        <f t="shared" si="18"/>
        <v>0</v>
      </c>
      <c r="Z93" s="54">
        <f t="shared" si="19"/>
        <v>0</v>
      </c>
      <c r="AA93" s="54">
        <f t="shared" si="20"/>
        <v>0</v>
      </c>
      <c r="AB93" s="95">
        <v>21682</v>
      </c>
      <c r="AC93" s="95">
        <v>22210</v>
      </c>
      <c r="AD93" s="95">
        <v>22752</v>
      </c>
      <c r="AE93" s="95">
        <f t="shared" si="21"/>
        <v>22215</v>
      </c>
      <c r="AF93" s="95">
        <v>53.43</v>
      </c>
      <c r="AG93" s="95">
        <v>1.727785174182906</v>
      </c>
      <c r="AH93" s="95">
        <v>2.78</v>
      </c>
      <c r="AI93" s="95">
        <f t="shared" si="22"/>
        <v>0</v>
      </c>
      <c r="AJ93" s="95">
        <f t="shared" si="23"/>
        <v>0</v>
      </c>
      <c r="AK93" s="95">
        <f t="shared" si="13"/>
        <v>1</v>
      </c>
      <c r="AL93" s="95">
        <f t="shared" si="14"/>
        <v>0</v>
      </c>
      <c r="AM93" s="95">
        <f t="shared" si="15"/>
        <v>0</v>
      </c>
      <c r="AN93" s="95">
        <v>0.44404479591807622</v>
      </c>
      <c r="AO93" s="95">
        <v>3</v>
      </c>
      <c r="AP93" s="50">
        <f t="shared" si="24"/>
        <v>4.8387096774193736</v>
      </c>
      <c r="AQ93" s="95">
        <v>0</v>
      </c>
      <c r="AR93" s="95">
        <f>'Datos sin int'!AE91</f>
        <v>0</v>
      </c>
      <c r="AS93" s="95">
        <f>'Datos sin int'!AF91</f>
        <v>1</v>
      </c>
      <c r="AT93" s="95">
        <f>'Datos sin int'!AG91</f>
        <v>0</v>
      </c>
      <c r="AU93" s="95">
        <f>'Datos sin int'!AH91</f>
        <v>0</v>
      </c>
      <c r="AV93" s="95">
        <f>'Datos sin int'!AI91</f>
        <v>1</v>
      </c>
      <c r="AW93" s="95">
        <f>'Datos sin int'!AJ91</f>
        <v>0</v>
      </c>
      <c r="AX93" s="95">
        <f>'Datos sin int'!AK91</f>
        <v>0</v>
      </c>
      <c r="AY93" s="95">
        <f>'Datos sin int'!AL91</f>
        <v>0</v>
      </c>
      <c r="AZ93" s="95">
        <f>'Datos sin int'!AM91</f>
        <v>0</v>
      </c>
      <c r="BA93" s="95">
        <f>'Datos sin int'!AN91</f>
        <v>0</v>
      </c>
      <c r="BB93" s="95">
        <f>'Datos sin int'!AO91</f>
        <v>0</v>
      </c>
      <c r="BC93" s="95">
        <f>'Datos sin int'!AP91</f>
        <v>0</v>
      </c>
      <c r="BD93" s="95">
        <f>'Datos sin int'!AQ91</f>
        <v>2</v>
      </c>
      <c r="BE93" s="95">
        <f>'Datos sin int'!AR91</f>
        <v>2</v>
      </c>
      <c r="BF93" s="95">
        <f>'Datos sin int'!AS91</f>
        <v>4</v>
      </c>
      <c r="BG93" s="95">
        <f>'Datos sin int'!AT91</f>
        <v>0</v>
      </c>
      <c r="BH93" s="95">
        <f>'Datos sin int'!AU91</f>
        <v>1</v>
      </c>
      <c r="BI93" s="95">
        <f>'Datos sin int'!AV91</f>
        <v>2</v>
      </c>
      <c r="BJ93" s="95">
        <f>'Datos sin int'!AW91</f>
        <v>2</v>
      </c>
      <c r="BK93" s="95">
        <f>'Datos sin int'!AX91</f>
        <v>5</v>
      </c>
    </row>
    <row r="94" spans="1:63" x14ac:dyDescent="0.3">
      <c r="A94" s="141">
        <v>91</v>
      </c>
      <c r="B94" s="95">
        <f>IF(Datos_totales!$E92=1,1,0)</f>
        <v>1</v>
      </c>
      <c r="C94" s="95">
        <f>IF(Datos_totales!$E92=2,1,0)</f>
        <v>0</v>
      </c>
      <c r="D94" s="95">
        <f>IF(Datos_totales!$E92=3,1,0)</f>
        <v>0</v>
      </c>
      <c r="E94" s="95">
        <f>IF(Datos_totales!$E92=4,1,0)</f>
        <v>0</v>
      </c>
      <c r="F94" s="95">
        <f>IF(Datos_totales!$B92=40,1,0)</f>
        <v>0</v>
      </c>
      <c r="G94" s="95">
        <f>IF(Datos_totales!$B92=60,1,0)</f>
        <v>0</v>
      </c>
      <c r="H94" s="95">
        <f>IF(Datos_totales!$B92=80,1,0)</f>
        <v>1</v>
      </c>
      <c r="I94" s="95">
        <f>IF(Datos_totales!$B92=90,1,0)</f>
        <v>0</v>
      </c>
      <c r="J94" s="95">
        <f>IF(Datos_totales!$M92=2,1,0)</f>
        <v>0</v>
      </c>
      <c r="K94" s="95">
        <f>IF(Datos_totales!$M92=3,1,0)</f>
        <v>1</v>
      </c>
      <c r="L94" s="95">
        <f>IF(Datos_totales!$M92=4,1,0)</f>
        <v>0</v>
      </c>
      <c r="M94" s="95">
        <f>IF(Datos_totales!$M92&gt;4,1,0)</f>
        <v>0</v>
      </c>
      <c r="N94" s="95">
        <f>IF(Datos_totales!$N92&lt;3.2,1,0)</f>
        <v>0</v>
      </c>
      <c r="O94" s="95">
        <f>IF(AND(Datos_totales!$N92&gt;=3.2,Datos_totales!$N92&lt;3.5),1,0)</f>
        <v>0</v>
      </c>
      <c r="P94" s="95">
        <f>IF(AND(Datos_totales!$N92&gt;=3.5,Datos_totales!$N92&lt;3.7),1,0)</f>
        <v>0</v>
      </c>
      <c r="Q94" s="95">
        <f>IF(AND(Datos_totales!$N92&gt;=3.7,Datos_totales!$N92&lt;4),1,0)</f>
        <v>1</v>
      </c>
      <c r="R94" s="95">
        <f>IF(Datos_totales!$N92&gt;4,1,0)</f>
        <v>0</v>
      </c>
      <c r="S94" s="95">
        <v>0.42999999999999972</v>
      </c>
      <c r="T94" s="95">
        <f t="shared" si="25"/>
        <v>53.5</v>
      </c>
      <c r="U94" s="95">
        <v>0</v>
      </c>
      <c r="V94" s="53">
        <v>5.0000000000000044E-2</v>
      </c>
      <c r="W94" s="54">
        <f t="shared" si="16"/>
        <v>0</v>
      </c>
      <c r="X94" s="54">
        <f t="shared" si="17"/>
        <v>1</v>
      </c>
      <c r="Y94" s="54">
        <f t="shared" si="18"/>
        <v>0</v>
      </c>
      <c r="Z94" s="54">
        <f t="shared" si="19"/>
        <v>0</v>
      </c>
      <c r="AA94" s="54">
        <f t="shared" si="20"/>
        <v>0</v>
      </c>
      <c r="AB94" s="95">
        <v>21682</v>
      </c>
      <c r="AC94" s="95">
        <v>22210</v>
      </c>
      <c r="AD94" s="95">
        <v>22752</v>
      </c>
      <c r="AE94" s="95">
        <f t="shared" si="21"/>
        <v>22215</v>
      </c>
      <c r="AF94" s="95">
        <v>50.54</v>
      </c>
      <c r="AG94" s="95">
        <v>1.7036352375838959</v>
      </c>
      <c r="AH94" s="95">
        <v>3.08</v>
      </c>
      <c r="AI94" s="95">
        <f t="shared" si="22"/>
        <v>0</v>
      </c>
      <c r="AJ94" s="95">
        <f t="shared" si="23"/>
        <v>0</v>
      </c>
      <c r="AK94" s="95">
        <f t="shared" si="13"/>
        <v>1</v>
      </c>
      <c r="AL94" s="95">
        <f t="shared" si="14"/>
        <v>0</v>
      </c>
      <c r="AM94" s="95">
        <f t="shared" si="15"/>
        <v>0</v>
      </c>
      <c r="AN94" s="95">
        <v>0.48855071650044429</v>
      </c>
      <c r="AO94" s="95">
        <v>0</v>
      </c>
      <c r="AP94" s="50">
        <f t="shared" si="24"/>
        <v>0</v>
      </c>
      <c r="AQ94" s="95">
        <v>0</v>
      </c>
      <c r="AR94" s="95">
        <f>'Datos sin int'!AE92</f>
        <v>0</v>
      </c>
      <c r="AS94" s="95">
        <f>'Datos sin int'!AF92</f>
        <v>0</v>
      </c>
      <c r="AT94" s="95">
        <f>'Datos sin int'!AG92</f>
        <v>0</v>
      </c>
      <c r="AU94" s="95">
        <f>'Datos sin int'!AH92</f>
        <v>0</v>
      </c>
      <c r="AV94" s="95">
        <f>'Datos sin int'!AI92</f>
        <v>0</v>
      </c>
      <c r="AW94" s="95">
        <f>'Datos sin int'!AJ92</f>
        <v>0</v>
      </c>
      <c r="AX94" s="95">
        <f>'Datos sin int'!AK92</f>
        <v>1</v>
      </c>
      <c r="AY94" s="95">
        <f>'Datos sin int'!AL92</f>
        <v>1</v>
      </c>
      <c r="AZ94" s="95">
        <f>'Datos sin int'!AM92</f>
        <v>3</v>
      </c>
      <c r="BA94" s="95">
        <f>'Datos sin int'!AN92</f>
        <v>5</v>
      </c>
      <c r="BB94" s="95">
        <f>'Datos sin int'!AO92</f>
        <v>0</v>
      </c>
      <c r="BC94" s="95">
        <f>'Datos sin int'!AP92</f>
        <v>0</v>
      </c>
      <c r="BD94" s="95">
        <f>'Datos sin int'!AQ92</f>
        <v>0</v>
      </c>
      <c r="BE94" s="95">
        <f>'Datos sin int'!AR92</f>
        <v>0</v>
      </c>
      <c r="BF94" s="95">
        <f>'Datos sin int'!AS92</f>
        <v>0</v>
      </c>
      <c r="BG94" s="95">
        <f>'Datos sin int'!AT92</f>
        <v>0</v>
      </c>
      <c r="BH94" s="95">
        <f>'Datos sin int'!AU92</f>
        <v>1</v>
      </c>
      <c r="BI94" s="95">
        <f>'Datos sin int'!AV92</f>
        <v>1</v>
      </c>
      <c r="BJ94" s="95">
        <f>'Datos sin int'!AW92</f>
        <v>3</v>
      </c>
      <c r="BK94" s="95">
        <f>'Datos sin int'!AX92</f>
        <v>5</v>
      </c>
    </row>
    <row r="95" spans="1:63" x14ac:dyDescent="0.3">
      <c r="A95" s="141">
        <v>92</v>
      </c>
      <c r="B95" s="95">
        <f>IF(Datos_totales!$E93=1,1,0)</f>
        <v>0</v>
      </c>
      <c r="C95" s="95">
        <f>IF(Datos_totales!$E93=2,1,0)</f>
        <v>1</v>
      </c>
      <c r="D95" s="95">
        <f>IF(Datos_totales!$E93=3,1,0)</f>
        <v>0</v>
      </c>
      <c r="E95" s="95">
        <f>IF(Datos_totales!$E93=4,1,0)</f>
        <v>0</v>
      </c>
      <c r="F95" s="95">
        <f>IF(Datos_totales!$B93=40,1,0)</f>
        <v>0</v>
      </c>
      <c r="G95" s="95">
        <f>IF(Datos_totales!$B93=60,1,0)</f>
        <v>0</v>
      </c>
      <c r="H95" s="95">
        <f>IF(Datos_totales!$B93=80,1,0)</f>
        <v>1</v>
      </c>
      <c r="I95" s="95">
        <f>IF(Datos_totales!$B93=90,1,0)</f>
        <v>0</v>
      </c>
      <c r="J95" s="95">
        <f>IF(Datos_totales!$M93=2,1,0)</f>
        <v>0</v>
      </c>
      <c r="K95" s="95">
        <f>IF(Datos_totales!$M93=3,1,0)</f>
        <v>1</v>
      </c>
      <c r="L95" s="95">
        <f>IF(Datos_totales!$M93=4,1,0)</f>
        <v>0</v>
      </c>
      <c r="M95" s="95">
        <f>IF(Datos_totales!$M93&gt;4,1,0)</f>
        <v>0</v>
      </c>
      <c r="N95" s="95">
        <f>IF(Datos_totales!$N93&lt;3.2,1,0)</f>
        <v>0</v>
      </c>
      <c r="O95" s="95">
        <f>IF(AND(Datos_totales!$N93&gt;=3.2,Datos_totales!$N93&lt;3.5),1,0)</f>
        <v>0</v>
      </c>
      <c r="P95" s="95">
        <f>IF(AND(Datos_totales!$N93&gt;=3.5,Datos_totales!$N93&lt;3.7),1,0)</f>
        <v>0</v>
      </c>
      <c r="Q95" s="95">
        <f>IF(AND(Datos_totales!$N93&gt;=3.7,Datos_totales!$N93&lt;4),1,0)</f>
        <v>0</v>
      </c>
      <c r="R95" s="95">
        <f>IF(Datos_totales!$N93&gt;4,1,0)</f>
        <v>1</v>
      </c>
      <c r="S95" s="95">
        <v>0.67000000000000171</v>
      </c>
      <c r="T95" s="95">
        <f t="shared" si="25"/>
        <v>54.17</v>
      </c>
      <c r="U95" s="95">
        <v>0</v>
      </c>
      <c r="V95" s="53">
        <v>0.18999999999999995</v>
      </c>
      <c r="W95" s="54">
        <f t="shared" si="16"/>
        <v>0</v>
      </c>
      <c r="X95" s="54">
        <f t="shared" si="17"/>
        <v>0</v>
      </c>
      <c r="Y95" s="54">
        <f t="shared" si="18"/>
        <v>1</v>
      </c>
      <c r="Z95" s="54">
        <f t="shared" si="19"/>
        <v>0</v>
      </c>
      <c r="AA95" s="54">
        <f t="shared" si="20"/>
        <v>0</v>
      </c>
      <c r="AB95" s="95">
        <v>21682</v>
      </c>
      <c r="AC95" s="95">
        <v>22210</v>
      </c>
      <c r="AD95" s="95">
        <v>22752</v>
      </c>
      <c r="AE95" s="95">
        <f t="shared" si="21"/>
        <v>22215</v>
      </c>
      <c r="AF95" s="95">
        <v>56.98</v>
      </c>
      <c r="AG95" s="95">
        <v>1.7557224449034581</v>
      </c>
      <c r="AH95" s="95">
        <v>4.08</v>
      </c>
      <c r="AI95" s="95">
        <f t="shared" si="22"/>
        <v>0</v>
      </c>
      <c r="AJ95" s="95">
        <f t="shared" si="23"/>
        <v>0</v>
      </c>
      <c r="AK95" s="95">
        <f t="shared" si="13"/>
        <v>0</v>
      </c>
      <c r="AL95" s="95">
        <f t="shared" si="14"/>
        <v>1</v>
      </c>
      <c r="AM95" s="95">
        <f t="shared" si="15"/>
        <v>0</v>
      </c>
      <c r="AN95" s="95">
        <v>0.61066016308987991</v>
      </c>
      <c r="AO95" s="95">
        <v>0</v>
      </c>
      <c r="AP95" s="50">
        <f t="shared" si="24"/>
        <v>0</v>
      </c>
      <c r="AQ95" s="95">
        <v>1</v>
      </c>
      <c r="AR95" s="95">
        <f>'Datos sin int'!AE93</f>
        <v>0</v>
      </c>
      <c r="AS95" s="95">
        <f>'Datos sin int'!AF93</f>
        <v>0</v>
      </c>
      <c r="AT95" s="95">
        <f>'Datos sin int'!AG93</f>
        <v>0</v>
      </c>
      <c r="AU95" s="95">
        <f>'Datos sin int'!AH93</f>
        <v>4</v>
      </c>
      <c r="AV95" s="95">
        <f>'Datos sin int'!AI93</f>
        <v>4</v>
      </c>
      <c r="AW95" s="95">
        <f>'Datos sin int'!AJ93</f>
        <v>0</v>
      </c>
      <c r="AX95" s="95">
        <f>'Datos sin int'!AK93</f>
        <v>0</v>
      </c>
      <c r="AY95" s="95">
        <f>'Datos sin int'!AL93</f>
        <v>0</v>
      </c>
      <c r="AZ95" s="95">
        <f>'Datos sin int'!AM93</f>
        <v>1</v>
      </c>
      <c r="BA95" s="95">
        <f>'Datos sin int'!AN93</f>
        <v>1</v>
      </c>
      <c r="BB95" s="95">
        <f>'Datos sin int'!AO93</f>
        <v>0</v>
      </c>
      <c r="BC95" s="95">
        <f>'Datos sin int'!AP93</f>
        <v>0</v>
      </c>
      <c r="BD95" s="95">
        <f>'Datos sin int'!AQ93</f>
        <v>0</v>
      </c>
      <c r="BE95" s="95">
        <f>'Datos sin int'!AR93</f>
        <v>2</v>
      </c>
      <c r="BF95" s="95">
        <f>'Datos sin int'!AS93</f>
        <v>2</v>
      </c>
      <c r="BG95" s="95">
        <f>'Datos sin int'!AT93</f>
        <v>0</v>
      </c>
      <c r="BH95" s="95">
        <f>'Datos sin int'!AU93</f>
        <v>0</v>
      </c>
      <c r="BI95" s="95">
        <f>'Datos sin int'!AV93</f>
        <v>0</v>
      </c>
      <c r="BJ95" s="95">
        <f>'Datos sin int'!AW93</f>
        <v>7</v>
      </c>
      <c r="BK95" s="95">
        <f>'Datos sin int'!AX93</f>
        <v>7</v>
      </c>
    </row>
    <row r="96" spans="1:63" x14ac:dyDescent="0.3">
      <c r="A96" s="141">
        <v>93</v>
      </c>
      <c r="B96" s="95">
        <f>IF(Datos_totales!$E94=1,1,0)</f>
        <v>0</v>
      </c>
      <c r="C96" s="95">
        <f>IF(Datos_totales!$E94=2,1,0)</f>
        <v>1</v>
      </c>
      <c r="D96" s="95">
        <f>IF(Datos_totales!$E94=3,1,0)</f>
        <v>0</v>
      </c>
      <c r="E96" s="95">
        <f>IF(Datos_totales!$E94=4,1,0)</f>
        <v>0</v>
      </c>
      <c r="F96" s="95">
        <f>IF(Datos_totales!$B94=40,1,0)</f>
        <v>0</v>
      </c>
      <c r="G96" s="95">
        <f>IF(Datos_totales!$B94=60,1,0)</f>
        <v>0</v>
      </c>
      <c r="H96" s="95">
        <f>IF(Datos_totales!$B94=80,1,0)</f>
        <v>1</v>
      </c>
      <c r="I96" s="95">
        <f>IF(Datos_totales!$B94=90,1,0)</f>
        <v>0</v>
      </c>
      <c r="J96" s="95">
        <f>IF(Datos_totales!$M94=2,1,0)</f>
        <v>1</v>
      </c>
      <c r="K96" s="95">
        <f>IF(Datos_totales!$M94=3,1,0)</f>
        <v>0</v>
      </c>
      <c r="L96" s="95">
        <f>IF(Datos_totales!$M94=4,1,0)</f>
        <v>0</v>
      </c>
      <c r="M96" s="95">
        <f>IF(Datos_totales!$M94&gt;4,1,0)</f>
        <v>0</v>
      </c>
      <c r="N96" s="95">
        <f>IF(Datos_totales!$N94&lt;3.2,1,0)</f>
        <v>0</v>
      </c>
      <c r="O96" s="95">
        <f>IF(AND(Datos_totales!$N94&gt;=3.2,Datos_totales!$N94&lt;3.5),1,0)</f>
        <v>0</v>
      </c>
      <c r="P96" s="95">
        <f>IF(AND(Datos_totales!$N94&gt;=3.5,Datos_totales!$N94&lt;3.7),1,0)</f>
        <v>0</v>
      </c>
      <c r="Q96" s="95">
        <f>IF(AND(Datos_totales!$N94&gt;=3.7,Datos_totales!$N94&lt;4),1,0)</f>
        <v>0</v>
      </c>
      <c r="R96" s="95">
        <f>IF(Datos_totales!$N94&gt;4,1,0)</f>
        <v>1</v>
      </c>
      <c r="S96" s="95">
        <v>0.67999999999999983</v>
      </c>
      <c r="T96" s="95">
        <f t="shared" si="25"/>
        <v>54.85</v>
      </c>
      <c r="U96" s="95">
        <v>0</v>
      </c>
      <c r="V96" s="53">
        <v>5.0000000000000044E-2</v>
      </c>
      <c r="W96" s="54">
        <f t="shared" si="16"/>
        <v>0</v>
      </c>
      <c r="X96" s="54">
        <f t="shared" si="17"/>
        <v>1</v>
      </c>
      <c r="Y96" s="54">
        <f t="shared" si="18"/>
        <v>0</v>
      </c>
      <c r="Z96" s="54">
        <f t="shared" si="19"/>
        <v>0</v>
      </c>
      <c r="AA96" s="54">
        <f t="shared" si="20"/>
        <v>0</v>
      </c>
      <c r="AB96" s="95">
        <v>21682</v>
      </c>
      <c r="AC96" s="95">
        <v>22210</v>
      </c>
      <c r="AD96" s="95">
        <v>22752</v>
      </c>
      <c r="AE96" s="95">
        <f t="shared" si="21"/>
        <v>22215</v>
      </c>
      <c r="AF96" s="95">
        <v>43.3</v>
      </c>
      <c r="AG96" s="95">
        <v>1.6364878963533653</v>
      </c>
      <c r="AH96" s="95">
        <v>2.6</v>
      </c>
      <c r="AI96" s="95">
        <f t="shared" si="22"/>
        <v>0</v>
      </c>
      <c r="AJ96" s="95">
        <f t="shared" si="23"/>
        <v>0</v>
      </c>
      <c r="AK96" s="95">
        <f t="shared" si="13"/>
        <v>1</v>
      </c>
      <c r="AL96" s="95">
        <f t="shared" si="14"/>
        <v>0</v>
      </c>
      <c r="AM96" s="95">
        <f t="shared" si="15"/>
        <v>0</v>
      </c>
      <c r="AN96" s="95">
        <v>0.41497334797081797</v>
      </c>
      <c r="AO96" s="95">
        <v>0</v>
      </c>
      <c r="AP96" s="50">
        <f t="shared" si="24"/>
        <v>0</v>
      </c>
      <c r="AQ96" s="95">
        <v>0</v>
      </c>
      <c r="AR96" s="95">
        <f>'Datos sin int'!AE94</f>
        <v>0</v>
      </c>
      <c r="AS96" s="95">
        <f>'Datos sin int'!AF94</f>
        <v>0</v>
      </c>
      <c r="AT96" s="95">
        <f>'Datos sin int'!AG94</f>
        <v>1</v>
      </c>
      <c r="AU96" s="95">
        <f>'Datos sin int'!AH94</f>
        <v>0</v>
      </c>
      <c r="AV96" s="95">
        <f>'Datos sin int'!AI94</f>
        <v>1</v>
      </c>
      <c r="AW96" s="95">
        <f>'Datos sin int'!AJ94</f>
        <v>0</v>
      </c>
      <c r="AX96" s="95">
        <f>'Datos sin int'!AK94</f>
        <v>1</v>
      </c>
      <c r="AY96" s="95">
        <f>'Datos sin int'!AL94</f>
        <v>1</v>
      </c>
      <c r="AZ96" s="95">
        <f>'Datos sin int'!AM94</f>
        <v>0</v>
      </c>
      <c r="BA96" s="95">
        <f>'Datos sin int'!AN94</f>
        <v>2</v>
      </c>
      <c r="BB96" s="95">
        <f>'Datos sin int'!AO94</f>
        <v>0</v>
      </c>
      <c r="BC96" s="95">
        <f>'Datos sin int'!AP94</f>
        <v>0</v>
      </c>
      <c r="BD96" s="95">
        <f>'Datos sin int'!AQ94</f>
        <v>1</v>
      </c>
      <c r="BE96" s="95">
        <f>'Datos sin int'!AR94</f>
        <v>0</v>
      </c>
      <c r="BF96" s="95">
        <f>'Datos sin int'!AS94</f>
        <v>1</v>
      </c>
      <c r="BG96" s="95">
        <f>'Datos sin int'!AT94</f>
        <v>0</v>
      </c>
      <c r="BH96" s="95">
        <f>'Datos sin int'!AU94</f>
        <v>1</v>
      </c>
      <c r="BI96" s="95">
        <f>'Datos sin int'!AV94</f>
        <v>3</v>
      </c>
      <c r="BJ96" s="95">
        <f>'Datos sin int'!AW94</f>
        <v>0</v>
      </c>
      <c r="BK96" s="95">
        <f>'Datos sin int'!AX94</f>
        <v>4</v>
      </c>
    </row>
    <row r="97" spans="1:63" x14ac:dyDescent="0.3">
      <c r="A97" s="141">
        <v>94</v>
      </c>
      <c r="B97" s="95">
        <f>IF(Datos_totales!$E95=1,1,0)</f>
        <v>0</v>
      </c>
      <c r="C97" s="95">
        <f>IF(Datos_totales!$E95=2,1,0)</f>
        <v>1</v>
      </c>
      <c r="D97" s="95">
        <f>IF(Datos_totales!$E95=3,1,0)</f>
        <v>0</v>
      </c>
      <c r="E97" s="95">
        <f>IF(Datos_totales!$E95=4,1,0)</f>
        <v>0</v>
      </c>
      <c r="F97" s="95">
        <f>IF(Datos_totales!$B95=40,1,0)</f>
        <v>0</v>
      </c>
      <c r="G97" s="95">
        <f>IF(Datos_totales!$B95=60,1,0)</f>
        <v>1</v>
      </c>
      <c r="H97" s="95">
        <f>IF(Datos_totales!$B95=80,1,0)</f>
        <v>0</v>
      </c>
      <c r="I97" s="95">
        <f>IF(Datos_totales!$B95=90,1,0)</f>
        <v>0</v>
      </c>
      <c r="J97" s="95">
        <f>IF(Datos_totales!$M95=2,1,0)</f>
        <v>0</v>
      </c>
      <c r="K97" s="95">
        <f>IF(Datos_totales!$M95=3,1,0)</f>
        <v>1</v>
      </c>
      <c r="L97" s="95">
        <f>IF(Datos_totales!$M95=4,1,0)</f>
        <v>0</v>
      </c>
      <c r="M97" s="95">
        <f>IF(Datos_totales!$M95&gt;4,1,0)</f>
        <v>0</v>
      </c>
      <c r="N97" s="95">
        <f>IF(Datos_totales!$N95&lt;3.2,1,0)</f>
        <v>0</v>
      </c>
      <c r="O97" s="95">
        <f>IF(AND(Datos_totales!$N95&gt;=3.2,Datos_totales!$N95&lt;3.5),1,0)</f>
        <v>1</v>
      </c>
      <c r="P97" s="95">
        <f>IF(AND(Datos_totales!$N95&gt;=3.5,Datos_totales!$N95&lt;3.7),1,0)</f>
        <v>0</v>
      </c>
      <c r="Q97" s="95">
        <f>IF(AND(Datos_totales!$N95&gt;=3.7,Datos_totales!$N95&lt;4),1,0)</f>
        <v>0</v>
      </c>
      <c r="R97" s="95">
        <f>IF(Datos_totales!$N95&gt;4,1,0)</f>
        <v>0</v>
      </c>
      <c r="S97" s="95">
        <v>0.26999999999999602</v>
      </c>
      <c r="T97" s="95">
        <f t="shared" si="25"/>
        <v>55.12</v>
      </c>
      <c r="U97" s="95">
        <v>0</v>
      </c>
      <c r="V97" s="53">
        <v>2.0000000000000018E-2</v>
      </c>
      <c r="W97" s="54">
        <f t="shared" si="16"/>
        <v>0</v>
      </c>
      <c r="X97" s="54">
        <f t="shared" si="17"/>
        <v>1</v>
      </c>
      <c r="Y97" s="54">
        <f t="shared" si="18"/>
        <v>0</v>
      </c>
      <c r="Z97" s="54">
        <f t="shared" si="19"/>
        <v>0</v>
      </c>
      <c r="AA97" s="54">
        <f t="shared" si="20"/>
        <v>0</v>
      </c>
      <c r="AB97" s="95">
        <v>21682</v>
      </c>
      <c r="AC97" s="95">
        <v>22210</v>
      </c>
      <c r="AD97" s="95">
        <v>22752</v>
      </c>
      <c r="AE97" s="95">
        <f t="shared" si="21"/>
        <v>22215</v>
      </c>
      <c r="AF97" s="95">
        <v>65.34</v>
      </c>
      <c r="AG97" s="95">
        <v>1.8151791301394187</v>
      </c>
      <c r="AH97" s="95">
        <v>2.34</v>
      </c>
      <c r="AI97" s="95">
        <f t="shared" si="22"/>
        <v>0</v>
      </c>
      <c r="AJ97" s="95">
        <f t="shared" si="23"/>
        <v>0</v>
      </c>
      <c r="AK97" s="95">
        <f t="shared" si="13"/>
        <v>1</v>
      </c>
      <c r="AL97" s="95">
        <f t="shared" si="14"/>
        <v>0</v>
      </c>
      <c r="AM97" s="95">
        <f t="shared" si="15"/>
        <v>0</v>
      </c>
      <c r="AN97" s="95">
        <v>0.36921585741014279</v>
      </c>
      <c r="AO97" s="95">
        <v>0</v>
      </c>
      <c r="AP97" s="50">
        <f t="shared" si="24"/>
        <v>0</v>
      </c>
      <c r="AQ97" s="95">
        <v>0</v>
      </c>
      <c r="AR97" s="95">
        <f>'Datos sin int'!AE95</f>
        <v>0</v>
      </c>
      <c r="AS97" s="95">
        <f>'Datos sin int'!AF95</f>
        <v>0</v>
      </c>
      <c r="AT97" s="95">
        <f>'Datos sin int'!AG95</f>
        <v>0</v>
      </c>
      <c r="AU97" s="95">
        <f>'Datos sin int'!AH95</f>
        <v>0</v>
      </c>
      <c r="AV97" s="95">
        <f>'Datos sin int'!AI95</f>
        <v>0</v>
      </c>
      <c r="AW97" s="95">
        <f>'Datos sin int'!AJ95</f>
        <v>0</v>
      </c>
      <c r="AX97" s="95">
        <f>'Datos sin int'!AK95</f>
        <v>0</v>
      </c>
      <c r="AY97" s="95">
        <f>'Datos sin int'!AL95</f>
        <v>1</v>
      </c>
      <c r="AZ97" s="95">
        <f>'Datos sin int'!AM95</f>
        <v>0</v>
      </c>
      <c r="BA97" s="95">
        <f>'Datos sin int'!AN95</f>
        <v>1</v>
      </c>
      <c r="BB97" s="95">
        <f>'Datos sin int'!AO95</f>
        <v>0</v>
      </c>
      <c r="BC97" s="95">
        <f>'Datos sin int'!AP95</f>
        <v>1</v>
      </c>
      <c r="BD97" s="95">
        <f>'Datos sin int'!AQ95</f>
        <v>0</v>
      </c>
      <c r="BE97" s="95">
        <f>'Datos sin int'!AR95</f>
        <v>0</v>
      </c>
      <c r="BF97" s="95">
        <f>'Datos sin int'!AS95</f>
        <v>1</v>
      </c>
      <c r="BG97" s="95">
        <f>'Datos sin int'!AT95</f>
        <v>0</v>
      </c>
      <c r="BH97" s="95">
        <f>'Datos sin int'!AU95</f>
        <v>1</v>
      </c>
      <c r="BI97" s="95">
        <f>'Datos sin int'!AV95</f>
        <v>1</v>
      </c>
      <c r="BJ97" s="95">
        <f>'Datos sin int'!AW95</f>
        <v>0</v>
      </c>
      <c r="BK97" s="95">
        <f>'Datos sin int'!AX95</f>
        <v>2</v>
      </c>
    </row>
    <row r="98" spans="1:63" x14ac:dyDescent="0.3">
      <c r="A98" s="141">
        <v>95</v>
      </c>
      <c r="B98" s="95">
        <f>IF(Datos_totales!$E96=1,1,0)</f>
        <v>0</v>
      </c>
      <c r="C98" s="95">
        <f>IF(Datos_totales!$E96=2,1,0)</f>
        <v>1</v>
      </c>
      <c r="D98" s="95">
        <f>IF(Datos_totales!$E96=3,1,0)</f>
        <v>0</v>
      </c>
      <c r="E98" s="95">
        <f>IF(Datos_totales!$E96=4,1,0)</f>
        <v>0</v>
      </c>
      <c r="F98" s="95">
        <f>IF(Datos_totales!$B96=40,1,0)</f>
        <v>0</v>
      </c>
      <c r="G98" s="95">
        <f>IF(Datos_totales!$B96=60,1,0)</f>
        <v>1</v>
      </c>
      <c r="H98" s="95">
        <f>IF(Datos_totales!$B96=80,1,0)</f>
        <v>0</v>
      </c>
      <c r="I98" s="95">
        <f>IF(Datos_totales!$B96=90,1,0)</f>
        <v>0</v>
      </c>
      <c r="J98" s="95">
        <f>IF(Datos_totales!$M96=2,1,0)</f>
        <v>0</v>
      </c>
      <c r="K98" s="95">
        <f>IF(Datos_totales!$M96=3,1,0)</f>
        <v>0</v>
      </c>
      <c r="L98" s="95">
        <f>IF(Datos_totales!$M96=4,1,0)</f>
        <v>1</v>
      </c>
      <c r="M98" s="95">
        <f>IF(Datos_totales!$M96&gt;4,1,0)</f>
        <v>0</v>
      </c>
      <c r="N98" s="95">
        <f>IF(Datos_totales!$N96&lt;3.2,1,0)</f>
        <v>0</v>
      </c>
      <c r="O98" s="95">
        <f>IF(AND(Datos_totales!$N96&gt;=3.2,Datos_totales!$N96&lt;3.5),1,0)</f>
        <v>0</v>
      </c>
      <c r="P98" s="95">
        <f>IF(AND(Datos_totales!$N96&gt;=3.5,Datos_totales!$N96&lt;3.7),1,0)</f>
        <v>1</v>
      </c>
      <c r="Q98" s="95">
        <f>IF(AND(Datos_totales!$N96&gt;=3.7,Datos_totales!$N96&lt;4),1,0)</f>
        <v>0</v>
      </c>
      <c r="R98" s="95">
        <f>IF(Datos_totales!$N96&gt;4,1,0)</f>
        <v>0</v>
      </c>
      <c r="S98" s="95">
        <v>0.58000000000000551</v>
      </c>
      <c r="T98" s="95">
        <f t="shared" si="25"/>
        <v>55.7</v>
      </c>
      <c r="U98" s="95">
        <v>1</v>
      </c>
      <c r="V98" s="53">
        <v>0</v>
      </c>
      <c r="W98" s="54">
        <f t="shared" si="16"/>
        <v>1</v>
      </c>
      <c r="X98" s="54">
        <f t="shared" si="17"/>
        <v>0</v>
      </c>
      <c r="Y98" s="54">
        <f t="shared" si="18"/>
        <v>0</v>
      </c>
      <c r="Z98" s="54">
        <f t="shared" si="19"/>
        <v>0</v>
      </c>
      <c r="AA98" s="54">
        <f t="shared" si="20"/>
        <v>0</v>
      </c>
      <c r="AB98" s="95">
        <v>24779</v>
      </c>
      <c r="AC98" s="95">
        <v>24574</v>
      </c>
      <c r="AD98" s="95">
        <v>24371</v>
      </c>
      <c r="AE98" s="95">
        <f t="shared" si="21"/>
        <v>24575</v>
      </c>
      <c r="AF98" s="95">
        <v>64.47</v>
      </c>
      <c r="AG98" s="95">
        <v>1.8093576702111058</v>
      </c>
      <c r="AH98" s="95">
        <v>2.09</v>
      </c>
      <c r="AI98" s="95">
        <f t="shared" si="22"/>
        <v>0</v>
      </c>
      <c r="AJ98" s="95">
        <f t="shared" si="23"/>
        <v>0</v>
      </c>
      <c r="AK98" s="95">
        <f t="shared" si="13"/>
        <v>1</v>
      </c>
      <c r="AL98" s="95">
        <f t="shared" si="14"/>
        <v>0</v>
      </c>
      <c r="AM98" s="95">
        <f t="shared" si="15"/>
        <v>0</v>
      </c>
      <c r="AN98" s="95">
        <v>0.32014628611105395</v>
      </c>
      <c r="AO98" s="95">
        <v>3</v>
      </c>
      <c r="AP98" s="50">
        <f t="shared" si="24"/>
        <v>5.1724137931033995</v>
      </c>
      <c r="AQ98" s="95">
        <v>0</v>
      </c>
      <c r="AR98" s="95">
        <f>'Datos sin int'!AE96</f>
        <v>0</v>
      </c>
      <c r="AS98" s="95">
        <f>'Datos sin int'!AF96</f>
        <v>0</v>
      </c>
      <c r="AT98" s="95">
        <f>'Datos sin int'!AG96</f>
        <v>1</v>
      </c>
      <c r="AU98" s="95">
        <f>'Datos sin int'!AH96</f>
        <v>1</v>
      </c>
      <c r="AV98" s="95">
        <f>'Datos sin int'!AI96</f>
        <v>2</v>
      </c>
      <c r="AW98" s="95">
        <f>'Datos sin int'!AJ96</f>
        <v>0</v>
      </c>
      <c r="AX98" s="95">
        <f>'Datos sin int'!AK96</f>
        <v>0</v>
      </c>
      <c r="AY98" s="95">
        <f>'Datos sin int'!AL96</f>
        <v>0</v>
      </c>
      <c r="AZ98" s="95">
        <f>'Datos sin int'!AM96</f>
        <v>1</v>
      </c>
      <c r="BA98" s="95">
        <f>'Datos sin int'!AN96</f>
        <v>1</v>
      </c>
      <c r="BB98" s="95">
        <f>'Datos sin int'!AO96</f>
        <v>0</v>
      </c>
      <c r="BC98" s="95">
        <f>'Datos sin int'!AP96</f>
        <v>0</v>
      </c>
      <c r="BD98" s="95">
        <f>'Datos sin int'!AQ96</f>
        <v>0</v>
      </c>
      <c r="BE98" s="95">
        <f>'Datos sin int'!AR96</f>
        <v>4</v>
      </c>
      <c r="BF98" s="95">
        <f>'Datos sin int'!AS96</f>
        <v>4</v>
      </c>
      <c r="BG98" s="95">
        <f>'Datos sin int'!AT96</f>
        <v>0</v>
      </c>
      <c r="BH98" s="95">
        <f>'Datos sin int'!AU96</f>
        <v>0</v>
      </c>
      <c r="BI98" s="95">
        <f>'Datos sin int'!AV96</f>
        <v>1</v>
      </c>
      <c r="BJ98" s="95">
        <f>'Datos sin int'!AW96</f>
        <v>6</v>
      </c>
      <c r="BK98" s="95">
        <f>'Datos sin int'!AX96</f>
        <v>7</v>
      </c>
    </row>
    <row r="99" spans="1:63" x14ac:dyDescent="0.3">
      <c r="A99" s="141">
        <v>96</v>
      </c>
      <c r="B99" s="95">
        <f>IF(Datos_totales!$E97=1,1,0)</f>
        <v>0</v>
      </c>
      <c r="C99" s="95">
        <f>IF(Datos_totales!$E97=2,1,0)</f>
        <v>1</v>
      </c>
      <c r="D99" s="95">
        <f>IF(Datos_totales!$E97=3,1,0)</f>
        <v>0</v>
      </c>
      <c r="E99" s="95">
        <f>IF(Datos_totales!$E97=4,1,0)</f>
        <v>0</v>
      </c>
      <c r="F99" s="95">
        <f>IF(Datos_totales!$B97=40,1,0)</f>
        <v>0</v>
      </c>
      <c r="G99" s="95">
        <f>IF(Datos_totales!$B97=60,1,0)</f>
        <v>1</v>
      </c>
      <c r="H99" s="95">
        <f>IF(Datos_totales!$B97=80,1,0)</f>
        <v>0</v>
      </c>
      <c r="I99" s="95">
        <f>IF(Datos_totales!$B97=90,1,0)</f>
        <v>0</v>
      </c>
      <c r="J99" s="95">
        <f>IF(Datos_totales!$M97=2,1,0)</f>
        <v>1</v>
      </c>
      <c r="K99" s="95">
        <f>IF(Datos_totales!$M97=3,1,0)</f>
        <v>0</v>
      </c>
      <c r="L99" s="95">
        <f>IF(Datos_totales!$M97=4,1,0)</f>
        <v>0</v>
      </c>
      <c r="M99" s="95">
        <f>IF(Datos_totales!$M97&gt;4,1,0)</f>
        <v>0</v>
      </c>
      <c r="N99" s="95">
        <f>IF(Datos_totales!$N97&lt;3.2,1,0)</f>
        <v>0</v>
      </c>
      <c r="O99" s="95">
        <f>IF(AND(Datos_totales!$N97&gt;=3.2,Datos_totales!$N97&lt;3.5),1,0)</f>
        <v>0</v>
      </c>
      <c r="P99" s="95">
        <f>IF(AND(Datos_totales!$N97&gt;=3.5,Datos_totales!$N97&lt;3.7),1,0)</f>
        <v>0</v>
      </c>
      <c r="Q99" s="95">
        <f>IF(AND(Datos_totales!$N97&gt;=3.7,Datos_totales!$N97&lt;4),1,0)</f>
        <v>0</v>
      </c>
      <c r="R99" s="95">
        <f>IF(Datos_totales!$N97&gt;4,1,0)</f>
        <v>1</v>
      </c>
      <c r="S99" s="95">
        <v>0.39999999999999858</v>
      </c>
      <c r="T99" s="95">
        <f t="shared" si="25"/>
        <v>56.1</v>
      </c>
      <c r="U99" s="95">
        <v>0</v>
      </c>
      <c r="V99" s="53">
        <v>0</v>
      </c>
      <c r="W99" s="54">
        <f t="shared" si="16"/>
        <v>1</v>
      </c>
      <c r="X99" s="54">
        <f t="shared" si="17"/>
        <v>0</v>
      </c>
      <c r="Y99" s="54">
        <f t="shared" si="18"/>
        <v>0</v>
      </c>
      <c r="Z99" s="54">
        <f t="shared" si="19"/>
        <v>0</v>
      </c>
      <c r="AA99" s="54">
        <f t="shared" si="20"/>
        <v>0</v>
      </c>
      <c r="AB99" s="95">
        <v>24779</v>
      </c>
      <c r="AC99" s="95">
        <v>24574</v>
      </c>
      <c r="AD99" s="95">
        <v>24371</v>
      </c>
      <c r="AE99" s="95">
        <f t="shared" si="21"/>
        <v>24575</v>
      </c>
      <c r="AF99" s="95">
        <v>46.76</v>
      </c>
      <c r="AG99" s="95">
        <v>1.6698745024898025</v>
      </c>
      <c r="AH99" s="95">
        <v>2.34</v>
      </c>
      <c r="AI99" s="95">
        <f t="shared" si="22"/>
        <v>0</v>
      </c>
      <c r="AJ99" s="95">
        <f t="shared" si="23"/>
        <v>0</v>
      </c>
      <c r="AK99" s="95">
        <f t="shared" si="13"/>
        <v>1</v>
      </c>
      <c r="AL99" s="95">
        <f t="shared" si="14"/>
        <v>0</v>
      </c>
      <c r="AM99" s="95">
        <f t="shared" si="15"/>
        <v>0</v>
      </c>
      <c r="AN99" s="95">
        <v>0.36921585741014279</v>
      </c>
      <c r="AO99" s="95">
        <v>0</v>
      </c>
      <c r="AP99" s="50">
        <f t="shared" si="24"/>
        <v>0</v>
      </c>
      <c r="AQ99" s="95">
        <v>0</v>
      </c>
      <c r="AR99" s="95">
        <f>'Datos sin int'!AE97</f>
        <v>0</v>
      </c>
      <c r="AS99" s="95">
        <f>'Datos sin int'!AF97</f>
        <v>0</v>
      </c>
      <c r="AT99" s="95">
        <f>'Datos sin int'!AG97</f>
        <v>0</v>
      </c>
      <c r="AU99" s="95">
        <f>'Datos sin int'!AH97</f>
        <v>3</v>
      </c>
      <c r="AV99" s="95">
        <f>'Datos sin int'!AI97</f>
        <v>3</v>
      </c>
      <c r="AW99" s="95">
        <f>'Datos sin int'!AJ97</f>
        <v>0</v>
      </c>
      <c r="AX99" s="95">
        <f>'Datos sin int'!AK97</f>
        <v>0</v>
      </c>
      <c r="AY99" s="95">
        <f>'Datos sin int'!AL97</f>
        <v>3</v>
      </c>
      <c r="AZ99" s="95">
        <f>'Datos sin int'!AM97</f>
        <v>0</v>
      </c>
      <c r="BA99" s="95">
        <f>'Datos sin int'!AN97</f>
        <v>3</v>
      </c>
      <c r="BB99" s="95">
        <f>'Datos sin int'!AO97</f>
        <v>0</v>
      </c>
      <c r="BC99" s="95">
        <f>'Datos sin int'!AP97</f>
        <v>0</v>
      </c>
      <c r="BD99" s="95">
        <f>'Datos sin int'!AQ97</f>
        <v>0</v>
      </c>
      <c r="BE99" s="95">
        <f>'Datos sin int'!AR97</f>
        <v>1</v>
      </c>
      <c r="BF99" s="95">
        <f>'Datos sin int'!AS97</f>
        <v>1</v>
      </c>
      <c r="BG99" s="95">
        <f>'Datos sin int'!AT97</f>
        <v>0</v>
      </c>
      <c r="BH99" s="95">
        <f>'Datos sin int'!AU97</f>
        <v>0</v>
      </c>
      <c r="BI99" s="95">
        <f>'Datos sin int'!AV97</f>
        <v>3</v>
      </c>
      <c r="BJ99" s="95">
        <f>'Datos sin int'!AW97</f>
        <v>4</v>
      </c>
      <c r="BK99" s="95">
        <f>'Datos sin int'!AX97</f>
        <v>7</v>
      </c>
    </row>
    <row r="100" spans="1:63" x14ac:dyDescent="0.3">
      <c r="A100" s="141">
        <v>97</v>
      </c>
      <c r="B100" s="95">
        <f>IF(Datos_totales!$E98=1,1,0)</f>
        <v>0</v>
      </c>
      <c r="C100" s="95">
        <f>IF(Datos_totales!$E98=2,1,0)</f>
        <v>1</v>
      </c>
      <c r="D100" s="95">
        <f>IF(Datos_totales!$E98=3,1,0)</f>
        <v>0</v>
      </c>
      <c r="E100" s="95">
        <f>IF(Datos_totales!$E98=4,1,0)</f>
        <v>0</v>
      </c>
      <c r="F100" s="95">
        <f>IF(Datos_totales!$B98=40,1,0)</f>
        <v>0</v>
      </c>
      <c r="G100" s="95">
        <f>IF(Datos_totales!$B98=60,1,0)</f>
        <v>1</v>
      </c>
      <c r="H100" s="95">
        <f>IF(Datos_totales!$B98=80,1,0)</f>
        <v>0</v>
      </c>
      <c r="I100" s="95">
        <f>IF(Datos_totales!$B98=90,1,0)</f>
        <v>0</v>
      </c>
      <c r="J100" s="95">
        <f>IF(Datos_totales!$M98=2,1,0)</f>
        <v>1</v>
      </c>
      <c r="K100" s="95">
        <f>IF(Datos_totales!$M98=3,1,0)</f>
        <v>0</v>
      </c>
      <c r="L100" s="95">
        <f>IF(Datos_totales!$M98=4,1,0)</f>
        <v>0</v>
      </c>
      <c r="M100" s="95">
        <f>IF(Datos_totales!$M98&gt;4,1,0)</f>
        <v>0</v>
      </c>
      <c r="N100" s="95">
        <f>IF(Datos_totales!$N98&lt;3.2,1,0)</f>
        <v>0</v>
      </c>
      <c r="O100" s="95">
        <f>IF(AND(Datos_totales!$N98&gt;=3.2,Datos_totales!$N98&lt;3.5),1,0)</f>
        <v>0</v>
      </c>
      <c r="P100" s="95">
        <f>IF(AND(Datos_totales!$N98&gt;=3.5,Datos_totales!$N98&lt;3.7),1,0)</f>
        <v>0</v>
      </c>
      <c r="Q100" s="95">
        <f>IF(AND(Datos_totales!$N98&gt;=3.7,Datos_totales!$N98&lt;4),1,0)</f>
        <v>0</v>
      </c>
      <c r="R100" s="95">
        <f>IF(Datos_totales!$N98&gt;4,1,0)</f>
        <v>1</v>
      </c>
      <c r="S100" s="95">
        <v>0.60000000000000131</v>
      </c>
      <c r="T100" s="95">
        <f t="shared" si="25"/>
        <v>56.7</v>
      </c>
      <c r="U100" s="95">
        <v>0</v>
      </c>
      <c r="V100" s="53">
        <v>3.0000000000000027E-2</v>
      </c>
      <c r="W100" s="54">
        <f t="shared" si="16"/>
        <v>0</v>
      </c>
      <c r="X100" s="54">
        <f t="shared" si="17"/>
        <v>1</v>
      </c>
      <c r="Y100" s="54">
        <f t="shared" si="18"/>
        <v>0</v>
      </c>
      <c r="Z100" s="54">
        <f t="shared" si="19"/>
        <v>0</v>
      </c>
      <c r="AA100" s="54">
        <f t="shared" si="20"/>
        <v>0</v>
      </c>
      <c r="AB100" s="95">
        <v>24779</v>
      </c>
      <c r="AC100" s="95">
        <v>24574</v>
      </c>
      <c r="AD100" s="95">
        <v>24371</v>
      </c>
      <c r="AE100" s="95">
        <f t="shared" si="21"/>
        <v>24575</v>
      </c>
      <c r="AF100" s="95">
        <v>51.49</v>
      </c>
      <c r="AG100" s="95">
        <v>1.7117228918272347</v>
      </c>
      <c r="AH100" s="95">
        <v>3.85</v>
      </c>
      <c r="AI100" s="95">
        <f t="shared" si="22"/>
        <v>0</v>
      </c>
      <c r="AJ100" s="95">
        <f t="shared" si="23"/>
        <v>0</v>
      </c>
      <c r="AK100" s="95">
        <f t="shared" si="13"/>
        <v>0</v>
      </c>
      <c r="AL100" s="95">
        <f t="shared" si="14"/>
        <v>1</v>
      </c>
      <c r="AM100" s="95">
        <f t="shared" si="15"/>
        <v>0</v>
      </c>
      <c r="AN100" s="95">
        <v>0.5854607295085007</v>
      </c>
      <c r="AO100" s="95">
        <v>3</v>
      </c>
      <c r="AP100" s="50">
        <f t="shared" si="24"/>
        <v>4.9999999999999893</v>
      </c>
      <c r="AQ100" s="95">
        <v>0</v>
      </c>
      <c r="AR100" s="95">
        <f>'Datos sin int'!AE98</f>
        <v>0</v>
      </c>
      <c r="AS100" s="95">
        <f>'Datos sin int'!AF98</f>
        <v>1</v>
      </c>
      <c r="AT100" s="95">
        <f>'Datos sin int'!AG98</f>
        <v>0</v>
      </c>
      <c r="AU100" s="95">
        <f>'Datos sin int'!AH98</f>
        <v>0</v>
      </c>
      <c r="AV100" s="95">
        <f>'Datos sin int'!AI98</f>
        <v>1</v>
      </c>
      <c r="AW100" s="95">
        <f>'Datos sin int'!AJ98</f>
        <v>0</v>
      </c>
      <c r="AX100" s="95">
        <f>'Datos sin int'!AK98</f>
        <v>0</v>
      </c>
      <c r="AY100" s="95">
        <f>'Datos sin int'!AL98</f>
        <v>1</v>
      </c>
      <c r="AZ100" s="95">
        <f>'Datos sin int'!AM98</f>
        <v>0</v>
      </c>
      <c r="BA100" s="95">
        <f>'Datos sin int'!AN98</f>
        <v>1</v>
      </c>
      <c r="BB100" s="95">
        <f>'Datos sin int'!AO98</f>
        <v>0</v>
      </c>
      <c r="BC100" s="95">
        <f>'Datos sin int'!AP98</f>
        <v>0</v>
      </c>
      <c r="BD100" s="95">
        <f>'Datos sin int'!AQ98</f>
        <v>1</v>
      </c>
      <c r="BE100" s="95">
        <f>'Datos sin int'!AR98</f>
        <v>0</v>
      </c>
      <c r="BF100" s="95">
        <f>'Datos sin int'!AS98</f>
        <v>1</v>
      </c>
      <c r="BG100" s="95">
        <f>'Datos sin int'!AT98</f>
        <v>0</v>
      </c>
      <c r="BH100" s="95">
        <f>'Datos sin int'!AU98</f>
        <v>1</v>
      </c>
      <c r="BI100" s="95">
        <f>'Datos sin int'!AV98</f>
        <v>2</v>
      </c>
      <c r="BJ100" s="95">
        <f>'Datos sin int'!AW98</f>
        <v>0</v>
      </c>
      <c r="BK100" s="95">
        <f>'Datos sin int'!AX98</f>
        <v>3</v>
      </c>
    </row>
    <row r="101" spans="1:63" x14ac:dyDescent="0.3">
      <c r="A101" s="141">
        <v>98</v>
      </c>
      <c r="B101" s="95">
        <f>IF(Datos_totales!$E99=1,1,0)</f>
        <v>0</v>
      </c>
      <c r="C101" s="95">
        <f>IF(Datos_totales!$E99=2,1,0)</f>
        <v>0</v>
      </c>
      <c r="D101" s="95">
        <f>IF(Datos_totales!$E99=3,1,0)</f>
        <v>1</v>
      </c>
      <c r="E101" s="95">
        <f>IF(Datos_totales!$E99=4,1,0)</f>
        <v>0</v>
      </c>
      <c r="F101" s="95">
        <f>IF(Datos_totales!$B99=40,1,0)</f>
        <v>1</v>
      </c>
      <c r="G101" s="95">
        <f>IF(Datos_totales!$B99=60,1,0)</f>
        <v>0</v>
      </c>
      <c r="H101" s="95">
        <f>IF(Datos_totales!$B99=80,1,0)</f>
        <v>0</v>
      </c>
      <c r="I101" s="95">
        <f>IF(Datos_totales!$B99=90,1,0)</f>
        <v>0</v>
      </c>
      <c r="J101" s="95">
        <f>IF(Datos_totales!$M99=2,1,0)</f>
        <v>1</v>
      </c>
      <c r="K101" s="95">
        <f>IF(Datos_totales!$M99=3,1,0)</f>
        <v>0</v>
      </c>
      <c r="L101" s="95">
        <f>IF(Datos_totales!$M99=4,1,0)</f>
        <v>0</v>
      </c>
      <c r="M101" s="95">
        <f>IF(Datos_totales!$M99&gt;4,1,0)</f>
        <v>0</v>
      </c>
      <c r="N101" s="95">
        <f>IF(Datos_totales!$N99&lt;3.2,1,0)</f>
        <v>0</v>
      </c>
      <c r="O101" s="95">
        <f>IF(AND(Datos_totales!$N99&gt;=3.2,Datos_totales!$N99&lt;3.5),1,0)</f>
        <v>0</v>
      </c>
      <c r="P101" s="95">
        <f>IF(AND(Datos_totales!$N99&gt;=3.5,Datos_totales!$N99&lt;3.7),1,0)</f>
        <v>1</v>
      </c>
      <c r="Q101" s="95">
        <f>IF(AND(Datos_totales!$N99&gt;=3.7,Datos_totales!$N99&lt;4),1,0)</f>
        <v>0</v>
      </c>
      <c r="R101" s="95">
        <f>IF(Datos_totales!$N99&gt;4,1,0)</f>
        <v>0</v>
      </c>
      <c r="S101" s="95">
        <v>0.29999999999999716</v>
      </c>
      <c r="T101" s="95">
        <f t="shared" si="25"/>
        <v>57</v>
      </c>
      <c r="U101" s="95">
        <v>0</v>
      </c>
      <c r="V101" s="53">
        <v>1.0000000000000009E-2</v>
      </c>
      <c r="W101" s="54">
        <f t="shared" si="16"/>
        <v>1</v>
      </c>
      <c r="X101" s="54">
        <f t="shared" si="17"/>
        <v>0</v>
      </c>
      <c r="Y101" s="54">
        <f t="shared" si="18"/>
        <v>0</v>
      </c>
      <c r="Z101" s="54">
        <f t="shared" si="19"/>
        <v>0</v>
      </c>
      <c r="AA101" s="54">
        <f t="shared" si="20"/>
        <v>0</v>
      </c>
      <c r="AB101" s="95">
        <v>24779</v>
      </c>
      <c r="AC101" s="95">
        <v>24574</v>
      </c>
      <c r="AD101" s="95">
        <v>24371</v>
      </c>
      <c r="AE101" s="95">
        <f t="shared" si="21"/>
        <v>24575</v>
      </c>
      <c r="AF101" s="95">
        <v>56.79</v>
      </c>
      <c r="AG101" s="95">
        <v>1.7542718686834591</v>
      </c>
      <c r="AH101" s="95">
        <v>6.39</v>
      </c>
      <c r="AI101" s="95">
        <f t="shared" si="22"/>
        <v>0</v>
      </c>
      <c r="AJ101" s="95">
        <f t="shared" si="23"/>
        <v>0</v>
      </c>
      <c r="AK101" s="95">
        <f t="shared" si="13"/>
        <v>0</v>
      </c>
      <c r="AL101" s="95">
        <f t="shared" si="14"/>
        <v>1</v>
      </c>
      <c r="AM101" s="95">
        <f t="shared" si="15"/>
        <v>0</v>
      </c>
      <c r="AN101" s="95">
        <v>0.80550085815840011</v>
      </c>
      <c r="AO101" s="95">
        <v>1</v>
      </c>
      <c r="AP101" s="50">
        <f t="shared" si="24"/>
        <v>3.333333333333365</v>
      </c>
      <c r="AQ101" s="95">
        <v>0</v>
      </c>
      <c r="AR101" s="95">
        <f>'Datos sin int'!AE99</f>
        <v>0</v>
      </c>
      <c r="AS101" s="95">
        <f>'Datos sin int'!AF99</f>
        <v>0</v>
      </c>
      <c r="AT101" s="95">
        <f>'Datos sin int'!AG99</f>
        <v>0</v>
      </c>
      <c r="AU101" s="95">
        <f>'Datos sin int'!AH99</f>
        <v>0</v>
      </c>
      <c r="AV101" s="95">
        <f>'Datos sin int'!AI99</f>
        <v>0</v>
      </c>
      <c r="AW101" s="95">
        <f>'Datos sin int'!AJ99</f>
        <v>0</v>
      </c>
      <c r="AX101" s="95">
        <f>'Datos sin int'!AK99</f>
        <v>0</v>
      </c>
      <c r="AY101" s="95">
        <f>'Datos sin int'!AL99</f>
        <v>0</v>
      </c>
      <c r="AZ101" s="95">
        <f>'Datos sin int'!AM99</f>
        <v>0</v>
      </c>
      <c r="BA101" s="95">
        <f>'Datos sin int'!AN99</f>
        <v>0</v>
      </c>
      <c r="BB101" s="95">
        <f>'Datos sin int'!AO99</f>
        <v>0</v>
      </c>
      <c r="BC101" s="95">
        <f>'Datos sin int'!AP99</f>
        <v>0</v>
      </c>
      <c r="BD101" s="95">
        <f>'Datos sin int'!AQ99</f>
        <v>0</v>
      </c>
      <c r="BE101" s="95">
        <f>'Datos sin int'!AR99</f>
        <v>0</v>
      </c>
      <c r="BF101" s="95">
        <f>'Datos sin int'!AS99</f>
        <v>0</v>
      </c>
      <c r="BG101" s="95">
        <f>'Datos sin int'!AT99</f>
        <v>0</v>
      </c>
      <c r="BH101" s="95">
        <f>'Datos sin int'!AU99</f>
        <v>0</v>
      </c>
      <c r="BI101" s="95">
        <f>'Datos sin int'!AV99</f>
        <v>0</v>
      </c>
      <c r="BJ101" s="95">
        <f>'Datos sin int'!AW99</f>
        <v>0</v>
      </c>
      <c r="BK101" s="95">
        <f>'Datos sin int'!AX99</f>
        <v>0</v>
      </c>
    </row>
    <row r="102" spans="1:63" x14ac:dyDescent="0.3">
      <c r="A102" s="141">
        <v>99</v>
      </c>
      <c r="B102" s="95">
        <f>IF(Datos_totales!$E100=1,1,0)</f>
        <v>0</v>
      </c>
      <c r="C102" s="95">
        <f>IF(Datos_totales!$E100=2,1,0)</f>
        <v>0</v>
      </c>
      <c r="D102" s="95">
        <f>IF(Datos_totales!$E100=3,1,0)</f>
        <v>1</v>
      </c>
      <c r="E102" s="95">
        <f>IF(Datos_totales!$E100=4,1,0)</f>
        <v>0</v>
      </c>
      <c r="F102" s="95">
        <f>IF(Datos_totales!$B100=40,1,0)</f>
        <v>0</v>
      </c>
      <c r="G102" s="95">
        <f>IF(Datos_totales!$B100=60,1,0)</f>
        <v>1</v>
      </c>
      <c r="H102" s="95">
        <f>IF(Datos_totales!$B100=80,1,0)</f>
        <v>0</v>
      </c>
      <c r="I102" s="95">
        <f>IF(Datos_totales!$B100=90,1,0)</f>
        <v>0</v>
      </c>
      <c r="J102" s="95">
        <f>IF(Datos_totales!$M100=2,1,0)</f>
        <v>1</v>
      </c>
      <c r="K102" s="95">
        <f>IF(Datos_totales!$M100=3,1,0)</f>
        <v>0</v>
      </c>
      <c r="L102" s="95">
        <f>IF(Datos_totales!$M100=4,1,0)</f>
        <v>0</v>
      </c>
      <c r="M102" s="95">
        <f>IF(Datos_totales!$M100&gt;4,1,0)</f>
        <v>0</v>
      </c>
      <c r="N102" s="95">
        <f>IF(Datos_totales!$N100&lt;3.2,1,0)</f>
        <v>0</v>
      </c>
      <c r="O102" s="95">
        <f>IF(AND(Datos_totales!$N100&gt;=3.2,Datos_totales!$N100&lt;3.5),1,0)</f>
        <v>1</v>
      </c>
      <c r="P102" s="95">
        <f>IF(AND(Datos_totales!$N100&gt;=3.5,Datos_totales!$N100&lt;3.7),1,0)</f>
        <v>0</v>
      </c>
      <c r="Q102" s="95">
        <f>IF(AND(Datos_totales!$N100&gt;=3.7,Datos_totales!$N100&lt;4),1,0)</f>
        <v>0</v>
      </c>
      <c r="R102" s="95">
        <f>IF(Datos_totales!$N100&gt;4,1,0)</f>
        <v>0</v>
      </c>
      <c r="S102" s="95">
        <v>0.67000000000000171</v>
      </c>
      <c r="T102" s="95">
        <f t="shared" si="25"/>
        <v>57.67</v>
      </c>
      <c r="U102" s="95">
        <v>0</v>
      </c>
      <c r="V102" s="53">
        <v>0</v>
      </c>
      <c r="W102" s="54">
        <f t="shared" si="16"/>
        <v>1</v>
      </c>
      <c r="X102" s="54">
        <f t="shared" si="17"/>
        <v>0</v>
      </c>
      <c r="Y102" s="54">
        <f t="shared" si="18"/>
        <v>0</v>
      </c>
      <c r="Z102" s="54">
        <f t="shared" si="19"/>
        <v>0</v>
      </c>
      <c r="AA102" s="54">
        <f t="shared" si="20"/>
        <v>0</v>
      </c>
      <c r="AB102" s="95">
        <v>24779</v>
      </c>
      <c r="AC102" s="95">
        <v>24574</v>
      </c>
      <c r="AD102" s="95">
        <v>24371</v>
      </c>
      <c r="AE102" s="95">
        <f t="shared" si="21"/>
        <v>24575</v>
      </c>
      <c r="AF102" s="95">
        <v>27.14</v>
      </c>
      <c r="AG102" s="95">
        <v>1.4336098433237183</v>
      </c>
      <c r="AH102" s="95">
        <v>4.25</v>
      </c>
      <c r="AI102" s="95">
        <f t="shared" si="22"/>
        <v>0</v>
      </c>
      <c r="AJ102" s="95">
        <f t="shared" si="23"/>
        <v>0</v>
      </c>
      <c r="AK102" s="95">
        <f t="shared" si="13"/>
        <v>0</v>
      </c>
      <c r="AL102" s="95">
        <f t="shared" si="14"/>
        <v>1</v>
      </c>
      <c r="AM102" s="95">
        <f t="shared" si="15"/>
        <v>0</v>
      </c>
      <c r="AN102" s="95">
        <v>0.62838893005031149</v>
      </c>
      <c r="AO102" s="95">
        <v>1</v>
      </c>
      <c r="AP102" s="50">
        <f t="shared" si="24"/>
        <v>1.4925373134328319</v>
      </c>
      <c r="AQ102" s="95">
        <v>0</v>
      </c>
      <c r="AR102" s="95">
        <f>'Datos sin int'!AE100</f>
        <v>0</v>
      </c>
      <c r="AS102" s="95">
        <f>'Datos sin int'!AF100</f>
        <v>0</v>
      </c>
      <c r="AT102" s="95">
        <f>'Datos sin int'!AG100</f>
        <v>1</v>
      </c>
      <c r="AU102" s="95">
        <f>'Datos sin int'!AH100</f>
        <v>3</v>
      </c>
      <c r="AV102" s="95">
        <f>'Datos sin int'!AI100</f>
        <v>4</v>
      </c>
      <c r="AW102" s="95">
        <f>'Datos sin int'!AJ100</f>
        <v>0</v>
      </c>
      <c r="AX102" s="95">
        <f>'Datos sin int'!AK100</f>
        <v>0</v>
      </c>
      <c r="AY102" s="95">
        <f>'Datos sin int'!AL100</f>
        <v>1</v>
      </c>
      <c r="AZ102" s="95">
        <f>'Datos sin int'!AM100</f>
        <v>1</v>
      </c>
      <c r="BA102" s="95">
        <f>'Datos sin int'!AN100</f>
        <v>2</v>
      </c>
      <c r="BB102" s="95">
        <f>'Datos sin int'!AO100</f>
        <v>0</v>
      </c>
      <c r="BC102" s="95">
        <f>'Datos sin int'!AP100</f>
        <v>1</v>
      </c>
      <c r="BD102" s="95">
        <f>'Datos sin int'!AQ100</f>
        <v>0</v>
      </c>
      <c r="BE102" s="95">
        <f>'Datos sin int'!AR100</f>
        <v>2</v>
      </c>
      <c r="BF102" s="95">
        <f>'Datos sin int'!AS100</f>
        <v>3</v>
      </c>
      <c r="BG102" s="95">
        <f>'Datos sin int'!AT100</f>
        <v>0</v>
      </c>
      <c r="BH102" s="95">
        <f>'Datos sin int'!AU100</f>
        <v>1</v>
      </c>
      <c r="BI102" s="95">
        <f>'Datos sin int'!AV100</f>
        <v>2</v>
      </c>
      <c r="BJ102" s="95">
        <f>'Datos sin int'!AW100</f>
        <v>6</v>
      </c>
      <c r="BK102" s="95">
        <f>'Datos sin int'!AX100</f>
        <v>9</v>
      </c>
    </row>
    <row r="103" spans="1:63" x14ac:dyDescent="0.3">
      <c r="A103" s="141">
        <v>100</v>
      </c>
      <c r="B103" s="95">
        <f>IF(Datos_totales!$E101=1,1,0)</f>
        <v>0</v>
      </c>
      <c r="C103" s="95">
        <f>IF(Datos_totales!$E101=2,1,0)</f>
        <v>1</v>
      </c>
      <c r="D103" s="95">
        <f>IF(Datos_totales!$E101=3,1,0)</f>
        <v>0</v>
      </c>
      <c r="E103" s="95">
        <f>IF(Datos_totales!$E101=4,1,0)</f>
        <v>0</v>
      </c>
      <c r="F103" s="95">
        <f>IF(Datos_totales!$B101=40,1,0)</f>
        <v>0</v>
      </c>
      <c r="G103" s="95">
        <f>IF(Datos_totales!$B101=60,1,0)</f>
        <v>1</v>
      </c>
      <c r="H103" s="95">
        <f>IF(Datos_totales!$B101=80,1,0)</f>
        <v>0</v>
      </c>
      <c r="I103" s="95">
        <f>IF(Datos_totales!$B101=90,1,0)</f>
        <v>0</v>
      </c>
      <c r="J103" s="95">
        <f>IF(Datos_totales!$M101=2,1,0)</f>
        <v>1</v>
      </c>
      <c r="K103" s="95">
        <f>IF(Datos_totales!$M101=3,1,0)</f>
        <v>0</v>
      </c>
      <c r="L103" s="95">
        <f>IF(Datos_totales!$M101=4,1,0)</f>
        <v>0</v>
      </c>
      <c r="M103" s="95">
        <f>IF(Datos_totales!$M101&gt;4,1,0)</f>
        <v>0</v>
      </c>
      <c r="N103" s="95">
        <f>IF(Datos_totales!$N101&lt;3.2,1,0)</f>
        <v>0</v>
      </c>
      <c r="O103" s="95">
        <f>IF(AND(Datos_totales!$N101&gt;=3.2,Datos_totales!$N101&lt;3.5),1,0)</f>
        <v>1</v>
      </c>
      <c r="P103" s="95">
        <f>IF(AND(Datos_totales!$N101&gt;=3.5,Datos_totales!$N101&lt;3.7),1,0)</f>
        <v>0</v>
      </c>
      <c r="Q103" s="95">
        <f>IF(AND(Datos_totales!$N101&gt;=3.7,Datos_totales!$N101&lt;4),1,0)</f>
        <v>0</v>
      </c>
      <c r="R103" s="95">
        <f>IF(Datos_totales!$N101&gt;4,1,0)</f>
        <v>0</v>
      </c>
      <c r="S103" s="95">
        <v>0.25999999999999801</v>
      </c>
      <c r="T103" s="95">
        <f t="shared" si="25"/>
        <v>57.93</v>
      </c>
      <c r="U103" s="95">
        <v>0</v>
      </c>
      <c r="V103" s="53">
        <v>1.0000000000000009E-2</v>
      </c>
      <c r="W103" s="54">
        <f t="shared" si="16"/>
        <v>1</v>
      </c>
      <c r="X103" s="54">
        <f t="shared" si="17"/>
        <v>0</v>
      </c>
      <c r="Y103" s="54">
        <f t="shared" si="18"/>
        <v>0</v>
      </c>
      <c r="Z103" s="54">
        <f t="shared" si="19"/>
        <v>0</v>
      </c>
      <c r="AA103" s="54">
        <f t="shared" si="20"/>
        <v>0</v>
      </c>
      <c r="AB103" s="95">
        <v>24779</v>
      </c>
      <c r="AC103" s="95">
        <v>24574</v>
      </c>
      <c r="AD103" s="95">
        <v>24371</v>
      </c>
      <c r="AE103" s="95">
        <f t="shared" si="21"/>
        <v>24575</v>
      </c>
      <c r="AF103" s="95">
        <v>21.05</v>
      </c>
      <c r="AG103" s="95">
        <v>1.323252100171687</v>
      </c>
      <c r="AH103" s="95">
        <v>2.66</v>
      </c>
      <c r="AI103" s="95">
        <f t="shared" si="22"/>
        <v>0</v>
      </c>
      <c r="AJ103" s="95">
        <f t="shared" si="23"/>
        <v>0</v>
      </c>
      <c r="AK103" s="95">
        <f t="shared" si="13"/>
        <v>1</v>
      </c>
      <c r="AL103" s="95">
        <f t="shared" si="14"/>
        <v>0</v>
      </c>
      <c r="AM103" s="95">
        <f t="shared" si="15"/>
        <v>0</v>
      </c>
      <c r="AN103" s="95">
        <v>0.42488163663106698</v>
      </c>
      <c r="AO103" s="95">
        <v>1</v>
      </c>
      <c r="AP103" s="50">
        <f t="shared" si="24"/>
        <v>3.8461538461538756</v>
      </c>
      <c r="AQ103" s="95">
        <v>0</v>
      </c>
      <c r="AR103" s="95">
        <f>'Datos sin int'!AE101</f>
        <v>0</v>
      </c>
      <c r="AS103" s="95">
        <f>'Datos sin int'!AF101</f>
        <v>0</v>
      </c>
      <c r="AT103" s="95">
        <f>'Datos sin int'!AG101</f>
        <v>1</v>
      </c>
      <c r="AU103" s="95">
        <f>'Datos sin int'!AH101</f>
        <v>1</v>
      </c>
      <c r="AV103" s="95">
        <f>'Datos sin int'!AI101</f>
        <v>2</v>
      </c>
      <c r="AW103" s="95">
        <f>'Datos sin int'!AJ101</f>
        <v>0</v>
      </c>
      <c r="AX103" s="95">
        <f>'Datos sin int'!AK101</f>
        <v>0</v>
      </c>
      <c r="AY103" s="95">
        <f>'Datos sin int'!AL101</f>
        <v>0</v>
      </c>
      <c r="AZ103" s="95">
        <f>'Datos sin int'!AM101</f>
        <v>1</v>
      </c>
      <c r="BA103" s="95">
        <f>'Datos sin int'!AN101</f>
        <v>1</v>
      </c>
      <c r="BB103" s="95">
        <f>'Datos sin int'!AO101</f>
        <v>0</v>
      </c>
      <c r="BC103" s="95">
        <f>'Datos sin int'!AP101</f>
        <v>0</v>
      </c>
      <c r="BD103" s="95">
        <f>'Datos sin int'!AQ101</f>
        <v>0</v>
      </c>
      <c r="BE103" s="95">
        <f>'Datos sin int'!AR101</f>
        <v>0</v>
      </c>
      <c r="BF103" s="95">
        <f>'Datos sin int'!AS101</f>
        <v>0</v>
      </c>
      <c r="BG103" s="95">
        <f>'Datos sin int'!AT101</f>
        <v>0</v>
      </c>
      <c r="BH103" s="95">
        <f>'Datos sin int'!AU101</f>
        <v>0</v>
      </c>
      <c r="BI103" s="95">
        <f>'Datos sin int'!AV101</f>
        <v>1</v>
      </c>
      <c r="BJ103" s="95">
        <f>'Datos sin int'!AW101</f>
        <v>2</v>
      </c>
      <c r="BK103" s="95">
        <f>'Datos sin int'!AX101</f>
        <v>3</v>
      </c>
    </row>
    <row r="104" spans="1:63" x14ac:dyDescent="0.3">
      <c r="A104" s="141">
        <v>101</v>
      </c>
      <c r="B104" s="95">
        <f>IF(Datos_totales!$E102=1,1,0)</f>
        <v>0</v>
      </c>
      <c r="C104" s="95">
        <f>IF(Datos_totales!$E102=2,1,0)</f>
        <v>1</v>
      </c>
      <c r="D104" s="95">
        <f>IF(Datos_totales!$E102=3,1,0)</f>
        <v>0</v>
      </c>
      <c r="E104" s="95">
        <f>IF(Datos_totales!$E102=4,1,0)</f>
        <v>0</v>
      </c>
      <c r="F104" s="95">
        <f>IF(Datos_totales!$B102=40,1,0)</f>
        <v>0</v>
      </c>
      <c r="G104" s="95">
        <f>IF(Datos_totales!$B102=60,1,0)</f>
        <v>1</v>
      </c>
      <c r="H104" s="95">
        <f>IF(Datos_totales!$B102=80,1,0)</f>
        <v>0</v>
      </c>
      <c r="I104" s="95">
        <f>IF(Datos_totales!$B102=90,1,0)</f>
        <v>0</v>
      </c>
      <c r="J104" s="95">
        <f>IF(Datos_totales!$M102=2,1,0)</f>
        <v>1</v>
      </c>
      <c r="K104" s="95">
        <f>IF(Datos_totales!$M102=3,1,0)</f>
        <v>0</v>
      </c>
      <c r="L104" s="95">
        <f>IF(Datos_totales!$M102=4,1,0)</f>
        <v>0</v>
      </c>
      <c r="M104" s="95">
        <f>IF(Datos_totales!$M102&gt;4,1,0)</f>
        <v>0</v>
      </c>
      <c r="N104" s="95">
        <f>IF(Datos_totales!$N102&lt;3.2,1,0)</f>
        <v>0</v>
      </c>
      <c r="O104" s="95">
        <f>IF(AND(Datos_totales!$N102&gt;=3.2,Datos_totales!$N102&lt;3.5),1,0)</f>
        <v>1</v>
      </c>
      <c r="P104" s="95">
        <f>IF(AND(Datos_totales!$N102&gt;=3.5,Datos_totales!$N102&lt;3.7),1,0)</f>
        <v>0</v>
      </c>
      <c r="Q104" s="95">
        <f>IF(AND(Datos_totales!$N102&gt;=3.7,Datos_totales!$N102&lt;4),1,0)</f>
        <v>0</v>
      </c>
      <c r="R104" s="95">
        <f>IF(Datos_totales!$N102&gt;4,1,0)</f>
        <v>0</v>
      </c>
      <c r="S104" s="95">
        <v>0.17000000000000171</v>
      </c>
      <c r="T104" s="95">
        <f t="shared" si="25"/>
        <v>58.1</v>
      </c>
      <c r="U104" s="95">
        <v>0</v>
      </c>
      <c r="V104" s="53">
        <v>4.0000000000000036E-2</v>
      </c>
      <c r="W104" s="54">
        <f t="shared" si="16"/>
        <v>0</v>
      </c>
      <c r="X104" s="54">
        <f t="shared" si="17"/>
        <v>1</v>
      </c>
      <c r="Y104" s="54">
        <f t="shared" si="18"/>
        <v>0</v>
      </c>
      <c r="Z104" s="54">
        <f t="shared" si="19"/>
        <v>0</v>
      </c>
      <c r="AA104" s="54">
        <f t="shared" si="20"/>
        <v>0</v>
      </c>
      <c r="AB104" s="95">
        <v>24779</v>
      </c>
      <c r="AC104" s="95">
        <v>24574</v>
      </c>
      <c r="AD104" s="95">
        <v>24371</v>
      </c>
      <c r="AE104" s="95">
        <f t="shared" si="21"/>
        <v>24575</v>
      </c>
      <c r="AF104" s="95">
        <v>24.17</v>
      </c>
      <c r="AG104" s="95">
        <v>1.3832766504076504</v>
      </c>
      <c r="AH104" s="95">
        <v>3</v>
      </c>
      <c r="AI104" s="95">
        <f t="shared" si="22"/>
        <v>0</v>
      </c>
      <c r="AJ104" s="95">
        <f t="shared" si="23"/>
        <v>0</v>
      </c>
      <c r="AK104" s="95">
        <f t="shared" si="13"/>
        <v>1</v>
      </c>
      <c r="AL104" s="95">
        <f t="shared" si="14"/>
        <v>0</v>
      </c>
      <c r="AM104" s="95">
        <f t="shared" si="15"/>
        <v>0</v>
      </c>
      <c r="AN104" s="95">
        <v>0.47712125471966244</v>
      </c>
      <c r="AO104" s="95">
        <v>1</v>
      </c>
      <c r="AP104" s="50">
        <f t="shared" si="24"/>
        <v>5.8823529411764115</v>
      </c>
      <c r="AQ104" s="95">
        <v>0</v>
      </c>
      <c r="AR104" s="95">
        <f>'Datos sin int'!AE102</f>
        <v>0</v>
      </c>
      <c r="AS104" s="95">
        <f>'Datos sin int'!AF102</f>
        <v>0</v>
      </c>
      <c r="AT104" s="95">
        <f>'Datos sin int'!AG102</f>
        <v>0</v>
      </c>
      <c r="AU104" s="95">
        <f>'Datos sin int'!AH102</f>
        <v>0</v>
      </c>
      <c r="AV104" s="95">
        <f>'Datos sin int'!AI102</f>
        <v>0</v>
      </c>
      <c r="AW104" s="95">
        <f>'Datos sin int'!AJ102</f>
        <v>0</v>
      </c>
      <c r="AX104" s="95">
        <f>'Datos sin int'!AK102</f>
        <v>0</v>
      </c>
      <c r="AY104" s="95">
        <f>'Datos sin int'!AL102</f>
        <v>0</v>
      </c>
      <c r="AZ104" s="95">
        <f>'Datos sin int'!AM102</f>
        <v>0</v>
      </c>
      <c r="BA104" s="95">
        <f>'Datos sin int'!AN102</f>
        <v>0</v>
      </c>
      <c r="BB104" s="95">
        <f>'Datos sin int'!AO102</f>
        <v>0</v>
      </c>
      <c r="BC104" s="95">
        <f>'Datos sin int'!AP102</f>
        <v>0</v>
      </c>
      <c r="BD104" s="95">
        <f>'Datos sin int'!AQ102</f>
        <v>0</v>
      </c>
      <c r="BE104" s="95">
        <f>'Datos sin int'!AR102</f>
        <v>0</v>
      </c>
      <c r="BF104" s="95">
        <f>'Datos sin int'!AS102</f>
        <v>0</v>
      </c>
      <c r="BG104" s="95">
        <f>'Datos sin int'!AT102</f>
        <v>0</v>
      </c>
      <c r="BH104" s="95">
        <f>'Datos sin int'!AU102</f>
        <v>0</v>
      </c>
      <c r="BI104" s="95">
        <f>'Datos sin int'!AV102</f>
        <v>0</v>
      </c>
      <c r="BJ104" s="95">
        <f>'Datos sin int'!AW102</f>
        <v>0</v>
      </c>
      <c r="BK104" s="95">
        <f>'Datos sin int'!AX102</f>
        <v>0</v>
      </c>
    </row>
    <row r="105" spans="1:63" x14ac:dyDescent="0.3">
      <c r="A105" s="141">
        <v>102</v>
      </c>
      <c r="B105" s="95">
        <f>IF(Datos_totales!$E103=1,1,0)</f>
        <v>0</v>
      </c>
      <c r="C105" s="95">
        <f>IF(Datos_totales!$E103=2,1,0)</f>
        <v>1</v>
      </c>
      <c r="D105" s="95">
        <f>IF(Datos_totales!$E103=3,1,0)</f>
        <v>0</v>
      </c>
      <c r="E105" s="95">
        <f>IF(Datos_totales!$E103=4,1,0)</f>
        <v>0</v>
      </c>
      <c r="F105" s="95">
        <f>IF(Datos_totales!$B103=40,1,0)</f>
        <v>0</v>
      </c>
      <c r="G105" s="95">
        <f>IF(Datos_totales!$B103=60,1,0)</f>
        <v>1</v>
      </c>
      <c r="H105" s="95">
        <f>IF(Datos_totales!$B103=80,1,0)</f>
        <v>0</v>
      </c>
      <c r="I105" s="95">
        <f>IF(Datos_totales!$B103=90,1,0)</f>
        <v>0</v>
      </c>
      <c r="J105" s="95">
        <f>IF(Datos_totales!$M103=2,1,0)</f>
        <v>1</v>
      </c>
      <c r="K105" s="95">
        <f>IF(Datos_totales!$M103=3,1,0)</f>
        <v>0</v>
      </c>
      <c r="L105" s="95">
        <f>IF(Datos_totales!$M103=4,1,0)</f>
        <v>0</v>
      </c>
      <c r="M105" s="95">
        <f>IF(Datos_totales!$M103&gt;4,1,0)</f>
        <v>0</v>
      </c>
      <c r="N105" s="95">
        <f>IF(Datos_totales!$N103&lt;3.2,1,0)</f>
        <v>0</v>
      </c>
      <c r="O105" s="95">
        <f>IF(AND(Datos_totales!$N103&gt;=3.2,Datos_totales!$N103&lt;3.5),1,0)</f>
        <v>0</v>
      </c>
      <c r="P105" s="95">
        <f>IF(AND(Datos_totales!$N103&gt;=3.5,Datos_totales!$N103&lt;3.7),1,0)</f>
        <v>1</v>
      </c>
      <c r="Q105" s="95">
        <f>IF(AND(Datos_totales!$N103&gt;=3.7,Datos_totales!$N103&lt;4),1,0)</f>
        <v>0</v>
      </c>
      <c r="R105" s="95">
        <f>IF(Datos_totales!$N103&gt;4,1,0)</f>
        <v>0</v>
      </c>
      <c r="S105" s="95">
        <v>0.39999999999999858</v>
      </c>
      <c r="T105" s="95">
        <f t="shared" si="25"/>
        <v>58.5</v>
      </c>
      <c r="U105" s="95">
        <v>0</v>
      </c>
      <c r="V105" s="53">
        <v>3.0000000000000027E-2</v>
      </c>
      <c r="W105" s="54">
        <f t="shared" si="16"/>
        <v>0</v>
      </c>
      <c r="X105" s="54">
        <f t="shared" si="17"/>
        <v>1</v>
      </c>
      <c r="Y105" s="54">
        <f t="shared" si="18"/>
        <v>0</v>
      </c>
      <c r="Z105" s="54">
        <f t="shared" si="19"/>
        <v>0</v>
      </c>
      <c r="AA105" s="54">
        <f t="shared" si="20"/>
        <v>0</v>
      </c>
      <c r="AB105" s="95">
        <v>24779</v>
      </c>
      <c r="AC105" s="95">
        <v>24574</v>
      </c>
      <c r="AD105" s="95">
        <v>24371</v>
      </c>
      <c r="AE105" s="95">
        <f t="shared" si="21"/>
        <v>24575</v>
      </c>
      <c r="AF105" s="95">
        <v>33.06</v>
      </c>
      <c r="AG105" s="95">
        <v>1.5193028492354288</v>
      </c>
      <c r="AH105" s="95">
        <v>2.9</v>
      </c>
      <c r="AI105" s="95">
        <f t="shared" si="22"/>
        <v>0</v>
      </c>
      <c r="AJ105" s="95">
        <f t="shared" si="23"/>
        <v>0</v>
      </c>
      <c r="AK105" s="95">
        <f t="shared" si="13"/>
        <v>1</v>
      </c>
      <c r="AL105" s="95">
        <f t="shared" si="14"/>
        <v>0</v>
      </c>
      <c r="AM105" s="95">
        <f t="shared" si="15"/>
        <v>0</v>
      </c>
      <c r="AN105" s="95">
        <v>0.46239799789895608</v>
      </c>
      <c r="AO105" s="95">
        <v>0</v>
      </c>
      <c r="AP105" s="50">
        <f t="shared" si="24"/>
        <v>0</v>
      </c>
      <c r="AQ105" s="95">
        <v>0</v>
      </c>
      <c r="AR105" s="95">
        <f>'Datos sin int'!AE103</f>
        <v>0</v>
      </c>
      <c r="AS105" s="95">
        <f>'Datos sin int'!AF103</f>
        <v>0</v>
      </c>
      <c r="AT105" s="95">
        <f>'Datos sin int'!AG103</f>
        <v>0</v>
      </c>
      <c r="AU105" s="95">
        <f>'Datos sin int'!AH103</f>
        <v>1</v>
      </c>
      <c r="AV105" s="95">
        <f>'Datos sin int'!AI103</f>
        <v>1</v>
      </c>
      <c r="AW105" s="95">
        <f>'Datos sin int'!AJ103</f>
        <v>0</v>
      </c>
      <c r="AX105" s="95">
        <f>'Datos sin int'!AK103</f>
        <v>0</v>
      </c>
      <c r="AY105" s="95">
        <f>'Datos sin int'!AL103</f>
        <v>0</v>
      </c>
      <c r="AZ105" s="95">
        <f>'Datos sin int'!AM103</f>
        <v>0</v>
      </c>
      <c r="BA105" s="95">
        <f>'Datos sin int'!AN103</f>
        <v>0</v>
      </c>
      <c r="BB105" s="95">
        <f>'Datos sin int'!AO103</f>
        <v>0</v>
      </c>
      <c r="BC105" s="95">
        <f>'Datos sin int'!AP103</f>
        <v>0</v>
      </c>
      <c r="BD105" s="95">
        <f>'Datos sin int'!AQ103</f>
        <v>0</v>
      </c>
      <c r="BE105" s="95">
        <f>'Datos sin int'!AR103</f>
        <v>0</v>
      </c>
      <c r="BF105" s="95">
        <f>'Datos sin int'!AS103</f>
        <v>0</v>
      </c>
      <c r="BG105" s="95">
        <f>'Datos sin int'!AT103</f>
        <v>0</v>
      </c>
      <c r="BH105" s="95">
        <f>'Datos sin int'!AU103</f>
        <v>0</v>
      </c>
      <c r="BI105" s="95">
        <f>'Datos sin int'!AV103</f>
        <v>0</v>
      </c>
      <c r="BJ105" s="95">
        <f>'Datos sin int'!AW103</f>
        <v>1</v>
      </c>
      <c r="BK105" s="95">
        <f>'Datos sin int'!AX103</f>
        <v>1</v>
      </c>
    </row>
    <row r="106" spans="1:63" x14ac:dyDescent="0.3">
      <c r="A106" s="141">
        <v>103</v>
      </c>
      <c r="B106" s="95">
        <f>IF(Datos_totales!$E104=1,1,0)</f>
        <v>0</v>
      </c>
      <c r="C106" s="95">
        <f>IF(Datos_totales!$E104=2,1,0)</f>
        <v>1</v>
      </c>
      <c r="D106" s="95">
        <f>IF(Datos_totales!$E104=3,1,0)</f>
        <v>0</v>
      </c>
      <c r="E106" s="95">
        <f>IF(Datos_totales!$E104=4,1,0)</f>
        <v>0</v>
      </c>
      <c r="F106" s="95">
        <f>IF(Datos_totales!$B104=40,1,0)</f>
        <v>1</v>
      </c>
      <c r="G106" s="95">
        <f>IF(Datos_totales!$B104=60,1,0)</f>
        <v>0</v>
      </c>
      <c r="H106" s="95">
        <f>IF(Datos_totales!$B104=80,1,0)</f>
        <v>0</v>
      </c>
      <c r="I106" s="95">
        <f>IF(Datos_totales!$B104=90,1,0)</f>
        <v>0</v>
      </c>
      <c r="J106" s="95">
        <f>IF(Datos_totales!$M104=2,1,0)</f>
        <v>1</v>
      </c>
      <c r="K106" s="95">
        <f>IF(Datos_totales!$M104=3,1,0)</f>
        <v>0</v>
      </c>
      <c r="L106" s="95">
        <f>IF(Datos_totales!$M104=4,1,0)</f>
        <v>0</v>
      </c>
      <c r="M106" s="95">
        <f>IF(Datos_totales!$M104&gt;4,1,0)</f>
        <v>0</v>
      </c>
      <c r="N106" s="95">
        <f>IF(Datos_totales!$N104&lt;3.2,1,0)</f>
        <v>0</v>
      </c>
      <c r="O106" s="95">
        <f>IF(AND(Datos_totales!$N104&gt;=3.2,Datos_totales!$N104&lt;3.5),1,0)</f>
        <v>0</v>
      </c>
      <c r="P106" s="95">
        <f>IF(AND(Datos_totales!$N104&gt;=3.5,Datos_totales!$N104&lt;3.7),1,0)</f>
        <v>1</v>
      </c>
      <c r="Q106" s="95">
        <f>IF(AND(Datos_totales!$N104&gt;=3.7,Datos_totales!$N104&lt;4),1,0)</f>
        <v>0</v>
      </c>
      <c r="R106" s="95">
        <f>IF(Datos_totales!$N104&gt;4,1,0)</f>
        <v>0</v>
      </c>
      <c r="S106" s="95">
        <v>0.29999999999999716</v>
      </c>
      <c r="T106" s="95">
        <f t="shared" si="25"/>
        <v>58.8</v>
      </c>
      <c r="U106" s="95">
        <v>0</v>
      </c>
      <c r="V106" s="53">
        <v>6.0000000000000053E-2</v>
      </c>
      <c r="W106" s="54">
        <f t="shared" si="16"/>
        <v>0</v>
      </c>
      <c r="X106" s="54">
        <f t="shared" si="17"/>
        <v>1</v>
      </c>
      <c r="Y106" s="54">
        <f t="shared" si="18"/>
        <v>0</v>
      </c>
      <c r="Z106" s="54">
        <f t="shared" si="19"/>
        <v>0</v>
      </c>
      <c r="AA106" s="54">
        <f t="shared" si="20"/>
        <v>0</v>
      </c>
      <c r="AB106" s="95">
        <v>24779</v>
      </c>
      <c r="AC106" s="95">
        <v>24574</v>
      </c>
      <c r="AD106" s="95">
        <v>24371</v>
      </c>
      <c r="AE106" s="95">
        <f t="shared" si="21"/>
        <v>24575</v>
      </c>
      <c r="AF106" s="95">
        <v>42.68</v>
      </c>
      <c r="AG106" s="95">
        <v>1.6302244107524322</v>
      </c>
      <c r="AH106" s="95">
        <v>3.19</v>
      </c>
      <c r="AI106" s="95">
        <f t="shared" si="22"/>
        <v>0</v>
      </c>
      <c r="AJ106" s="95">
        <f t="shared" si="23"/>
        <v>0</v>
      </c>
      <c r="AK106" s="95">
        <f t="shared" si="13"/>
        <v>1</v>
      </c>
      <c r="AL106" s="95">
        <f t="shared" si="14"/>
        <v>0</v>
      </c>
      <c r="AM106" s="95">
        <f t="shared" si="15"/>
        <v>0</v>
      </c>
      <c r="AN106" s="95">
        <v>0.50379068305718111</v>
      </c>
      <c r="AO106" s="95">
        <v>1</v>
      </c>
      <c r="AP106" s="50">
        <f t="shared" si="24"/>
        <v>3.333333333333365</v>
      </c>
      <c r="AQ106" s="95">
        <v>0</v>
      </c>
      <c r="AR106" s="95">
        <f>'Datos sin int'!AE104</f>
        <v>0</v>
      </c>
      <c r="AS106" s="95">
        <f>'Datos sin int'!AF104</f>
        <v>0</v>
      </c>
      <c r="AT106" s="95">
        <f>'Datos sin int'!AG104</f>
        <v>0</v>
      </c>
      <c r="AU106" s="95">
        <f>'Datos sin int'!AH104</f>
        <v>0</v>
      </c>
      <c r="AV106" s="95">
        <f>'Datos sin int'!AI104</f>
        <v>0</v>
      </c>
      <c r="AW106" s="95">
        <f>'Datos sin int'!AJ104</f>
        <v>0</v>
      </c>
      <c r="AX106" s="95">
        <f>'Datos sin int'!AK104</f>
        <v>0</v>
      </c>
      <c r="AY106" s="95">
        <f>'Datos sin int'!AL104</f>
        <v>0</v>
      </c>
      <c r="AZ106" s="95">
        <f>'Datos sin int'!AM104</f>
        <v>0</v>
      </c>
      <c r="BA106" s="95">
        <f>'Datos sin int'!AN104</f>
        <v>0</v>
      </c>
      <c r="BB106" s="95">
        <f>'Datos sin int'!AO104</f>
        <v>0</v>
      </c>
      <c r="BC106" s="95">
        <f>'Datos sin int'!AP104</f>
        <v>1</v>
      </c>
      <c r="BD106" s="95">
        <f>'Datos sin int'!AQ104</f>
        <v>1</v>
      </c>
      <c r="BE106" s="95">
        <f>'Datos sin int'!AR104</f>
        <v>0</v>
      </c>
      <c r="BF106" s="95">
        <f>'Datos sin int'!AS104</f>
        <v>2</v>
      </c>
      <c r="BG106" s="95">
        <f>'Datos sin int'!AT104</f>
        <v>0</v>
      </c>
      <c r="BH106" s="95">
        <f>'Datos sin int'!AU104</f>
        <v>1</v>
      </c>
      <c r="BI106" s="95">
        <f>'Datos sin int'!AV104</f>
        <v>1</v>
      </c>
      <c r="BJ106" s="95">
        <f>'Datos sin int'!AW104</f>
        <v>0</v>
      </c>
      <c r="BK106" s="95">
        <f>'Datos sin int'!AX104</f>
        <v>2</v>
      </c>
    </row>
    <row r="107" spans="1:63" x14ac:dyDescent="0.3">
      <c r="A107" s="141">
        <v>104</v>
      </c>
      <c r="B107" s="95">
        <f>IF(Datos_totales!$E105=1,1,0)</f>
        <v>0</v>
      </c>
      <c r="C107" s="95">
        <f>IF(Datos_totales!$E105=2,1,0)</f>
        <v>1</v>
      </c>
      <c r="D107" s="95">
        <f>IF(Datos_totales!$E105=3,1,0)</f>
        <v>0</v>
      </c>
      <c r="E107" s="95">
        <f>IF(Datos_totales!$E105=4,1,0)</f>
        <v>0</v>
      </c>
      <c r="F107" s="95">
        <f>IF(Datos_totales!$B105=40,1,0)</f>
        <v>1</v>
      </c>
      <c r="G107" s="95">
        <f>IF(Datos_totales!$B105=60,1,0)</f>
        <v>0</v>
      </c>
      <c r="H107" s="95">
        <f>IF(Datos_totales!$B105=80,1,0)</f>
        <v>0</v>
      </c>
      <c r="I107" s="95">
        <f>IF(Datos_totales!$B105=90,1,0)</f>
        <v>0</v>
      </c>
      <c r="J107" s="95">
        <f>IF(Datos_totales!$M105=2,1,0)</f>
        <v>1</v>
      </c>
      <c r="K107" s="95">
        <f>IF(Datos_totales!$M105=3,1,0)</f>
        <v>0</v>
      </c>
      <c r="L107" s="95">
        <f>IF(Datos_totales!$M105=4,1,0)</f>
        <v>0</v>
      </c>
      <c r="M107" s="95">
        <f>IF(Datos_totales!$M105&gt;4,1,0)</f>
        <v>0</v>
      </c>
      <c r="N107" s="95">
        <f>IF(Datos_totales!$N105&lt;3.2,1,0)</f>
        <v>0</v>
      </c>
      <c r="O107" s="95">
        <f>IF(AND(Datos_totales!$N105&gt;=3.2,Datos_totales!$N105&lt;3.5),1,0)</f>
        <v>0</v>
      </c>
      <c r="P107" s="95">
        <f>IF(AND(Datos_totales!$N105&gt;=3.5,Datos_totales!$N105&lt;3.7),1,0)</f>
        <v>0</v>
      </c>
      <c r="Q107" s="95">
        <f>IF(AND(Datos_totales!$N105&gt;=3.7,Datos_totales!$N105&lt;4),1,0)</f>
        <v>1</v>
      </c>
      <c r="R107" s="95">
        <f>IF(Datos_totales!$N105&gt;4,1,0)</f>
        <v>0</v>
      </c>
      <c r="S107" s="95">
        <v>0.20000000000000284</v>
      </c>
      <c r="T107" s="95">
        <f t="shared" si="25"/>
        <v>59</v>
      </c>
      <c r="U107" s="95">
        <v>0</v>
      </c>
      <c r="V107" s="53">
        <v>4.0000000000000036E-2</v>
      </c>
      <c r="W107" s="54">
        <f t="shared" si="16"/>
        <v>0</v>
      </c>
      <c r="X107" s="54">
        <f t="shared" si="17"/>
        <v>1</v>
      </c>
      <c r="Y107" s="54">
        <f t="shared" si="18"/>
        <v>0</v>
      </c>
      <c r="Z107" s="54">
        <f t="shared" si="19"/>
        <v>0</v>
      </c>
      <c r="AA107" s="54">
        <f t="shared" si="20"/>
        <v>0</v>
      </c>
      <c r="AB107" s="95">
        <v>24779</v>
      </c>
      <c r="AC107" s="95">
        <v>24574</v>
      </c>
      <c r="AD107" s="95">
        <v>24371</v>
      </c>
      <c r="AE107" s="95">
        <f t="shared" si="21"/>
        <v>24575</v>
      </c>
      <c r="AF107" s="95">
        <v>28.8</v>
      </c>
      <c r="AG107" s="95">
        <v>1.4593924877592308</v>
      </c>
      <c r="AH107" s="95">
        <v>8.24</v>
      </c>
      <c r="AI107" s="95">
        <f t="shared" si="22"/>
        <v>0</v>
      </c>
      <c r="AJ107" s="95">
        <f t="shared" si="23"/>
        <v>0</v>
      </c>
      <c r="AK107" s="95">
        <f t="shared" si="13"/>
        <v>0</v>
      </c>
      <c r="AL107" s="95">
        <f t="shared" si="14"/>
        <v>0</v>
      </c>
      <c r="AM107" s="95">
        <f t="shared" si="15"/>
        <v>1</v>
      </c>
      <c r="AN107" s="95">
        <v>0.91592721169711577</v>
      </c>
      <c r="AO107" s="95">
        <v>2</v>
      </c>
      <c r="AP107" s="50">
        <f t="shared" si="24"/>
        <v>9.9999999999998579</v>
      </c>
      <c r="AQ107" s="95">
        <v>0</v>
      </c>
      <c r="AR107" s="95">
        <f>'Datos sin int'!AE105</f>
        <v>0</v>
      </c>
      <c r="AS107" s="95">
        <f>'Datos sin int'!AF105</f>
        <v>0</v>
      </c>
      <c r="AT107" s="95">
        <f>'Datos sin int'!AG105</f>
        <v>0</v>
      </c>
      <c r="AU107" s="95">
        <f>'Datos sin int'!AH105</f>
        <v>0</v>
      </c>
      <c r="AV107" s="95">
        <f>'Datos sin int'!AI105</f>
        <v>0</v>
      </c>
      <c r="AW107" s="95">
        <f>'Datos sin int'!AJ105</f>
        <v>0</v>
      </c>
      <c r="AX107" s="95">
        <f>'Datos sin int'!AK105</f>
        <v>0</v>
      </c>
      <c r="AY107" s="95">
        <f>'Datos sin int'!AL105</f>
        <v>0</v>
      </c>
      <c r="AZ107" s="95">
        <f>'Datos sin int'!AM105</f>
        <v>0</v>
      </c>
      <c r="BA107" s="95">
        <f>'Datos sin int'!AN105</f>
        <v>0</v>
      </c>
      <c r="BB107" s="95">
        <f>'Datos sin int'!AO105</f>
        <v>0</v>
      </c>
      <c r="BC107" s="95">
        <f>'Datos sin int'!AP105</f>
        <v>0</v>
      </c>
      <c r="BD107" s="95">
        <f>'Datos sin int'!AQ105</f>
        <v>0</v>
      </c>
      <c r="BE107" s="95">
        <f>'Datos sin int'!AR105</f>
        <v>0</v>
      </c>
      <c r="BF107" s="95">
        <f>'Datos sin int'!AS105</f>
        <v>0</v>
      </c>
      <c r="BG107" s="95">
        <f>'Datos sin int'!AT105</f>
        <v>0</v>
      </c>
      <c r="BH107" s="95">
        <f>'Datos sin int'!AU105</f>
        <v>0</v>
      </c>
      <c r="BI107" s="95">
        <f>'Datos sin int'!AV105</f>
        <v>0</v>
      </c>
      <c r="BJ107" s="95">
        <f>'Datos sin int'!AW105</f>
        <v>0</v>
      </c>
      <c r="BK107" s="95">
        <f>'Datos sin int'!AX105</f>
        <v>0</v>
      </c>
    </row>
    <row r="108" spans="1:63" x14ac:dyDescent="0.3">
      <c r="A108" s="141">
        <v>105</v>
      </c>
      <c r="B108" s="95">
        <f>IF(Datos_totales!$E106=1,1,0)</f>
        <v>0</v>
      </c>
      <c r="C108" s="95">
        <f>IF(Datos_totales!$E106=2,1,0)</f>
        <v>0</v>
      </c>
      <c r="D108" s="95">
        <f>IF(Datos_totales!$E106=3,1,0)</f>
        <v>1</v>
      </c>
      <c r="E108" s="95">
        <f>IF(Datos_totales!$E106=4,1,0)</f>
        <v>0</v>
      </c>
      <c r="F108" s="95">
        <f>IF(Datos_totales!$B106=40,1,0)</f>
        <v>1</v>
      </c>
      <c r="G108" s="95">
        <f>IF(Datos_totales!$B106=60,1,0)</f>
        <v>0</v>
      </c>
      <c r="H108" s="95">
        <f>IF(Datos_totales!$B106=80,1,0)</f>
        <v>0</v>
      </c>
      <c r="I108" s="95">
        <f>IF(Datos_totales!$B106=90,1,0)</f>
        <v>0</v>
      </c>
      <c r="J108" s="95">
        <f>IF(Datos_totales!$M106=2,1,0)</f>
        <v>1</v>
      </c>
      <c r="K108" s="95">
        <f>IF(Datos_totales!$M106=3,1,0)</f>
        <v>0</v>
      </c>
      <c r="L108" s="95">
        <f>IF(Datos_totales!$M106=4,1,0)</f>
        <v>0</v>
      </c>
      <c r="M108" s="95">
        <f>IF(Datos_totales!$M106&gt;4,1,0)</f>
        <v>0</v>
      </c>
      <c r="N108" s="95">
        <f>IF(Datos_totales!$N106&lt;3.2,1,0)</f>
        <v>0</v>
      </c>
      <c r="O108" s="95">
        <f>IF(AND(Datos_totales!$N106&gt;=3.2,Datos_totales!$N106&lt;3.5),1,0)</f>
        <v>1</v>
      </c>
      <c r="P108" s="95">
        <f>IF(AND(Datos_totales!$N106&gt;=3.5,Datos_totales!$N106&lt;3.7),1,0)</f>
        <v>0</v>
      </c>
      <c r="Q108" s="95">
        <f>IF(AND(Datos_totales!$N106&gt;=3.7,Datos_totales!$N106&lt;4),1,0)</f>
        <v>0</v>
      </c>
      <c r="R108" s="95">
        <f>IF(Datos_totales!$N106&gt;4,1,0)</f>
        <v>0</v>
      </c>
      <c r="S108" s="95">
        <v>0.32500000000000284</v>
      </c>
      <c r="T108" s="95">
        <f t="shared" si="25"/>
        <v>59.325000000000003</v>
      </c>
      <c r="U108" s="95">
        <v>0</v>
      </c>
      <c r="V108" s="53">
        <v>1.0000000000000009E-2</v>
      </c>
      <c r="W108" s="54">
        <f t="shared" si="16"/>
        <v>1</v>
      </c>
      <c r="X108" s="54">
        <f t="shared" si="17"/>
        <v>0</v>
      </c>
      <c r="Y108" s="54">
        <f t="shared" si="18"/>
        <v>0</v>
      </c>
      <c r="Z108" s="54">
        <f t="shared" si="19"/>
        <v>0</v>
      </c>
      <c r="AA108" s="54">
        <f t="shared" si="20"/>
        <v>0</v>
      </c>
      <c r="AB108" s="95">
        <v>24779</v>
      </c>
      <c r="AC108" s="95">
        <v>24574</v>
      </c>
      <c r="AD108" s="95">
        <v>24371</v>
      </c>
      <c r="AE108" s="95">
        <f t="shared" si="21"/>
        <v>24575</v>
      </c>
      <c r="AF108" s="95">
        <v>20.85</v>
      </c>
      <c r="AG108" s="95">
        <v>1.3191060593097763</v>
      </c>
      <c r="AH108" s="95">
        <v>4.5199999999999996</v>
      </c>
      <c r="AI108" s="95">
        <f t="shared" si="22"/>
        <v>0</v>
      </c>
      <c r="AJ108" s="95">
        <f t="shared" si="23"/>
        <v>0</v>
      </c>
      <c r="AK108" s="95">
        <f t="shared" si="13"/>
        <v>0</v>
      </c>
      <c r="AL108" s="95">
        <f t="shared" si="14"/>
        <v>1</v>
      </c>
      <c r="AM108" s="95">
        <f t="shared" si="15"/>
        <v>0</v>
      </c>
      <c r="AN108" s="95">
        <v>0.65513843481138212</v>
      </c>
      <c r="AO108" s="95">
        <v>0</v>
      </c>
      <c r="AP108" s="50">
        <f t="shared" si="24"/>
        <v>0</v>
      </c>
      <c r="AQ108" s="95">
        <v>0</v>
      </c>
      <c r="AR108" s="95">
        <f>'Datos sin int'!AE106</f>
        <v>0</v>
      </c>
      <c r="AS108" s="95">
        <f>'Datos sin int'!AF106</f>
        <v>0</v>
      </c>
      <c r="AT108" s="95">
        <f>'Datos sin int'!AG106</f>
        <v>0</v>
      </c>
      <c r="AU108" s="95">
        <f>'Datos sin int'!AH106</f>
        <v>0</v>
      </c>
      <c r="AV108" s="95">
        <f>'Datos sin int'!AI106</f>
        <v>0</v>
      </c>
      <c r="AW108" s="95">
        <f>'Datos sin int'!AJ106</f>
        <v>0</v>
      </c>
      <c r="AX108" s="95">
        <f>'Datos sin int'!AK106</f>
        <v>0</v>
      </c>
      <c r="AY108" s="95">
        <f>'Datos sin int'!AL106</f>
        <v>0</v>
      </c>
      <c r="AZ108" s="95">
        <f>'Datos sin int'!AM106</f>
        <v>0</v>
      </c>
      <c r="BA108" s="95">
        <f>'Datos sin int'!AN106</f>
        <v>0</v>
      </c>
      <c r="BB108" s="95">
        <f>'Datos sin int'!AO106</f>
        <v>0</v>
      </c>
      <c r="BC108" s="95">
        <f>'Datos sin int'!AP106</f>
        <v>0</v>
      </c>
      <c r="BD108" s="95">
        <f>'Datos sin int'!AQ106</f>
        <v>0</v>
      </c>
      <c r="BE108" s="95">
        <f>'Datos sin int'!AR106</f>
        <v>0</v>
      </c>
      <c r="BF108" s="95">
        <f>'Datos sin int'!AS106</f>
        <v>0</v>
      </c>
      <c r="BG108" s="95">
        <f>'Datos sin int'!AT106</f>
        <v>0</v>
      </c>
      <c r="BH108" s="95">
        <f>'Datos sin int'!AU106</f>
        <v>0</v>
      </c>
      <c r="BI108" s="95">
        <f>'Datos sin int'!AV106</f>
        <v>0</v>
      </c>
      <c r="BJ108" s="95">
        <f>'Datos sin int'!AW106</f>
        <v>0</v>
      </c>
      <c r="BK108" s="95">
        <f>'Datos sin int'!AX106</f>
        <v>0</v>
      </c>
    </row>
    <row r="109" spans="1:63" x14ac:dyDescent="0.3">
      <c r="A109" s="141">
        <v>106</v>
      </c>
      <c r="B109" s="95">
        <f>IF(Datos_totales!$E107=1,1,0)</f>
        <v>0</v>
      </c>
      <c r="C109" s="95">
        <f>IF(Datos_totales!$E107=2,1,0)</f>
        <v>0</v>
      </c>
      <c r="D109" s="95">
        <f>IF(Datos_totales!$E107=3,1,0)</f>
        <v>0</v>
      </c>
      <c r="E109" s="95">
        <f>IF(Datos_totales!$E107=4,1,0)</f>
        <v>1</v>
      </c>
      <c r="F109" s="95">
        <f>IF(Datos_totales!$B107=40,1,0)</f>
        <v>1</v>
      </c>
      <c r="G109" s="95">
        <f>IF(Datos_totales!$B107=60,1,0)</f>
        <v>0</v>
      </c>
      <c r="H109" s="95">
        <f>IF(Datos_totales!$B107=80,1,0)</f>
        <v>0</v>
      </c>
      <c r="I109" s="95">
        <f>IF(Datos_totales!$B107=90,1,0)</f>
        <v>0</v>
      </c>
      <c r="J109" s="95">
        <f>IF(Datos_totales!$M107=2,1,0)</f>
        <v>1</v>
      </c>
      <c r="K109" s="95">
        <f>IF(Datos_totales!$M107=3,1,0)</f>
        <v>0</v>
      </c>
      <c r="L109" s="95">
        <f>IF(Datos_totales!$M107=4,1,0)</f>
        <v>0</v>
      </c>
      <c r="M109" s="95">
        <f>IF(Datos_totales!$M107&gt;4,1,0)</f>
        <v>0</v>
      </c>
      <c r="N109" s="95">
        <f>IF(Datos_totales!$N107&lt;3.2,1,0)</f>
        <v>1</v>
      </c>
      <c r="O109" s="95">
        <f>IF(AND(Datos_totales!$N107&gt;=3.2,Datos_totales!$N107&lt;3.5),1,0)</f>
        <v>0</v>
      </c>
      <c r="P109" s="95">
        <f>IF(AND(Datos_totales!$N107&gt;=3.5,Datos_totales!$N107&lt;3.7),1,0)</f>
        <v>0</v>
      </c>
      <c r="Q109" s="95">
        <f>IF(AND(Datos_totales!$N107&gt;=3.7,Datos_totales!$N107&lt;4),1,0)</f>
        <v>0</v>
      </c>
      <c r="R109" s="95">
        <f>IF(Datos_totales!$N107&gt;4,1,0)</f>
        <v>0</v>
      </c>
      <c r="S109" s="95">
        <v>0.44999999999999574</v>
      </c>
      <c r="T109" s="95">
        <f t="shared" si="25"/>
        <v>59.774999999999999</v>
      </c>
      <c r="U109" s="95">
        <v>0</v>
      </c>
      <c r="V109" s="53">
        <v>0.14000000000000001</v>
      </c>
      <c r="W109" s="54">
        <f t="shared" si="16"/>
        <v>0</v>
      </c>
      <c r="X109" s="54">
        <f t="shared" si="17"/>
        <v>0</v>
      </c>
      <c r="Y109" s="54">
        <f t="shared" si="18"/>
        <v>1</v>
      </c>
      <c r="Z109" s="54">
        <f t="shared" si="19"/>
        <v>0</v>
      </c>
      <c r="AA109" s="54">
        <f t="shared" si="20"/>
        <v>0</v>
      </c>
      <c r="AB109" s="95">
        <v>24779</v>
      </c>
      <c r="AC109" s="95">
        <v>24574</v>
      </c>
      <c r="AD109" s="95">
        <v>24371</v>
      </c>
      <c r="AE109" s="95">
        <f t="shared" si="21"/>
        <v>24575</v>
      </c>
      <c r="AF109" s="95">
        <v>16.82</v>
      </c>
      <c r="AG109" s="95">
        <v>1.2258259914618934</v>
      </c>
      <c r="AH109" s="95">
        <v>3.02</v>
      </c>
      <c r="AI109" s="95">
        <f t="shared" si="22"/>
        <v>0</v>
      </c>
      <c r="AJ109" s="95">
        <f t="shared" si="23"/>
        <v>0</v>
      </c>
      <c r="AK109" s="95">
        <f t="shared" si="13"/>
        <v>1</v>
      </c>
      <c r="AL109" s="95">
        <f t="shared" si="14"/>
        <v>0</v>
      </c>
      <c r="AM109" s="95">
        <f t="shared" si="15"/>
        <v>0</v>
      </c>
      <c r="AN109" s="95">
        <v>0.48000694295715063</v>
      </c>
      <c r="AO109" s="95">
        <v>3</v>
      </c>
      <c r="AP109" s="50">
        <f t="shared" si="24"/>
        <v>6.66666666666673</v>
      </c>
      <c r="AQ109" s="95">
        <v>0</v>
      </c>
      <c r="AR109" s="95">
        <f>'Datos sin int'!AE107</f>
        <v>0</v>
      </c>
      <c r="AS109" s="95">
        <f>'Datos sin int'!AF107</f>
        <v>0</v>
      </c>
      <c r="AT109" s="95">
        <f>'Datos sin int'!AG107</f>
        <v>1</v>
      </c>
      <c r="AU109" s="95">
        <f>'Datos sin int'!AH107</f>
        <v>0</v>
      </c>
      <c r="AV109" s="95">
        <f>'Datos sin int'!AI107</f>
        <v>1</v>
      </c>
      <c r="AW109" s="95">
        <f>'Datos sin int'!AJ107</f>
        <v>0</v>
      </c>
      <c r="AX109" s="95">
        <f>'Datos sin int'!AK107</f>
        <v>0</v>
      </c>
      <c r="AY109" s="95">
        <f>'Datos sin int'!AL107</f>
        <v>1</v>
      </c>
      <c r="AZ109" s="95">
        <f>'Datos sin int'!AM107</f>
        <v>0</v>
      </c>
      <c r="BA109" s="95">
        <f>'Datos sin int'!AN107</f>
        <v>1</v>
      </c>
      <c r="BB109" s="95">
        <f>'Datos sin int'!AO107</f>
        <v>0</v>
      </c>
      <c r="BC109" s="95">
        <f>'Datos sin int'!AP107</f>
        <v>0</v>
      </c>
      <c r="BD109" s="95">
        <f>'Datos sin int'!AQ107</f>
        <v>0</v>
      </c>
      <c r="BE109" s="95">
        <f>'Datos sin int'!AR107</f>
        <v>0</v>
      </c>
      <c r="BF109" s="95">
        <f>'Datos sin int'!AS107</f>
        <v>0</v>
      </c>
      <c r="BG109" s="95">
        <f>'Datos sin int'!AT107</f>
        <v>0</v>
      </c>
      <c r="BH109" s="95">
        <f>'Datos sin int'!AU107</f>
        <v>0</v>
      </c>
      <c r="BI109" s="95">
        <f>'Datos sin int'!AV107</f>
        <v>2</v>
      </c>
      <c r="BJ109" s="95">
        <f>'Datos sin int'!AW107</f>
        <v>0</v>
      </c>
      <c r="BK109" s="95">
        <f>'Datos sin int'!AX107</f>
        <v>2</v>
      </c>
    </row>
    <row r="110" spans="1:63" x14ac:dyDescent="0.3">
      <c r="A110" s="141">
        <v>107</v>
      </c>
      <c r="B110" s="95">
        <f>IF(Datos_totales!$E108=1,1,0)</f>
        <v>0</v>
      </c>
      <c r="C110" s="95">
        <f>IF(Datos_totales!$E108=2,1,0)</f>
        <v>1</v>
      </c>
      <c r="D110" s="95">
        <f>IF(Datos_totales!$E108=3,1,0)</f>
        <v>0</v>
      </c>
      <c r="E110" s="95">
        <f>IF(Datos_totales!$E108=4,1,0)</f>
        <v>0</v>
      </c>
      <c r="F110" s="95">
        <f>IF(Datos_totales!$B108=40,1,0)</f>
        <v>1</v>
      </c>
      <c r="G110" s="95">
        <f>IF(Datos_totales!$B108=60,1,0)</f>
        <v>0</v>
      </c>
      <c r="H110" s="95">
        <f>IF(Datos_totales!$B108=80,1,0)</f>
        <v>0</v>
      </c>
      <c r="I110" s="95">
        <f>IF(Datos_totales!$B108=90,1,0)</f>
        <v>0</v>
      </c>
      <c r="J110" s="95">
        <f>IF(Datos_totales!$M108=2,1,0)</f>
        <v>1</v>
      </c>
      <c r="K110" s="95">
        <f>IF(Datos_totales!$M108=3,1,0)</f>
        <v>0</v>
      </c>
      <c r="L110" s="95">
        <f>IF(Datos_totales!$M108=4,1,0)</f>
        <v>0</v>
      </c>
      <c r="M110" s="95">
        <f>IF(Datos_totales!$M108&gt;4,1,0)</f>
        <v>0</v>
      </c>
      <c r="N110" s="95">
        <f>IF(Datos_totales!$N108&lt;3.2,1,0)</f>
        <v>0</v>
      </c>
      <c r="O110" s="95">
        <f>IF(AND(Datos_totales!$N108&gt;=3.2,Datos_totales!$N108&lt;3.5),1,0)</f>
        <v>1</v>
      </c>
      <c r="P110" s="95">
        <f>IF(AND(Datos_totales!$N108&gt;=3.5,Datos_totales!$N108&lt;3.7),1,0)</f>
        <v>0</v>
      </c>
      <c r="Q110" s="95">
        <f>IF(AND(Datos_totales!$N108&gt;=3.7,Datos_totales!$N108&lt;4),1,0)</f>
        <v>0</v>
      </c>
      <c r="R110" s="95">
        <f>IF(Datos_totales!$N108&gt;4,1,0)</f>
        <v>0</v>
      </c>
      <c r="S110" s="95">
        <v>0.47500000000000142</v>
      </c>
      <c r="T110" s="95">
        <f t="shared" si="25"/>
        <v>60.25</v>
      </c>
      <c r="U110" s="95">
        <v>0</v>
      </c>
      <c r="V110" s="53">
        <v>0.27</v>
      </c>
      <c r="W110" s="54">
        <f t="shared" si="16"/>
        <v>0</v>
      </c>
      <c r="X110" s="54">
        <f t="shared" si="17"/>
        <v>0</v>
      </c>
      <c r="Y110" s="54">
        <f t="shared" si="18"/>
        <v>0</v>
      </c>
      <c r="Z110" s="54">
        <f t="shared" si="19"/>
        <v>1</v>
      </c>
      <c r="AA110" s="54">
        <f t="shared" si="20"/>
        <v>0</v>
      </c>
      <c r="AB110" s="95">
        <v>24779</v>
      </c>
      <c r="AC110" s="95">
        <v>24574</v>
      </c>
      <c r="AD110" s="95">
        <v>24371</v>
      </c>
      <c r="AE110" s="95">
        <f t="shared" si="21"/>
        <v>24575</v>
      </c>
      <c r="AF110" s="95">
        <v>21.28</v>
      </c>
      <c r="AG110" s="95">
        <v>1.3279716236230106</v>
      </c>
      <c r="AH110" s="95">
        <v>3.63</v>
      </c>
      <c r="AI110" s="95">
        <f t="shared" si="22"/>
        <v>0</v>
      </c>
      <c r="AJ110" s="95">
        <f t="shared" si="23"/>
        <v>0</v>
      </c>
      <c r="AK110" s="95">
        <f t="shared" si="13"/>
        <v>0</v>
      </c>
      <c r="AL110" s="95">
        <f t="shared" si="14"/>
        <v>1</v>
      </c>
      <c r="AM110" s="95">
        <f t="shared" si="15"/>
        <v>0</v>
      </c>
      <c r="AN110" s="95">
        <v>0.55990662503611255</v>
      </c>
      <c r="AO110" s="95">
        <v>1</v>
      </c>
      <c r="AP110" s="50">
        <f t="shared" si="24"/>
        <v>2.1052631578947305</v>
      </c>
      <c r="AQ110" s="95">
        <v>0</v>
      </c>
      <c r="AR110" s="95">
        <f>'Datos sin int'!AE108</f>
        <v>0</v>
      </c>
      <c r="AS110" s="95">
        <f>'Datos sin int'!AF108</f>
        <v>0</v>
      </c>
      <c r="AT110" s="95">
        <f>'Datos sin int'!AG108</f>
        <v>0</v>
      </c>
      <c r="AU110" s="95">
        <f>'Datos sin int'!AH108</f>
        <v>0</v>
      </c>
      <c r="AV110" s="95">
        <f>'Datos sin int'!AI108</f>
        <v>0</v>
      </c>
      <c r="AW110" s="95">
        <f>'Datos sin int'!AJ108</f>
        <v>0</v>
      </c>
      <c r="AX110" s="95">
        <f>'Datos sin int'!AK108</f>
        <v>0</v>
      </c>
      <c r="AY110" s="95">
        <f>'Datos sin int'!AL108</f>
        <v>0</v>
      </c>
      <c r="AZ110" s="95">
        <f>'Datos sin int'!AM108</f>
        <v>0</v>
      </c>
      <c r="BA110" s="95">
        <f>'Datos sin int'!AN108</f>
        <v>0</v>
      </c>
      <c r="BB110" s="95">
        <f>'Datos sin int'!AO108</f>
        <v>0</v>
      </c>
      <c r="BC110" s="95">
        <f>'Datos sin int'!AP108</f>
        <v>0</v>
      </c>
      <c r="BD110" s="95">
        <f>'Datos sin int'!AQ108</f>
        <v>0</v>
      </c>
      <c r="BE110" s="95">
        <f>'Datos sin int'!AR108</f>
        <v>0</v>
      </c>
      <c r="BF110" s="95">
        <f>'Datos sin int'!AS108</f>
        <v>0</v>
      </c>
      <c r="BG110" s="95">
        <f>'Datos sin int'!AT108</f>
        <v>0</v>
      </c>
      <c r="BH110" s="95">
        <f>'Datos sin int'!AU108</f>
        <v>0</v>
      </c>
      <c r="BI110" s="95">
        <f>'Datos sin int'!AV108</f>
        <v>0</v>
      </c>
      <c r="BJ110" s="95">
        <f>'Datos sin int'!AW108</f>
        <v>0</v>
      </c>
      <c r="BK110" s="95">
        <f>'Datos sin int'!AX108</f>
        <v>0</v>
      </c>
    </row>
    <row r="111" spans="1:63" x14ac:dyDescent="0.3">
      <c r="A111" s="141">
        <v>108</v>
      </c>
      <c r="B111" s="95">
        <f>IF(Datos_totales!$E109=1,1,0)</f>
        <v>0</v>
      </c>
      <c r="C111" s="95">
        <f>IF(Datos_totales!$E109=2,1,0)</f>
        <v>0</v>
      </c>
      <c r="D111" s="95">
        <f>IF(Datos_totales!$E109=3,1,0)</f>
        <v>1</v>
      </c>
      <c r="E111" s="95">
        <f>IF(Datos_totales!$E109=4,1,0)</f>
        <v>0</v>
      </c>
      <c r="F111" s="95">
        <f>IF(Datos_totales!$B109=40,1,0)</f>
        <v>0</v>
      </c>
      <c r="G111" s="95">
        <f>IF(Datos_totales!$B109=60,1,0)</f>
        <v>1</v>
      </c>
      <c r="H111" s="95">
        <f>IF(Datos_totales!$B109=80,1,0)</f>
        <v>0</v>
      </c>
      <c r="I111" s="95">
        <f>IF(Datos_totales!$B109=90,1,0)</f>
        <v>0</v>
      </c>
      <c r="J111" s="95">
        <f>IF(Datos_totales!$M109=2,1,0)</f>
        <v>1</v>
      </c>
      <c r="K111" s="95">
        <f>IF(Datos_totales!$M109=3,1,0)</f>
        <v>0</v>
      </c>
      <c r="L111" s="95">
        <f>IF(Datos_totales!$M109=4,1,0)</f>
        <v>0</v>
      </c>
      <c r="M111" s="95">
        <f>IF(Datos_totales!$M109&gt;4,1,0)</f>
        <v>0</v>
      </c>
      <c r="N111" s="95">
        <f>IF(Datos_totales!$N109&lt;3.2,1,0)</f>
        <v>0</v>
      </c>
      <c r="O111" s="95">
        <f>IF(AND(Datos_totales!$N109&gt;=3.2,Datos_totales!$N109&lt;3.5),1,0)</f>
        <v>1</v>
      </c>
      <c r="P111" s="95">
        <f>IF(AND(Datos_totales!$N109&gt;=3.5,Datos_totales!$N109&lt;3.7),1,0)</f>
        <v>0</v>
      </c>
      <c r="Q111" s="95">
        <f>IF(AND(Datos_totales!$N109&gt;=3.7,Datos_totales!$N109&lt;4),1,0)</f>
        <v>0</v>
      </c>
      <c r="R111" s="95">
        <f>IF(Datos_totales!$N109&gt;4,1,0)</f>
        <v>0</v>
      </c>
      <c r="S111" s="95">
        <v>0.28300000000000125</v>
      </c>
      <c r="T111" s="95">
        <f t="shared" si="25"/>
        <v>60.533000000000001</v>
      </c>
      <c r="U111" s="95">
        <v>0</v>
      </c>
      <c r="V111" s="53">
        <v>0</v>
      </c>
      <c r="W111" s="54">
        <f t="shared" si="16"/>
        <v>1</v>
      </c>
      <c r="X111" s="54">
        <f t="shared" si="17"/>
        <v>0</v>
      </c>
      <c r="Y111" s="54">
        <f t="shared" si="18"/>
        <v>0</v>
      </c>
      <c r="Z111" s="54">
        <f t="shared" si="19"/>
        <v>0</v>
      </c>
      <c r="AA111" s="54">
        <f t="shared" si="20"/>
        <v>0</v>
      </c>
      <c r="AB111" s="95">
        <v>24779</v>
      </c>
      <c r="AC111" s="95">
        <v>24574</v>
      </c>
      <c r="AD111" s="95">
        <v>24371</v>
      </c>
      <c r="AE111" s="95">
        <f t="shared" si="21"/>
        <v>24575</v>
      </c>
      <c r="AF111" s="95">
        <v>27.4</v>
      </c>
      <c r="AG111" s="95">
        <v>1.4377505628203879</v>
      </c>
      <c r="AH111" s="95">
        <v>3.21</v>
      </c>
      <c r="AI111" s="95">
        <f t="shared" si="22"/>
        <v>0</v>
      </c>
      <c r="AJ111" s="95">
        <f t="shared" si="23"/>
        <v>0</v>
      </c>
      <c r="AK111" s="95">
        <f t="shared" si="13"/>
        <v>1</v>
      </c>
      <c r="AL111" s="95">
        <f t="shared" si="14"/>
        <v>0</v>
      </c>
      <c r="AM111" s="95">
        <f t="shared" si="15"/>
        <v>0</v>
      </c>
      <c r="AN111" s="95">
        <v>0.5065050324048721</v>
      </c>
      <c r="AO111" s="95">
        <v>0</v>
      </c>
      <c r="AP111" s="50">
        <f t="shared" si="24"/>
        <v>0</v>
      </c>
      <c r="AQ111" s="95">
        <v>0</v>
      </c>
      <c r="AR111" s="95">
        <f>'Datos sin int'!AE109</f>
        <v>0</v>
      </c>
      <c r="AS111" s="95">
        <f>'Datos sin int'!AF109</f>
        <v>0</v>
      </c>
      <c r="AT111" s="95">
        <f>'Datos sin int'!AG109</f>
        <v>0</v>
      </c>
      <c r="AU111" s="95">
        <f>'Datos sin int'!AH109</f>
        <v>0</v>
      </c>
      <c r="AV111" s="95">
        <f>'Datos sin int'!AI109</f>
        <v>0</v>
      </c>
      <c r="AW111" s="95">
        <f>'Datos sin int'!AJ109</f>
        <v>0</v>
      </c>
      <c r="AX111" s="95">
        <f>'Datos sin int'!AK109</f>
        <v>0</v>
      </c>
      <c r="AY111" s="95">
        <f>'Datos sin int'!AL109</f>
        <v>0</v>
      </c>
      <c r="AZ111" s="95">
        <f>'Datos sin int'!AM109</f>
        <v>0</v>
      </c>
      <c r="BA111" s="95">
        <f>'Datos sin int'!AN109</f>
        <v>0</v>
      </c>
      <c r="BB111" s="95">
        <f>'Datos sin int'!AO109</f>
        <v>0</v>
      </c>
      <c r="BC111" s="95">
        <f>'Datos sin int'!AP109</f>
        <v>0</v>
      </c>
      <c r="BD111" s="95">
        <f>'Datos sin int'!AQ109</f>
        <v>0</v>
      </c>
      <c r="BE111" s="95">
        <f>'Datos sin int'!AR109</f>
        <v>0</v>
      </c>
      <c r="BF111" s="95">
        <f>'Datos sin int'!AS109</f>
        <v>0</v>
      </c>
      <c r="BG111" s="95">
        <f>'Datos sin int'!AT109</f>
        <v>0</v>
      </c>
      <c r="BH111" s="95">
        <f>'Datos sin int'!AU109</f>
        <v>0</v>
      </c>
      <c r="BI111" s="95">
        <f>'Datos sin int'!AV109</f>
        <v>0</v>
      </c>
      <c r="BJ111" s="95">
        <f>'Datos sin int'!AW109</f>
        <v>0</v>
      </c>
      <c r="BK111" s="95">
        <f>'Datos sin int'!AX109</f>
        <v>0</v>
      </c>
    </row>
    <row r="112" spans="1:63" x14ac:dyDescent="0.3">
      <c r="A112" s="141">
        <v>109</v>
      </c>
      <c r="B112" s="95">
        <f>IF(Datos_totales!$E110=1,1,0)</f>
        <v>0</v>
      </c>
      <c r="C112" s="95">
        <f>IF(Datos_totales!$E110=2,1,0)</f>
        <v>0</v>
      </c>
      <c r="D112" s="95">
        <f>IF(Datos_totales!$E110=3,1,0)</f>
        <v>1</v>
      </c>
      <c r="E112" s="95">
        <f>IF(Datos_totales!$E110=4,1,0)</f>
        <v>0</v>
      </c>
      <c r="F112" s="95">
        <f>IF(Datos_totales!$B110=40,1,0)</f>
        <v>0</v>
      </c>
      <c r="G112" s="95">
        <f>IF(Datos_totales!$B110=60,1,0)</f>
        <v>1</v>
      </c>
      <c r="H112" s="95">
        <f>IF(Datos_totales!$B110=80,1,0)</f>
        <v>0</v>
      </c>
      <c r="I112" s="95">
        <f>IF(Datos_totales!$B110=90,1,0)</f>
        <v>0</v>
      </c>
      <c r="J112" s="95">
        <f>IF(Datos_totales!$M110=2,1,0)</f>
        <v>1</v>
      </c>
      <c r="K112" s="95">
        <f>IF(Datos_totales!$M110=3,1,0)</f>
        <v>0</v>
      </c>
      <c r="L112" s="95">
        <f>IF(Datos_totales!$M110=4,1,0)</f>
        <v>0</v>
      </c>
      <c r="M112" s="95">
        <f>IF(Datos_totales!$M110&gt;4,1,0)</f>
        <v>0</v>
      </c>
      <c r="N112" s="95">
        <f>IF(Datos_totales!$N110&lt;3.2,1,0)</f>
        <v>0</v>
      </c>
      <c r="O112" s="95">
        <f>IF(AND(Datos_totales!$N110&gt;=3.2,Datos_totales!$N110&lt;3.5),1,0)</f>
        <v>1</v>
      </c>
      <c r="P112" s="95">
        <f>IF(AND(Datos_totales!$N110&gt;=3.5,Datos_totales!$N110&lt;3.7),1,0)</f>
        <v>0</v>
      </c>
      <c r="Q112" s="95">
        <f>IF(AND(Datos_totales!$N110&gt;=3.7,Datos_totales!$N110&lt;4),1,0)</f>
        <v>0</v>
      </c>
      <c r="R112" s="95">
        <f>IF(Datos_totales!$N110&gt;4,1,0)</f>
        <v>0</v>
      </c>
      <c r="S112" s="95">
        <v>0.43699999999999761</v>
      </c>
      <c r="T112" s="95">
        <f t="shared" si="25"/>
        <v>60.97</v>
      </c>
      <c r="U112" s="95">
        <v>0</v>
      </c>
      <c r="V112" s="53">
        <v>1.0000000000000009E-2</v>
      </c>
      <c r="W112" s="54">
        <f t="shared" si="16"/>
        <v>1</v>
      </c>
      <c r="X112" s="54">
        <f t="shared" si="17"/>
        <v>0</v>
      </c>
      <c r="Y112" s="54">
        <f t="shared" si="18"/>
        <v>0</v>
      </c>
      <c r="Z112" s="54">
        <f t="shared" si="19"/>
        <v>0</v>
      </c>
      <c r="AA112" s="54">
        <f t="shared" si="20"/>
        <v>0</v>
      </c>
      <c r="AB112" s="95">
        <v>24779</v>
      </c>
      <c r="AC112" s="95">
        <v>24574</v>
      </c>
      <c r="AD112" s="95">
        <v>24371</v>
      </c>
      <c r="AE112" s="95">
        <f t="shared" si="21"/>
        <v>24575</v>
      </c>
      <c r="AF112" s="95">
        <v>16.04</v>
      </c>
      <c r="AG112" s="95">
        <v>1.2052043639481447</v>
      </c>
      <c r="AH112" s="95">
        <v>4.37</v>
      </c>
      <c r="AI112" s="95">
        <f t="shared" si="22"/>
        <v>0</v>
      </c>
      <c r="AJ112" s="95">
        <f t="shared" si="23"/>
        <v>0</v>
      </c>
      <c r="AK112" s="95">
        <f t="shared" si="13"/>
        <v>0</v>
      </c>
      <c r="AL112" s="95">
        <f t="shared" si="14"/>
        <v>1</v>
      </c>
      <c r="AM112" s="95">
        <f t="shared" si="15"/>
        <v>0</v>
      </c>
      <c r="AN112" s="95">
        <v>0.64048143697042181</v>
      </c>
      <c r="AO112" s="95">
        <v>4</v>
      </c>
      <c r="AP112" s="50">
        <f t="shared" si="24"/>
        <v>9.1533180778032541</v>
      </c>
      <c r="AQ112" s="95">
        <v>0</v>
      </c>
      <c r="AR112" s="95">
        <f>'Datos sin int'!AE110</f>
        <v>0</v>
      </c>
      <c r="AS112" s="95">
        <f>'Datos sin int'!AF110</f>
        <v>0</v>
      </c>
      <c r="AT112" s="95">
        <f>'Datos sin int'!AG110</f>
        <v>0</v>
      </c>
      <c r="AU112" s="95">
        <f>'Datos sin int'!AH110</f>
        <v>0</v>
      </c>
      <c r="AV112" s="95">
        <f>'Datos sin int'!AI110</f>
        <v>0</v>
      </c>
      <c r="AW112" s="95">
        <f>'Datos sin int'!AJ110</f>
        <v>0</v>
      </c>
      <c r="AX112" s="95">
        <f>'Datos sin int'!AK110</f>
        <v>0</v>
      </c>
      <c r="AY112" s="95">
        <f>'Datos sin int'!AL110</f>
        <v>0</v>
      </c>
      <c r="AZ112" s="95">
        <f>'Datos sin int'!AM110</f>
        <v>0</v>
      </c>
      <c r="BA112" s="95">
        <f>'Datos sin int'!AN110</f>
        <v>0</v>
      </c>
      <c r="BB112" s="95">
        <f>'Datos sin int'!AO110</f>
        <v>0</v>
      </c>
      <c r="BC112" s="95">
        <f>'Datos sin int'!AP110</f>
        <v>0</v>
      </c>
      <c r="BD112" s="95">
        <f>'Datos sin int'!AQ110</f>
        <v>1</v>
      </c>
      <c r="BE112" s="95">
        <f>'Datos sin int'!AR110</f>
        <v>1</v>
      </c>
      <c r="BF112" s="95">
        <f>'Datos sin int'!AS110</f>
        <v>2</v>
      </c>
      <c r="BG112" s="95">
        <f>'Datos sin int'!AT110</f>
        <v>0</v>
      </c>
      <c r="BH112" s="95">
        <f>'Datos sin int'!AU110</f>
        <v>0</v>
      </c>
      <c r="BI112" s="95">
        <f>'Datos sin int'!AV110</f>
        <v>1</v>
      </c>
      <c r="BJ112" s="95">
        <f>'Datos sin int'!AW110</f>
        <v>1</v>
      </c>
      <c r="BK112" s="95">
        <f>'Datos sin int'!AX110</f>
        <v>2</v>
      </c>
    </row>
    <row r="113" spans="1:63" x14ac:dyDescent="0.3">
      <c r="A113" s="141">
        <v>110</v>
      </c>
      <c r="B113" s="95">
        <f>IF(Datos_totales!$E111=1,1,0)</f>
        <v>0</v>
      </c>
      <c r="C113" s="95">
        <f>IF(Datos_totales!$E111=2,1,0)</f>
        <v>0</v>
      </c>
      <c r="D113" s="95">
        <f>IF(Datos_totales!$E111=3,1,0)</f>
        <v>1</v>
      </c>
      <c r="E113" s="95">
        <f>IF(Datos_totales!$E111=4,1,0)</f>
        <v>0</v>
      </c>
      <c r="F113" s="95">
        <f>IF(Datos_totales!$B111=40,1,0)</f>
        <v>0</v>
      </c>
      <c r="G113" s="95">
        <f>IF(Datos_totales!$B111=60,1,0)</f>
        <v>1</v>
      </c>
      <c r="H113" s="95">
        <f>IF(Datos_totales!$B111=80,1,0)</f>
        <v>0</v>
      </c>
      <c r="I113" s="95">
        <f>IF(Datos_totales!$B111=90,1,0)</f>
        <v>0</v>
      </c>
      <c r="J113" s="95">
        <f>IF(Datos_totales!$M111=2,1,0)</f>
        <v>1</v>
      </c>
      <c r="K113" s="95">
        <f>IF(Datos_totales!$M111=3,1,0)</f>
        <v>0</v>
      </c>
      <c r="L113" s="95">
        <f>IF(Datos_totales!$M111=4,1,0)</f>
        <v>0</v>
      </c>
      <c r="M113" s="95">
        <f>IF(Datos_totales!$M111&gt;4,1,0)</f>
        <v>0</v>
      </c>
      <c r="N113" s="95">
        <f>IF(Datos_totales!$N111&lt;3.2,1,0)</f>
        <v>0</v>
      </c>
      <c r="O113" s="95">
        <f>IF(AND(Datos_totales!$N111&gt;=3.2,Datos_totales!$N111&lt;3.5),1,0)</f>
        <v>1</v>
      </c>
      <c r="P113" s="95">
        <f>IF(AND(Datos_totales!$N111&gt;=3.5,Datos_totales!$N111&lt;3.7),1,0)</f>
        <v>0</v>
      </c>
      <c r="Q113" s="95">
        <f>IF(AND(Datos_totales!$N111&gt;=3.7,Datos_totales!$N111&lt;4),1,0)</f>
        <v>0</v>
      </c>
      <c r="R113" s="95">
        <f>IF(Datos_totales!$N111&gt;4,1,0)</f>
        <v>0</v>
      </c>
      <c r="S113" s="95">
        <v>0.14999999999999858</v>
      </c>
      <c r="T113" s="95">
        <f t="shared" si="25"/>
        <v>61.12</v>
      </c>
      <c r="U113" s="95">
        <v>0</v>
      </c>
      <c r="V113" s="53">
        <v>5.0000000000000044E-2</v>
      </c>
      <c r="W113" s="54">
        <f t="shared" si="16"/>
        <v>0</v>
      </c>
      <c r="X113" s="54">
        <f t="shared" si="17"/>
        <v>1</v>
      </c>
      <c r="Y113" s="54">
        <f t="shared" si="18"/>
        <v>0</v>
      </c>
      <c r="Z113" s="54">
        <f t="shared" si="19"/>
        <v>0</v>
      </c>
      <c r="AA113" s="54">
        <f t="shared" si="20"/>
        <v>0</v>
      </c>
      <c r="AB113" s="95">
        <v>24779</v>
      </c>
      <c r="AC113" s="95">
        <v>24574</v>
      </c>
      <c r="AD113" s="95">
        <v>24371</v>
      </c>
      <c r="AE113" s="95">
        <f t="shared" si="21"/>
        <v>24575</v>
      </c>
      <c r="AF113" s="95">
        <v>21.24</v>
      </c>
      <c r="AG113" s="95">
        <v>1.3271545124094315</v>
      </c>
      <c r="AH113" s="95">
        <v>4.4000000000000004</v>
      </c>
      <c r="AI113" s="95">
        <f t="shared" si="22"/>
        <v>0</v>
      </c>
      <c r="AJ113" s="95">
        <f t="shared" si="23"/>
        <v>0</v>
      </c>
      <c r="AK113" s="95">
        <f t="shared" si="13"/>
        <v>0</v>
      </c>
      <c r="AL113" s="95">
        <f t="shared" si="14"/>
        <v>1</v>
      </c>
      <c r="AM113" s="95">
        <f t="shared" si="15"/>
        <v>0</v>
      </c>
      <c r="AN113" s="95">
        <v>0.64345267648618742</v>
      </c>
      <c r="AO113" s="95">
        <v>0</v>
      </c>
      <c r="AP113" s="50">
        <f t="shared" si="24"/>
        <v>0</v>
      </c>
      <c r="AQ113" s="95">
        <v>0</v>
      </c>
      <c r="AR113" s="95">
        <f>'Datos sin int'!AE111</f>
        <v>0</v>
      </c>
      <c r="AS113" s="95">
        <f>'Datos sin int'!AF111</f>
        <v>0</v>
      </c>
      <c r="AT113" s="95">
        <f>'Datos sin int'!AG111</f>
        <v>0</v>
      </c>
      <c r="AU113" s="95">
        <f>'Datos sin int'!AH111</f>
        <v>0</v>
      </c>
      <c r="AV113" s="95">
        <f>'Datos sin int'!AI111</f>
        <v>0</v>
      </c>
      <c r="AW113" s="95">
        <f>'Datos sin int'!AJ111</f>
        <v>0</v>
      </c>
      <c r="AX113" s="95">
        <f>'Datos sin int'!AK111</f>
        <v>0</v>
      </c>
      <c r="AY113" s="95">
        <f>'Datos sin int'!AL111</f>
        <v>0</v>
      </c>
      <c r="AZ113" s="95">
        <f>'Datos sin int'!AM111</f>
        <v>0</v>
      </c>
      <c r="BA113" s="95">
        <f>'Datos sin int'!AN111</f>
        <v>0</v>
      </c>
      <c r="BB113" s="95">
        <f>'Datos sin int'!AO111</f>
        <v>0</v>
      </c>
      <c r="BC113" s="95">
        <f>'Datos sin int'!AP111</f>
        <v>0</v>
      </c>
      <c r="BD113" s="95">
        <f>'Datos sin int'!AQ111</f>
        <v>0</v>
      </c>
      <c r="BE113" s="95">
        <f>'Datos sin int'!AR111</f>
        <v>0</v>
      </c>
      <c r="BF113" s="95">
        <f>'Datos sin int'!AS111</f>
        <v>0</v>
      </c>
      <c r="BG113" s="95">
        <f>'Datos sin int'!AT111</f>
        <v>0</v>
      </c>
      <c r="BH113" s="95">
        <f>'Datos sin int'!AU111</f>
        <v>0</v>
      </c>
      <c r="BI113" s="95">
        <f>'Datos sin int'!AV111</f>
        <v>0</v>
      </c>
      <c r="BJ113" s="95">
        <f>'Datos sin int'!AW111</f>
        <v>0</v>
      </c>
      <c r="BK113" s="95">
        <f>'Datos sin int'!AX111</f>
        <v>0</v>
      </c>
    </row>
    <row r="114" spans="1:63" x14ac:dyDescent="0.3">
      <c r="A114" s="141">
        <v>111</v>
      </c>
      <c r="B114" s="95">
        <f>IF(Datos_totales!$E112=1,1,0)</f>
        <v>0</v>
      </c>
      <c r="C114" s="95">
        <f>IF(Datos_totales!$E112=2,1,0)</f>
        <v>0</v>
      </c>
      <c r="D114" s="95">
        <f>IF(Datos_totales!$E112=3,1,0)</f>
        <v>1</v>
      </c>
      <c r="E114" s="95">
        <f>IF(Datos_totales!$E112=4,1,0)</f>
        <v>0</v>
      </c>
      <c r="F114" s="95">
        <f>IF(Datos_totales!$B112=40,1,0)</f>
        <v>1</v>
      </c>
      <c r="G114" s="95">
        <f>IF(Datos_totales!$B112=60,1,0)</f>
        <v>0</v>
      </c>
      <c r="H114" s="95">
        <f>IF(Datos_totales!$B112=80,1,0)</f>
        <v>0</v>
      </c>
      <c r="I114" s="95">
        <f>IF(Datos_totales!$B112=90,1,0)</f>
        <v>0</v>
      </c>
      <c r="J114" s="95">
        <f>IF(Datos_totales!$M112=2,1,0)</f>
        <v>1</v>
      </c>
      <c r="K114" s="95">
        <f>IF(Datos_totales!$M112=3,1,0)</f>
        <v>0</v>
      </c>
      <c r="L114" s="95">
        <f>IF(Datos_totales!$M112=4,1,0)</f>
        <v>0</v>
      </c>
      <c r="M114" s="95">
        <f>IF(Datos_totales!$M112&gt;4,1,0)</f>
        <v>0</v>
      </c>
      <c r="N114" s="95">
        <f>IF(Datos_totales!$N112&lt;3.2,1,0)</f>
        <v>0</v>
      </c>
      <c r="O114" s="95">
        <f>IF(AND(Datos_totales!$N112&gt;=3.2,Datos_totales!$N112&lt;3.5),1,0)</f>
        <v>0</v>
      </c>
      <c r="P114" s="95">
        <f>IF(AND(Datos_totales!$N112&gt;=3.5,Datos_totales!$N112&lt;3.7),1,0)</f>
        <v>0</v>
      </c>
      <c r="Q114" s="95">
        <f>IF(AND(Datos_totales!$N112&gt;=3.7,Datos_totales!$N112&lt;4),1,0)</f>
        <v>1</v>
      </c>
      <c r="R114" s="95">
        <f>IF(Datos_totales!$N112&gt;4,1,0)</f>
        <v>0</v>
      </c>
      <c r="S114" s="95">
        <v>0.24000000000000199</v>
      </c>
      <c r="T114" s="95">
        <f t="shared" si="25"/>
        <v>61.36</v>
      </c>
      <c r="U114" s="95">
        <v>0</v>
      </c>
      <c r="V114" s="53">
        <v>0.16000000000000003</v>
      </c>
      <c r="W114" s="54">
        <f t="shared" si="16"/>
        <v>0</v>
      </c>
      <c r="X114" s="54">
        <f t="shared" si="17"/>
        <v>0</v>
      </c>
      <c r="Y114" s="54">
        <f t="shared" si="18"/>
        <v>1</v>
      </c>
      <c r="Z114" s="54">
        <f t="shared" si="19"/>
        <v>0</v>
      </c>
      <c r="AA114" s="54">
        <f t="shared" si="20"/>
        <v>0</v>
      </c>
      <c r="AB114" s="95">
        <v>24779</v>
      </c>
      <c r="AC114" s="95">
        <v>24574</v>
      </c>
      <c r="AD114" s="95">
        <v>24371</v>
      </c>
      <c r="AE114" s="95">
        <f t="shared" si="21"/>
        <v>24575</v>
      </c>
      <c r="AF114" s="95">
        <v>11.54</v>
      </c>
      <c r="AG114" s="95">
        <v>1.0622058088197126</v>
      </c>
      <c r="AH114" s="95">
        <v>4.05</v>
      </c>
      <c r="AI114" s="95">
        <f t="shared" si="22"/>
        <v>0</v>
      </c>
      <c r="AJ114" s="95">
        <f t="shared" si="23"/>
        <v>0</v>
      </c>
      <c r="AK114" s="95">
        <f t="shared" si="13"/>
        <v>0</v>
      </c>
      <c r="AL114" s="95">
        <f t="shared" si="14"/>
        <v>1</v>
      </c>
      <c r="AM114" s="95">
        <f t="shared" si="15"/>
        <v>0</v>
      </c>
      <c r="AN114" s="95">
        <v>0.60745502321466849</v>
      </c>
      <c r="AO114" s="95">
        <v>0</v>
      </c>
      <c r="AP114" s="50">
        <f t="shared" si="24"/>
        <v>0</v>
      </c>
      <c r="AQ114" s="95">
        <v>0</v>
      </c>
      <c r="AR114" s="95">
        <f>'Datos sin int'!AE112</f>
        <v>0</v>
      </c>
      <c r="AS114" s="95">
        <f>'Datos sin int'!AF112</f>
        <v>0</v>
      </c>
      <c r="AT114" s="95">
        <f>'Datos sin int'!AG112</f>
        <v>0</v>
      </c>
      <c r="AU114" s="95">
        <f>'Datos sin int'!AH112</f>
        <v>0</v>
      </c>
      <c r="AV114" s="95">
        <f>'Datos sin int'!AI112</f>
        <v>0</v>
      </c>
      <c r="AW114" s="95">
        <f>'Datos sin int'!AJ112</f>
        <v>0</v>
      </c>
      <c r="AX114" s="95">
        <f>'Datos sin int'!AK112</f>
        <v>0</v>
      </c>
      <c r="AY114" s="95">
        <f>'Datos sin int'!AL112</f>
        <v>0</v>
      </c>
      <c r="AZ114" s="95">
        <f>'Datos sin int'!AM112</f>
        <v>0</v>
      </c>
      <c r="BA114" s="95">
        <f>'Datos sin int'!AN112</f>
        <v>0</v>
      </c>
      <c r="BB114" s="95">
        <f>'Datos sin int'!AO112</f>
        <v>0</v>
      </c>
      <c r="BC114" s="95">
        <f>'Datos sin int'!AP112</f>
        <v>0</v>
      </c>
      <c r="BD114" s="95">
        <f>'Datos sin int'!AQ112</f>
        <v>0</v>
      </c>
      <c r="BE114" s="95">
        <f>'Datos sin int'!AR112</f>
        <v>1</v>
      </c>
      <c r="BF114" s="95">
        <f>'Datos sin int'!AS112</f>
        <v>1</v>
      </c>
      <c r="BG114" s="95">
        <f>'Datos sin int'!AT112</f>
        <v>0</v>
      </c>
      <c r="BH114" s="95">
        <f>'Datos sin int'!AU112</f>
        <v>0</v>
      </c>
      <c r="BI114" s="95">
        <f>'Datos sin int'!AV112</f>
        <v>0</v>
      </c>
      <c r="BJ114" s="95">
        <f>'Datos sin int'!AW112</f>
        <v>1</v>
      </c>
      <c r="BK114" s="95">
        <f>'Datos sin int'!AX112</f>
        <v>1</v>
      </c>
    </row>
    <row r="115" spans="1:63" x14ac:dyDescent="0.3">
      <c r="A115" s="141">
        <v>112</v>
      </c>
      <c r="B115" s="95">
        <f>IF(Datos_totales!$E113=1,1,0)</f>
        <v>0</v>
      </c>
      <c r="C115" s="95">
        <f>IF(Datos_totales!$E113=2,1,0)</f>
        <v>1</v>
      </c>
      <c r="D115" s="95">
        <f>IF(Datos_totales!$E113=3,1,0)</f>
        <v>0</v>
      </c>
      <c r="E115" s="95">
        <f>IF(Datos_totales!$E113=4,1,0)</f>
        <v>0</v>
      </c>
      <c r="F115" s="95">
        <f>IF(Datos_totales!$B113=40,1,0)</f>
        <v>1</v>
      </c>
      <c r="G115" s="95">
        <f>IF(Datos_totales!$B113=60,1,0)</f>
        <v>0</v>
      </c>
      <c r="H115" s="95">
        <f>IF(Datos_totales!$B113=80,1,0)</f>
        <v>0</v>
      </c>
      <c r="I115" s="95">
        <f>IF(Datos_totales!$B113=90,1,0)</f>
        <v>0</v>
      </c>
      <c r="J115" s="95">
        <f>IF(Datos_totales!$M113=2,1,0)</f>
        <v>1</v>
      </c>
      <c r="K115" s="95">
        <f>IF(Datos_totales!$M113=3,1,0)</f>
        <v>0</v>
      </c>
      <c r="L115" s="95">
        <f>IF(Datos_totales!$M113=4,1,0)</f>
        <v>0</v>
      </c>
      <c r="M115" s="95">
        <f>IF(Datos_totales!$M113&gt;4,1,0)</f>
        <v>0</v>
      </c>
      <c r="N115" s="95">
        <f>IF(Datos_totales!$N113&lt;3.2,1,0)</f>
        <v>0</v>
      </c>
      <c r="O115" s="95">
        <f>IF(AND(Datos_totales!$N113&gt;=3.2,Datos_totales!$N113&lt;3.5),1,0)</f>
        <v>0</v>
      </c>
      <c r="P115" s="95">
        <f>IF(AND(Datos_totales!$N113&gt;=3.5,Datos_totales!$N113&lt;3.7),1,0)</f>
        <v>1</v>
      </c>
      <c r="Q115" s="95">
        <f>IF(AND(Datos_totales!$N113&gt;=3.7,Datos_totales!$N113&lt;4),1,0)</f>
        <v>0</v>
      </c>
      <c r="R115" s="95">
        <f>IF(Datos_totales!$N113&gt;4,1,0)</f>
        <v>0</v>
      </c>
      <c r="S115" s="95">
        <v>0.50500000000000256</v>
      </c>
      <c r="T115" s="95">
        <f t="shared" si="25"/>
        <v>61.865000000000002</v>
      </c>
      <c r="U115" s="95">
        <v>0</v>
      </c>
      <c r="V115" s="53">
        <v>0</v>
      </c>
      <c r="W115" s="54">
        <f t="shared" si="16"/>
        <v>1</v>
      </c>
      <c r="X115" s="54">
        <f t="shared" si="17"/>
        <v>0</v>
      </c>
      <c r="Y115" s="54">
        <f t="shared" si="18"/>
        <v>0</v>
      </c>
      <c r="Z115" s="54">
        <f t="shared" si="19"/>
        <v>0</v>
      </c>
      <c r="AA115" s="54">
        <f t="shared" si="20"/>
        <v>0</v>
      </c>
      <c r="AB115" s="95">
        <v>24779</v>
      </c>
      <c r="AC115" s="95">
        <v>24574</v>
      </c>
      <c r="AD115" s="95">
        <v>24371</v>
      </c>
      <c r="AE115" s="95">
        <f t="shared" si="21"/>
        <v>24575</v>
      </c>
      <c r="AF115" s="95">
        <v>9.5399999999999991</v>
      </c>
      <c r="AG115" s="95">
        <v>0.97954837470409506</v>
      </c>
      <c r="AH115" s="95">
        <v>4.4000000000000004</v>
      </c>
      <c r="AI115" s="95">
        <f t="shared" si="22"/>
        <v>0</v>
      </c>
      <c r="AJ115" s="95">
        <f t="shared" si="23"/>
        <v>0</v>
      </c>
      <c r="AK115" s="95">
        <f t="shared" si="13"/>
        <v>0</v>
      </c>
      <c r="AL115" s="95">
        <f t="shared" si="14"/>
        <v>1</v>
      </c>
      <c r="AM115" s="95">
        <f t="shared" si="15"/>
        <v>0</v>
      </c>
      <c r="AN115" s="95">
        <v>0.64345267648618742</v>
      </c>
      <c r="AO115" s="95">
        <v>3</v>
      </c>
      <c r="AP115" s="50">
        <f t="shared" si="24"/>
        <v>5.9405940594059103</v>
      </c>
      <c r="AQ115" s="95">
        <v>0</v>
      </c>
      <c r="AR115" s="95">
        <f>'Datos sin int'!AE113</f>
        <v>0</v>
      </c>
      <c r="AS115" s="95">
        <f>'Datos sin int'!AF113</f>
        <v>0</v>
      </c>
      <c r="AT115" s="95">
        <f>'Datos sin int'!AG113</f>
        <v>0</v>
      </c>
      <c r="AU115" s="95">
        <f>'Datos sin int'!AH113</f>
        <v>0</v>
      </c>
      <c r="AV115" s="95">
        <f>'Datos sin int'!AI113</f>
        <v>0</v>
      </c>
      <c r="AW115" s="95">
        <f>'Datos sin int'!AJ113</f>
        <v>0</v>
      </c>
      <c r="AX115" s="95">
        <f>'Datos sin int'!AK113</f>
        <v>0</v>
      </c>
      <c r="AY115" s="95">
        <f>'Datos sin int'!AL113</f>
        <v>0</v>
      </c>
      <c r="AZ115" s="95">
        <f>'Datos sin int'!AM113</f>
        <v>0</v>
      </c>
      <c r="BA115" s="95">
        <f>'Datos sin int'!AN113</f>
        <v>0</v>
      </c>
      <c r="BB115" s="95">
        <f>'Datos sin int'!AO113</f>
        <v>0</v>
      </c>
      <c r="BC115" s="95">
        <f>'Datos sin int'!AP113</f>
        <v>0</v>
      </c>
      <c r="BD115" s="95">
        <f>'Datos sin int'!AQ113</f>
        <v>0</v>
      </c>
      <c r="BE115" s="95">
        <f>'Datos sin int'!AR113</f>
        <v>0</v>
      </c>
      <c r="BF115" s="95">
        <f>'Datos sin int'!AS113</f>
        <v>0</v>
      </c>
      <c r="BG115" s="95">
        <f>'Datos sin int'!AT113</f>
        <v>0</v>
      </c>
      <c r="BH115" s="95">
        <f>'Datos sin int'!AU113</f>
        <v>0</v>
      </c>
      <c r="BI115" s="95">
        <f>'Datos sin int'!AV113</f>
        <v>0</v>
      </c>
      <c r="BJ115" s="95">
        <f>'Datos sin int'!AW113</f>
        <v>0</v>
      </c>
      <c r="BK115" s="95">
        <f>'Datos sin int'!AX113</f>
        <v>0</v>
      </c>
    </row>
    <row r="116" spans="1:63" x14ac:dyDescent="0.3">
      <c r="A116" s="141">
        <v>113</v>
      </c>
      <c r="B116" s="95">
        <f>IF(Datos_totales!$E114=1,1,0)</f>
        <v>0</v>
      </c>
      <c r="C116" s="95">
        <f>IF(Datos_totales!$E114=2,1,0)</f>
        <v>1</v>
      </c>
      <c r="D116" s="95">
        <f>IF(Datos_totales!$E114=3,1,0)</f>
        <v>0</v>
      </c>
      <c r="E116" s="95">
        <f>IF(Datos_totales!$E114=4,1,0)</f>
        <v>0</v>
      </c>
      <c r="F116" s="95">
        <f>IF(Datos_totales!$B114=40,1,0)</f>
        <v>1</v>
      </c>
      <c r="G116" s="95">
        <f>IF(Datos_totales!$B114=60,1,0)</f>
        <v>0</v>
      </c>
      <c r="H116" s="95">
        <f>IF(Datos_totales!$B114=80,1,0)</f>
        <v>0</v>
      </c>
      <c r="I116" s="95">
        <f>IF(Datos_totales!$B114=90,1,0)</f>
        <v>0</v>
      </c>
      <c r="J116" s="95">
        <f>IF(Datos_totales!$M114=2,1,0)</f>
        <v>1</v>
      </c>
      <c r="K116" s="95">
        <f>IF(Datos_totales!$M114=3,1,0)</f>
        <v>0</v>
      </c>
      <c r="L116" s="95">
        <f>IF(Datos_totales!$M114=4,1,0)</f>
        <v>0</v>
      </c>
      <c r="M116" s="95">
        <f>IF(Datos_totales!$M114&gt;4,1,0)</f>
        <v>0</v>
      </c>
      <c r="N116" s="95">
        <f>IF(Datos_totales!$N114&lt;3.2,1,0)</f>
        <v>0</v>
      </c>
      <c r="O116" s="95">
        <f>IF(AND(Datos_totales!$N114&gt;=3.2,Datos_totales!$N114&lt;3.5),1,0)</f>
        <v>0</v>
      </c>
      <c r="P116" s="95">
        <f>IF(AND(Datos_totales!$N114&gt;=3.5,Datos_totales!$N114&lt;3.7),1,0)</f>
        <v>0</v>
      </c>
      <c r="Q116" s="95">
        <f>IF(AND(Datos_totales!$N114&gt;=3.7,Datos_totales!$N114&lt;4),1,0)</f>
        <v>0</v>
      </c>
      <c r="R116" s="95">
        <f>IF(Datos_totales!$N114&gt;4,1,0)</f>
        <v>1</v>
      </c>
      <c r="S116" s="95">
        <v>0.18499999999999517</v>
      </c>
      <c r="T116" s="95">
        <f t="shared" si="25"/>
        <v>62.05</v>
      </c>
      <c r="U116" s="95">
        <v>0</v>
      </c>
      <c r="V116" s="53">
        <v>3.0000000000000027E-2</v>
      </c>
      <c r="W116" s="54">
        <f t="shared" si="16"/>
        <v>0</v>
      </c>
      <c r="X116" s="54">
        <f t="shared" si="17"/>
        <v>1</v>
      </c>
      <c r="Y116" s="54">
        <f t="shared" si="18"/>
        <v>0</v>
      </c>
      <c r="Z116" s="54">
        <f t="shared" si="19"/>
        <v>0</v>
      </c>
      <c r="AA116" s="54">
        <f t="shared" si="20"/>
        <v>0</v>
      </c>
      <c r="AB116" s="95">
        <v>24779</v>
      </c>
      <c r="AC116" s="95">
        <v>24574</v>
      </c>
      <c r="AD116" s="95">
        <v>24371</v>
      </c>
      <c r="AE116" s="95">
        <f t="shared" si="21"/>
        <v>24575</v>
      </c>
      <c r="AF116" s="95">
        <v>30.62</v>
      </c>
      <c r="AG116" s="95">
        <v>1.4860051863622423</v>
      </c>
      <c r="AH116" s="95">
        <v>4.38</v>
      </c>
      <c r="AI116" s="95">
        <f t="shared" si="22"/>
        <v>0</v>
      </c>
      <c r="AJ116" s="95">
        <f t="shared" si="23"/>
        <v>0</v>
      </c>
      <c r="AK116" s="95">
        <f t="shared" si="13"/>
        <v>0</v>
      </c>
      <c r="AL116" s="95">
        <f t="shared" si="14"/>
        <v>1</v>
      </c>
      <c r="AM116" s="95">
        <f t="shared" si="15"/>
        <v>0</v>
      </c>
      <c r="AN116" s="95">
        <v>0.64147411050409953</v>
      </c>
      <c r="AO116" s="95">
        <v>0</v>
      </c>
      <c r="AP116" s="50">
        <f t="shared" si="24"/>
        <v>0</v>
      </c>
      <c r="AQ116" s="95">
        <v>0</v>
      </c>
      <c r="AR116" s="95">
        <f>'Datos sin int'!AE114</f>
        <v>0</v>
      </c>
      <c r="AS116" s="95">
        <f>'Datos sin int'!AF114</f>
        <v>0</v>
      </c>
      <c r="AT116" s="95">
        <f>'Datos sin int'!AG114</f>
        <v>0</v>
      </c>
      <c r="AU116" s="95">
        <f>'Datos sin int'!AH114</f>
        <v>0</v>
      </c>
      <c r="AV116" s="95">
        <f>'Datos sin int'!AI114</f>
        <v>0</v>
      </c>
      <c r="AW116" s="95">
        <f>'Datos sin int'!AJ114</f>
        <v>0</v>
      </c>
      <c r="AX116" s="95">
        <f>'Datos sin int'!AK114</f>
        <v>0</v>
      </c>
      <c r="AY116" s="95">
        <f>'Datos sin int'!AL114</f>
        <v>1</v>
      </c>
      <c r="AZ116" s="95">
        <f>'Datos sin int'!AM114</f>
        <v>0</v>
      </c>
      <c r="BA116" s="95">
        <f>'Datos sin int'!AN114</f>
        <v>1</v>
      </c>
      <c r="BB116" s="95">
        <f>'Datos sin int'!AO114</f>
        <v>0</v>
      </c>
      <c r="BC116" s="95">
        <f>'Datos sin int'!AP114</f>
        <v>0</v>
      </c>
      <c r="BD116" s="95">
        <f>'Datos sin int'!AQ114</f>
        <v>0</v>
      </c>
      <c r="BE116" s="95">
        <f>'Datos sin int'!AR114</f>
        <v>1</v>
      </c>
      <c r="BF116" s="95">
        <f>'Datos sin int'!AS114</f>
        <v>1</v>
      </c>
      <c r="BG116" s="95">
        <f>'Datos sin int'!AT114</f>
        <v>0</v>
      </c>
      <c r="BH116" s="95">
        <f>'Datos sin int'!AU114</f>
        <v>0</v>
      </c>
      <c r="BI116" s="95">
        <f>'Datos sin int'!AV114</f>
        <v>1</v>
      </c>
      <c r="BJ116" s="95">
        <f>'Datos sin int'!AW114</f>
        <v>1</v>
      </c>
      <c r="BK116" s="95">
        <f>'Datos sin int'!AX114</f>
        <v>2</v>
      </c>
    </row>
    <row r="117" spans="1:63" x14ac:dyDescent="0.3">
      <c r="A117" s="141">
        <v>114</v>
      </c>
      <c r="B117" s="95">
        <f>IF(Datos_totales!$E115=1,1,0)</f>
        <v>0</v>
      </c>
      <c r="C117" s="95">
        <f>IF(Datos_totales!$E115=2,1,0)</f>
        <v>1</v>
      </c>
      <c r="D117" s="95">
        <f>IF(Datos_totales!$E115=3,1,0)</f>
        <v>0</v>
      </c>
      <c r="E117" s="95">
        <f>IF(Datos_totales!$E115=4,1,0)</f>
        <v>0</v>
      </c>
      <c r="F117" s="95">
        <f>IF(Datos_totales!$B115=40,1,0)</f>
        <v>0</v>
      </c>
      <c r="G117" s="95">
        <f>IF(Datos_totales!$B115=60,1,0)</f>
        <v>1</v>
      </c>
      <c r="H117" s="95">
        <f>IF(Datos_totales!$B115=80,1,0)</f>
        <v>0</v>
      </c>
      <c r="I117" s="95">
        <f>IF(Datos_totales!$B115=90,1,0)</f>
        <v>0</v>
      </c>
      <c r="J117" s="95">
        <f>IF(Datos_totales!$M115=2,1,0)</f>
        <v>1</v>
      </c>
      <c r="K117" s="95">
        <f>IF(Datos_totales!$M115=3,1,0)</f>
        <v>0</v>
      </c>
      <c r="L117" s="95">
        <f>IF(Datos_totales!$M115=4,1,0)</f>
        <v>0</v>
      </c>
      <c r="M117" s="95">
        <f>IF(Datos_totales!$M115&gt;4,1,0)</f>
        <v>0</v>
      </c>
      <c r="N117" s="95">
        <f>IF(Datos_totales!$N115&lt;3.2,1,0)</f>
        <v>0</v>
      </c>
      <c r="O117" s="95">
        <f>IF(AND(Datos_totales!$N115&gt;=3.2,Datos_totales!$N115&lt;3.5),1,0)</f>
        <v>0</v>
      </c>
      <c r="P117" s="95">
        <f>IF(AND(Datos_totales!$N115&gt;=3.5,Datos_totales!$N115&lt;3.7),1,0)</f>
        <v>0</v>
      </c>
      <c r="Q117" s="95">
        <f>IF(AND(Datos_totales!$N115&gt;=3.7,Datos_totales!$N115&lt;4),1,0)</f>
        <v>1</v>
      </c>
      <c r="R117" s="95">
        <f>IF(Datos_totales!$N115&gt;4,1,0)</f>
        <v>0</v>
      </c>
      <c r="S117" s="95">
        <v>0.60000000000000131</v>
      </c>
      <c r="T117" s="95">
        <f t="shared" si="25"/>
        <v>62.65</v>
      </c>
      <c r="U117" s="95">
        <v>0</v>
      </c>
      <c r="V117" s="53">
        <v>7.999999999999996E-2</v>
      </c>
      <c r="W117" s="54">
        <f t="shared" si="16"/>
        <v>0</v>
      </c>
      <c r="X117" s="54">
        <f t="shared" si="17"/>
        <v>1</v>
      </c>
      <c r="Y117" s="54">
        <f t="shared" si="18"/>
        <v>0</v>
      </c>
      <c r="Z117" s="54">
        <f t="shared" si="19"/>
        <v>0</v>
      </c>
      <c r="AA117" s="54">
        <f t="shared" si="20"/>
        <v>0</v>
      </c>
      <c r="AB117" s="95">
        <v>24779</v>
      </c>
      <c r="AC117" s="95">
        <v>24574</v>
      </c>
      <c r="AD117" s="95">
        <v>24371</v>
      </c>
      <c r="AE117" s="95">
        <f t="shared" si="21"/>
        <v>24575</v>
      </c>
      <c r="AF117" s="95">
        <v>36.08</v>
      </c>
      <c r="AG117" s="95">
        <v>1.5572665288699041</v>
      </c>
      <c r="AH117" s="95">
        <v>4.96</v>
      </c>
      <c r="AI117" s="95">
        <f t="shared" si="22"/>
        <v>0</v>
      </c>
      <c r="AJ117" s="95">
        <f t="shared" si="23"/>
        <v>0</v>
      </c>
      <c r="AK117" s="95">
        <f t="shared" si="13"/>
        <v>0</v>
      </c>
      <c r="AL117" s="95">
        <f t="shared" si="14"/>
        <v>1</v>
      </c>
      <c r="AM117" s="95">
        <f t="shared" si="15"/>
        <v>0</v>
      </c>
      <c r="AN117" s="95">
        <v>0.69548167649019743</v>
      </c>
      <c r="AO117" s="95">
        <v>1</v>
      </c>
      <c r="AP117" s="50">
        <f t="shared" si="24"/>
        <v>1.666666666666663</v>
      </c>
      <c r="AQ117" s="95">
        <v>0</v>
      </c>
      <c r="AR117" s="95">
        <f>'Datos sin int'!AE115</f>
        <v>0</v>
      </c>
      <c r="AS117" s="95">
        <f>'Datos sin int'!AF115</f>
        <v>0</v>
      </c>
      <c r="AT117" s="95">
        <f>'Datos sin int'!AG115</f>
        <v>0</v>
      </c>
      <c r="AU117" s="95">
        <f>'Datos sin int'!AH115</f>
        <v>0</v>
      </c>
      <c r="AV117" s="95">
        <f>'Datos sin int'!AI115</f>
        <v>0</v>
      </c>
      <c r="AW117" s="95">
        <f>'Datos sin int'!AJ115</f>
        <v>0</v>
      </c>
      <c r="AX117" s="95">
        <f>'Datos sin int'!AK115</f>
        <v>0</v>
      </c>
      <c r="AY117" s="95">
        <f>'Datos sin int'!AL115</f>
        <v>0</v>
      </c>
      <c r="AZ117" s="95">
        <f>'Datos sin int'!AM115</f>
        <v>0</v>
      </c>
      <c r="BA117" s="95">
        <f>'Datos sin int'!AN115</f>
        <v>0</v>
      </c>
      <c r="BB117" s="95">
        <f>'Datos sin int'!AO115</f>
        <v>0</v>
      </c>
      <c r="BC117" s="95">
        <f>'Datos sin int'!AP115</f>
        <v>0</v>
      </c>
      <c r="BD117" s="95">
        <f>'Datos sin int'!AQ115</f>
        <v>0</v>
      </c>
      <c r="BE117" s="95">
        <f>'Datos sin int'!AR115</f>
        <v>1</v>
      </c>
      <c r="BF117" s="95">
        <f>'Datos sin int'!AS115</f>
        <v>1</v>
      </c>
      <c r="BG117" s="95">
        <f>'Datos sin int'!AT115</f>
        <v>0</v>
      </c>
      <c r="BH117" s="95">
        <f>'Datos sin int'!AU115</f>
        <v>0</v>
      </c>
      <c r="BI117" s="95">
        <f>'Datos sin int'!AV115</f>
        <v>0</v>
      </c>
      <c r="BJ117" s="95">
        <f>'Datos sin int'!AW115</f>
        <v>1</v>
      </c>
      <c r="BK117" s="95">
        <f>'Datos sin int'!AX115</f>
        <v>1</v>
      </c>
    </row>
    <row r="118" spans="1:63" x14ac:dyDescent="0.3">
      <c r="A118" s="141">
        <v>115</v>
      </c>
      <c r="B118" s="95">
        <f>IF(Datos_totales!$E116=1,1,0)</f>
        <v>0</v>
      </c>
      <c r="C118" s="95">
        <f>IF(Datos_totales!$E116=2,1,0)</f>
        <v>1</v>
      </c>
      <c r="D118" s="95">
        <f>IF(Datos_totales!$E116=3,1,0)</f>
        <v>0</v>
      </c>
      <c r="E118" s="95">
        <f>IF(Datos_totales!$E116=4,1,0)</f>
        <v>0</v>
      </c>
      <c r="F118" s="95">
        <f>IF(Datos_totales!$B116=40,1,0)</f>
        <v>0</v>
      </c>
      <c r="G118" s="95">
        <f>IF(Datos_totales!$B116=60,1,0)</f>
        <v>1</v>
      </c>
      <c r="H118" s="95">
        <f>IF(Datos_totales!$B116=80,1,0)</f>
        <v>0</v>
      </c>
      <c r="I118" s="95">
        <f>IF(Datos_totales!$B116=90,1,0)</f>
        <v>0</v>
      </c>
      <c r="J118" s="95">
        <f>IF(Datos_totales!$M116=2,1,0)</f>
        <v>1</v>
      </c>
      <c r="K118" s="95">
        <f>IF(Datos_totales!$M116=3,1,0)</f>
        <v>0</v>
      </c>
      <c r="L118" s="95">
        <f>IF(Datos_totales!$M116=4,1,0)</f>
        <v>0</v>
      </c>
      <c r="M118" s="95">
        <f>IF(Datos_totales!$M116&gt;4,1,0)</f>
        <v>0</v>
      </c>
      <c r="N118" s="95">
        <f>IF(Datos_totales!$N116&lt;3.2,1,0)</f>
        <v>0</v>
      </c>
      <c r="O118" s="95">
        <f>IF(AND(Datos_totales!$N116&gt;=3.2,Datos_totales!$N116&lt;3.5),1,0)</f>
        <v>0</v>
      </c>
      <c r="P118" s="95">
        <f>IF(AND(Datos_totales!$N116&gt;=3.5,Datos_totales!$N116&lt;3.7),1,0)</f>
        <v>0</v>
      </c>
      <c r="Q118" s="95">
        <f>IF(AND(Datos_totales!$N116&gt;=3.7,Datos_totales!$N116&lt;4),1,0)</f>
        <v>0</v>
      </c>
      <c r="R118" s="95">
        <f>IF(Datos_totales!$N116&gt;4,1,0)</f>
        <v>1</v>
      </c>
      <c r="S118" s="95">
        <v>0.35000000000000142</v>
      </c>
      <c r="T118" s="95">
        <f t="shared" si="25"/>
        <v>63</v>
      </c>
      <c r="U118" s="95">
        <v>0</v>
      </c>
      <c r="V118" s="53">
        <v>0.32999999999999996</v>
      </c>
      <c r="W118" s="54">
        <f t="shared" si="16"/>
        <v>0</v>
      </c>
      <c r="X118" s="54">
        <f t="shared" si="17"/>
        <v>0</v>
      </c>
      <c r="Y118" s="54">
        <f t="shared" si="18"/>
        <v>0</v>
      </c>
      <c r="Z118" s="54">
        <f t="shared" si="19"/>
        <v>0</v>
      </c>
      <c r="AA118" s="54">
        <f t="shared" si="20"/>
        <v>1</v>
      </c>
      <c r="AB118" s="95">
        <v>24779</v>
      </c>
      <c r="AC118" s="95">
        <v>24574</v>
      </c>
      <c r="AD118" s="95">
        <v>24371</v>
      </c>
      <c r="AE118" s="95">
        <f t="shared" si="21"/>
        <v>24575</v>
      </c>
      <c r="AF118" s="95">
        <v>27.16</v>
      </c>
      <c r="AG118" s="95">
        <v>1.433929765608464</v>
      </c>
      <c r="AH118" s="95">
        <v>3.03</v>
      </c>
      <c r="AI118" s="95">
        <f t="shared" si="22"/>
        <v>0</v>
      </c>
      <c r="AJ118" s="95">
        <f t="shared" si="23"/>
        <v>0</v>
      </c>
      <c r="AK118" s="95">
        <f t="shared" si="13"/>
        <v>1</v>
      </c>
      <c r="AL118" s="95">
        <f t="shared" si="14"/>
        <v>0</v>
      </c>
      <c r="AM118" s="95">
        <f t="shared" si="15"/>
        <v>0</v>
      </c>
      <c r="AN118" s="95">
        <v>0.48144262850230496</v>
      </c>
      <c r="AO118" s="95">
        <v>1</v>
      </c>
      <c r="AP118" s="50">
        <f t="shared" si="24"/>
        <v>2.8571428571428457</v>
      </c>
      <c r="AQ118" s="95">
        <v>0</v>
      </c>
      <c r="AR118" s="95">
        <f>'Datos sin int'!AE116</f>
        <v>0</v>
      </c>
      <c r="AS118" s="95">
        <f>'Datos sin int'!AF116</f>
        <v>0</v>
      </c>
      <c r="AT118" s="95">
        <f>'Datos sin int'!AG116</f>
        <v>0</v>
      </c>
      <c r="AU118" s="95">
        <f>'Datos sin int'!AH116</f>
        <v>0</v>
      </c>
      <c r="AV118" s="95">
        <f>'Datos sin int'!AI116</f>
        <v>0</v>
      </c>
      <c r="AW118" s="95">
        <f>'Datos sin int'!AJ116</f>
        <v>0</v>
      </c>
      <c r="AX118" s="95">
        <f>'Datos sin int'!AK116</f>
        <v>0</v>
      </c>
      <c r="AY118" s="95">
        <f>'Datos sin int'!AL116</f>
        <v>0</v>
      </c>
      <c r="AZ118" s="95">
        <f>'Datos sin int'!AM116</f>
        <v>0</v>
      </c>
      <c r="BA118" s="95">
        <f>'Datos sin int'!AN116</f>
        <v>0</v>
      </c>
      <c r="BB118" s="95">
        <f>'Datos sin int'!AO116</f>
        <v>0</v>
      </c>
      <c r="BC118" s="95">
        <f>'Datos sin int'!AP116</f>
        <v>0</v>
      </c>
      <c r="BD118" s="95">
        <f>'Datos sin int'!AQ116</f>
        <v>1</v>
      </c>
      <c r="BE118" s="95">
        <f>'Datos sin int'!AR116</f>
        <v>0</v>
      </c>
      <c r="BF118" s="95">
        <f>'Datos sin int'!AS116</f>
        <v>1</v>
      </c>
      <c r="BG118" s="95">
        <f>'Datos sin int'!AT116</f>
        <v>0</v>
      </c>
      <c r="BH118" s="95">
        <f>'Datos sin int'!AU116</f>
        <v>0</v>
      </c>
      <c r="BI118" s="95">
        <f>'Datos sin int'!AV116</f>
        <v>1</v>
      </c>
      <c r="BJ118" s="95">
        <f>'Datos sin int'!AW116</f>
        <v>0</v>
      </c>
      <c r="BK118" s="95">
        <f>'Datos sin int'!AX116</f>
        <v>1</v>
      </c>
    </row>
    <row r="119" spans="1:63" x14ac:dyDescent="0.3">
      <c r="A119" s="141">
        <v>116</v>
      </c>
      <c r="B119" s="95">
        <f>IF(Datos_totales!$E117=1,1,0)</f>
        <v>0</v>
      </c>
      <c r="C119" s="95">
        <f>IF(Datos_totales!$E117=2,1,0)</f>
        <v>0</v>
      </c>
      <c r="D119" s="95">
        <f>IF(Datos_totales!$E117=3,1,0)</f>
        <v>1</v>
      </c>
      <c r="E119" s="95">
        <f>IF(Datos_totales!$E117=4,1,0)</f>
        <v>0</v>
      </c>
      <c r="F119" s="95">
        <f>IF(Datos_totales!$B117=40,1,0)</f>
        <v>0</v>
      </c>
      <c r="G119" s="95">
        <f>IF(Datos_totales!$B117=60,1,0)</f>
        <v>1</v>
      </c>
      <c r="H119" s="95">
        <f>IF(Datos_totales!$B117=80,1,0)</f>
        <v>0</v>
      </c>
      <c r="I119" s="95">
        <f>IF(Datos_totales!$B117=90,1,0)</f>
        <v>0</v>
      </c>
      <c r="J119" s="95">
        <f>IF(Datos_totales!$M117=2,1,0)</f>
        <v>1</v>
      </c>
      <c r="K119" s="95">
        <f>IF(Datos_totales!$M117=3,1,0)</f>
        <v>0</v>
      </c>
      <c r="L119" s="95">
        <f>IF(Datos_totales!$M117=4,1,0)</f>
        <v>0</v>
      </c>
      <c r="M119" s="95">
        <f>IF(Datos_totales!$M117&gt;4,1,0)</f>
        <v>0</v>
      </c>
      <c r="N119" s="95">
        <f>IF(Datos_totales!$N117&lt;3.2,1,0)</f>
        <v>0</v>
      </c>
      <c r="O119" s="95">
        <f>IF(AND(Datos_totales!$N117&gt;=3.2,Datos_totales!$N117&lt;3.5),1,0)</f>
        <v>0</v>
      </c>
      <c r="P119" s="95">
        <f>IF(AND(Datos_totales!$N117&gt;=3.5,Datos_totales!$N117&lt;3.7),1,0)</f>
        <v>0</v>
      </c>
      <c r="Q119" s="95">
        <f>IF(AND(Datos_totales!$N117&gt;=3.7,Datos_totales!$N117&lt;4),1,0)</f>
        <v>0</v>
      </c>
      <c r="R119" s="95">
        <f>IF(Datos_totales!$N117&gt;4,1,0)</f>
        <v>1</v>
      </c>
      <c r="S119" s="95">
        <v>0.17000000000000171</v>
      </c>
      <c r="T119" s="95">
        <f t="shared" si="25"/>
        <v>63.17</v>
      </c>
      <c r="U119" s="95">
        <v>0</v>
      </c>
      <c r="V119" s="53">
        <v>8.9999999999999969E-2</v>
      </c>
      <c r="W119" s="54">
        <f t="shared" si="16"/>
        <v>0</v>
      </c>
      <c r="X119" s="54">
        <f t="shared" si="17"/>
        <v>0</v>
      </c>
      <c r="Y119" s="54">
        <f t="shared" si="18"/>
        <v>1</v>
      </c>
      <c r="Z119" s="54">
        <f t="shared" si="19"/>
        <v>0</v>
      </c>
      <c r="AA119" s="54">
        <f t="shared" si="20"/>
        <v>0</v>
      </c>
      <c r="AB119" s="95">
        <v>24779</v>
      </c>
      <c r="AC119" s="95">
        <v>24574</v>
      </c>
      <c r="AD119" s="95">
        <v>24371</v>
      </c>
      <c r="AE119" s="95">
        <f t="shared" si="21"/>
        <v>24575</v>
      </c>
      <c r="AF119" s="95">
        <v>23.63</v>
      </c>
      <c r="AG119" s="95">
        <v>1.3734637216323691</v>
      </c>
      <c r="AH119" s="95">
        <v>3.82</v>
      </c>
      <c r="AI119" s="95">
        <f t="shared" si="22"/>
        <v>0</v>
      </c>
      <c r="AJ119" s="95">
        <f t="shared" si="23"/>
        <v>0</v>
      </c>
      <c r="AK119" s="95">
        <f t="shared" si="13"/>
        <v>0</v>
      </c>
      <c r="AL119" s="95">
        <f t="shared" si="14"/>
        <v>1</v>
      </c>
      <c r="AM119" s="95">
        <f t="shared" si="15"/>
        <v>0</v>
      </c>
      <c r="AN119" s="95">
        <v>0.58206336291170868</v>
      </c>
      <c r="AO119" s="95">
        <v>0</v>
      </c>
      <c r="AP119" s="50">
        <f t="shared" si="24"/>
        <v>0</v>
      </c>
      <c r="AQ119" s="95">
        <v>0</v>
      </c>
      <c r="AR119" s="95">
        <f>'Datos sin int'!AE117</f>
        <v>0</v>
      </c>
      <c r="AS119" s="95">
        <f>'Datos sin int'!AF117</f>
        <v>0</v>
      </c>
      <c r="AT119" s="95">
        <f>'Datos sin int'!AG117</f>
        <v>0</v>
      </c>
      <c r="AU119" s="95">
        <f>'Datos sin int'!AH117</f>
        <v>0</v>
      </c>
      <c r="AV119" s="95">
        <f>'Datos sin int'!AI117</f>
        <v>0</v>
      </c>
      <c r="AW119" s="95">
        <f>'Datos sin int'!AJ117</f>
        <v>0</v>
      </c>
      <c r="AX119" s="95">
        <f>'Datos sin int'!AK117</f>
        <v>0</v>
      </c>
      <c r="AY119" s="95">
        <f>'Datos sin int'!AL117</f>
        <v>0</v>
      </c>
      <c r="AZ119" s="95">
        <f>'Datos sin int'!AM117</f>
        <v>0</v>
      </c>
      <c r="BA119" s="95">
        <f>'Datos sin int'!AN117</f>
        <v>0</v>
      </c>
      <c r="BB119" s="95">
        <f>'Datos sin int'!AO117</f>
        <v>0</v>
      </c>
      <c r="BC119" s="95">
        <f>'Datos sin int'!AP117</f>
        <v>0</v>
      </c>
      <c r="BD119" s="95">
        <f>'Datos sin int'!AQ117</f>
        <v>1</v>
      </c>
      <c r="BE119" s="95">
        <f>'Datos sin int'!AR117</f>
        <v>0</v>
      </c>
      <c r="BF119" s="95">
        <f>'Datos sin int'!AS117</f>
        <v>1</v>
      </c>
      <c r="BG119" s="95">
        <f>'Datos sin int'!AT117</f>
        <v>0</v>
      </c>
      <c r="BH119" s="95">
        <f>'Datos sin int'!AU117</f>
        <v>0</v>
      </c>
      <c r="BI119" s="95">
        <f>'Datos sin int'!AV117</f>
        <v>1</v>
      </c>
      <c r="BJ119" s="95">
        <f>'Datos sin int'!AW117</f>
        <v>0</v>
      </c>
      <c r="BK119" s="95">
        <f>'Datos sin int'!AX117</f>
        <v>1</v>
      </c>
    </row>
    <row r="120" spans="1:63" x14ac:dyDescent="0.3">
      <c r="A120" s="141">
        <v>117</v>
      </c>
      <c r="B120" s="95">
        <f>IF(Datos_totales!$E118=1,1,0)</f>
        <v>0</v>
      </c>
      <c r="C120" s="95">
        <f>IF(Datos_totales!$E118=2,1,0)</f>
        <v>1</v>
      </c>
      <c r="D120" s="95">
        <f>IF(Datos_totales!$E118=3,1,0)</f>
        <v>0</v>
      </c>
      <c r="E120" s="95">
        <f>IF(Datos_totales!$E118=4,1,0)</f>
        <v>0</v>
      </c>
      <c r="F120" s="95">
        <f>IF(Datos_totales!$B118=40,1,0)</f>
        <v>0</v>
      </c>
      <c r="G120" s="95">
        <f>IF(Datos_totales!$B118=60,1,0)</f>
        <v>1</v>
      </c>
      <c r="H120" s="95">
        <f>IF(Datos_totales!$B118=80,1,0)</f>
        <v>0</v>
      </c>
      <c r="I120" s="95">
        <f>IF(Datos_totales!$B118=90,1,0)</f>
        <v>0</v>
      </c>
      <c r="J120" s="95">
        <f>IF(Datos_totales!$M118=2,1,0)</f>
        <v>1</v>
      </c>
      <c r="K120" s="95">
        <f>IF(Datos_totales!$M118=3,1,0)</f>
        <v>0</v>
      </c>
      <c r="L120" s="95">
        <f>IF(Datos_totales!$M118=4,1,0)</f>
        <v>0</v>
      </c>
      <c r="M120" s="95">
        <f>IF(Datos_totales!$M118&gt;4,1,0)</f>
        <v>0</v>
      </c>
      <c r="N120" s="95">
        <f>IF(Datos_totales!$N118&lt;3.2,1,0)</f>
        <v>0</v>
      </c>
      <c r="O120" s="95">
        <f>IF(AND(Datos_totales!$N118&gt;=3.2,Datos_totales!$N118&lt;3.5),1,0)</f>
        <v>0</v>
      </c>
      <c r="P120" s="95">
        <f>IF(AND(Datos_totales!$N118&gt;=3.5,Datos_totales!$N118&lt;3.7),1,0)</f>
        <v>0</v>
      </c>
      <c r="Q120" s="95">
        <f>IF(AND(Datos_totales!$N118&gt;=3.7,Datos_totales!$N118&lt;4),1,0)</f>
        <v>0</v>
      </c>
      <c r="R120" s="95">
        <f>IF(Datos_totales!$N118&gt;4,1,0)</f>
        <v>1</v>
      </c>
      <c r="S120" s="95">
        <v>0.39499999999999602</v>
      </c>
      <c r="T120" s="95">
        <f t="shared" si="25"/>
        <v>63.564999999999998</v>
      </c>
      <c r="U120" s="95">
        <v>0</v>
      </c>
      <c r="V120" s="53">
        <v>0</v>
      </c>
      <c r="W120" s="54">
        <f t="shared" si="16"/>
        <v>1</v>
      </c>
      <c r="X120" s="54">
        <f t="shared" si="17"/>
        <v>0</v>
      </c>
      <c r="Y120" s="54">
        <f t="shared" si="18"/>
        <v>0</v>
      </c>
      <c r="Z120" s="54">
        <f t="shared" si="19"/>
        <v>0</v>
      </c>
      <c r="AA120" s="54">
        <f t="shared" si="20"/>
        <v>0</v>
      </c>
      <c r="AB120" s="95">
        <v>24779</v>
      </c>
      <c r="AC120" s="95">
        <v>24574</v>
      </c>
      <c r="AD120" s="95">
        <v>24371</v>
      </c>
      <c r="AE120" s="95">
        <f t="shared" si="21"/>
        <v>24575</v>
      </c>
      <c r="AF120" s="95">
        <v>20.57</v>
      </c>
      <c r="AG120" s="95">
        <v>1.3132342916947239</v>
      </c>
      <c r="AH120" s="95">
        <v>2.82</v>
      </c>
      <c r="AI120" s="95">
        <f t="shared" si="22"/>
        <v>0</v>
      </c>
      <c r="AJ120" s="95">
        <f t="shared" si="23"/>
        <v>0</v>
      </c>
      <c r="AK120" s="95">
        <f t="shared" si="13"/>
        <v>1</v>
      </c>
      <c r="AL120" s="95">
        <f t="shared" si="14"/>
        <v>0</v>
      </c>
      <c r="AM120" s="95">
        <f t="shared" si="15"/>
        <v>0</v>
      </c>
      <c r="AN120" s="95">
        <v>0.45024910831936105</v>
      </c>
      <c r="AO120" s="95">
        <v>0</v>
      </c>
      <c r="AP120" s="50">
        <f t="shared" si="24"/>
        <v>0</v>
      </c>
      <c r="AQ120" s="95">
        <v>0</v>
      </c>
      <c r="AR120" s="95">
        <f>'Datos sin int'!AE118</f>
        <v>0</v>
      </c>
      <c r="AS120" s="95">
        <f>'Datos sin int'!AF118</f>
        <v>1</v>
      </c>
      <c r="AT120" s="95">
        <f>'Datos sin int'!AG118</f>
        <v>0</v>
      </c>
      <c r="AU120" s="95">
        <f>'Datos sin int'!AH118</f>
        <v>0</v>
      </c>
      <c r="AV120" s="95">
        <f>'Datos sin int'!AI118</f>
        <v>1</v>
      </c>
      <c r="AW120" s="95">
        <f>'Datos sin int'!AJ118</f>
        <v>0</v>
      </c>
      <c r="AX120" s="95">
        <f>'Datos sin int'!AK118</f>
        <v>0</v>
      </c>
      <c r="AY120" s="95">
        <f>'Datos sin int'!AL118</f>
        <v>0</v>
      </c>
      <c r="AZ120" s="95">
        <f>'Datos sin int'!AM118</f>
        <v>2</v>
      </c>
      <c r="BA120" s="95">
        <f>'Datos sin int'!AN118</f>
        <v>2</v>
      </c>
      <c r="BB120" s="95">
        <f>'Datos sin int'!AO118</f>
        <v>0</v>
      </c>
      <c r="BC120" s="95">
        <f>'Datos sin int'!AP118</f>
        <v>0</v>
      </c>
      <c r="BD120" s="95">
        <f>'Datos sin int'!AQ118</f>
        <v>0</v>
      </c>
      <c r="BE120" s="95">
        <f>'Datos sin int'!AR118</f>
        <v>0</v>
      </c>
      <c r="BF120" s="95">
        <f>'Datos sin int'!AS118</f>
        <v>0</v>
      </c>
      <c r="BG120" s="95">
        <f>'Datos sin int'!AT118</f>
        <v>0</v>
      </c>
      <c r="BH120" s="95">
        <f>'Datos sin int'!AU118</f>
        <v>1</v>
      </c>
      <c r="BI120" s="95">
        <f>'Datos sin int'!AV118</f>
        <v>0</v>
      </c>
      <c r="BJ120" s="95">
        <f>'Datos sin int'!AW118</f>
        <v>2</v>
      </c>
      <c r="BK120" s="95">
        <f>'Datos sin int'!AX118</f>
        <v>3</v>
      </c>
    </row>
    <row r="121" spans="1:63" x14ac:dyDescent="0.3">
      <c r="A121" s="141">
        <v>118</v>
      </c>
      <c r="B121" s="95">
        <f>IF(Datos_totales!$E119=1,1,0)</f>
        <v>0</v>
      </c>
      <c r="C121" s="95">
        <f>IF(Datos_totales!$E119=2,1,0)</f>
        <v>1</v>
      </c>
      <c r="D121" s="95">
        <f>IF(Datos_totales!$E119=3,1,0)</f>
        <v>0</v>
      </c>
      <c r="E121" s="95">
        <f>IF(Datos_totales!$E119=4,1,0)</f>
        <v>0</v>
      </c>
      <c r="F121" s="95">
        <f>IF(Datos_totales!$B119=40,1,0)</f>
        <v>0</v>
      </c>
      <c r="G121" s="95">
        <f>IF(Datos_totales!$B119=60,1,0)</f>
        <v>1</v>
      </c>
      <c r="H121" s="95">
        <f>IF(Datos_totales!$B119=80,1,0)</f>
        <v>0</v>
      </c>
      <c r="I121" s="95">
        <f>IF(Datos_totales!$B119=90,1,0)</f>
        <v>0</v>
      </c>
      <c r="J121" s="95">
        <f>IF(Datos_totales!$M119=2,1,0)</f>
        <v>1</v>
      </c>
      <c r="K121" s="95">
        <f>IF(Datos_totales!$M119=3,1,0)</f>
        <v>0</v>
      </c>
      <c r="L121" s="95">
        <f>IF(Datos_totales!$M119=4,1,0)</f>
        <v>0</v>
      </c>
      <c r="M121" s="95">
        <f>IF(Datos_totales!$M119&gt;4,1,0)</f>
        <v>0</v>
      </c>
      <c r="N121" s="95">
        <f>IF(Datos_totales!$N119&lt;3.2,1,0)</f>
        <v>0</v>
      </c>
      <c r="O121" s="95">
        <f>IF(AND(Datos_totales!$N119&gt;=3.2,Datos_totales!$N119&lt;3.5),1,0)</f>
        <v>0</v>
      </c>
      <c r="P121" s="95">
        <f>IF(AND(Datos_totales!$N119&gt;=3.5,Datos_totales!$N119&lt;3.7),1,0)</f>
        <v>0</v>
      </c>
      <c r="Q121" s="95">
        <f>IF(AND(Datos_totales!$N119&gt;=3.7,Datos_totales!$N119&lt;4),1,0)</f>
        <v>0</v>
      </c>
      <c r="R121" s="95">
        <f>IF(Datos_totales!$N119&gt;4,1,0)</f>
        <v>1</v>
      </c>
      <c r="S121" s="95">
        <v>0.60500000000000398</v>
      </c>
      <c r="T121" s="95">
        <f t="shared" si="25"/>
        <v>64.17</v>
      </c>
      <c r="U121" s="95">
        <v>0</v>
      </c>
      <c r="V121" s="53">
        <v>0.52</v>
      </c>
      <c r="W121" s="54">
        <f t="shared" si="16"/>
        <v>0</v>
      </c>
      <c r="X121" s="54">
        <f t="shared" si="17"/>
        <v>0</v>
      </c>
      <c r="Y121" s="54">
        <f t="shared" si="18"/>
        <v>0</v>
      </c>
      <c r="Z121" s="54">
        <f t="shared" si="19"/>
        <v>0</v>
      </c>
      <c r="AA121" s="54">
        <f t="shared" si="20"/>
        <v>1</v>
      </c>
      <c r="AB121" s="95">
        <v>24779</v>
      </c>
      <c r="AC121" s="95">
        <v>24574</v>
      </c>
      <c r="AD121" s="95">
        <v>24371</v>
      </c>
      <c r="AE121" s="95">
        <f t="shared" si="21"/>
        <v>24575</v>
      </c>
      <c r="AF121" s="95">
        <v>14.26</v>
      </c>
      <c r="AG121" s="95">
        <v>1.1541195255158467</v>
      </c>
      <c r="AH121" s="95">
        <v>4.55</v>
      </c>
      <c r="AI121" s="95">
        <f t="shared" si="22"/>
        <v>0</v>
      </c>
      <c r="AJ121" s="95">
        <f t="shared" si="23"/>
        <v>0</v>
      </c>
      <c r="AK121" s="95">
        <f t="shared" si="13"/>
        <v>0</v>
      </c>
      <c r="AL121" s="95">
        <f t="shared" si="14"/>
        <v>1</v>
      </c>
      <c r="AM121" s="95">
        <f t="shared" si="15"/>
        <v>0</v>
      </c>
      <c r="AN121" s="95">
        <v>0.65801139665711239</v>
      </c>
      <c r="AO121" s="95">
        <v>1</v>
      </c>
      <c r="AP121" s="50">
        <f t="shared" si="24"/>
        <v>1.6528925619834602</v>
      </c>
      <c r="AQ121" s="95">
        <v>0</v>
      </c>
      <c r="AR121" s="95">
        <f>'Datos sin int'!AE119</f>
        <v>0</v>
      </c>
      <c r="AS121" s="95">
        <f>'Datos sin int'!AF119</f>
        <v>0</v>
      </c>
      <c r="AT121" s="95">
        <f>'Datos sin int'!AG119</f>
        <v>1</v>
      </c>
      <c r="AU121" s="95">
        <f>'Datos sin int'!AH119</f>
        <v>0</v>
      </c>
      <c r="AV121" s="95">
        <f>'Datos sin int'!AI119</f>
        <v>1</v>
      </c>
      <c r="AW121" s="95">
        <f>'Datos sin int'!AJ119</f>
        <v>0</v>
      </c>
      <c r="AX121" s="95">
        <f>'Datos sin int'!AK119</f>
        <v>0</v>
      </c>
      <c r="AY121" s="95">
        <f>'Datos sin int'!AL119</f>
        <v>2</v>
      </c>
      <c r="AZ121" s="95">
        <f>'Datos sin int'!AM119</f>
        <v>0</v>
      </c>
      <c r="BA121" s="95">
        <f>'Datos sin int'!AN119</f>
        <v>2</v>
      </c>
      <c r="BB121" s="95">
        <f>'Datos sin int'!AO119</f>
        <v>0</v>
      </c>
      <c r="BC121" s="95">
        <f>'Datos sin int'!AP119</f>
        <v>0</v>
      </c>
      <c r="BD121" s="95">
        <f>'Datos sin int'!AQ119</f>
        <v>0</v>
      </c>
      <c r="BE121" s="95">
        <f>'Datos sin int'!AR119</f>
        <v>0</v>
      </c>
      <c r="BF121" s="95">
        <f>'Datos sin int'!AS119</f>
        <v>0</v>
      </c>
      <c r="BG121" s="95">
        <f>'Datos sin int'!AT119</f>
        <v>0</v>
      </c>
      <c r="BH121" s="95">
        <f>'Datos sin int'!AU119</f>
        <v>0</v>
      </c>
      <c r="BI121" s="95">
        <f>'Datos sin int'!AV119</f>
        <v>3</v>
      </c>
      <c r="BJ121" s="95">
        <f>'Datos sin int'!AW119</f>
        <v>0</v>
      </c>
      <c r="BK121" s="95">
        <f>'Datos sin int'!AX119</f>
        <v>3</v>
      </c>
    </row>
    <row r="122" spans="1:63" x14ac:dyDescent="0.3">
      <c r="A122" s="141">
        <v>119</v>
      </c>
      <c r="B122" s="95">
        <f>IF(Datos_totales!$E120=1,1,0)</f>
        <v>0</v>
      </c>
      <c r="C122" s="95">
        <f>IF(Datos_totales!$E120=2,1,0)</f>
        <v>1</v>
      </c>
      <c r="D122" s="95">
        <f>IF(Datos_totales!$E120=3,1,0)</f>
        <v>0</v>
      </c>
      <c r="E122" s="95">
        <f>IF(Datos_totales!$E120=4,1,0)</f>
        <v>0</v>
      </c>
      <c r="F122" s="95">
        <f>IF(Datos_totales!$B120=40,1,0)</f>
        <v>0</v>
      </c>
      <c r="G122" s="95">
        <f>IF(Datos_totales!$B120=60,1,0)</f>
        <v>1</v>
      </c>
      <c r="H122" s="95">
        <f>IF(Datos_totales!$B120=80,1,0)</f>
        <v>0</v>
      </c>
      <c r="I122" s="95">
        <f>IF(Datos_totales!$B120=90,1,0)</f>
        <v>0</v>
      </c>
      <c r="J122" s="95">
        <f>IF(Datos_totales!$M120=2,1,0)</f>
        <v>1</v>
      </c>
      <c r="K122" s="95">
        <f>IF(Datos_totales!$M120=3,1,0)</f>
        <v>0</v>
      </c>
      <c r="L122" s="95">
        <f>IF(Datos_totales!$M120=4,1,0)</f>
        <v>0</v>
      </c>
      <c r="M122" s="95">
        <f>IF(Datos_totales!$M120&gt;4,1,0)</f>
        <v>0</v>
      </c>
      <c r="N122" s="95">
        <f>IF(Datos_totales!$N120&lt;3.2,1,0)</f>
        <v>0</v>
      </c>
      <c r="O122" s="95">
        <f>IF(AND(Datos_totales!$N120&gt;=3.2,Datos_totales!$N120&lt;3.5),1,0)</f>
        <v>0</v>
      </c>
      <c r="P122" s="95">
        <f>IF(AND(Datos_totales!$N120&gt;=3.5,Datos_totales!$N120&lt;3.7),1,0)</f>
        <v>0</v>
      </c>
      <c r="Q122" s="95">
        <f>IF(AND(Datos_totales!$N120&gt;=3.7,Datos_totales!$N120&lt;4),1,0)</f>
        <v>1</v>
      </c>
      <c r="R122" s="95">
        <f>IF(Datos_totales!$N120&gt;4,1,0)</f>
        <v>0</v>
      </c>
      <c r="S122" s="95">
        <v>0.18299999999999272</v>
      </c>
      <c r="T122" s="95">
        <f t="shared" si="25"/>
        <v>64.352999999999994</v>
      </c>
      <c r="U122" s="95">
        <v>0</v>
      </c>
      <c r="V122" s="53">
        <v>1.0000000000000009E-2</v>
      </c>
      <c r="W122" s="54">
        <f t="shared" si="16"/>
        <v>1</v>
      </c>
      <c r="X122" s="54">
        <f t="shared" si="17"/>
        <v>0</v>
      </c>
      <c r="Y122" s="54">
        <f t="shared" si="18"/>
        <v>0</v>
      </c>
      <c r="Z122" s="54">
        <f t="shared" si="19"/>
        <v>0</v>
      </c>
      <c r="AA122" s="54">
        <f t="shared" si="20"/>
        <v>0</v>
      </c>
      <c r="AB122" s="95">
        <v>24779</v>
      </c>
      <c r="AC122" s="95">
        <v>24574</v>
      </c>
      <c r="AD122" s="95">
        <v>24371</v>
      </c>
      <c r="AE122" s="95">
        <f t="shared" si="21"/>
        <v>24575</v>
      </c>
      <c r="AF122" s="95">
        <v>19.43</v>
      </c>
      <c r="AG122" s="95">
        <v>1.2884728005997825</v>
      </c>
      <c r="AH122" s="95">
        <v>2.66</v>
      </c>
      <c r="AI122" s="95">
        <f t="shared" si="22"/>
        <v>0</v>
      </c>
      <c r="AJ122" s="95">
        <f t="shared" si="23"/>
        <v>0</v>
      </c>
      <c r="AK122" s="95">
        <f t="shared" si="13"/>
        <v>1</v>
      </c>
      <c r="AL122" s="95">
        <f t="shared" si="14"/>
        <v>0</v>
      </c>
      <c r="AM122" s="95">
        <f t="shared" si="15"/>
        <v>0</v>
      </c>
      <c r="AN122" s="95">
        <v>0.42488163663106698</v>
      </c>
      <c r="AO122" s="95">
        <v>1</v>
      </c>
      <c r="AP122" s="50">
        <f t="shared" si="24"/>
        <v>5.4644808743171573</v>
      </c>
      <c r="AQ122" s="95">
        <v>0</v>
      </c>
      <c r="AR122" s="95">
        <f>'Datos sin int'!AE120</f>
        <v>0</v>
      </c>
      <c r="AS122" s="95">
        <f>'Datos sin int'!AF120</f>
        <v>0</v>
      </c>
      <c r="AT122" s="95">
        <f>'Datos sin int'!AG120</f>
        <v>0</v>
      </c>
      <c r="AU122" s="95">
        <f>'Datos sin int'!AH120</f>
        <v>0</v>
      </c>
      <c r="AV122" s="95">
        <f>'Datos sin int'!AI120</f>
        <v>0</v>
      </c>
      <c r="AW122" s="95">
        <f>'Datos sin int'!AJ120</f>
        <v>0</v>
      </c>
      <c r="AX122" s="95">
        <f>'Datos sin int'!AK120</f>
        <v>0</v>
      </c>
      <c r="AY122" s="95">
        <f>'Datos sin int'!AL120</f>
        <v>0</v>
      </c>
      <c r="AZ122" s="95">
        <f>'Datos sin int'!AM120</f>
        <v>0</v>
      </c>
      <c r="BA122" s="95">
        <f>'Datos sin int'!AN120</f>
        <v>0</v>
      </c>
      <c r="BB122" s="95">
        <f>'Datos sin int'!AO120</f>
        <v>0</v>
      </c>
      <c r="BC122" s="95">
        <f>'Datos sin int'!AP120</f>
        <v>0</v>
      </c>
      <c r="BD122" s="95">
        <f>'Datos sin int'!AQ120</f>
        <v>0</v>
      </c>
      <c r="BE122" s="95">
        <f>'Datos sin int'!AR120</f>
        <v>0</v>
      </c>
      <c r="BF122" s="95">
        <f>'Datos sin int'!AS120</f>
        <v>0</v>
      </c>
      <c r="BG122" s="95">
        <f>'Datos sin int'!AT120</f>
        <v>0</v>
      </c>
      <c r="BH122" s="95">
        <f>'Datos sin int'!AU120</f>
        <v>0</v>
      </c>
      <c r="BI122" s="95">
        <f>'Datos sin int'!AV120</f>
        <v>0</v>
      </c>
      <c r="BJ122" s="95">
        <f>'Datos sin int'!AW120</f>
        <v>0</v>
      </c>
      <c r="BK122" s="95">
        <f>'Datos sin int'!AX120</f>
        <v>0</v>
      </c>
    </row>
    <row r="123" spans="1:63" x14ac:dyDescent="0.3">
      <c r="A123" s="141">
        <v>120</v>
      </c>
      <c r="B123" s="95">
        <f>IF(Datos_totales!$E121=1,1,0)</f>
        <v>0</v>
      </c>
      <c r="C123" s="95">
        <f>IF(Datos_totales!$E121=2,1,0)</f>
        <v>1</v>
      </c>
      <c r="D123" s="95">
        <f>IF(Datos_totales!$E121=3,1,0)</f>
        <v>0</v>
      </c>
      <c r="E123" s="95">
        <f>IF(Datos_totales!$E121=4,1,0)</f>
        <v>0</v>
      </c>
      <c r="F123" s="95">
        <f>IF(Datos_totales!$B121=40,1,0)</f>
        <v>0</v>
      </c>
      <c r="G123" s="95">
        <f>IF(Datos_totales!$B121=60,1,0)</f>
        <v>1</v>
      </c>
      <c r="H123" s="95">
        <f>IF(Datos_totales!$B121=80,1,0)</f>
        <v>0</v>
      </c>
      <c r="I123" s="95">
        <f>IF(Datos_totales!$B121=90,1,0)</f>
        <v>0</v>
      </c>
      <c r="J123" s="95">
        <f>IF(Datos_totales!$M121=2,1,0)</f>
        <v>1</v>
      </c>
      <c r="K123" s="95">
        <f>IF(Datos_totales!$M121=3,1,0)</f>
        <v>0</v>
      </c>
      <c r="L123" s="95">
        <f>IF(Datos_totales!$M121=4,1,0)</f>
        <v>0</v>
      </c>
      <c r="M123" s="95">
        <f>IF(Datos_totales!$M121&gt;4,1,0)</f>
        <v>0</v>
      </c>
      <c r="N123" s="95">
        <f>IF(Datos_totales!$N121&lt;3.2,1,0)</f>
        <v>0</v>
      </c>
      <c r="O123" s="95">
        <f>IF(AND(Datos_totales!$N121&gt;=3.2,Datos_totales!$N121&lt;3.5),1,0)</f>
        <v>0</v>
      </c>
      <c r="P123" s="95">
        <f>IF(AND(Datos_totales!$N121&gt;=3.5,Datos_totales!$N121&lt;3.7),1,0)</f>
        <v>0</v>
      </c>
      <c r="Q123" s="95">
        <f>IF(AND(Datos_totales!$N121&gt;=3.7,Datos_totales!$N121&lt;4),1,0)</f>
        <v>0</v>
      </c>
      <c r="R123" s="95">
        <f>IF(Datos_totales!$N121&gt;4,1,0)</f>
        <v>1</v>
      </c>
      <c r="S123" s="95">
        <v>0.44700000000000273</v>
      </c>
      <c r="T123" s="95">
        <f t="shared" si="25"/>
        <v>64.8</v>
      </c>
      <c r="U123" s="95">
        <v>0</v>
      </c>
      <c r="V123" s="53">
        <v>0.41000000000000003</v>
      </c>
      <c r="W123" s="54">
        <f t="shared" si="16"/>
        <v>0</v>
      </c>
      <c r="X123" s="54">
        <f t="shared" si="17"/>
        <v>0</v>
      </c>
      <c r="Y123" s="54">
        <f t="shared" si="18"/>
        <v>0</v>
      </c>
      <c r="Z123" s="54">
        <f t="shared" si="19"/>
        <v>0</v>
      </c>
      <c r="AA123" s="54">
        <f t="shared" si="20"/>
        <v>1</v>
      </c>
      <c r="AB123" s="95">
        <v>24779</v>
      </c>
      <c r="AC123" s="95">
        <v>24574</v>
      </c>
      <c r="AD123" s="95">
        <v>24371</v>
      </c>
      <c r="AE123" s="95">
        <f t="shared" si="21"/>
        <v>24575</v>
      </c>
      <c r="AF123" s="95">
        <v>5.81</v>
      </c>
      <c r="AG123" s="95">
        <v>0.76417613239033066</v>
      </c>
      <c r="AH123" s="95">
        <v>2.98</v>
      </c>
      <c r="AI123" s="95">
        <f t="shared" si="22"/>
        <v>0</v>
      </c>
      <c r="AJ123" s="95">
        <f t="shared" si="23"/>
        <v>0</v>
      </c>
      <c r="AK123" s="95">
        <f t="shared" si="13"/>
        <v>1</v>
      </c>
      <c r="AL123" s="95">
        <f t="shared" si="14"/>
        <v>0</v>
      </c>
      <c r="AM123" s="95">
        <f t="shared" si="15"/>
        <v>0</v>
      </c>
      <c r="AN123" s="95">
        <v>0.47421626407625522</v>
      </c>
      <c r="AO123" s="95">
        <v>2</v>
      </c>
      <c r="AP123" s="50">
        <f t="shared" si="24"/>
        <v>4.4742729306487421</v>
      </c>
      <c r="AQ123" s="95">
        <v>0</v>
      </c>
      <c r="AR123" s="95">
        <f>'Datos sin int'!AE121</f>
        <v>0</v>
      </c>
      <c r="AS123" s="95">
        <f>'Datos sin int'!AF121</f>
        <v>0</v>
      </c>
      <c r="AT123" s="95">
        <f>'Datos sin int'!AG121</f>
        <v>0</v>
      </c>
      <c r="AU123" s="95">
        <f>'Datos sin int'!AH121</f>
        <v>0</v>
      </c>
      <c r="AV123" s="95">
        <f>'Datos sin int'!AI121</f>
        <v>0</v>
      </c>
      <c r="AW123" s="95">
        <f>'Datos sin int'!AJ121</f>
        <v>0</v>
      </c>
      <c r="AX123" s="95">
        <f>'Datos sin int'!AK121</f>
        <v>0</v>
      </c>
      <c r="AY123" s="95">
        <f>'Datos sin int'!AL121</f>
        <v>0</v>
      </c>
      <c r="AZ123" s="95">
        <f>'Datos sin int'!AM121</f>
        <v>0</v>
      </c>
      <c r="BA123" s="95">
        <f>'Datos sin int'!AN121</f>
        <v>0</v>
      </c>
      <c r="BB123" s="95">
        <f>'Datos sin int'!AO121</f>
        <v>0</v>
      </c>
      <c r="BC123" s="95">
        <f>'Datos sin int'!AP121</f>
        <v>0</v>
      </c>
      <c r="BD123" s="95">
        <f>'Datos sin int'!AQ121</f>
        <v>0</v>
      </c>
      <c r="BE123" s="95">
        <f>'Datos sin int'!AR121</f>
        <v>1</v>
      </c>
      <c r="BF123" s="95">
        <f>'Datos sin int'!AS121</f>
        <v>1</v>
      </c>
      <c r="BG123" s="95">
        <f>'Datos sin int'!AT121</f>
        <v>0</v>
      </c>
      <c r="BH123" s="95">
        <f>'Datos sin int'!AU121</f>
        <v>0</v>
      </c>
      <c r="BI123" s="95">
        <f>'Datos sin int'!AV121</f>
        <v>0</v>
      </c>
      <c r="BJ123" s="95">
        <f>'Datos sin int'!AW121</f>
        <v>1</v>
      </c>
      <c r="BK123" s="95">
        <f>'Datos sin int'!AX121</f>
        <v>1</v>
      </c>
    </row>
    <row r="124" spans="1:63" x14ac:dyDescent="0.3">
      <c r="A124" s="141">
        <v>121</v>
      </c>
      <c r="B124" s="95">
        <f>IF(Datos_totales!$E122=1,1,0)</f>
        <v>0</v>
      </c>
      <c r="C124" s="95">
        <f>IF(Datos_totales!$E122=2,1,0)</f>
        <v>0</v>
      </c>
      <c r="D124" s="95">
        <f>IF(Datos_totales!$E122=3,1,0)</f>
        <v>1</v>
      </c>
      <c r="E124" s="95">
        <f>IF(Datos_totales!$E122=4,1,0)</f>
        <v>0</v>
      </c>
      <c r="F124" s="95">
        <f>IF(Datos_totales!$B122=40,1,0)</f>
        <v>0</v>
      </c>
      <c r="G124" s="95">
        <f>IF(Datos_totales!$B122=60,1,0)</f>
        <v>1</v>
      </c>
      <c r="H124" s="95">
        <f>IF(Datos_totales!$B122=80,1,0)</f>
        <v>0</v>
      </c>
      <c r="I124" s="95">
        <f>IF(Datos_totales!$B122=90,1,0)</f>
        <v>0</v>
      </c>
      <c r="J124" s="95">
        <f>IF(Datos_totales!$M122=2,1,0)</f>
        <v>1</v>
      </c>
      <c r="K124" s="95">
        <f>IF(Datos_totales!$M122=3,1,0)</f>
        <v>0</v>
      </c>
      <c r="L124" s="95">
        <f>IF(Datos_totales!$M122=4,1,0)</f>
        <v>0</v>
      </c>
      <c r="M124" s="95">
        <f>IF(Datos_totales!$M122&gt;4,1,0)</f>
        <v>0</v>
      </c>
      <c r="N124" s="95">
        <f>IF(Datos_totales!$N122&lt;3.2,1,0)</f>
        <v>0</v>
      </c>
      <c r="O124" s="95">
        <f>IF(AND(Datos_totales!$N122&gt;=3.2,Datos_totales!$N122&lt;3.5),1,0)</f>
        <v>0</v>
      </c>
      <c r="P124" s="95">
        <f>IF(AND(Datos_totales!$N122&gt;=3.5,Datos_totales!$N122&lt;3.7),1,0)</f>
        <v>0</v>
      </c>
      <c r="Q124" s="95">
        <f>IF(AND(Datos_totales!$N122&gt;=3.7,Datos_totales!$N122&lt;4),1,0)</f>
        <v>1</v>
      </c>
      <c r="R124" s="95">
        <f>IF(Datos_totales!$N122&gt;4,1,0)</f>
        <v>0</v>
      </c>
      <c r="S124" s="95">
        <v>0.46000000000000796</v>
      </c>
      <c r="T124" s="95">
        <f t="shared" si="25"/>
        <v>65.260000000000005</v>
      </c>
      <c r="U124" s="95">
        <v>0</v>
      </c>
      <c r="V124" s="53">
        <v>1.0000000000000009E-2</v>
      </c>
      <c r="W124" s="54">
        <f t="shared" si="16"/>
        <v>1</v>
      </c>
      <c r="X124" s="54">
        <f t="shared" si="17"/>
        <v>0</v>
      </c>
      <c r="Y124" s="54">
        <f t="shared" si="18"/>
        <v>0</v>
      </c>
      <c r="Z124" s="54">
        <f t="shared" si="19"/>
        <v>0</v>
      </c>
      <c r="AA124" s="54">
        <f t="shared" si="20"/>
        <v>0</v>
      </c>
      <c r="AB124" s="95">
        <v>24779</v>
      </c>
      <c r="AC124" s="95">
        <v>24574</v>
      </c>
      <c r="AD124" s="95">
        <v>24371</v>
      </c>
      <c r="AE124" s="95">
        <f t="shared" si="21"/>
        <v>24575</v>
      </c>
      <c r="AF124" s="95">
        <v>12.7</v>
      </c>
      <c r="AG124" s="95">
        <v>1.1038037209559568</v>
      </c>
      <c r="AH124" s="95">
        <v>3.23</v>
      </c>
      <c r="AI124" s="95">
        <f t="shared" si="22"/>
        <v>0</v>
      </c>
      <c r="AJ124" s="95">
        <f t="shared" si="23"/>
        <v>0</v>
      </c>
      <c r="AK124" s="95">
        <f t="shared" si="13"/>
        <v>1</v>
      </c>
      <c r="AL124" s="95">
        <f t="shared" si="14"/>
        <v>0</v>
      </c>
      <c r="AM124" s="95">
        <f t="shared" si="15"/>
        <v>0</v>
      </c>
      <c r="AN124" s="95">
        <v>0.50920252233110286</v>
      </c>
      <c r="AO124" s="95">
        <v>2</v>
      </c>
      <c r="AP124" s="50">
        <f t="shared" si="24"/>
        <v>4.3478260869564469</v>
      </c>
      <c r="AQ124" s="95">
        <v>0</v>
      </c>
      <c r="AR124" s="95">
        <f>'Datos sin int'!AE122</f>
        <v>0</v>
      </c>
      <c r="AS124" s="95">
        <f>'Datos sin int'!AF122</f>
        <v>0</v>
      </c>
      <c r="AT124" s="95">
        <f>'Datos sin int'!AG122</f>
        <v>0</v>
      </c>
      <c r="AU124" s="95">
        <f>'Datos sin int'!AH122</f>
        <v>1</v>
      </c>
      <c r="AV124" s="95">
        <f>'Datos sin int'!AI122</f>
        <v>1</v>
      </c>
      <c r="AW124" s="95">
        <f>'Datos sin int'!AJ122</f>
        <v>0</v>
      </c>
      <c r="AX124" s="95">
        <f>'Datos sin int'!AK122</f>
        <v>0</v>
      </c>
      <c r="AY124" s="95">
        <f>'Datos sin int'!AL122</f>
        <v>1</v>
      </c>
      <c r="AZ124" s="95">
        <f>'Datos sin int'!AM122</f>
        <v>7</v>
      </c>
      <c r="BA124" s="95">
        <f>'Datos sin int'!AN122</f>
        <v>8</v>
      </c>
      <c r="BB124" s="95">
        <f>'Datos sin int'!AO122</f>
        <v>0</v>
      </c>
      <c r="BC124" s="95">
        <f>'Datos sin int'!AP122</f>
        <v>0</v>
      </c>
      <c r="BD124" s="95">
        <f>'Datos sin int'!AQ122</f>
        <v>0</v>
      </c>
      <c r="BE124" s="95">
        <f>'Datos sin int'!AR122</f>
        <v>5</v>
      </c>
      <c r="BF124" s="95">
        <f>'Datos sin int'!AS122</f>
        <v>5</v>
      </c>
      <c r="BG124" s="95">
        <f>'Datos sin int'!AT122</f>
        <v>0</v>
      </c>
      <c r="BH124" s="95">
        <f>'Datos sin int'!AU122</f>
        <v>0</v>
      </c>
      <c r="BI124" s="95">
        <f>'Datos sin int'!AV122</f>
        <v>1</v>
      </c>
      <c r="BJ124" s="95">
        <f>'Datos sin int'!AW122</f>
        <v>13</v>
      </c>
      <c r="BK124" s="95">
        <f>'Datos sin int'!AX122</f>
        <v>14</v>
      </c>
    </row>
    <row r="125" spans="1:63" x14ac:dyDescent="0.3">
      <c r="A125" s="141">
        <v>122</v>
      </c>
      <c r="B125" s="95">
        <f>IF(Datos_totales!$E123=1,1,0)</f>
        <v>0</v>
      </c>
      <c r="C125" s="95">
        <f>IF(Datos_totales!$E123=2,1,0)</f>
        <v>0</v>
      </c>
      <c r="D125" s="95">
        <f>IF(Datos_totales!$E123=3,1,0)</f>
        <v>1</v>
      </c>
      <c r="E125" s="95">
        <f>IF(Datos_totales!$E123=4,1,0)</f>
        <v>0</v>
      </c>
      <c r="F125" s="95">
        <f>IF(Datos_totales!$B123=40,1,0)</f>
        <v>0</v>
      </c>
      <c r="G125" s="95">
        <f>IF(Datos_totales!$B123=60,1,0)</f>
        <v>1</v>
      </c>
      <c r="H125" s="95">
        <f>IF(Datos_totales!$B123=80,1,0)</f>
        <v>0</v>
      </c>
      <c r="I125" s="95">
        <f>IF(Datos_totales!$B123=90,1,0)</f>
        <v>0</v>
      </c>
      <c r="J125" s="95">
        <f>IF(Datos_totales!$M123=2,1,0)</f>
        <v>1</v>
      </c>
      <c r="K125" s="95">
        <f>IF(Datos_totales!$M123=3,1,0)</f>
        <v>0</v>
      </c>
      <c r="L125" s="95">
        <f>IF(Datos_totales!$M123=4,1,0)</f>
        <v>0</v>
      </c>
      <c r="M125" s="95">
        <f>IF(Datos_totales!$M123&gt;4,1,0)</f>
        <v>0</v>
      </c>
      <c r="N125" s="95">
        <f>IF(Datos_totales!$N123&lt;3.2,1,0)</f>
        <v>0</v>
      </c>
      <c r="O125" s="95">
        <f>IF(AND(Datos_totales!$N123&gt;=3.2,Datos_totales!$N123&lt;3.5),1,0)</f>
        <v>0</v>
      </c>
      <c r="P125" s="95">
        <f>IF(AND(Datos_totales!$N123&gt;=3.5,Datos_totales!$N123&lt;3.7),1,0)</f>
        <v>0</v>
      </c>
      <c r="Q125" s="95">
        <f>IF(AND(Datos_totales!$N123&gt;=3.7,Datos_totales!$N123&lt;4),1,0)</f>
        <v>1</v>
      </c>
      <c r="R125" s="95">
        <f>IF(Datos_totales!$N123&gt;4,1,0)</f>
        <v>0</v>
      </c>
      <c r="S125" s="95">
        <v>0.5899999999999892</v>
      </c>
      <c r="T125" s="95">
        <f t="shared" si="25"/>
        <v>65.849999999999994</v>
      </c>
      <c r="U125" s="95">
        <v>0</v>
      </c>
      <c r="V125" s="53">
        <v>4.0000000000000036E-2</v>
      </c>
      <c r="W125" s="54">
        <f t="shared" si="16"/>
        <v>0</v>
      </c>
      <c r="X125" s="54">
        <f t="shared" si="17"/>
        <v>1</v>
      </c>
      <c r="Y125" s="54">
        <f t="shared" si="18"/>
        <v>0</v>
      </c>
      <c r="Z125" s="54">
        <f t="shared" si="19"/>
        <v>0</v>
      </c>
      <c r="AA125" s="54">
        <f t="shared" si="20"/>
        <v>0</v>
      </c>
      <c r="AB125" s="95">
        <v>24779</v>
      </c>
      <c r="AC125" s="95">
        <v>24574</v>
      </c>
      <c r="AD125" s="95">
        <v>24371</v>
      </c>
      <c r="AE125" s="95">
        <f t="shared" si="21"/>
        <v>24575</v>
      </c>
      <c r="AF125" s="95">
        <v>11.86</v>
      </c>
      <c r="AG125" s="95">
        <v>1.0740846890282438</v>
      </c>
      <c r="AH125" s="95">
        <v>2.61</v>
      </c>
      <c r="AI125" s="95">
        <f t="shared" si="22"/>
        <v>0</v>
      </c>
      <c r="AJ125" s="95">
        <f t="shared" si="23"/>
        <v>0</v>
      </c>
      <c r="AK125" s="95">
        <f t="shared" si="13"/>
        <v>1</v>
      </c>
      <c r="AL125" s="95">
        <f t="shared" si="14"/>
        <v>0</v>
      </c>
      <c r="AM125" s="95">
        <f t="shared" si="15"/>
        <v>0</v>
      </c>
      <c r="AN125" s="95">
        <v>0.41664050733828095</v>
      </c>
      <c r="AO125" s="95">
        <v>1</v>
      </c>
      <c r="AP125" s="50">
        <f t="shared" si="24"/>
        <v>1.6949152542373191</v>
      </c>
      <c r="AQ125" s="95">
        <v>0</v>
      </c>
      <c r="AR125" s="95">
        <f>'Datos sin int'!AE123</f>
        <v>0</v>
      </c>
      <c r="AS125" s="95">
        <f>'Datos sin int'!AF123</f>
        <v>0</v>
      </c>
      <c r="AT125" s="95">
        <f>'Datos sin int'!AG123</f>
        <v>0</v>
      </c>
      <c r="AU125" s="95">
        <f>'Datos sin int'!AH123</f>
        <v>3</v>
      </c>
      <c r="AV125" s="95">
        <f>'Datos sin int'!AI123</f>
        <v>3</v>
      </c>
      <c r="AW125" s="95">
        <f>'Datos sin int'!AJ123</f>
        <v>0</v>
      </c>
      <c r="AX125" s="95">
        <f>'Datos sin int'!AK123</f>
        <v>0</v>
      </c>
      <c r="AY125" s="95">
        <f>'Datos sin int'!AL123</f>
        <v>1</v>
      </c>
      <c r="AZ125" s="95">
        <f>'Datos sin int'!AM123</f>
        <v>3</v>
      </c>
      <c r="BA125" s="95">
        <f>'Datos sin int'!AN123</f>
        <v>4</v>
      </c>
      <c r="BB125" s="95">
        <f>'Datos sin int'!AO123</f>
        <v>0</v>
      </c>
      <c r="BC125" s="95">
        <f>'Datos sin int'!AP123</f>
        <v>0</v>
      </c>
      <c r="BD125" s="95">
        <f>'Datos sin int'!AQ123</f>
        <v>0</v>
      </c>
      <c r="BE125" s="95">
        <f>'Datos sin int'!AR123</f>
        <v>2</v>
      </c>
      <c r="BF125" s="95">
        <f>'Datos sin int'!AS123</f>
        <v>2</v>
      </c>
      <c r="BG125" s="95">
        <f>'Datos sin int'!AT123</f>
        <v>0</v>
      </c>
      <c r="BH125" s="95">
        <f>'Datos sin int'!AU123</f>
        <v>0</v>
      </c>
      <c r="BI125" s="95">
        <f>'Datos sin int'!AV123</f>
        <v>1</v>
      </c>
      <c r="BJ125" s="95">
        <f>'Datos sin int'!AW123</f>
        <v>8</v>
      </c>
      <c r="BK125" s="95">
        <f>'Datos sin int'!AX123</f>
        <v>9</v>
      </c>
    </row>
    <row r="126" spans="1:63" x14ac:dyDescent="0.3">
      <c r="A126" s="141">
        <v>123</v>
      </c>
      <c r="B126" s="95">
        <f>IF(Datos_totales!$E124=1,1,0)</f>
        <v>0</v>
      </c>
      <c r="C126" s="95">
        <f>IF(Datos_totales!$E124=2,1,0)</f>
        <v>1</v>
      </c>
      <c r="D126" s="95">
        <f>IF(Datos_totales!$E124=3,1,0)</f>
        <v>0</v>
      </c>
      <c r="E126" s="95">
        <f>IF(Datos_totales!$E124=4,1,0)</f>
        <v>0</v>
      </c>
      <c r="F126" s="95">
        <f>IF(Datos_totales!$B124=40,1,0)</f>
        <v>0</v>
      </c>
      <c r="G126" s="95">
        <f>IF(Datos_totales!$B124=60,1,0)</f>
        <v>1</v>
      </c>
      <c r="H126" s="95">
        <f>IF(Datos_totales!$B124=80,1,0)</f>
        <v>0</v>
      </c>
      <c r="I126" s="95">
        <f>IF(Datos_totales!$B124=90,1,0)</f>
        <v>0</v>
      </c>
      <c r="J126" s="95">
        <f>IF(Datos_totales!$M124=2,1,0)</f>
        <v>1</v>
      </c>
      <c r="K126" s="95">
        <f>IF(Datos_totales!$M124=3,1,0)</f>
        <v>0</v>
      </c>
      <c r="L126" s="95">
        <f>IF(Datos_totales!$M124=4,1,0)</f>
        <v>0</v>
      </c>
      <c r="M126" s="95">
        <f>IF(Datos_totales!$M124&gt;4,1,0)</f>
        <v>0</v>
      </c>
      <c r="N126" s="95">
        <f>IF(Datos_totales!$N124&lt;3.2,1,0)</f>
        <v>0</v>
      </c>
      <c r="O126" s="95">
        <f>IF(AND(Datos_totales!$N124&gt;=3.2,Datos_totales!$N124&lt;3.5),1,0)</f>
        <v>0</v>
      </c>
      <c r="P126" s="95">
        <f>IF(AND(Datos_totales!$N124&gt;=3.5,Datos_totales!$N124&lt;3.7),1,0)</f>
        <v>0</v>
      </c>
      <c r="Q126" s="95">
        <f>IF(AND(Datos_totales!$N124&gt;=3.7,Datos_totales!$N124&lt;4),1,0)</f>
        <v>1</v>
      </c>
      <c r="R126" s="95">
        <f>IF(Datos_totales!$N124&gt;4,1,0)</f>
        <v>0</v>
      </c>
      <c r="S126" s="95">
        <v>0.35000000000000853</v>
      </c>
      <c r="T126" s="95">
        <f t="shared" si="25"/>
        <v>66.2</v>
      </c>
      <c r="U126" s="95">
        <v>0</v>
      </c>
      <c r="V126" s="53">
        <v>0</v>
      </c>
      <c r="W126" s="54">
        <f t="shared" si="16"/>
        <v>1</v>
      </c>
      <c r="X126" s="54">
        <f t="shared" si="17"/>
        <v>0</v>
      </c>
      <c r="Y126" s="54">
        <f t="shared" si="18"/>
        <v>0</v>
      </c>
      <c r="Z126" s="54">
        <f t="shared" si="19"/>
        <v>0</v>
      </c>
      <c r="AA126" s="54">
        <f t="shared" si="20"/>
        <v>0</v>
      </c>
      <c r="AB126" s="95">
        <v>15790</v>
      </c>
      <c r="AC126" s="95">
        <v>16879</v>
      </c>
      <c r="AD126" s="95">
        <v>18043</v>
      </c>
      <c r="AE126" s="95">
        <f t="shared" si="21"/>
        <v>16904</v>
      </c>
      <c r="AF126" s="95">
        <v>16.53</v>
      </c>
      <c r="AG126" s="95">
        <v>1.2182728535714475</v>
      </c>
      <c r="AH126" s="95">
        <v>2.68</v>
      </c>
      <c r="AI126" s="95">
        <f t="shared" si="22"/>
        <v>0</v>
      </c>
      <c r="AJ126" s="95">
        <f t="shared" si="23"/>
        <v>0</v>
      </c>
      <c r="AK126" s="95">
        <f t="shared" si="13"/>
        <v>1</v>
      </c>
      <c r="AL126" s="95">
        <f t="shared" si="14"/>
        <v>0</v>
      </c>
      <c r="AM126" s="95">
        <f t="shared" si="15"/>
        <v>0</v>
      </c>
      <c r="AN126" s="95">
        <v>0.42813479402878885</v>
      </c>
      <c r="AO126" s="95">
        <v>0</v>
      </c>
      <c r="AP126" s="50">
        <f t="shared" si="24"/>
        <v>0</v>
      </c>
      <c r="AQ126" s="95">
        <v>0</v>
      </c>
      <c r="AR126" s="95">
        <f>'Datos sin int'!AE124</f>
        <v>0</v>
      </c>
      <c r="AS126" s="95">
        <f>'Datos sin int'!AF124</f>
        <v>1</v>
      </c>
      <c r="AT126" s="95">
        <f>'Datos sin int'!AG124</f>
        <v>0</v>
      </c>
      <c r="AU126" s="95">
        <f>'Datos sin int'!AH124</f>
        <v>2</v>
      </c>
      <c r="AV126" s="95">
        <f>'Datos sin int'!AI124</f>
        <v>3</v>
      </c>
      <c r="AW126" s="95">
        <f>'Datos sin int'!AJ124</f>
        <v>0</v>
      </c>
      <c r="AX126" s="95">
        <f>'Datos sin int'!AK124</f>
        <v>0</v>
      </c>
      <c r="AY126" s="95">
        <f>'Datos sin int'!AL124</f>
        <v>0</v>
      </c>
      <c r="AZ126" s="95">
        <f>'Datos sin int'!AM124</f>
        <v>0</v>
      </c>
      <c r="BA126" s="95">
        <f>'Datos sin int'!AN124</f>
        <v>0</v>
      </c>
      <c r="BB126" s="95">
        <f>'Datos sin int'!AO124</f>
        <v>0</v>
      </c>
      <c r="BC126" s="95">
        <f>'Datos sin int'!AP124</f>
        <v>0</v>
      </c>
      <c r="BD126" s="95">
        <f>'Datos sin int'!AQ124</f>
        <v>0</v>
      </c>
      <c r="BE126" s="95">
        <f>'Datos sin int'!AR124</f>
        <v>1</v>
      </c>
      <c r="BF126" s="95">
        <f>'Datos sin int'!AS124</f>
        <v>1</v>
      </c>
      <c r="BG126" s="95">
        <f>'Datos sin int'!AT124</f>
        <v>0</v>
      </c>
      <c r="BH126" s="95">
        <f>'Datos sin int'!AU124</f>
        <v>1</v>
      </c>
      <c r="BI126" s="95">
        <f>'Datos sin int'!AV124</f>
        <v>0</v>
      </c>
      <c r="BJ126" s="95">
        <f>'Datos sin int'!AW124</f>
        <v>3</v>
      </c>
      <c r="BK126" s="95">
        <f>'Datos sin int'!AX124</f>
        <v>4</v>
      </c>
    </row>
    <row r="127" spans="1:63" x14ac:dyDescent="0.3">
      <c r="A127" s="141">
        <v>124</v>
      </c>
      <c r="B127" s="95">
        <f>IF(Datos_totales!$E125=1,1,0)</f>
        <v>0</v>
      </c>
      <c r="C127" s="95">
        <f>IF(Datos_totales!$E125=2,1,0)</f>
        <v>1</v>
      </c>
      <c r="D127" s="95">
        <f>IF(Datos_totales!$E125=3,1,0)</f>
        <v>0</v>
      </c>
      <c r="E127" s="95">
        <f>IF(Datos_totales!$E125=4,1,0)</f>
        <v>0</v>
      </c>
      <c r="F127" s="95">
        <f>IF(Datos_totales!$B125=40,1,0)</f>
        <v>0</v>
      </c>
      <c r="G127" s="95">
        <f>IF(Datos_totales!$B125=60,1,0)</f>
        <v>1</v>
      </c>
      <c r="H127" s="95">
        <f>IF(Datos_totales!$B125=80,1,0)</f>
        <v>0</v>
      </c>
      <c r="I127" s="95">
        <f>IF(Datos_totales!$B125=90,1,0)</f>
        <v>0</v>
      </c>
      <c r="J127" s="95">
        <f>IF(Datos_totales!$M125=2,1,0)</f>
        <v>1</v>
      </c>
      <c r="K127" s="95">
        <f>IF(Datos_totales!$M125=3,1,0)</f>
        <v>0</v>
      </c>
      <c r="L127" s="95">
        <f>IF(Datos_totales!$M125=4,1,0)</f>
        <v>0</v>
      </c>
      <c r="M127" s="95">
        <f>IF(Datos_totales!$M125&gt;4,1,0)</f>
        <v>0</v>
      </c>
      <c r="N127" s="95">
        <f>IF(Datos_totales!$N125&lt;3.2,1,0)</f>
        <v>0</v>
      </c>
      <c r="O127" s="95">
        <f>IF(AND(Datos_totales!$N125&gt;=3.2,Datos_totales!$N125&lt;3.5),1,0)</f>
        <v>0</v>
      </c>
      <c r="P127" s="95">
        <f>IF(AND(Datos_totales!$N125&gt;=3.5,Datos_totales!$N125&lt;3.7),1,0)</f>
        <v>0</v>
      </c>
      <c r="Q127" s="95">
        <f>IF(AND(Datos_totales!$N125&gt;=3.7,Datos_totales!$N125&lt;4),1,0)</f>
        <v>1</v>
      </c>
      <c r="R127" s="95">
        <f>IF(Datos_totales!$N125&gt;4,1,0)</f>
        <v>0</v>
      </c>
      <c r="S127" s="95">
        <v>0.54999999999999716</v>
      </c>
      <c r="T127" s="95">
        <f t="shared" si="25"/>
        <v>66.75</v>
      </c>
      <c r="U127" s="95">
        <v>0</v>
      </c>
      <c r="V127" s="53">
        <v>8.9999999999999969E-2</v>
      </c>
      <c r="W127" s="54">
        <f t="shared" si="16"/>
        <v>0</v>
      </c>
      <c r="X127" s="54">
        <f t="shared" si="17"/>
        <v>0</v>
      </c>
      <c r="Y127" s="54">
        <f t="shared" si="18"/>
        <v>1</v>
      </c>
      <c r="Z127" s="54">
        <f t="shared" si="19"/>
        <v>0</v>
      </c>
      <c r="AA127" s="54">
        <f t="shared" si="20"/>
        <v>0</v>
      </c>
      <c r="AB127" s="95">
        <v>15790</v>
      </c>
      <c r="AC127" s="95">
        <v>16879</v>
      </c>
      <c r="AD127" s="95">
        <v>18043</v>
      </c>
      <c r="AE127" s="95">
        <f t="shared" si="21"/>
        <v>16904</v>
      </c>
      <c r="AF127" s="95">
        <v>33.92</v>
      </c>
      <c r="AG127" s="95">
        <v>1.5304558435846762</v>
      </c>
      <c r="AH127" s="95">
        <v>5.25</v>
      </c>
      <c r="AI127" s="95">
        <f t="shared" si="22"/>
        <v>0</v>
      </c>
      <c r="AJ127" s="95">
        <f t="shared" si="23"/>
        <v>0</v>
      </c>
      <c r="AK127" s="95">
        <f t="shared" si="13"/>
        <v>0</v>
      </c>
      <c r="AL127" s="95">
        <f t="shared" si="14"/>
        <v>1</v>
      </c>
      <c r="AM127" s="95">
        <f t="shared" si="15"/>
        <v>0</v>
      </c>
      <c r="AN127" s="95">
        <v>0.72015930340595691</v>
      </c>
      <c r="AO127" s="95">
        <v>0</v>
      </c>
      <c r="AP127" s="50">
        <f t="shared" si="24"/>
        <v>0</v>
      </c>
      <c r="AQ127" s="95">
        <v>0</v>
      </c>
      <c r="AR127" s="95">
        <f>'Datos sin int'!AE125</f>
        <v>0</v>
      </c>
      <c r="AS127" s="95">
        <f>'Datos sin int'!AF125</f>
        <v>0</v>
      </c>
      <c r="AT127" s="95">
        <f>'Datos sin int'!AG125</f>
        <v>0</v>
      </c>
      <c r="AU127" s="95">
        <f>'Datos sin int'!AH125</f>
        <v>1</v>
      </c>
      <c r="AV127" s="95">
        <f>'Datos sin int'!AI125</f>
        <v>1</v>
      </c>
      <c r="AW127" s="95">
        <f>'Datos sin int'!AJ125</f>
        <v>0</v>
      </c>
      <c r="AX127" s="95">
        <f>'Datos sin int'!AK125</f>
        <v>0</v>
      </c>
      <c r="AY127" s="95">
        <f>'Datos sin int'!AL125</f>
        <v>0</v>
      </c>
      <c r="AZ127" s="95">
        <f>'Datos sin int'!AM125</f>
        <v>0</v>
      </c>
      <c r="BA127" s="95">
        <f>'Datos sin int'!AN125</f>
        <v>0</v>
      </c>
      <c r="BB127" s="95">
        <f>'Datos sin int'!AO125</f>
        <v>0</v>
      </c>
      <c r="BC127" s="95">
        <f>'Datos sin int'!AP125</f>
        <v>0</v>
      </c>
      <c r="BD127" s="95">
        <f>'Datos sin int'!AQ125</f>
        <v>0</v>
      </c>
      <c r="BE127" s="95">
        <f>'Datos sin int'!AR125</f>
        <v>1</v>
      </c>
      <c r="BF127" s="95">
        <f>'Datos sin int'!AS125</f>
        <v>1</v>
      </c>
      <c r="BG127" s="95">
        <f>'Datos sin int'!AT125</f>
        <v>0</v>
      </c>
      <c r="BH127" s="95">
        <f>'Datos sin int'!AU125</f>
        <v>0</v>
      </c>
      <c r="BI127" s="95">
        <f>'Datos sin int'!AV125</f>
        <v>0</v>
      </c>
      <c r="BJ127" s="95">
        <f>'Datos sin int'!AW125</f>
        <v>2</v>
      </c>
      <c r="BK127" s="95">
        <f>'Datos sin int'!AX125</f>
        <v>2</v>
      </c>
    </row>
    <row r="128" spans="1:63" x14ac:dyDescent="0.3">
      <c r="A128" s="141">
        <v>125</v>
      </c>
      <c r="B128" s="95">
        <f>IF(Datos_totales!$E126=1,1,0)</f>
        <v>0</v>
      </c>
      <c r="C128" s="95">
        <f>IF(Datos_totales!$E126=2,1,0)</f>
        <v>1</v>
      </c>
      <c r="D128" s="95">
        <f>IF(Datos_totales!$E126=3,1,0)</f>
        <v>0</v>
      </c>
      <c r="E128" s="95">
        <f>IF(Datos_totales!$E126=4,1,0)</f>
        <v>0</v>
      </c>
      <c r="F128" s="95">
        <f>IF(Datos_totales!$B126=40,1,0)</f>
        <v>0</v>
      </c>
      <c r="G128" s="95">
        <f>IF(Datos_totales!$B126=60,1,0)</f>
        <v>1</v>
      </c>
      <c r="H128" s="95">
        <f>IF(Datos_totales!$B126=80,1,0)</f>
        <v>0</v>
      </c>
      <c r="I128" s="95">
        <f>IF(Datos_totales!$B126=90,1,0)</f>
        <v>0</v>
      </c>
      <c r="J128" s="95">
        <f>IF(Datos_totales!$M126=2,1,0)</f>
        <v>1</v>
      </c>
      <c r="K128" s="95">
        <f>IF(Datos_totales!$M126=3,1,0)</f>
        <v>0</v>
      </c>
      <c r="L128" s="95">
        <f>IF(Datos_totales!$M126=4,1,0)</f>
        <v>0</v>
      </c>
      <c r="M128" s="95">
        <f>IF(Datos_totales!$M126&gt;4,1,0)</f>
        <v>0</v>
      </c>
      <c r="N128" s="95">
        <f>IF(Datos_totales!$N126&lt;3.2,1,0)</f>
        <v>0</v>
      </c>
      <c r="O128" s="95">
        <f>IF(AND(Datos_totales!$N126&gt;=3.2,Datos_totales!$N126&lt;3.5),1,0)</f>
        <v>0</v>
      </c>
      <c r="P128" s="95">
        <f>IF(AND(Datos_totales!$N126&gt;=3.5,Datos_totales!$N126&lt;3.7),1,0)</f>
        <v>0</v>
      </c>
      <c r="Q128" s="95">
        <f>IF(AND(Datos_totales!$N126&gt;=3.7,Datos_totales!$N126&lt;4),1,0)</f>
        <v>0</v>
      </c>
      <c r="R128" s="95">
        <f>IF(Datos_totales!$N126&gt;4,1,0)</f>
        <v>1</v>
      </c>
      <c r="S128" s="95">
        <v>0.35999999999999943</v>
      </c>
      <c r="T128" s="95">
        <f t="shared" si="25"/>
        <v>67.11</v>
      </c>
      <c r="U128" s="95">
        <v>0</v>
      </c>
      <c r="V128" s="53">
        <v>2.0000000000000018E-2</v>
      </c>
      <c r="W128" s="54">
        <f t="shared" si="16"/>
        <v>0</v>
      </c>
      <c r="X128" s="54">
        <f t="shared" si="17"/>
        <v>1</v>
      </c>
      <c r="Y128" s="54">
        <f t="shared" si="18"/>
        <v>0</v>
      </c>
      <c r="Z128" s="54">
        <f t="shared" si="19"/>
        <v>0</v>
      </c>
      <c r="AA128" s="54">
        <f t="shared" si="20"/>
        <v>0</v>
      </c>
      <c r="AB128" s="95">
        <v>15790</v>
      </c>
      <c r="AC128" s="95">
        <v>16879</v>
      </c>
      <c r="AD128" s="95">
        <v>18043</v>
      </c>
      <c r="AE128" s="95">
        <f t="shared" si="21"/>
        <v>16904</v>
      </c>
      <c r="AF128" s="95">
        <v>24.19</v>
      </c>
      <c r="AG128" s="95">
        <v>1.3836358683618797</v>
      </c>
      <c r="AH128" s="95">
        <v>7.7</v>
      </c>
      <c r="AI128" s="95">
        <f t="shared" si="22"/>
        <v>0</v>
      </c>
      <c r="AJ128" s="95">
        <f t="shared" si="23"/>
        <v>0</v>
      </c>
      <c r="AK128" s="95">
        <f t="shared" si="13"/>
        <v>0</v>
      </c>
      <c r="AL128" s="95">
        <f t="shared" si="14"/>
        <v>0</v>
      </c>
      <c r="AM128" s="95">
        <f t="shared" si="15"/>
        <v>1</v>
      </c>
      <c r="AN128" s="95">
        <v>0.88649072517248184</v>
      </c>
      <c r="AO128" s="95">
        <v>0</v>
      </c>
      <c r="AP128" s="50">
        <f t="shared" si="24"/>
        <v>0</v>
      </c>
      <c r="AQ128" s="95">
        <v>0</v>
      </c>
      <c r="AR128" s="95">
        <f>'Datos sin int'!AE126</f>
        <v>0</v>
      </c>
      <c r="AS128" s="95">
        <f>'Datos sin int'!AF126</f>
        <v>0</v>
      </c>
      <c r="AT128" s="95">
        <f>'Datos sin int'!AG126</f>
        <v>0</v>
      </c>
      <c r="AU128" s="95">
        <f>'Datos sin int'!AH126</f>
        <v>0</v>
      </c>
      <c r="AV128" s="95">
        <f>'Datos sin int'!AI126</f>
        <v>0</v>
      </c>
      <c r="AW128" s="95">
        <f>'Datos sin int'!AJ126</f>
        <v>0</v>
      </c>
      <c r="AX128" s="95">
        <f>'Datos sin int'!AK126</f>
        <v>0</v>
      </c>
      <c r="AY128" s="95">
        <f>'Datos sin int'!AL126</f>
        <v>0</v>
      </c>
      <c r="AZ128" s="95">
        <f>'Datos sin int'!AM126</f>
        <v>0</v>
      </c>
      <c r="BA128" s="95">
        <f>'Datos sin int'!AN126</f>
        <v>0</v>
      </c>
      <c r="BB128" s="95">
        <f>'Datos sin int'!AO126</f>
        <v>0</v>
      </c>
      <c r="BC128" s="95">
        <f>'Datos sin int'!AP126</f>
        <v>0</v>
      </c>
      <c r="BD128" s="95">
        <f>'Datos sin int'!AQ126</f>
        <v>0</v>
      </c>
      <c r="BE128" s="95">
        <f>'Datos sin int'!AR126</f>
        <v>0</v>
      </c>
      <c r="BF128" s="95">
        <f>'Datos sin int'!AS126</f>
        <v>0</v>
      </c>
      <c r="BG128" s="95">
        <f>'Datos sin int'!AT126</f>
        <v>0</v>
      </c>
      <c r="BH128" s="95">
        <f>'Datos sin int'!AU126</f>
        <v>0</v>
      </c>
      <c r="BI128" s="95">
        <f>'Datos sin int'!AV126</f>
        <v>0</v>
      </c>
      <c r="BJ128" s="95">
        <f>'Datos sin int'!AW126</f>
        <v>0</v>
      </c>
      <c r="BK128" s="95">
        <f>'Datos sin int'!AX126</f>
        <v>0</v>
      </c>
    </row>
    <row r="129" spans="1:63" x14ac:dyDescent="0.3">
      <c r="A129" s="141">
        <v>126</v>
      </c>
      <c r="B129" s="95">
        <f>IF(Datos_totales!$E127=1,1,0)</f>
        <v>0</v>
      </c>
      <c r="C129" s="95">
        <f>IF(Datos_totales!$E127=2,1,0)</f>
        <v>1</v>
      </c>
      <c r="D129" s="95">
        <f>IF(Datos_totales!$E127=3,1,0)</f>
        <v>0</v>
      </c>
      <c r="E129" s="95">
        <f>IF(Datos_totales!$E127=4,1,0)</f>
        <v>0</v>
      </c>
      <c r="F129" s="95">
        <f>IF(Datos_totales!$B127=40,1,0)</f>
        <v>0</v>
      </c>
      <c r="G129" s="95">
        <f>IF(Datos_totales!$B127=60,1,0)</f>
        <v>1</v>
      </c>
      <c r="H129" s="95">
        <f>IF(Datos_totales!$B127=80,1,0)</f>
        <v>0</v>
      </c>
      <c r="I129" s="95">
        <f>IF(Datos_totales!$B127=90,1,0)</f>
        <v>0</v>
      </c>
      <c r="J129" s="95">
        <f>IF(Datos_totales!$M127=2,1,0)</f>
        <v>1</v>
      </c>
      <c r="K129" s="95">
        <f>IF(Datos_totales!$M127=3,1,0)</f>
        <v>0</v>
      </c>
      <c r="L129" s="95">
        <f>IF(Datos_totales!$M127=4,1,0)</f>
        <v>0</v>
      </c>
      <c r="M129" s="95">
        <f>IF(Datos_totales!$M127&gt;4,1,0)</f>
        <v>0</v>
      </c>
      <c r="N129" s="95">
        <f>IF(Datos_totales!$N127&lt;3.2,1,0)</f>
        <v>0</v>
      </c>
      <c r="O129" s="95">
        <f>IF(AND(Datos_totales!$N127&gt;=3.2,Datos_totales!$N127&lt;3.5),1,0)</f>
        <v>0</v>
      </c>
      <c r="P129" s="95">
        <f>IF(AND(Datos_totales!$N127&gt;=3.5,Datos_totales!$N127&lt;3.7),1,0)</f>
        <v>0</v>
      </c>
      <c r="Q129" s="95">
        <f>IF(AND(Datos_totales!$N127&gt;=3.7,Datos_totales!$N127&lt;4),1,0)</f>
        <v>1</v>
      </c>
      <c r="R129" s="95">
        <f>IF(Datos_totales!$N127&gt;4,1,0)</f>
        <v>0</v>
      </c>
      <c r="S129" s="95">
        <v>0.53499999999999659</v>
      </c>
      <c r="T129" s="95">
        <f t="shared" si="25"/>
        <v>67.644999999999996</v>
      </c>
      <c r="U129" s="95">
        <v>0</v>
      </c>
      <c r="V129" s="53">
        <v>5.0000000000000044E-2</v>
      </c>
      <c r="W129" s="54">
        <f t="shared" si="16"/>
        <v>0</v>
      </c>
      <c r="X129" s="54">
        <f t="shared" si="17"/>
        <v>1</v>
      </c>
      <c r="Y129" s="54">
        <f t="shared" si="18"/>
        <v>0</v>
      </c>
      <c r="Z129" s="54">
        <f t="shared" si="19"/>
        <v>0</v>
      </c>
      <c r="AA129" s="54">
        <f t="shared" si="20"/>
        <v>0</v>
      </c>
      <c r="AB129" s="95">
        <v>15790</v>
      </c>
      <c r="AC129" s="95">
        <v>16879</v>
      </c>
      <c r="AD129" s="95">
        <v>18043</v>
      </c>
      <c r="AE129" s="95">
        <f t="shared" si="21"/>
        <v>16904</v>
      </c>
      <c r="AF129" s="95">
        <v>49.81</v>
      </c>
      <c r="AG129" s="95">
        <v>1.6973165417323834</v>
      </c>
      <c r="AH129" s="95">
        <v>6.11</v>
      </c>
      <c r="AI129" s="95">
        <f t="shared" si="22"/>
        <v>0</v>
      </c>
      <c r="AJ129" s="95">
        <f t="shared" si="23"/>
        <v>0</v>
      </c>
      <c r="AK129" s="95">
        <f t="shared" si="13"/>
        <v>0</v>
      </c>
      <c r="AL129" s="95">
        <f t="shared" si="14"/>
        <v>1</v>
      </c>
      <c r="AM129" s="95">
        <f t="shared" si="15"/>
        <v>0</v>
      </c>
      <c r="AN129" s="95">
        <v>0.78604121024255424</v>
      </c>
      <c r="AO129" s="95">
        <v>0</v>
      </c>
      <c r="AP129" s="50">
        <f t="shared" si="24"/>
        <v>0</v>
      </c>
      <c r="AQ129" s="95">
        <v>0</v>
      </c>
      <c r="AR129" s="95">
        <f>'Datos sin int'!AE127</f>
        <v>0</v>
      </c>
      <c r="AS129" s="95">
        <f>'Datos sin int'!AF127</f>
        <v>0</v>
      </c>
      <c r="AT129" s="95">
        <f>'Datos sin int'!AG127</f>
        <v>1</v>
      </c>
      <c r="AU129" s="95">
        <f>'Datos sin int'!AH127</f>
        <v>1</v>
      </c>
      <c r="AV129" s="95">
        <f>'Datos sin int'!AI127</f>
        <v>2</v>
      </c>
      <c r="AW129" s="95">
        <f>'Datos sin int'!AJ127</f>
        <v>0</v>
      </c>
      <c r="AX129" s="95">
        <f>'Datos sin int'!AK127</f>
        <v>0</v>
      </c>
      <c r="AY129" s="95">
        <f>'Datos sin int'!AL127</f>
        <v>0</v>
      </c>
      <c r="AZ129" s="95">
        <f>'Datos sin int'!AM127</f>
        <v>0</v>
      </c>
      <c r="BA129" s="95">
        <f>'Datos sin int'!AN127</f>
        <v>0</v>
      </c>
      <c r="BB129" s="95">
        <f>'Datos sin int'!AO127</f>
        <v>0</v>
      </c>
      <c r="BC129" s="95">
        <f>'Datos sin int'!AP127</f>
        <v>0</v>
      </c>
      <c r="BD129" s="95">
        <f>'Datos sin int'!AQ127</f>
        <v>0</v>
      </c>
      <c r="BE129" s="95">
        <f>'Datos sin int'!AR127</f>
        <v>0</v>
      </c>
      <c r="BF129" s="95">
        <f>'Datos sin int'!AS127</f>
        <v>0</v>
      </c>
      <c r="BG129" s="95">
        <f>'Datos sin int'!AT127</f>
        <v>0</v>
      </c>
      <c r="BH129" s="95">
        <f>'Datos sin int'!AU127</f>
        <v>0</v>
      </c>
      <c r="BI129" s="95">
        <f>'Datos sin int'!AV127</f>
        <v>1</v>
      </c>
      <c r="BJ129" s="95">
        <f>'Datos sin int'!AW127</f>
        <v>1</v>
      </c>
      <c r="BK129" s="95">
        <f>'Datos sin int'!AX127</f>
        <v>2</v>
      </c>
    </row>
    <row r="130" spans="1:63" x14ac:dyDescent="0.3">
      <c r="A130" s="141">
        <v>127</v>
      </c>
      <c r="B130" s="95">
        <f>IF(Datos_totales!$E128=1,1,0)</f>
        <v>0</v>
      </c>
      <c r="C130" s="95">
        <f>IF(Datos_totales!$E128=2,1,0)</f>
        <v>0</v>
      </c>
      <c r="D130" s="95">
        <f>IF(Datos_totales!$E128=3,1,0)</f>
        <v>1</v>
      </c>
      <c r="E130" s="95">
        <f>IF(Datos_totales!$E128=4,1,0)</f>
        <v>0</v>
      </c>
      <c r="F130" s="95">
        <f>IF(Datos_totales!$B128=40,1,0)</f>
        <v>0</v>
      </c>
      <c r="G130" s="95">
        <f>IF(Datos_totales!$B128=60,1,0)</f>
        <v>1</v>
      </c>
      <c r="H130" s="95">
        <f>IF(Datos_totales!$B128=80,1,0)</f>
        <v>0</v>
      </c>
      <c r="I130" s="95">
        <f>IF(Datos_totales!$B128=90,1,0)</f>
        <v>0</v>
      </c>
      <c r="J130" s="95">
        <f>IF(Datos_totales!$M128=2,1,0)</f>
        <v>1</v>
      </c>
      <c r="K130" s="95">
        <f>IF(Datos_totales!$M128=3,1,0)</f>
        <v>0</v>
      </c>
      <c r="L130" s="95">
        <f>IF(Datos_totales!$M128=4,1,0)</f>
        <v>0</v>
      </c>
      <c r="M130" s="95">
        <f>IF(Datos_totales!$M128&gt;4,1,0)</f>
        <v>0</v>
      </c>
      <c r="N130" s="95">
        <f>IF(Datos_totales!$N128&lt;3.2,1,0)</f>
        <v>0</v>
      </c>
      <c r="O130" s="95">
        <f>IF(AND(Datos_totales!$N128&gt;=3.2,Datos_totales!$N128&lt;3.5),1,0)</f>
        <v>0</v>
      </c>
      <c r="P130" s="95">
        <f>IF(AND(Datos_totales!$N128&gt;=3.5,Datos_totales!$N128&lt;3.7),1,0)</f>
        <v>0</v>
      </c>
      <c r="Q130" s="95">
        <f>IF(AND(Datos_totales!$N128&gt;=3.7,Datos_totales!$N128&lt;4),1,0)</f>
        <v>0</v>
      </c>
      <c r="R130" s="95">
        <f>IF(Datos_totales!$N128&gt;4,1,0)</f>
        <v>1</v>
      </c>
      <c r="S130" s="95">
        <v>0.35500000000000398</v>
      </c>
      <c r="T130" s="95">
        <f t="shared" si="25"/>
        <v>68</v>
      </c>
      <c r="U130" s="95">
        <v>0</v>
      </c>
      <c r="V130" s="53">
        <v>5.0000000000000044E-2</v>
      </c>
      <c r="W130" s="54">
        <f t="shared" si="16"/>
        <v>0</v>
      </c>
      <c r="X130" s="54">
        <f t="shared" si="17"/>
        <v>1</v>
      </c>
      <c r="Y130" s="54">
        <f t="shared" si="18"/>
        <v>0</v>
      </c>
      <c r="Z130" s="54">
        <f t="shared" si="19"/>
        <v>0</v>
      </c>
      <c r="AA130" s="54">
        <f t="shared" si="20"/>
        <v>0</v>
      </c>
      <c r="AB130" s="95">
        <v>15790</v>
      </c>
      <c r="AC130" s="95">
        <v>16879</v>
      </c>
      <c r="AD130" s="95">
        <v>18043</v>
      </c>
      <c r="AE130" s="95">
        <f t="shared" si="21"/>
        <v>16904</v>
      </c>
      <c r="AF130" s="95">
        <v>29.03</v>
      </c>
      <c r="AG130" s="95">
        <v>1.4628470358316736</v>
      </c>
      <c r="AH130" s="95">
        <v>6.96</v>
      </c>
      <c r="AI130" s="95">
        <f t="shared" si="22"/>
        <v>0</v>
      </c>
      <c r="AJ130" s="95">
        <f t="shared" si="23"/>
        <v>0</v>
      </c>
      <c r="AK130" s="95">
        <f t="shared" si="13"/>
        <v>0</v>
      </c>
      <c r="AL130" s="95">
        <f t="shared" si="14"/>
        <v>0</v>
      </c>
      <c r="AM130" s="95">
        <f t="shared" si="15"/>
        <v>1</v>
      </c>
      <c r="AN130" s="95">
        <v>0.84260923961056211</v>
      </c>
      <c r="AO130" s="95">
        <v>0</v>
      </c>
      <c r="AP130" s="50">
        <f t="shared" si="24"/>
        <v>0</v>
      </c>
      <c r="AQ130" s="95">
        <v>0</v>
      </c>
      <c r="AR130" s="95">
        <f>'Datos sin int'!AE128</f>
        <v>0</v>
      </c>
      <c r="AS130" s="95">
        <f>'Datos sin int'!AF128</f>
        <v>0</v>
      </c>
      <c r="AT130" s="95">
        <f>'Datos sin int'!AG128</f>
        <v>0</v>
      </c>
      <c r="AU130" s="95">
        <f>'Datos sin int'!AH128</f>
        <v>0</v>
      </c>
      <c r="AV130" s="95">
        <f>'Datos sin int'!AI128</f>
        <v>0</v>
      </c>
      <c r="AW130" s="95">
        <f>'Datos sin int'!AJ128</f>
        <v>1</v>
      </c>
      <c r="AX130" s="95">
        <f>'Datos sin int'!AK128</f>
        <v>0</v>
      </c>
      <c r="AY130" s="95">
        <f>'Datos sin int'!AL128</f>
        <v>0</v>
      </c>
      <c r="AZ130" s="95">
        <f>'Datos sin int'!AM128</f>
        <v>1</v>
      </c>
      <c r="BA130" s="95">
        <f>'Datos sin int'!AN128</f>
        <v>2</v>
      </c>
      <c r="BB130" s="95">
        <f>'Datos sin int'!AO128</f>
        <v>0</v>
      </c>
      <c r="BC130" s="95">
        <f>'Datos sin int'!AP128</f>
        <v>1</v>
      </c>
      <c r="BD130" s="95">
        <f>'Datos sin int'!AQ128</f>
        <v>0</v>
      </c>
      <c r="BE130" s="95">
        <f>'Datos sin int'!AR128</f>
        <v>0</v>
      </c>
      <c r="BF130" s="95">
        <f>'Datos sin int'!AS128</f>
        <v>1</v>
      </c>
      <c r="BG130" s="95">
        <f>'Datos sin int'!AT128</f>
        <v>1</v>
      </c>
      <c r="BH130" s="95">
        <f>'Datos sin int'!AU128</f>
        <v>1</v>
      </c>
      <c r="BI130" s="95">
        <f>'Datos sin int'!AV128</f>
        <v>0</v>
      </c>
      <c r="BJ130" s="95">
        <f>'Datos sin int'!AW128</f>
        <v>1</v>
      </c>
      <c r="BK130" s="95">
        <f>'Datos sin int'!AX128</f>
        <v>3</v>
      </c>
    </row>
    <row r="131" spans="1:63" x14ac:dyDescent="0.3">
      <c r="A131" s="141">
        <v>128</v>
      </c>
      <c r="B131" s="95">
        <f>IF(Datos_totales!$E129=1,1,0)</f>
        <v>0</v>
      </c>
      <c r="C131" s="95">
        <f>IF(Datos_totales!$E129=2,1,0)</f>
        <v>0</v>
      </c>
      <c r="D131" s="95">
        <f>IF(Datos_totales!$E129=3,1,0)</f>
        <v>1</v>
      </c>
      <c r="E131" s="95">
        <f>IF(Datos_totales!$E129=4,1,0)</f>
        <v>0</v>
      </c>
      <c r="F131" s="95">
        <f>IF(Datos_totales!$B129=40,1,0)</f>
        <v>0</v>
      </c>
      <c r="G131" s="95">
        <f>IF(Datos_totales!$B129=60,1,0)</f>
        <v>1</v>
      </c>
      <c r="H131" s="95">
        <f>IF(Datos_totales!$B129=80,1,0)</f>
        <v>0</v>
      </c>
      <c r="I131" s="95">
        <f>IF(Datos_totales!$B129=90,1,0)</f>
        <v>0</v>
      </c>
      <c r="J131" s="95">
        <f>IF(Datos_totales!$M129=2,1,0)</f>
        <v>1</v>
      </c>
      <c r="K131" s="95">
        <f>IF(Datos_totales!$M129=3,1,0)</f>
        <v>0</v>
      </c>
      <c r="L131" s="95">
        <f>IF(Datos_totales!$M129=4,1,0)</f>
        <v>0</v>
      </c>
      <c r="M131" s="95">
        <f>IF(Datos_totales!$M129&gt;4,1,0)</f>
        <v>0</v>
      </c>
      <c r="N131" s="95">
        <f>IF(Datos_totales!$N129&lt;3.2,1,0)</f>
        <v>0</v>
      </c>
      <c r="O131" s="95">
        <f>IF(AND(Datos_totales!$N129&gt;=3.2,Datos_totales!$N129&lt;3.5),1,0)</f>
        <v>0</v>
      </c>
      <c r="P131" s="95">
        <f>IF(AND(Datos_totales!$N129&gt;=3.5,Datos_totales!$N129&lt;3.7),1,0)</f>
        <v>0</v>
      </c>
      <c r="Q131" s="95">
        <f>IF(AND(Datos_totales!$N129&gt;=3.7,Datos_totales!$N129&lt;4),1,0)</f>
        <v>1</v>
      </c>
      <c r="R131" s="95">
        <f>IF(Datos_totales!$N129&gt;4,1,0)</f>
        <v>0</v>
      </c>
      <c r="S131" s="95">
        <v>0.51500000000000057</v>
      </c>
      <c r="T131" s="95">
        <f t="shared" si="25"/>
        <v>68.515000000000001</v>
      </c>
      <c r="U131" s="95">
        <v>0</v>
      </c>
      <c r="V131" s="53">
        <v>8.9999999999999969E-2</v>
      </c>
      <c r="W131" s="54">
        <f t="shared" si="16"/>
        <v>0</v>
      </c>
      <c r="X131" s="54">
        <f t="shared" si="17"/>
        <v>0</v>
      </c>
      <c r="Y131" s="54">
        <f t="shared" si="18"/>
        <v>1</v>
      </c>
      <c r="Z131" s="54">
        <f t="shared" si="19"/>
        <v>0</v>
      </c>
      <c r="AA131" s="54">
        <f t="shared" si="20"/>
        <v>0</v>
      </c>
      <c r="AB131" s="95">
        <v>15790</v>
      </c>
      <c r="AC131" s="95">
        <v>16879</v>
      </c>
      <c r="AD131" s="95">
        <v>18043</v>
      </c>
      <c r="AE131" s="95">
        <f t="shared" si="21"/>
        <v>16904</v>
      </c>
      <c r="AF131" s="95">
        <v>10.88</v>
      </c>
      <c r="AG131" s="95">
        <v>1.0366288953621612</v>
      </c>
      <c r="AH131" s="95">
        <v>2.95</v>
      </c>
      <c r="AI131" s="95">
        <f t="shared" si="22"/>
        <v>0</v>
      </c>
      <c r="AJ131" s="95">
        <f t="shared" si="23"/>
        <v>0</v>
      </c>
      <c r="AK131" s="95">
        <f t="shared" si="13"/>
        <v>1</v>
      </c>
      <c r="AL131" s="95">
        <f t="shared" si="14"/>
        <v>0</v>
      </c>
      <c r="AM131" s="95">
        <f t="shared" si="15"/>
        <v>0</v>
      </c>
      <c r="AN131" s="95">
        <v>0.46982201597816303</v>
      </c>
      <c r="AO131" s="95">
        <v>0</v>
      </c>
      <c r="AP131" s="50">
        <f t="shared" si="24"/>
        <v>0</v>
      </c>
      <c r="AQ131" s="95">
        <v>0</v>
      </c>
      <c r="AR131" s="95">
        <f>'Datos sin int'!AE129</f>
        <v>0</v>
      </c>
      <c r="AS131" s="95">
        <f>'Datos sin int'!AF129</f>
        <v>0</v>
      </c>
      <c r="AT131" s="95">
        <f>'Datos sin int'!AG129</f>
        <v>0</v>
      </c>
      <c r="AU131" s="95">
        <f>'Datos sin int'!AH129</f>
        <v>1</v>
      </c>
      <c r="AV131" s="95">
        <f>'Datos sin int'!AI129</f>
        <v>1</v>
      </c>
      <c r="AW131" s="95">
        <f>'Datos sin int'!AJ129</f>
        <v>0</v>
      </c>
      <c r="AX131" s="95">
        <f>'Datos sin int'!AK129</f>
        <v>0</v>
      </c>
      <c r="AY131" s="95">
        <f>'Datos sin int'!AL129</f>
        <v>0</v>
      </c>
      <c r="AZ131" s="95">
        <f>'Datos sin int'!AM129</f>
        <v>0</v>
      </c>
      <c r="BA131" s="95">
        <f>'Datos sin int'!AN129</f>
        <v>0</v>
      </c>
      <c r="BB131" s="95">
        <f>'Datos sin int'!AO129</f>
        <v>0</v>
      </c>
      <c r="BC131" s="95">
        <f>'Datos sin int'!AP129</f>
        <v>0</v>
      </c>
      <c r="BD131" s="95">
        <f>'Datos sin int'!AQ129</f>
        <v>0</v>
      </c>
      <c r="BE131" s="95">
        <f>'Datos sin int'!AR129</f>
        <v>0</v>
      </c>
      <c r="BF131" s="95">
        <f>'Datos sin int'!AS129</f>
        <v>0</v>
      </c>
      <c r="BG131" s="95">
        <f>'Datos sin int'!AT129</f>
        <v>0</v>
      </c>
      <c r="BH131" s="95">
        <f>'Datos sin int'!AU129</f>
        <v>0</v>
      </c>
      <c r="BI131" s="95">
        <f>'Datos sin int'!AV129</f>
        <v>0</v>
      </c>
      <c r="BJ131" s="95">
        <f>'Datos sin int'!AW129</f>
        <v>1</v>
      </c>
      <c r="BK131" s="95">
        <f>'Datos sin int'!AX129</f>
        <v>1</v>
      </c>
    </row>
    <row r="132" spans="1:63" x14ac:dyDescent="0.3">
      <c r="A132" s="141">
        <v>129</v>
      </c>
      <c r="B132" s="95">
        <f>IF(Datos_totales!$E130=1,1,0)</f>
        <v>0</v>
      </c>
      <c r="C132" s="95">
        <f>IF(Datos_totales!$E130=2,1,0)</f>
        <v>0</v>
      </c>
      <c r="D132" s="95">
        <f>IF(Datos_totales!$E130=3,1,0)</f>
        <v>1</v>
      </c>
      <c r="E132" s="95">
        <f>IF(Datos_totales!$E130=4,1,0)</f>
        <v>0</v>
      </c>
      <c r="F132" s="95">
        <f>IF(Datos_totales!$B130=40,1,0)</f>
        <v>0</v>
      </c>
      <c r="G132" s="95">
        <f>IF(Datos_totales!$B130=60,1,0)</f>
        <v>1</v>
      </c>
      <c r="H132" s="95">
        <f>IF(Datos_totales!$B130=80,1,0)</f>
        <v>0</v>
      </c>
      <c r="I132" s="95">
        <f>IF(Datos_totales!$B130=90,1,0)</f>
        <v>0</v>
      </c>
      <c r="J132" s="95">
        <f>IF(Datos_totales!$M130=2,1,0)</f>
        <v>1</v>
      </c>
      <c r="K132" s="95">
        <f>IF(Datos_totales!$M130=3,1,0)</f>
        <v>0</v>
      </c>
      <c r="L132" s="95">
        <f>IF(Datos_totales!$M130=4,1,0)</f>
        <v>0</v>
      </c>
      <c r="M132" s="95">
        <f>IF(Datos_totales!$M130&gt;4,1,0)</f>
        <v>0</v>
      </c>
      <c r="N132" s="95">
        <f>IF(Datos_totales!$N130&lt;3.2,1,0)</f>
        <v>0</v>
      </c>
      <c r="O132" s="95">
        <f>IF(AND(Datos_totales!$N130&gt;=3.2,Datos_totales!$N130&lt;3.5),1,0)</f>
        <v>0</v>
      </c>
      <c r="P132" s="95">
        <f>IF(AND(Datos_totales!$N130&gt;=3.5,Datos_totales!$N130&lt;3.7),1,0)</f>
        <v>0</v>
      </c>
      <c r="Q132" s="95">
        <f>IF(AND(Datos_totales!$N130&gt;=3.7,Datos_totales!$N130&lt;4),1,0)</f>
        <v>1</v>
      </c>
      <c r="R132" s="95">
        <f>IF(Datos_totales!$N130&gt;4,1,0)</f>
        <v>0</v>
      </c>
      <c r="S132" s="95">
        <v>0.92999999999999261</v>
      </c>
      <c r="T132" s="95">
        <f t="shared" si="25"/>
        <v>69.444999999999993</v>
      </c>
      <c r="U132" s="95">
        <v>0</v>
      </c>
      <c r="V132" s="53">
        <v>0.21999999999999997</v>
      </c>
      <c r="W132" s="54">
        <f t="shared" si="16"/>
        <v>0</v>
      </c>
      <c r="X132" s="54">
        <f t="shared" si="17"/>
        <v>0</v>
      </c>
      <c r="Y132" s="54">
        <f t="shared" si="18"/>
        <v>0</v>
      </c>
      <c r="Z132" s="54">
        <f t="shared" si="19"/>
        <v>1</v>
      </c>
      <c r="AA132" s="54">
        <f t="shared" si="20"/>
        <v>0</v>
      </c>
      <c r="AB132" s="95">
        <v>15790</v>
      </c>
      <c r="AC132" s="95">
        <v>16879</v>
      </c>
      <c r="AD132" s="95">
        <v>18043</v>
      </c>
      <c r="AE132" s="95">
        <f t="shared" si="21"/>
        <v>16904</v>
      </c>
      <c r="AF132" s="95">
        <v>15.61</v>
      </c>
      <c r="AG132" s="95">
        <v>1.1934029030624176</v>
      </c>
      <c r="AH132" s="95">
        <v>3.09</v>
      </c>
      <c r="AI132" s="95">
        <f t="shared" si="22"/>
        <v>0</v>
      </c>
      <c r="AJ132" s="95">
        <f t="shared" si="23"/>
        <v>0</v>
      </c>
      <c r="AK132" s="95">
        <f t="shared" ref="AK132:AK195" si="26">IF(AND(AH132&gt;=1.9,AH132&lt;3.6),1,0)</f>
        <v>1</v>
      </c>
      <c r="AL132" s="95">
        <f t="shared" ref="AL132:AL195" si="27">IF(AND(AH132&gt;=3.6,AH132&lt;6.4),1,0)</f>
        <v>0</v>
      </c>
      <c r="AM132" s="95">
        <f t="shared" ref="AM132:AM195" si="28">IF(AH132&gt;=6.4,1,0)</f>
        <v>0</v>
      </c>
      <c r="AN132" s="95">
        <v>0.48995847942483461</v>
      </c>
      <c r="AO132" s="95">
        <v>0</v>
      </c>
      <c r="AP132" s="50">
        <f t="shared" si="24"/>
        <v>0</v>
      </c>
      <c r="AQ132" s="95">
        <v>0</v>
      </c>
      <c r="AR132" s="95">
        <f>'Datos sin int'!AE130</f>
        <v>0</v>
      </c>
      <c r="AS132" s="95">
        <f>'Datos sin int'!AF130</f>
        <v>0</v>
      </c>
      <c r="AT132" s="95">
        <f>'Datos sin int'!AG130</f>
        <v>0</v>
      </c>
      <c r="AU132" s="95">
        <f>'Datos sin int'!AH130</f>
        <v>2</v>
      </c>
      <c r="AV132" s="95">
        <f>'Datos sin int'!AI130</f>
        <v>2</v>
      </c>
      <c r="AW132" s="95">
        <f>'Datos sin int'!AJ130</f>
        <v>0</v>
      </c>
      <c r="AX132" s="95">
        <f>'Datos sin int'!AK130</f>
        <v>0</v>
      </c>
      <c r="AY132" s="95">
        <f>'Datos sin int'!AL130</f>
        <v>3</v>
      </c>
      <c r="AZ132" s="95">
        <f>'Datos sin int'!AM130</f>
        <v>0</v>
      </c>
      <c r="BA132" s="95">
        <f>'Datos sin int'!AN130</f>
        <v>3</v>
      </c>
      <c r="BB132" s="95">
        <f>'Datos sin int'!AO130</f>
        <v>0</v>
      </c>
      <c r="BC132" s="95">
        <f>'Datos sin int'!AP130</f>
        <v>0</v>
      </c>
      <c r="BD132" s="95">
        <f>'Datos sin int'!AQ130</f>
        <v>2</v>
      </c>
      <c r="BE132" s="95">
        <f>'Datos sin int'!AR130</f>
        <v>2</v>
      </c>
      <c r="BF132" s="95">
        <f>'Datos sin int'!AS130</f>
        <v>4</v>
      </c>
      <c r="BG132" s="95">
        <f>'Datos sin int'!AT130</f>
        <v>0</v>
      </c>
      <c r="BH132" s="95">
        <f>'Datos sin int'!AU130</f>
        <v>0</v>
      </c>
      <c r="BI132" s="95">
        <f>'Datos sin int'!AV130</f>
        <v>5</v>
      </c>
      <c r="BJ132" s="95">
        <f>'Datos sin int'!AW130</f>
        <v>4</v>
      </c>
      <c r="BK132" s="95">
        <f>'Datos sin int'!AX130</f>
        <v>9</v>
      </c>
    </row>
    <row r="133" spans="1:63" x14ac:dyDescent="0.3">
      <c r="A133" s="141">
        <v>130</v>
      </c>
      <c r="B133" s="95">
        <f>IF(Datos_totales!$E131=1,1,0)</f>
        <v>0</v>
      </c>
      <c r="C133" s="95">
        <f>IF(Datos_totales!$E131=2,1,0)</f>
        <v>0</v>
      </c>
      <c r="D133" s="95">
        <f>IF(Datos_totales!$E131=3,1,0)</f>
        <v>1</v>
      </c>
      <c r="E133" s="95">
        <f>IF(Datos_totales!$E131=4,1,0)</f>
        <v>0</v>
      </c>
      <c r="F133" s="95">
        <f>IF(Datos_totales!$B131=40,1,0)</f>
        <v>0</v>
      </c>
      <c r="G133" s="95">
        <f>IF(Datos_totales!$B131=60,1,0)</f>
        <v>1</v>
      </c>
      <c r="H133" s="95">
        <f>IF(Datos_totales!$B131=80,1,0)</f>
        <v>0</v>
      </c>
      <c r="I133" s="95">
        <f>IF(Datos_totales!$B131=90,1,0)</f>
        <v>0</v>
      </c>
      <c r="J133" s="95">
        <f>IF(Datos_totales!$M131=2,1,0)</f>
        <v>1</v>
      </c>
      <c r="K133" s="95">
        <f>IF(Datos_totales!$M131=3,1,0)</f>
        <v>0</v>
      </c>
      <c r="L133" s="95">
        <f>IF(Datos_totales!$M131=4,1,0)</f>
        <v>0</v>
      </c>
      <c r="M133" s="95">
        <f>IF(Datos_totales!$M131&gt;4,1,0)</f>
        <v>0</v>
      </c>
      <c r="N133" s="95">
        <f>IF(Datos_totales!$N131&lt;3.2,1,0)</f>
        <v>0</v>
      </c>
      <c r="O133" s="95">
        <f>IF(AND(Datos_totales!$N131&gt;=3.2,Datos_totales!$N131&lt;3.5),1,0)</f>
        <v>1</v>
      </c>
      <c r="P133" s="95">
        <f>IF(AND(Datos_totales!$N131&gt;=3.5,Datos_totales!$N131&lt;3.7),1,0)</f>
        <v>0</v>
      </c>
      <c r="Q133" s="95">
        <f>IF(AND(Datos_totales!$N131&gt;=3.7,Datos_totales!$N131&lt;4),1,0)</f>
        <v>0</v>
      </c>
      <c r="R133" s="95">
        <f>IF(Datos_totales!$N131&gt;4,1,0)</f>
        <v>0</v>
      </c>
      <c r="S133" s="95">
        <v>0.31700000000000728</v>
      </c>
      <c r="T133" s="95">
        <f t="shared" si="25"/>
        <v>69.762</v>
      </c>
      <c r="U133" s="95">
        <v>0</v>
      </c>
      <c r="V133" s="53">
        <v>6.0000000000000053E-2</v>
      </c>
      <c r="W133" s="54">
        <f t="shared" ref="W133:W196" si="29">IF(AND($V133&gt;=0,$V133&lt;0.02),1,0)</f>
        <v>0</v>
      </c>
      <c r="X133" s="54">
        <f t="shared" ref="X133:X196" si="30">IF(AND($V133&gt;=0.02,$V133&lt;0.09),1,0)</f>
        <v>1</v>
      </c>
      <c r="Y133" s="54">
        <f t="shared" ref="Y133:Y196" si="31">IF(AND($V133&gt;=0.09,$V133&lt;0.2),1,0)</f>
        <v>0</v>
      </c>
      <c r="Z133" s="54">
        <f t="shared" ref="Z133:Z196" si="32">IF(AND($V133&gt;=0.2,$V133&lt;0.33),1,0)</f>
        <v>0</v>
      </c>
      <c r="AA133" s="54">
        <f t="shared" ref="AA133:AA196" si="33">IF(AND($V133&gt;=0.33,$V133&lt;=0.52),1,0)</f>
        <v>0</v>
      </c>
      <c r="AB133" s="95">
        <v>15790</v>
      </c>
      <c r="AC133" s="95">
        <v>16879</v>
      </c>
      <c r="AD133" s="95">
        <v>18043</v>
      </c>
      <c r="AE133" s="95">
        <f t="shared" ref="AE133:AE196" si="34">ROUND(AVERAGE(AB133:AD133),0)</f>
        <v>16904</v>
      </c>
      <c r="AF133" s="95">
        <v>14.74</v>
      </c>
      <c r="AG133" s="95">
        <v>1.1684974835230326</v>
      </c>
      <c r="AH133" s="95">
        <v>3.19</v>
      </c>
      <c r="AI133" s="95">
        <f t="shared" ref="AI133:AI196" si="35">IF(AND(AH133&gt;=0,AH133&lt;1),1,0)</f>
        <v>0</v>
      </c>
      <c r="AJ133" s="95">
        <f t="shared" ref="AJ133:AJ196" si="36">IF(AND(AH133&gt;=1,AH133&lt;1.9),1,0)</f>
        <v>0</v>
      </c>
      <c r="AK133" s="95">
        <f t="shared" si="26"/>
        <v>1</v>
      </c>
      <c r="AL133" s="95">
        <f t="shared" si="27"/>
        <v>0</v>
      </c>
      <c r="AM133" s="95">
        <f t="shared" si="28"/>
        <v>0</v>
      </c>
      <c r="AN133" s="95">
        <v>0.50379068305718111</v>
      </c>
      <c r="AO133" s="95">
        <v>1</v>
      </c>
      <c r="AP133" s="50">
        <f t="shared" ref="AP133:AP196" si="37">AO133/S133</f>
        <v>3.1545741324920411</v>
      </c>
      <c r="AQ133" s="95">
        <v>0</v>
      </c>
      <c r="AR133" s="95">
        <f>'Datos sin int'!AE131</f>
        <v>0</v>
      </c>
      <c r="AS133" s="95">
        <f>'Datos sin int'!AF131</f>
        <v>0</v>
      </c>
      <c r="AT133" s="95">
        <f>'Datos sin int'!AG131</f>
        <v>0</v>
      </c>
      <c r="AU133" s="95">
        <f>'Datos sin int'!AH131</f>
        <v>0</v>
      </c>
      <c r="AV133" s="95">
        <f>'Datos sin int'!AI131</f>
        <v>0</v>
      </c>
      <c r="AW133" s="95">
        <f>'Datos sin int'!AJ131</f>
        <v>0</v>
      </c>
      <c r="AX133" s="95">
        <f>'Datos sin int'!AK131</f>
        <v>0</v>
      </c>
      <c r="AY133" s="95">
        <f>'Datos sin int'!AL131</f>
        <v>0</v>
      </c>
      <c r="AZ133" s="95">
        <f>'Datos sin int'!AM131</f>
        <v>1</v>
      </c>
      <c r="BA133" s="95">
        <f>'Datos sin int'!AN131</f>
        <v>1</v>
      </c>
      <c r="BB133" s="95">
        <f>'Datos sin int'!AO131</f>
        <v>0</v>
      </c>
      <c r="BC133" s="95">
        <f>'Datos sin int'!AP131</f>
        <v>0</v>
      </c>
      <c r="BD133" s="95">
        <f>'Datos sin int'!AQ131</f>
        <v>0</v>
      </c>
      <c r="BE133" s="95">
        <f>'Datos sin int'!AR131</f>
        <v>0</v>
      </c>
      <c r="BF133" s="95">
        <f>'Datos sin int'!AS131</f>
        <v>0</v>
      </c>
      <c r="BG133" s="95">
        <f>'Datos sin int'!AT131</f>
        <v>0</v>
      </c>
      <c r="BH133" s="95">
        <f>'Datos sin int'!AU131</f>
        <v>0</v>
      </c>
      <c r="BI133" s="95">
        <f>'Datos sin int'!AV131</f>
        <v>0</v>
      </c>
      <c r="BJ133" s="95">
        <f>'Datos sin int'!AW131</f>
        <v>1</v>
      </c>
      <c r="BK133" s="95">
        <f>'Datos sin int'!AX131</f>
        <v>1</v>
      </c>
    </row>
    <row r="134" spans="1:63" x14ac:dyDescent="0.3">
      <c r="A134" s="141">
        <v>131</v>
      </c>
      <c r="B134" s="95">
        <f>IF(Datos_totales!$E132=1,1,0)</f>
        <v>0</v>
      </c>
      <c r="C134" s="95">
        <f>IF(Datos_totales!$E132=2,1,0)</f>
        <v>0</v>
      </c>
      <c r="D134" s="95">
        <f>IF(Datos_totales!$E132=3,1,0)</f>
        <v>1</v>
      </c>
      <c r="E134" s="95">
        <f>IF(Datos_totales!$E132=4,1,0)</f>
        <v>0</v>
      </c>
      <c r="F134" s="95">
        <f>IF(Datos_totales!$B132=40,1,0)</f>
        <v>0</v>
      </c>
      <c r="G134" s="95">
        <f>IF(Datos_totales!$B132=60,1,0)</f>
        <v>1</v>
      </c>
      <c r="H134" s="95">
        <f>IF(Datos_totales!$B132=80,1,0)</f>
        <v>0</v>
      </c>
      <c r="I134" s="95">
        <f>IF(Datos_totales!$B132=90,1,0)</f>
        <v>0</v>
      </c>
      <c r="J134" s="95">
        <f>IF(Datos_totales!$M132=2,1,0)</f>
        <v>0</v>
      </c>
      <c r="K134" s="95">
        <f>IF(Datos_totales!$M132=3,1,0)</f>
        <v>1</v>
      </c>
      <c r="L134" s="95">
        <f>IF(Datos_totales!$M132=4,1,0)</f>
        <v>0</v>
      </c>
      <c r="M134" s="95">
        <f>IF(Datos_totales!$M132&gt;4,1,0)</f>
        <v>0</v>
      </c>
      <c r="N134" s="95">
        <f>IF(Datos_totales!$N132&lt;3.2,1,0)</f>
        <v>0</v>
      </c>
      <c r="O134" s="95">
        <f>IF(AND(Datos_totales!$N132&gt;=3.2,Datos_totales!$N132&lt;3.5),1,0)</f>
        <v>1</v>
      </c>
      <c r="P134" s="95">
        <f>IF(AND(Datos_totales!$N132&gt;=3.5,Datos_totales!$N132&lt;3.7),1,0)</f>
        <v>0</v>
      </c>
      <c r="Q134" s="95">
        <f>IF(AND(Datos_totales!$N132&gt;=3.7,Datos_totales!$N132&lt;4),1,0)</f>
        <v>0</v>
      </c>
      <c r="R134" s="95">
        <f>IF(Datos_totales!$N132&gt;4,1,0)</f>
        <v>0</v>
      </c>
      <c r="S134" s="95">
        <v>0.23799999999999955</v>
      </c>
      <c r="T134" s="95">
        <f t="shared" ref="T134:T197" si="38">T133+S134</f>
        <v>70</v>
      </c>
      <c r="U134" s="95">
        <v>0</v>
      </c>
      <c r="V134" s="53">
        <v>0</v>
      </c>
      <c r="W134" s="54">
        <f t="shared" si="29"/>
        <v>1</v>
      </c>
      <c r="X134" s="54">
        <f t="shared" si="30"/>
        <v>0</v>
      </c>
      <c r="Y134" s="54">
        <f t="shared" si="31"/>
        <v>0</v>
      </c>
      <c r="Z134" s="54">
        <f t="shared" si="32"/>
        <v>0</v>
      </c>
      <c r="AA134" s="54">
        <f t="shared" si="33"/>
        <v>0</v>
      </c>
      <c r="AB134" s="95">
        <v>15790</v>
      </c>
      <c r="AC134" s="95">
        <v>16879</v>
      </c>
      <c r="AD134" s="95">
        <v>18043</v>
      </c>
      <c r="AE134" s="95">
        <f t="shared" si="34"/>
        <v>16904</v>
      </c>
      <c r="AF134" s="95">
        <v>35.75</v>
      </c>
      <c r="AG134" s="95">
        <v>1.5532760461370994</v>
      </c>
      <c r="AH134" s="95">
        <v>2.89</v>
      </c>
      <c r="AI134" s="95">
        <f t="shared" si="35"/>
        <v>0</v>
      </c>
      <c r="AJ134" s="95">
        <f t="shared" si="36"/>
        <v>0</v>
      </c>
      <c r="AK134" s="95">
        <f t="shared" si="26"/>
        <v>1</v>
      </c>
      <c r="AL134" s="95">
        <f t="shared" si="27"/>
        <v>0</v>
      </c>
      <c r="AM134" s="95">
        <f t="shared" si="28"/>
        <v>0</v>
      </c>
      <c r="AN134" s="95">
        <v>0.46089784275654788</v>
      </c>
      <c r="AO134" s="95">
        <v>0</v>
      </c>
      <c r="AP134" s="50">
        <f t="shared" si="37"/>
        <v>0</v>
      </c>
      <c r="AQ134" s="95">
        <v>0</v>
      </c>
      <c r="AR134" s="95">
        <f>'Datos sin int'!AE132</f>
        <v>0</v>
      </c>
      <c r="AS134" s="95">
        <f>'Datos sin int'!AF132</f>
        <v>0</v>
      </c>
      <c r="AT134" s="95">
        <f>'Datos sin int'!AG132</f>
        <v>0</v>
      </c>
      <c r="AU134" s="95">
        <f>'Datos sin int'!AH132</f>
        <v>0</v>
      </c>
      <c r="AV134" s="95">
        <f>'Datos sin int'!AI132</f>
        <v>0</v>
      </c>
      <c r="AW134" s="95">
        <f>'Datos sin int'!AJ132</f>
        <v>0</v>
      </c>
      <c r="AX134" s="95">
        <f>'Datos sin int'!AK132</f>
        <v>0</v>
      </c>
      <c r="AY134" s="95">
        <f>'Datos sin int'!AL132</f>
        <v>0</v>
      </c>
      <c r="AZ134" s="95">
        <f>'Datos sin int'!AM132</f>
        <v>1</v>
      </c>
      <c r="BA134" s="95">
        <f>'Datos sin int'!AN132</f>
        <v>1</v>
      </c>
      <c r="BB134" s="95">
        <f>'Datos sin int'!AO132</f>
        <v>0</v>
      </c>
      <c r="BC134" s="95">
        <f>'Datos sin int'!AP132</f>
        <v>0</v>
      </c>
      <c r="BD134" s="95">
        <f>'Datos sin int'!AQ132</f>
        <v>1</v>
      </c>
      <c r="BE134" s="95">
        <f>'Datos sin int'!AR132</f>
        <v>1</v>
      </c>
      <c r="BF134" s="95">
        <f>'Datos sin int'!AS132</f>
        <v>2</v>
      </c>
      <c r="BG134" s="95">
        <f>'Datos sin int'!AT132</f>
        <v>0</v>
      </c>
      <c r="BH134" s="95">
        <f>'Datos sin int'!AU132</f>
        <v>0</v>
      </c>
      <c r="BI134" s="95">
        <f>'Datos sin int'!AV132</f>
        <v>1</v>
      </c>
      <c r="BJ134" s="95">
        <f>'Datos sin int'!AW132</f>
        <v>2</v>
      </c>
      <c r="BK134" s="95">
        <f>'Datos sin int'!AX132</f>
        <v>3</v>
      </c>
    </row>
    <row r="135" spans="1:63" x14ac:dyDescent="0.3">
      <c r="A135" s="141">
        <v>132</v>
      </c>
      <c r="B135" s="95">
        <f>IF(Datos_totales!$E133=1,1,0)</f>
        <v>0</v>
      </c>
      <c r="C135" s="95">
        <f>IF(Datos_totales!$E133=2,1,0)</f>
        <v>0</v>
      </c>
      <c r="D135" s="95">
        <f>IF(Datos_totales!$E133=3,1,0)</f>
        <v>1</v>
      </c>
      <c r="E135" s="95">
        <f>IF(Datos_totales!$E133=4,1,0)</f>
        <v>0</v>
      </c>
      <c r="F135" s="95">
        <f>IF(Datos_totales!$B133=40,1,0)</f>
        <v>0</v>
      </c>
      <c r="G135" s="95">
        <f>IF(Datos_totales!$B133=60,1,0)</f>
        <v>1</v>
      </c>
      <c r="H135" s="95">
        <f>IF(Datos_totales!$B133=80,1,0)</f>
        <v>0</v>
      </c>
      <c r="I135" s="95">
        <f>IF(Datos_totales!$B133=90,1,0)</f>
        <v>0</v>
      </c>
      <c r="J135" s="95">
        <f>IF(Datos_totales!$M133=2,1,0)</f>
        <v>1</v>
      </c>
      <c r="K135" s="95">
        <f>IF(Datos_totales!$M133=3,1,0)</f>
        <v>0</v>
      </c>
      <c r="L135" s="95">
        <f>IF(Datos_totales!$M133=4,1,0)</f>
        <v>0</v>
      </c>
      <c r="M135" s="95">
        <f>IF(Datos_totales!$M133&gt;4,1,0)</f>
        <v>0</v>
      </c>
      <c r="N135" s="95">
        <f>IF(Datos_totales!$N133&lt;3.2,1,0)</f>
        <v>0</v>
      </c>
      <c r="O135" s="95">
        <f>IF(AND(Datos_totales!$N133&gt;=3.2,Datos_totales!$N133&lt;3.5),1,0)</f>
        <v>1</v>
      </c>
      <c r="P135" s="95">
        <f>IF(AND(Datos_totales!$N133&gt;=3.5,Datos_totales!$N133&lt;3.7),1,0)</f>
        <v>0</v>
      </c>
      <c r="Q135" s="95">
        <f>IF(AND(Datos_totales!$N133&gt;=3.7,Datos_totales!$N133&lt;4),1,0)</f>
        <v>0</v>
      </c>
      <c r="R135" s="95">
        <f>IF(Datos_totales!$N133&gt;4,1,0)</f>
        <v>0</v>
      </c>
      <c r="S135" s="95">
        <v>0.40999999999999659</v>
      </c>
      <c r="T135" s="95">
        <f t="shared" si="38"/>
        <v>70.41</v>
      </c>
      <c r="U135" s="95">
        <v>0</v>
      </c>
      <c r="V135" s="53">
        <v>6.0000000000000053E-2</v>
      </c>
      <c r="W135" s="54">
        <f t="shared" si="29"/>
        <v>0</v>
      </c>
      <c r="X135" s="54">
        <f t="shared" si="30"/>
        <v>1</v>
      </c>
      <c r="Y135" s="54">
        <f t="shared" si="31"/>
        <v>0</v>
      </c>
      <c r="Z135" s="54">
        <f t="shared" si="32"/>
        <v>0</v>
      </c>
      <c r="AA135" s="54">
        <f t="shared" si="33"/>
        <v>0</v>
      </c>
      <c r="AB135" s="95">
        <v>15790</v>
      </c>
      <c r="AC135" s="95">
        <v>16879</v>
      </c>
      <c r="AD135" s="95">
        <v>18043</v>
      </c>
      <c r="AE135" s="95">
        <f t="shared" si="34"/>
        <v>16904</v>
      </c>
      <c r="AF135" s="95">
        <v>34.93</v>
      </c>
      <c r="AG135" s="95">
        <v>1.5431985856376467</v>
      </c>
      <c r="AH135" s="95">
        <v>3.54</v>
      </c>
      <c r="AI135" s="95">
        <f t="shared" si="35"/>
        <v>0</v>
      </c>
      <c r="AJ135" s="95">
        <f t="shared" si="36"/>
        <v>0</v>
      </c>
      <c r="AK135" s="95">
        <f t="shared" si="26"/>
        <v>1</v>
      </c>
      <c r="AL135" s="95">
        <f t="shared" si="27"/>
        <v>0</v>
      </c>
      <c r="AM135" s="95">
        <f t="shared" si="28"/>
        <v>0</v>
      </c>
      <c r="AN135" s="95">
        <v>0.54900326202578786</v>
      </c>
      <c r="AO135" s="95">
        <v>0</v>
      </c>
      <c r="AP135" s="50">
        <f t="shared" si="37"/>
        <v>0</v>
      </c>
      <c r="AQ135" s="95">
        <v>0</v>
      </c>
      <c r="AR135" s="95">
        <f>'Datos sin int'!AE133</f>
        <v>0</v>
      </c>
      <c r="AS135" s="95">
        <f>'Datos sin int'!AF133</f>
        <v>0</v>
      </c>
      <c r="AT135" s="95">
        <f>'Datos sin int'!AG133</f>
        <v>0</v>
      </c>
      <c r="AU135" s="95">
        <f>'Datos sin int'!AH133</f>
        <v>1</v>
      </c>
      <c r="AV135" s="95">
        <f>'Datos sin int'!AI133</f>
        <v>1</v>
      </c>
      <c r="AW135" s="95">
        <f>'Datos sin int'!AJ133</f>
        <v>0</v>
      </c>
      <c r="AX135" s="95">
        <f>'Datos sin int'!AK133</f>
        <v>0</v>
      </c>
      <c r="AY135" s="95">
        <f>'Datos sin int'!AL133</f>
        <v>2</v>
      </c>
      <c r="AZ135" s="95">
        <f>'Datos sin int'!AM133</f>
        <v>1</v>
      </c>
      <c r="BA135" s="95">
        <f>'Datos sin int'!AN133</f>
        <v>3</v>
      </c>
      <c r="BB135" s="95">
        <f>'Datos sin int'!AO133</f>
        <v>0</v>
      </c>
      <c r="BC135" s="95">
        <f>'Datos sin int'!AP133</f>
        <v>1</v>
      </c>
      <c r="BD135" s="95">
        <f>'Datos sin int'!AQ133</f>
        <v>1</v>
      </c>
      <c r="BE135" s="95">
        <f>'Datos sin int'!AR133</f>
        <v>2</v>
      </c>
      <c r="BF135" s="95">
        <f>'Datos sin int'!AS133</f>
        <v>4</v>
      </c>
      <c r="BG135" s="95">
        <f>'Datos sin int'!AT133</f>
        <v>0</v>
      </c>
      <c r="BH135" s="95">
        <f>'Datos sin int'!AU133</f>
        <v>1</v>
      </c>
      <c r="BI135" s="95">
        <f>'Datos sin int'!AV133</f>
        <v>3</v>
      </c>
      <c r="BJ135" s="95">
        <f>'Datos sin int'!AW133</f>
        <v>4</v>
      </c>
      <c r="BK135" s="95">
        <f>'Datos sin int'!AX133</f>
        <v>8</v>
      </c>
    </row>
    <row r="136" spans="1:63" x14ac:dyDescent="0.3">
      <c r="A136" s="141">
        <v>133</v>
      </c>
      <c r="B136" s="95">
        <f>IF(Datos_totales!$E134=1,1,0)</f>
        <v>0</v>
      </c>
      <c r="C136" s="95">
        <f>IF(Datos_totales!$E134=2,1,0)</f>
        <v>0</v>
      </c>
      <c r="D136" s="95">
        <f>IF(Datos_totales!$E134=3,1,0)</f>
        <v>1</v>
      </c>
      <c r="E136" s="95">
        <f>IF(Datos_totales!$E134=4,1,0)</f>
        <v>0</v>
      </c>
      <c r="F136" s="95">
        <f>IF(Datos_totales!$B134=40,1,0)</f>
        <v>0</v>
      </c>
      <c r="G136" s="95">
        <f>IF(Datos_totales!$B134=60,1,0)</f>
        <v>1</v>
      </c>
      <c r="H136" s="95">
        <f>IF(Datos_totales!$B134=80,1,0)</f>
        <v>0</v>
      </c>
      <c r="I136" s="95">
        <f>IF(Datos_totales!$B134=90,1,0)</f>
        <v>0</v>
      </c>
      <c r="J136" s="95">
        <f>IF(Datos_totales!$M134=2,1,0)</f>
        <v>1</v>
      </c>
      <c r="K136" s="95">
        <f>IF(Datos_totales!$M134=3,1,0)</f>
        <v>0</v>
      </c>
      <c r="L136" s="95">
        <f>IF(Datos_totales!$M134=4,1,0)</f>
        <v>0</v>
      </c>
      <c r="M136" s="95">
        <f>IF(Datos_totales!$M134&gt;4,1,0)</f>
        <v>0</v>
      </c>
      <c r="N136" s="95">
        <f>IF(Datos_totales!$N134&lt;3.2,1,0)</f>
        <v>0</v>
      </c>
      <c r="O136" s="95">
        <f>IF(AND(Datos_totales!$N134&gt;=3.2,Datos_totales!$N134&lt;3.5),1,0)</f>
        <v>1</v>
      </c>
      <c r="P136" s="95">
        <f>IF(AND(Datos_totales!$N134&gt;=3.5,Datos_totales!$N134&lt;3.7),1,0)</f>
        <v>0</v>
      </c>
      <c r="Q136" s="95">
        <f>IF(AND(Datos_totales!$N134&gt;=3.7,Datos_totales!$N134&lt;4),1,0)</f>
        <v>0</v>
      </c>
      <c r="R136" s="95">
        <f>IF(Datos_totales!$N134&gt;4,1,0)</f>
        <v>0</v>
      </c>
      <c r="S136" s="95">
        <v>0.59000000000000341</v>
      </c>
      <c r="T136" s="95">
        <f t="shared" si="38"/>
        <v>71</v>
      </c>
      <c r="U136" s="95">
        <v>0</v>
      </c>
      <c r="V136" s="53">
        <v>0.16000000000000003</v>
      </c>
      <c r="W136" s="54">
        <f t="shared" si="29"/>
        <v>0</v>
      </c>
      <c r="X136" s="54">
        <f t="shared" si="30"/>
        <v>0</v>
      </c>
      <c r="Y136" s="54">
        <f t="shared" si="31"/>
        <v>1</v>
      </c>
      <c r="Z136" s="54">
        <f t="shared" si="32"/>
        <v>0</v>
      </c>
      <c r="AA136" s="54">
        <f t="shared" si="33"/>
        <v>0</v>
      </c>
      <c r="AB136" s="95">
        <v>15790</v>
      </c>
      <c r="AC136" s="95">
        <v>16879</v>
      </c>
      <c r="AD136" s="95">
        <v>18043</v>
      </c>
      <c r="AE136" s="95">
        <f t="shared" si="34"/>
        <v>16904</v>
      </c>
      <c r="AF136" s="95">
        <v>29.9</v>
      </c>
      <c r="AG136" s="95">
        <v>1.4756711883244296</v>
      </c>
      <c r="AH136" s="95">
        <v>3.26</v>
      </c>
      <c r="AI136" s="95">
        <f t="shared" si="35"/>
        <v>0</v>
      </c>
      <c r="AJ136" s="95">
        <f t="shared" si="36"/>
        <v>0</v>
      </c>
      <c r="AK136" s="95">
        <f t="shared" si="26"/>
        <v>1</v>
      </c>
      <c r="AL136" s="95">
        <f t="shared" si="27"/>
        <v>0</v>
      </c>
      <c r="AM136" s="95">
        <f t="shared" si="28"/>
        <v>0</v>
      </c>
      <c r="AN136" s="95">
        <v>0.51321760006793893</v>
      </c>
      <c r="AO136" s="95">
        <v>0</v>
      </c>
      <c r="AP136" s="50">
        <f t="shared" si="37"/>
        <v>0</v>
      </c>
      <c r="AQ136" s="95">
        <v>0</v>
      </c>
      <c r="AR136" s="95">
        <f>'Datos sin int'!AE134</f>
        <v>0</v>
      </c>
      <c r="AS136" s="95">
        <f>'Datos sin int'!AF134</f>
        <v>0</v>
      </c>
      <c r="AT136" s="95">
        <f>'Datos sin int'!AG134</f>
        <v>4</v>
      </c>
      <c r="AU136" s="95">
        <f>'Datos sin int'!AH134</f>
        <v>1</v>
      </c>
      <c r="AV136" s="95">
        <f>'Datos sin int'!AI134</f>
        <v>5</v>
      </c>
      <c r="AW136" s="95">
        <f>'Datos sin int'!AJ134</f>
        <v>0</v>
      </c>
      <c r="AX136" s="95">
        <f>'Datos sin int'!AK134</f>
        <v>0</v>
      </c>
      <c r="AY136" s="95">
        <f>'Datos sin int'!AL134</f>
        <v>3</v>
      </c>
      <c r="AZ136" s="95">
        <f>'Datos sin int'!AM134</f>
        <v>1</v>
      </c>
      <c r="BA136" s="95">
        <f>'Datos sin int'!AN134</f>
        <v>4</v>
      </c>
      <c r="BB136" s="95">
        <f>'Datos sin int'!AO134</f>
        <v>0</v>
      </c>
      <c r="BC136" s="95">
        <f>'Datos sin int'!AP134</f>
        <v>0</v>
      </c>
      <c r="BD136" s="95">
        <f>'Datos sin int'!AQ134</f>
        <v>1</v>
      </c>
      <c r="BE136" s="95">
        <f>'Datos sin int'!AR134</f>
        <v>2</v>
      </c>
      <c r="BF136" s="95">
        <f>'Datos sin int'!AS134</f>
        <v>3</v>
      </c>
      <c r="BG136" s="95">
        <f>'Datos sin int'!AT134</f>
        <v>0</v>
      </c>
      <c r="BH136" s="95">
        <f>'Datos sin int'!AU134</f>
        <v>0</v>
      </c>
      <c r="BI136" s="95">
        <f>'Datos sin int'!AV134</f>
        <v>8</v>
      </c>
      <c r="BJ136" s="95">
        <f>'Datos sin int'!AW134</f>
        <v>4</v>
      </c>
      <c r="BK136" s="95">
        <f>'Datos sin int'!AX134</f>
        <v>12</v>
      </c>
    </row>
    <row r="137" spans="1:63" x14ac:dyDescent="0.3">
      <c r="A137" s="141">
        <v>134</v>
      </c>
      <c r="B137" s="95">
        <f>IF(Datos_totales!$E135=1,1,0)</f>
        <v>0</v>
      </c>
      <c r="C137" s="95">
        <f>IF(Datos_totales!$E135=2,1,0)</f>
        <v>0</v>
      </c>
      <c r="D137" s="95">
        <f>IF(Datos_totales!$E135=3,1,0)</f>
        <v>1</v>
      </c>
      <c r="E137" s="95">
        <f>IF(Datos_totales!$E135=4,1,0)</f>
        <v>0</v>
      </c>
      <c r="F137" s="95">
        <f>IF(Datos_totales!$B135=40,1,0)</f>
        <v>0</v>
      </c>
      <c r="G137" s="95">
        <f>IF(Datos_totales!$B135=60,1,0)</f>
        <v>1</v>
      </c>
      <c r="H137" s="95">
        <f>IF(Datos_totales!$B135=80,1,0)</f>
        <v>0</v>
      </c>
      <c r="I137" s="95">
        <f>IF(Datos_totales!$B135=90,1,0)</f>
        <v>0</v>
      </c>
      <c r="J137" s="95">
        <f>IF(Datos_totales!$M135=2,1,0)</f>
        <v>1</v>
      </c>
      <c r="K137" s="95">
        <f>IF(Datos_totales!$M135=3,1,0)</f>
        <v>0</v>
      </c>
      <c r="L137" s="95">
        <f>IF(Datos_totales!$M135=4,1,0)</f>
        <v>0</v>
      </c>
      <c r="M137" s="95">
        <f>IF(Datos_totales!$M135&gt;4,1,0)</f>
        <v>0</v>
      </c>
      <c r="N137" s="95">
        <f>IF(Datos_totales!$N135&lt;3.2,1,0)</f>
        <v>0</v>
      </c>
      <c r="O137" s="95">
        <f>IF(AND(Datos_totales!$N135&gt;=3.2,Datos_totales!$N135&lt;3.5),1,0)</f>
        <v>1</v>
      </c>
      <c r="P137" s="95">
        <f>IF(AND(Datos_totales!$N135&gt;=3.5,Datos_totales!$N135&lt;3.7),1,0)</f>
        <v>0</v>
      </c>
      <c r="Q137" s="95">
        <f>IF(AND(Datos_totales!$N135&gt;=3.7,Datos_totales!$N135&lt;4),1,0)</f>
        <v>0</v>
      </c>
      <c r="R137" s="95">
        <f>IF(Datos_totales!$N135&gt;4,1,0)</f>
        <v>0</v>
      </c>
      <c r="S137" s="95">
        <v>1</v>
      </c>
      <c r="T137" s="95">
        <f t="shared" si="38"/>
        <v>72</v>
      </c>
      <c r="U137" s="95">
        <v>0</v>
      </c>
      <c r="V137" s="53">
        <v>0.18999999999999995</v>
      </c>
      <c r="W137" s="54">
        <f t="shared" si="29"/>
        <v>0</v>
      </c>
      <c r="X137" s="54">
        <f t="shared" si="30"/>
        <v>0</v>
      </c>
      <c r="Y137" s="54">
        <f t="shared" si="31"/>
        <v>1</v>
      </c>
      <c r="Z137" s="54">
        <f t="shared" si="32"/>
        <v>0</v>
      </c>
      <c r="AA137" s="54">
        <f t="shared" si="33"/>
        <v>0</v>
      </c>
      <c r="AB137" s="95">
        <v>15790</v>
      </c>
      <c r="AC137" s="95">
        <v>16879</v>
      </c>
      <c r="AD137" s="95">
        <v>18043</v>
      </c>
      <c r="AE137" s="95">
        <f t="shared" si="34"/>
        <v>16904</v>
      </c>
      <c r="AF137" s="95">
        <v>26.09</v>
      </c>
      <c r="AG137" s="95">
        <v>1.4164740791002208</v>
      </c>
      <c r="AH137" s="95">
        <v>3.39</v>
      </c>
      <c r="AI137" s="95">
        <f t="shared" si="35"/>
        <v>0</v>
      </c>
      <c r="AJ137" s="95">
        <f t="shared" si="36"/>
        <v>0</v>
      </c>
      <c r="AK137" s="95">
        <f t="shared" si="26"/>
        <v>1</v>
      </c>
      <c r="AL137" s="95">
        <f t="shared" si="27"/>
        <v>0</v>
      </c>
      <c r="AM137" s="95">
        <f t="shared" si="28"/>
        <v>0</v>
      </c>
      <c r="AN137" s="95">
        <v>0.53019969820308221</v>
      </c>
      <c r="AO137" s="95">
        <v>0</v>
      </c>
      <c r="AP137" s="50">
        <f t="shared" si="37"/>
        <v>0</v>
      </c>
      <c r="AQ137" s="95">
        <v>0</v>
      </c>
      <c r="AR137" s="95">
        <f>'Datos sin int'!AE135</f>
        <v>0</v>
      </c>
      <c r="AS137" s="95">
        <f>'Datos sin int'!AF135</f>
        <v>0</v>
      </c>
      <c r="AT137" s="95">
        <f>'Datos sin int'!AG135</f>
        <v>0</v>
      </c>
      <c r="AU137" s="95">
        <f>'Datos sin int'!AH135</f>
        <v>4</v>
      </c>
      <c r="AV137" s="95">
        <f>'Datos sin int'!AI135</f>
        <v>4</v>
      </c>
      <c r="AW137" s="95">
        <f>'Datos sin int'!AJ135</f>
        <v>1</v>
      </c>
      <c r="AX137" s="95">
        <f>'Datos sin int'!AK135</f>
        <v>0</v>
      </c>
      <c r="AY137" s="95">
        <f>'Datos sin int'!AL135</f>
        <v>2</v>
      </c>
      <c r="AZ137" s="95">
        <f>'Datos sin int'!AM135</f>
        <v>0</v>
      </c>
      <c r="BA137" s="95">
        <f>'Datos sin int'!AN135</f>
        <v>3</v>
      </c>
      <c r="BB137" s="95">
        <f>'Datos sin int'!AO135</f>
        <v>1</v>
      </c>
      <c r="BC137" s="95">
        <f>'Datos sin int'!AP135</f>
        <v>0</v>
      </c>
      <c r="BD137" s="95">
        <f>'Datos sin int'!AQ135</f>
        <v>3</v>
      </c>
      <c r="BE137" s="95">
        <f>'Datos sin int'!AR135</f>
        <v>3</v>
      </c>
      <c r="BF137" s="95">
        <f>'Datos sin int'!AS135</f>
        <v>7</v>
      </c>
      <c r="BG137" s="95">
        <f>'Datos sin int'!AT135</f>
        <v>2</v>
      </c>
      <c r="BH137" s="95">
        <f>'Datos sin int'!AU135</f>
        <v>0</v>
      </c>
      <c r="BI137" s="95">
        <f>'Datos sin int'!AV135</f>
        <v>5</v>
      </c>
      <c r="BJ137" s="95">
        <f>'Datos sin int'!AW135</f>
        <v>7</v>
      </c>
      <c r="BK137" s="95">
        <f>'Datos sin int'!AX135</f>
        <v>14</v>
      </c>
    </row>
    <row r="138" spans="1:63" x14ac:dyDescent="0.3">
      <c r="A138" s="141">
        <v>135</v>
      </c>
      <c r="B138" s="95">
        <f>IF(Datos_totales!$E136=1,1,0)</f>
        <v>0</v>
      </c>
      <c r="C138" s="95">
        <f>IF(Datos_totales!$E136=2,1,0)</f>
        <v>0</v>
      </c>
      <c r="D138" s="95">
        <f>IF(Datos_totales!$E136=3,1,0)</f>
        <v>1</v>
      </c>
      <c r="E138" s="95">
        <f>IF(Datos_totales!$E136=4,1,0)</f>
        <v>0</v>
      </c>
      <c r="F138" s="95">
        <f>IF(Datos_totales!$B136=40,1,0)</f>
        <v>0</v>
      </c>
      <c r="G138" s="95">
        <f>IF(Datos_totales!$B136=60,1,0)</f>
        <v>1</v>
      </c>
      <c r="H138" s="95">
        <f>IF(Datos_totales!$B136=80,1,0)</f>
        <v>0</v>
      </c>
      <c r="I138" s="95">
        <f>IF(Datos_totales!$B136=90,1,0)</f>
        <v>0</v>
      </c>
      <c r="J138" s="95">
        <f>IF(Datos_totales!$M136=2,1,0)</f>
        <v>1</v>
      </c>
      <c r="K138" s="95">
        <f>IF(Datos_totales!$M136=3,1,0)</f>
        <v>0</v>
      </c>
      <c r="L138" s="95">
        <f>IF(Datos_totales!$M136=4,1,0)</f>
        <v>0</v>
      </c>
      <c r="M138" s="95">
        <f>IF(Datos_totales!$M136&gt;4,1,0)</f>
        <v>0</v>
      </c>
      <c r="N138" s="95">
        <f>IF(Datos_totales!$N136&lt;3.2,1,0)</f>
        <v>0</v>
      </c>
      <c r="O138" s="95">
        <f>IF(AND(Datos_totales!$N136&gt;=3.2,Datos_totales!$N136&lt;3.5),1,0)</f>
        <v>1</v>
      </c>
      <c r="P138" s="95">
        <f>IF(AND(Datos_totales!$N136&gt;=3.5,Datos_totales!$N136&lt;3.7),1,0)</f>
        <v>0</v>
      </c>
      <c r="Q138" s="95">
        <f>IF(AND(Datos_totales!$N136&gt;=3.7,Datos_totales!$N136&lt;4),1,0)</f>
        <v>0</v>
      </c>
      <c r="R138" s="95">
        <f>IF(Datos_totales!$N136&gt;4,1,0)</f>
        <v>0</v>
      </c>
      <c r="S138" s="95">
        <v>0.23000000000000398</v>
      </c>
      <c r="T138" s="95">
        <f t="shared" si="38"/>
        <v>72.23</v>
      </c>
      <c r="U138" s="95">
        <v>0</v>
      </c>
      <c r="V138" s="53">
        <v>0</v>
      </c>
      <c r="W138" s="54">
        <f t="shared" si="29"/>
        <v>1</v>
      </c>
      <c r="X138" s="54">
        <f t="shared" si="30"/>
        <v>0</v>
      </c>
      <c r="Y138" s="54">
        <f t="shared" si="31"/>
        <v>0</v>
      </c>
      <c r="Z138" s="54">
        <f t="shared" si="32"/>
        <v>0</v>
      </c>
      <c r="AA138" s="54">
        <f t="shared" si="33"/>
        <v>0</v>
      </c>
      <c r="AB138" s="95">
        <v>15790</v>
      </c>
      <c r="AC138" s="95">
        <v>16879</v>
      </c>
      <c r="AD138" s="95">
        <v>18043</v>
      </c>
      <c r="AE138" s="95">
        <f t="shared" si="34"/>
        <v>16904</v>
      </c>
      <c r="AF138" s="95">
        <v>15.39</v>
      </c>
      <c r="AG138" s="95">
        <v>1.1872386198314788</v>
      </c>
      <c r="AH138" s="95">
        <v>3.43</v>
      </c>
      <c r="AI138" s="95">
        <f t="shared" si="35"/>
        <v>0</v>
      </c>
      <c r="AJ138" s="95">
        <f t="shared" si="36"/>
        <v>0</v>
      </c>
      <c r="AK138" s="95">
        <f t="shared" si="26"/>
        <v>1</v>
      </c>
      <c r="AL138" s="95">
        <f t="shared" si="27"/>
        <v>0</v>
      </c>
      <c r="AM138" s="95">
        <f t="shared" si="28"/>
        <v>0</v>
      </c>
      <c r="AN138" s="95">
        <v>0.53529412004277055</v>
      </c>
      <c r="AO138" s="95">
        <v>1</v>
      </c>
      <c r="AP138" s="50">
        <f t="shared" si="37"/>
        <v>4.3478260869564469</v>
      </c>
      <c r="AQ138" s="95">
        <v>0</v>
      </c>
      <c r="AR138" s="95">
        <f>'Datos sin int'!AE136</f>
        <v>0</v>
      </c>
      <c r="AS138" s="95">
        <f>'Datos sin int'!AF136</f>
        <v>0</v>
      </c>
      <c r="AT138" s="95">
        <f>'Datos sin int'!AG136</f>
        <v>0</v>
      </c>
      <c r="AU138" s="95">
        <f>'Datos sin int'!AH136</f>
        <v>0</v>
      </c>
      <c r="AV138" s="95">
        <f>'Datos sin int'!AI136</f>
        <v>0</v>
      </c>
      <c r="AW138" s="95">
        <f>'Datos sin int'!AJ136</f>
        <v>0</v>
      </c>
      <c r="AX138" s="95">
        <f>'Datos sin int'!AK136</f>
        <v>0</v>
      </c>
      <c r="AY138" s="95">
        <f>'Datos sin int'!AL136</f>
        <v>1</v>
      </c>
      <c r="AZ138" s="95">
        <f>'Datos sin int'!AM136</f>
        <v>1</v>
      </c>
      <c r="BA138" s="95">
        <f>'Datos sin int'!AN136</f>
        <v>2</v>
      </c>
      <c r="BB138" s="95">
        <f>'Datos sin int'!AO136</f>
        <v>0</v>
      </c>
      <c r="BC138" s="95">
        <f>'Datos sin int'!AP136</f>
        <v>1</v>
      </c>
      <c r="BD138" s="95">
        <f>'Datos sin int'!AQ136</f>
        <v>0</v>
      </c>
      <c r="BE138" s="95">
        <f>'Datos sin int'!AR136</f>
        <v>0</v>
      </c>
      <c r="BF138" s="95">
        <f>'Datos sin int'!AS136</f>
        <v>1</v>
      </c>
      <c r="BG138" s="95">
        <f>'Datos sin int'!AT136</f>
        <v>0</v>
      </c>
      <c r="BH138" s="95">
        <f>'Datos sin int'!AU136</f>
        <v>1</v>
      </c>
      <c r="BI138" s="95">
        <f>'Datos sin int'!AV136</f>
        <v>1</v>
      </c>
      <c r="BJ138" s="95">
        <f>'Datos sin int'!AW136</f>
        <v>1</v>
      </c>
      <c r="BK138" s="95">
        <f>'Datos sin int'!AX136</f>
        <v>3</v>
      </c>
    </row>
    <row r="139" spans="1:63" x14ac:dyDescent="0.3">
      <c r="A139" s="141">
        <v>136</v>
      </c>
      <c r="B139" s="95">
        <f>IF(Datos_totales!$E137=1,1,0)</f>
        <v>0</v>
      </c>
      <c r="C139" s="95">
        <f>IF(Datos_totales!$E137=2,1,0)</f>
        <v>1</v>
      </c>
      <c r="D139" s="95">
        <f>IF(Datos_totales!$E137=3,1,0)</f>
        <v>0</v>
      </c>
      <c r="E139" s="95">
        <f>IF(Datos_totales!$E137=4,1,0)</f>
        <v>0</v>
      </c>
      <c r="F139" s="95">
        <f>IF(Datos_totales!$B137=40,1,0)</f>
        <v>0</v>
      </c>
      <c r="G139" s="95">
        <f>IF(Datos_totales!$B137=60,1,0)</f>
        <v>1</v>
      </c>
      <c r="H139" s="95">
        <f>IF(Datos_totales!$B137=80,1,0)</f>
        <v>0</v>
      </c>
      <c r="I139" s="95">
        <f>IF(Datos_totales!$B137=90,1,0)</f>
        <v>0</v>
      </c>
      <c r="J139" s="95">
        <f>IF(Datos_totales!$M137=2,1,0)</f>
        <v>1</v>
      </c>
      <c r="K139" s="95">
        <f>IF(Datos_totales!$M137=3,1,0)</f>
        <v>0</v>
      </c>
      <c r="L139" s="95">
        <f>IF(Datos_totales!$M137=4,1,0)</f>
        <v>0</v>
      </c>
      <c r="M139" s="95">
        <f>IF(Datos_totales!$M137&gt;4,1,0)</f>
        <v>0</v>
      </c>
      <c r="N139" s="95">
        <f>IF(Datos_totales!$N137&lt;3.2,1,0)</f>
        <v>0</v>
      </c>
      <c r="O139" s="95">
        <f>IF(AND(Datos_totales!$N137&gt;=3.2,Datos_totales!$N137&lt;3.5),1,0)</f>
        <v>1</v>
      </c>
      <c r="P139" s="95">
        <f>IF(AND(Datos_totales!$N137&gt;=3.5,Datos_totales!$N137&lt;3.7),1,0)</f>
        <v>0</v>
      </c>
      <c r="Q139" s="95">
        <f>IF(AND(Datos_totales!$N137&gt;=3.7,Datos_totales!$N137&lt;4),1,0)</f>
        <v>0</v>
      </c>
      <c r="R139" s="95">
        <f>IF(Datos_totales!$N137&gt;4,1,0)</f>
        <v>0</v>
      </c>
      <c r="S139" s="95">
        <v>0.28000000000000114</v>
      </c>
      <c r="T139" s="95">
        <f t="shared" si="38"/>
        <v>72.510000000000005</v>
      </c>
      <c r="U139" s="95">
        <v>0</v>
      </c>
      <c r="V139" s="53">
        <v>6.9999999999999951E-2</v>
      </c>
      <c r="W139" s="54">
        <f t="shared" si="29"/>
        <v>0</v>
      </c>
      <c r="X139" s="54">
        <f t="shared" si="30"/>
        <v>1</v>
      </c>
      <c r="Y139" s="54">
        <f t="shared" si="31"/>
        <v>0</v>
      </c>
      <c r="Z139" s="54">
        <f t="shared" si="32"/>
        <v>0</v>
      </c>
      <c r="AA139" s="54">
        <f t="shared" si="33"/>
        <v>0</v>
      </c>
      <c r="AB139" s="95">
        <v>15790</v>
      </c>
      <c r="AC139" s="95">
        <v>16879</v>
      </c>
      <c r="AD139" s="95">
        <v>18043</v>
      </c>
      <c r="AE139" s="95">
        <f t="shared" si="34"/>
        <v>16904</v>
      </c>
      <c r="AF139" s="95">
        <v>28.64</v>
      </c>
      <c r="AG139" s="95">
        <v>1.4569730136358179</v>
      </c>
      <c r="AH139" s="95">
        <v>4.09</v>
      </c>
      <c r="AI139" s="95">
        <f t="shared" si="35"/>
        <v>0</v>
      </c>
      <c r="AJ139" s="95">
        <f t="shared" si="36"/>
        <v>0</v>
      </c>
      <c r="AK139" s="95">
        <f t="shared" si="26"/>
        <v>0</v>
      </c>
      <c r="AL139" s="95">
        <f t="shared" si="27"/>
        <v>1</v>
      </c>
      <c r="AM139" s="95">
        <f t="shared" si="28"/>
        <v>0</v>
      </c>
      <c r="AN139" s="95">
        <v>0.61172330800734176</v>
      </c>
      <c r="AO139" s="95">
        <v>0</v>
      </c>
      <c r="AP139" s="50">
        <f t="shared" si="37"/>
        <v>0</v>
      </c>
      <c r="AQ139" s="95">
        <v>0</v>
      </c>
      <c r="AR139" s="95">
        <f>'Datos sin int'!AE137</f>
        <v>0</v>
      </c>
      <c r="AS139" s="95">
        <f>'Datos sin int'!AF137</f>
        <v>0</v>
      </c>
      <c r="AT139" s="95">
        <f>'Datos sin int'!AG137</f>
        <v>0</v>
      </c>
      <c r="AU139" s="95">
        <f>'Datos sin int'!AH137</f>
        <v>1</v>
      </c>
      <c r="AV139" s="95">
        <f>'Datos sin int'!AI137</f>
        <v>1</v>
      </c>
      <c r="AW139" s="95">
        <f>'Datos sin int'!AJ137</f>
        <v>0</v>
      </c>
      <c r="AX139" s="95">
        <f>'Datos sin int'!AK137</f>
        <v>0</v>
      </c>
      <c r="AY139" s="95">
        <f>'Datos sin int'!AL137</f>
        <v>0</v>
      </c>
      <c r="AZ139" s="95">
        <f>'Datos sin int'!AM137</f>
        <v>0</v>
      </c>
      <c r="BA139" s="95">
        <f>'Datos sin int'!AN137</f>
        <v>0</v>
      </c>
      <c r="BB139" s="95">
        <f>'Datos sin int'!AO137</f>
        <v>0</v>
      </c>
      <c r="BC139" s="95">
        <f>'Datos sin int'!AP137</f>
        <v>0</v>
      </c>
      <c r="BD139" s="95">
        <f>'Datos sin int'!AQ137</f>
        <v>0</v>
      </c>
      <c r="BE139" s="95">
        <f>'Datos sin int'!AR137</f>
        <v>0</v>
      </c>
      <c r="BF139" s="95">
        <f>'Datos sin int'!AS137</f>
        <v>0</v>
      </c>
      <c r="BG139" s="95">
        <f>'Datos sin int'!AT137</f>
        <v>0</v>
      </c>
      <c r="BH139" s="95">
        <f>'Datos sin int'!AU137</f>
        <v>0</v>
      </c>
      <c r="BI139" s="95">
        <f>'Datos sin int'!AV137</f>
        <v>0</v>
      </c>
      <c r="BJ139" s="95">
        <f>'Datos sin int'!AW137</f>
        <v>1</v>
      </c>
      <c r="BK139" s="95">
        <f>'Datos sin int'!AX137</f>
        <v>1</v>
      </c>
    </row>
    <row r="140" spans="1:63" x14ac:dyDescent="0.3">
      <c r="A140" s="141">
        <v>137</v>
      </c>
      <c r="B140" s="95">
        <f>IF(Datos_totales!$E138=1,1,0)</f>
        <v>0</v>
      </c>
      <c r="C140" s="95">
        <f>IF(Datos_totales!$E138=2,1,0)</f>
        <v>0</v>
      </c>
      <c r="D140" s="95">
        <f>IF(Datos_totales!$E138=3,1,0)</f>
        <v>1</v>
      </c>
      <c r="E140" s="95">
        <f>IF(Datos_totales!$E138=4,1,0)</f>
        <v>0</v>
      </c>
      <c r="F140" s="95">
        <f>IF(Datos_totales!$B138=40,1,0)</f>
        <v>0</v>
      </c>
      <c r="G140" s="95">
        <f>IF(Datos_totales!$B138=60,1,0)</f>
        <v>1</v>
      </c>
      <c r="H140" s="95">
        <f>IF(Datos_totales!$B138=80,1,0)</f>
        <v>0</v>
      </c>
      <c r="I140" s="95">
        <f>IF(Datos_totales!$B138=90,1,0)</f>
        <v>0</v>
      </c>
      <c r="J140" s="95">
        <f>IF(Datos_totales!$M138=2,1,0)</f>
        <v>1</v>
      </c>
      <c r="K140" s="95">
        <f>IF(Datos_totales!$M138=3,1,0)</f>
        <v>0</v>
      </c>
      <c r="L140" s="95">
        <f>IF(Datos_totales!$M138=4,1,0)</f>
        <v>0</v>
      </c>
      <c r="M140" s="95">
        <f>IF(Datos_totales!$M138&gt;4,1,0)</f>
        <v>0</v>
      </c>
      <c r="N140" s="95">
        <f>IF(Datos_totales!$N138&lt;3.2,1,0)</f>
        <v>1</v>
      </c>
      <c r="O140" s="95">
        <f>IF(AND(Datos_totales!$N138&gt;=3.2,Datos_totales!$N138&lt;3.5),1,0)</f>
        <v>0</v>
      </c>
      <c r="P140" s="95">
        <f>IF(AND(Datos_totales!$N138&gt;=3.5,Datos_totales!$N138&lt;3.7),1,0)</f>
        <v>0</v>
      </c>
      <c r="Q140" s="95">
        <f>IF(AND(Datos_totales!$N138&gt;=3.7,Datos_totales!$N138&lt;4),1,0)</f>
        <v>0</v>
      </c>
      <c r="R140" s="95">
        <f>IF(Datos_totales!$N138&gt;4,1,0)</f>
        <v>0</v>
      </c>
      <c r="S140" s="95">
        <v>0.40999999999999659</v>
      </c>
      <c r="T140" s="95">
        <f t="shared" si="38"/>
        <v>72.92</v>
      </c>
      <c r="U140" s="95">
        <v>0</v>
      </c>
      <c r="V140" s="53">
        <v>0</v>
      </c>
      <c r="W140" s="54">
        <f t="shared" si="29"/>
        <v>1</v>
      </c>
      <c r="X140" s="54">
        <f t="shared" si="30"/>
        <v>0</v>
      </c>
      <c r="Y140" s="54">
        <f t="shared" si="31"/>
        <v>0</v>
      </c>
      <c r="Z140" s="54">
        <f t="shared" si="32"/>
        <v>0</v>
      </c>
      <c r="AA140" s="54">
        <f t="shared" si="33"/>
        <v>0</v>
      </c>
      <c r="AB140" s="95">
        <v>15790</v>
      </c>
      <c r="AC140" s="95">
        <v>16879</v>
      </c>
      <c r="AD140" s="95">
        <v>18043</v>
      </c>
      <c r="AE140" s="95">
        <f t="shared" si="34"/>
        <v>16904</v>
      </c>
      <c r="AF140" s="95">
        <v>25.16</v>
      </c>
      <c r="AG140" s="95">
        <v>1.4007106367732314</v>
      </c>
      <c r="AH140" s="95">
        <v>3.5</v>
      </c>
      <c r="AI140" s="95">
        <f t="shared" si="35"/>
        <v>0</v>
      </c>
      <c r="AJ140" s="95">
        <f t="shared" si="36"/>
        <v>0</v>
      </c>
      <c r="AK140" s="95">
        <f t="shared" si="26"/>
        <v>1</v>
      </c>
      <c r="AL140" s="95">
        <f t="shared" si="27"/>
        <v>0</v>
      </c>
      <c r="AM140" s="95">
        <f t="shared" si="28"/>
        <v>0</v>
      </c>
      <c r="AN140" s="95">
        <v>0.54406804435027567</v>
      </c>
      <c r="AO140" s="95">
        <v>0</v>
      </c>
      <c r="AP140" s="50">
        <f t="shared" si="37"/>
        <v>0</v>
      </c>
      <c r="AQ140" s="95">
        <v>0</v>
      </c>
      <c r="AR140" s="95">
        <f>'Datos sin int'!AE138</f>
        <v>0</v>
      </c>
      <c r="AS140" s="95">
        <f>'Datos sin int'!AF138</f>
        <v>0</v>
      </c>
      <c r="AT140" s="95">
        <f>'Datos sin int'!AG138</f>
        <v>0</v>
      </c>
      <c r="AU140" s="95">
        <f>'Datos sin int'!AH138</f>
        <v>0</v>
      </c>
      <c r="AV140" s="95">
        <f>'Datos sin int'!AI138</f>
        <v>0</v>
      </c>
      <c r="AW140" s="95">
        <f>'Datos sin int'!AJ138</f>
        <v>0</v>
      </c>
      <c r="AX140" s="95">
        <f>'Datos sin int'!AK138</f>
        <v>0</v>
      </c>
      <c r="AY140" s="95">
        <f>'Datos sin int'!AL138</f>
        <v>0</v>
      </c>
      <c r="AZ140" s="95">
        <f>'Datos sin int'!AM138</f>
        <v>1</v>
      </c>
      <c r="BA140" s="95">
        <f>'Datos sin int'!AN138</f>
        <v>1</v>
      </c>
      <c r="BB140" s="95">
        <f>'Datos sin int'!AO138</f>
        <v>0</v>
      </c>
      <c r="BC140" s="95">
        <f>'Datos sin int'!AP138</f>
        <v>0</v>
      </c>
      <c r="BD140" s="95">
        <f>'Datos sin int'!AQ138</f>
        <v>0</v>
      </c>
      <c r="BE140" s="95">
        <f>'Datos sin int'!AR138</f>
        <v>1</v>
      </c>
      <c r="BF140" s="95">
        <f>'Datos sin int'!AS138</f>
        <v>1</v>
      </c>
      <c r="BG140" s="95">
        <f>'Datos sin int'!AT138</f>
        <v>0</v>
      </c>
      <c r="BH140" s="95">
        <f>'Datos sin int'!AU138</f>
        <v>0</v>
      </c>
      <c r="BI140" s="95">
        <f>'Datos sin int'!AV138</f>
        <v>0</v>
      </c>
      <c r="BJ140" s="95">
        <f>'Datos sin int'!AW138</f>
        <v>2</v>
      </c>
      <c r="BK140" s="95">
        <f>'Datos sin int'!AX138</f>
        <v>2</v>
      </c>
    </row>
    <row r="141" spans="1:63" x14ac:dyDescent="0.3">
      <c r="A141" s="141">
        <v>138</v>
      </c>
      <c r="B141" s="95">
        <f>IF(Datos_totales!$E139=1,1,0)</f>
        <v>0</v>
      </c>
      <c r="C141" s="95">
        <f>IF(Datos_totales!$E139=2,1,0)</f>
        <v>1</v>
      </c>
      <c r="D141" s="95">
        <f>IF(Datos_totales!$E139=3,1,0)</f>
        <v>0</v>
      </c>
      <c r="E141" s="95">
        <f>IF(Datos_totales!$E139=4,1,0)</f>
        <v>0</v>
      </c>
      <c r="F141" s="95">
        <f>IF(Datos_totales!$B139=40,1,0)</f>
        <v>0</v>
      </c>
      <c r="G141" s="95">
        <f>IF(Datos_totales!$B139=60,1,0)</f>
        <v>1</v>
      </c>
      <c r="H141" s="95">
        <f>IF(Datos_totales!$B139=80,1,0)</f>
        <v>0</v>
      </c>
      <c r="I141" s="95">
        <f>IF(Datos_totales!$B139=90,1,0)</f>
        <v>0</v>
      </c>
      <c r="J141" s="95">
        <f>IF(Datos_totales!$M139=2,1,0)</f>
        <v>1</v>
      </c>
      <c r="K141" s="95">
        <f>IF(Datos_totales!$M139=3,1,0)</f>
        <v>0</v>
      </c>
      <c r="L141" s="95">
        <f>IF(Datos_totales!$M139=4,1,0)</f>
        <v>0</v>
      </c>
      <c r="M141" s="95">
        <f>IF(Datos_totales!$M139&gt;4,1,0)</f>
        <v>0</v>
      </c>
      <c r="N141" s="95">
        <f>IF(Datos_totales!$N139&lt;3.2,1,0)</f>
        <v>0</v>
      </c>
      <c r="O141" s="95">
        <f>IF(AND(Datos_totales!$N139&gt;=3.2,Datos_totales!$N139&lt;3.5),1,0)</f>
        <v>1</v>
      </c>
      <c r="P141" s="95">
        <f>IF(AND(Datos_totales!$N139&gt;=3.5,Datos_totales!$N139&lt;3.7),1,0)</f>
        <v>0</v>
      </c>
      <c r="Q141" s="95">
        <f>IF(AND(Datos_totales!$N139&gt;=3.7,Datos_totales!$N139&lt;4),1,0)</f>
        <v>0</v>
      </c>
      <c r="R141" s="95">
        <f>IF(Datos_totales!$N139&gt;4,1,0)</f>
        <v>0</v>
      </c>
      <c r="S141" s="95">
        <v>0.63500000000000512</v>
      </c>
      <c r="T141" s="95">
        <f t="shared" si="38"/>
        <v>73.555000000000007</v>
      </c>
      <c r="U141" s="95">
        <v>0</v>
      </c>
      <c r="V141" s="53">
        <v>0.25</v>
      </c>
      <c r="W141" s="54">
        <f t="shared" si="29"/>
        <v>0</v>
      </c>
      <c r="X141" s="54">
        <f t="shared" si="30"/>
        <v>0</v>
      </c>
      <c r="Y141" s="54">
        <f t="shared" si="31"/>
        <v>0</v>
      </c>
      <c r="Z141" s="54">
        <f t="shared" si="32"/>
        <v>1</v>
      </c>
      <c r="AA141" s="54">
        <f t="shared" si="33"/>
        <v>0</v>
      </c>
      <c r="AB141" s="95">
        <v>15790</v>
      </c>
      <c r="AC141" s="95">
        <v>16879</v>
      </c>
      <c r="AD141" s="95">
        <v>18043</v>
      </c>
      <c r="AE141" s="95">
        <f t="shared" si="34"/>
        <v>16904</v>
      </c>
      <c r="AF141" s="95">
        <v>20.38</v>
      </c>
      <c r="AG141" s="95">
        <v>1.3092041796704075</v>
      </c>
      <c r="AH141" s="95">
        <v>4.0599999999999996</v>
      </c>
      <c r="AI141" s="95">
        <f t="shared" si="35"/>
        <v>0</v>
      </c>
      <c r="AJ141" s="95">
        <f t="shared" si="36"/>
        <v>0</v>
      </c>
      <c r="AK141" s="95">
        <f t="shared" si="26"/>
        <v>0</v>
      </c>
      <c r="AL141" s="95">
        <f t="shared" si="27"/>
        <v>1</v>
      </c>
      <c r="AM141" s="95">
        <f t="shared" si="28"/>
        <v>0</v>
      </c>
      <c r="AN141" s="95">
        <v>0.60852603357719404</v>
      </c>
      <c r="AO141" s="95">
        <v>1</v>
      </c>
      <c r="AP141" s="50">
        <f t="shared" si="37"/>
        <v>1.5748031496062864</v>
      </c>
      <c r="AQ141" s="95">
        <v>0</v>
      </c>
      <c r="AR141" s="95">
        <f>'Datos sin int'!AE139</f>
        <v>0</v>
      </c>
      <c r="AS141" s="95">
        <f>'Datos sin int'!AF139</f>
        <v>0</v>
      </c>
      <c r="AT141" s="95">
        <f>'Datos sin int'!AG139</f>
        <v>0</v>
      </c>
      <c r="AU141" s="95">
        <f>'Datos sin int'!AH139</f>
        <v>1</v>
      </c>
      <c r="AV141" s="95">
        <f>'Datos sin int'!AI139</f>
        <v>1</v>
      </c>
      <c r="AW141" s="95">
        <f>'Datos sin int'!AJ139</f>
        <v>0</v>
      </c>
      <c r="AX141" s="95">
        <f>'Datos sin int'!AK139</f>
        <v>0</v>
      </c>
      <c r="AY141" s="95">
        <f>'Datos sin int'!AL139</f>
        <v>0</v>
      </c>
      <c r="AZ141" s="95">
        <f>'Datos sin int'!AM139</f>
        <v>0</v>
      </c>
      <c r="BA141" s="95">
        <f>'Datos sin int'!AN139</f>
        <v>0</v>
      </c>
      <c r="BB141" s="95">
        <f>'Datos sin int'!AO139</f>
        <v>0</v>
      </c>
      <c r="BC141" s="95">
        <f>'Datos sin int'!AP139</f>
        <v>0</v>
      </c>
      <c r="BD141" s="95">
        <f>'Datos sin int'!AQ139</f>
        <v>0</v>
      </c>
      <c r="BE141" s="95">
        <f>'Datos sin int'!AR139</f>
        <v>0</v>
      </c>
      <c r="BF141" s="95">
        <f>'Datos sin int'!AS139</f>
        <v>0</v>
      </c>
      <c r="BG141" s="95">
        <f>'Datos sin int'!AT139</f>
        <v>0</v>
      </c>
      <c r="BH141" s="95">
        <f>'Datos sin int'!AU139</f>
        <v>0</v>
      </c>
      <c r="BI141" s="95">
        <f>'Datos sin int'!AV139</f>
        <v>0</v>
      </c>
      <c r="BJ141" s="95">
        <f>'Datos sin int'!AW139</f>
        <v>1</v>
      </c>
      <c r="BK141" s="95">
        <f>'Datos sin int'!AX139</f>
        <v>1</v>
      </c>
    </row>
    <row r="142" spans="1:63" x14ac:dyDescent="0.3">
      <c r="A142" s="141">
        <v>139</v>
      </c>
      <c r="B142" s="95">
        <f>IF(Datos_totales!$E140=1,1,0)</f>
        <v>0</v>
      </c>
      <c r="C142" s="95">
        <f>IF(Datos_totales!$E140=2,1,0)</f>
        <v>1</v>
      </c>
      <c r="D142" s="95">
        <f>IF(Datos_totales!$E140=3,1,0)</f>
        <v>0</v>
      </c>
      <c r="E142" s="95">
        <f>IF(Datos_totales!$E140=4,1,0)</f>
        <v>0</v>
      </c>
      <c r="F142" s="95">
        <f>IF(Datos_totales!$B140=40,1,0)</f>
        <v>1</v>
      </c>
      <c r="G142" s="95">
        <f>IF(Datos_totales!$B140=60,1,0)</f>
        <v>0</v>
      </c>
      <c r="H142" s="95">
        <f>IF(Datos_totales!$B140=80,1,0)</f>
        <v>0</v>
      </c>
      <c r="I142" s="95">
        <f>IF(Datos_totales!$B140=90,1,0)</f>
        <v>0</v>
      </c>
      <c r="J142" s="95">
        <f>IF(Datos_totales!$M140=2,1,0)</f>
        <v>1</v>
      </c>
      <c r="K142" s="95">
        <f>IF(Datos_totales!$M140=3,1,0)</f>
        <v>0</v>
      </c>
      <c r="L142" s="95">
        <f>IF(Datos_totales!$M140=4,1,0)</f>
        <v>0</v>
      </c>
      <c r="M142" s="95">
        <f>IF(Datos_totales!$M140&gt;4,1,0)</f>
        <v>0</v>
      </c>
      <c r="N142" s="95">
        <f>IF(Datos_totales!$N140&lt;3.2,1,0)</f>
        <v>0</v>
      </c>
      <c r="O142" s="95">
        <f>IF(AND(Datos_totales!$N140&gt;=3.2,Datos_totales!$N140&lt;3.5),1,0)</f>
        <v>0</v>
      </c>
      <c r="P142" s="95">
        <f>IF(AND(Datos_totales!$N140&gt;=3.5,Datos_totales!$N140&lt;3.7),1,0)</f>
        <v>1</v>
      </c>
      <c r="Q142" s="95">
        <f>IF(AND(Datos_totales!$N140&gt;=3.7,Datos_totales!$N140&lt;4),1,0)</f>
        <v>0</v>
      </c>
      <c r="R142" s="95">
        <f>IF(Datos_totales!$N140&gt;4,1,0)</f>
        <v>0</v>
      </c>
      <c r="S142" s="95">
        <v>0.27299999999999613</v>
      </c>
      <c r="T142" s="95">
        <f t="shared" si="38"/>
        <v>73.828000000000003</v>
      </c>
      <c r="U142" s="95">
        <v>0</v>
      </c>
      <c r="V142" s="53">
        <v>5.0000000000000044E-2</v>
      </c>
      <c r="W142" s="54">
        <f t="shared" si="29"/>
        <v>0</v>
      </c>
      <c r="X142" s="54">
        <f t="shared" si="30"/>
        <v>1</v>
      </c>
      <c r="Y142" s="54">
        <f t="shared" si="31"/>
        <v>0</v>
      </c>
      <c r="Z142" s="54">
        <f t="shared" si="32"/>
        <v>0</v>
      </c>
      <c r="AA142" s="54">
        <f t="shared" si="33"/>
        <v>0</v>
      </c>
      <c r="AB142" s="95">
        <v>15790</v>
      </c>
      <c r="AC142" s="95">
        <v>16879</v>
      </c>
      <c r="AD142" s="95">
        <v>18043</v>
      </c>
      <c r="AE142" s="95">
        <f t="shared" si="34"/>
        <v>16904</v>
      </c>
      <c r="AF142" s="95">
        <v>21.13</v>
      </c>
      <c r="AG142" s="95">
        <v>1.3248994970523134</v>
      </c>
      <c r="AH142" s="95">
        <v>3.35</v>
      </c>
      <c r="AI142" s="95">
        <f t="shared" si="35"/>
        <v>0</v>
      </c>
      <c r="AJ142" s="95">
        <f t="shared" si="36"/>
        <v>0</v>
      </c>
      <c r="AK142" s="95">
        <f t="shared" si="26"/>
        <v>1</v>
      </c>
      <c r="AL142" s="95">
        <f t="shared" si="27"/>
        <v>0</v>
      </c>
      <c r="AM142" s="95">
        <f t="shared" si="28"/>
        <v>0</v>
      </c>
      <c r="AN142" s="95">
        <v>0.5250448070368452</v>
      </c>
      <c r="AO142" s="95">
        <v>0</v>
      </c>
      <c r="AP142" s="50">
        <f t="shared" si="37"/>
        <v>0</v>
      </c>
      <c r="AQ142" s="95">
        <v>0</v>
      </c>
      <c r="AR142" s="95">
        <f>'Datos sin int'!AE140</f>
        <v>0</v>
      </c>
      <c r="AS142" s="95">
        <f>'Datos sin int'!AF140</f>
        <v>0</v>
      </c>
      <c r="AT142" s="95">
        <f>'Datos sin int'!AG140</f>
        <v>0</v>
      </c>
      <c r="AU142" s="95">
        <f>'Datos sin int'!AH140</f>
        <v>0</v>
      </c>
      <c r="AV142" s="95">
        <f>'Datos sin int'!AI140</f>
        <v>0</v>
      </c>
      <c r="AW142" s="95">
        <f>'Datos sin int'!AJ140</f>
        <v>0</v>
      </c>
      <c r="AX142" s="95">
        <f>'Datos sin int'!AK140</f>
        <v>0</v>
      </c>
      <c r="AY142" s="95">
        <f>'Datos sin int'!AL140</f>
        <v>0</v>
      </c>
      <c r="AZ142" s="95">
        <f>'Datos sin int'!AM140</f>
        <v>0</v>
      </c>
      <c r="BA142" s="95">
        <f>'Datos sin int'!AN140</f>
        <v>0</v>
      </c>
      <c r="BB142" s="95">
        <f>'Datos sin int'!AO140</f>
        <v>0</v>
      </c>
      <c r="BC142" s="95">
        <f>'Datos sin int'!AP140</f>
        <v>0</v>
      </c>
      <c r="BD142" s="95">
        <f>'Datos sin int'!AQ140</f>
        <v>1</v>
      </c>
      <c r="BE142" s="95">
        <f>'Datos sin int'!AR140</f>
        <v>0</v>
      </c>
      <c r="BF142" s="95">
        <f>'Datos sin int'!AS140</f>
        <v>1</v>
      </c>
      <c r="BG142" s="95">
        <f>'Datos sin int'!AT140</f>
        <v>0</v>
      </c>
      <c r="BH142" s="95">
        <f>'Datos sin int'!AU140</f>
        <v>0</v>
      </c>
      <c r="BI142" s="95">
        <f>'Datos sin int'!AV140</f>
        <v>1</v>
      </c>
      <c r="BJ142" s="95">
        <f>'Datos sin int'!AW140</f>
        <v>0</v>
      </c>
      <c r="BK142" s="95">
        <f>'Datos sin int'!AX140</f>
        <v>1</v>
      </c>
    </row>
    <row r="143" spans="1:63" x14ac:dyDescent="0.3">
      <c r="A143" s="141">
        <v>140</v>
      </c>
      <c r="B143" s="95">
        <f>IF(Datos_totales!$E141=1,1,0)</f>
        <v>0</v>
      </c>
      <c r="C143" s="95">
        <f>IF(Datos_totales!$E141=2,1,0)</f>
        <v>0</v>
      </c>
      <c r="D143" s="95">
        <f>IF(Datos_totales!$E141=3,1,0)</f>
        <v>1</v>
      </c>
      <c r="E143" s="95">
        <f>IF(Datos_totales!$E141=4,1,0)</f>
        <v>0</v>
      </c>
      <c r="F143" s="95">
        <f>IF(Datos_totales!$B141=40,1,0)</f>
        <v>1</v>
      </c>
      <c r="G143" s="95">
        <f>IF(Datos_totales!$B141=60,1,0)</f>
        <v>0</v>
      </c>
      <c r="H143" s="95">
        <f>IF(Datos_totales!$B141=80,1,0)</f>
        <v>0</v>
      </c>
      <c r="I143" s="95">
        <f>IF(Datos_totales!$B141=90,1,0)</f>
        <v>0</v>
      </c>
      <c r="J143" s="95">
        <f>IF(Datos_totales!$M141=2,1,0)</f>
        <v>1</v>
      </c>
      <c r="K143" s="95">
        <f>IF(Datos_totales!$M141=3,1,0)</f>
        <v>0</v>
      </c>
      <c r="L143" s="95">
        <f>IF(Datos_totales!$M141=4,1,0)</f>
        <v>0</v>
      </c>
      <c r="M143" s="95">
        <f>IF(Datos_totales!$M141&gt;4,1,0)</f>
        <v>0</v>
      </c>
      <c r="N143" s="95">
        <f>IF(Datos_totales!$N141&lt;3.2,1,0)</f>
        <v>1</v>
      </c>
      <c r="O143" s="95">
        <f>IF(AND(Datos_totales!$N141&gt;=3.2,Datos_totales!$N141&lt;3.5),1,0)</f>
        <v>0</v>
      </c>
      <c r="P143" s="95">
        <f>IF(AND(Datos_totales!$N141&gt;=3.5,Datos_totales!$N141&lt;3.7),1,0)</f>
        <v>0</v>
      </c>
      <c r="Q143" s="95">
        <f>IF(AND(Datos_totales!$N141&gt;=3.7,Datos_totales!$N141&lt;4),1,0)</f>
        <v>0</v>
      </c>
      <c r="R143" s="95">
        <f>IF(Datos_totales!$N141&gt;4,1,0)</f>
        <v>0</v>
      </c>
      <c r="S143" s="95">
        <v>0.25199999999999534</v>
      </c>
      <c r="T143" s="95">
        <f t="shared" si="38"/>
        <v>74.08</v>
      </c>
      <c r="U143" s="95">
        <v>0</v>
      </c>
      <c r="V143" s="53">
        <v>0</v>
      </c>
      <c r="W143" s="54">
        <f t="shared" si="29"/>
        <v>1</v>
      </c>
      <c r="X143" s="54">
        <f t="shared" si="30"/>
        <v>0</v>
      </c>
      <c r="Y143" s="54">
        <f t="shared" si="31"/>
        <v>0</v>
      </c>
      <c r="Z143" s="54">
        <f t="shared" si="32"/>
        <v>0</v>
      </c>
      <c r="AA143" s="54">
        <f t="shared" si="33"/>
        <v>0</v>
      </c>
      <c r="AB143" s="95">
        <v>15790</v>
      </c>
      <c r="AC143" s="95">
        <v>16879</v>
      </c>
      <c r="AD143" s="95">
        <v>18043</v>
      </c>
      <c r="AE143" s="95">
        <f t="shared" si="34"/>
        <v>16904</v>
      </c>
      <c r="AF143" s="95">
        <v>12.2</v>
      </c>
      <c r="AG143" s="95">
        <v>1.0863598306747482</v>
      </c>
      <c r="AH143" s="95">
        <v>2.86</v>
      </c>
      <c r="AI143" s="95">
        <f t="shared" si="35"/>
        <v>0</v>
      </c>
      <c r="AJ143" s="95">
        <f t="shared" si="36"/>
        <v>0</v>
      </c>
      <c r="AK143" s="95">
        <f t="shared" si="26"/>
        <v>1</v>
      </c>
      <c r="AL143" s="95">
        <f t="shared" si="27"/>
        <v>0</v>
      </c>
      <c r="AM143" s="95">
        <f t="shared" si="28"/>
        <v>0</v>
      </c>
      <c r="AN143" s="95">
        <v>0.456366033129043</v>
      </c>
      <c r="AO143" s="95">
        <v>0</v>
      </c>
      <c r="AP143" s="50">
        <f t="shared" si="37"/>
        <v>0</v>
      </c>
      <c r="AQ143" s="95">
        <v>0</v>
      </c>
      <c r="AR143" s="95">
        <f>'Datos sin int'!AE141</f>
        <v>0</v>
      </c>
      <c r="AS143" s="95">
        <f>'Datos sin int'!AF141</f>
        <v>0</v>
      </c>
      <c r="AT143" s="95">
        <f>'Datos sin int'!AG141</f>
        <v>1</v>
      </c>
      <c r="AU143" s="95">
        <f>'Datos sin int'!AH141</f>
        <v>1</v>
      </c>
      <c r="AV143" s="95">
        <f>'Datos sin int'!AI141</f>
        <v>2</v>
      </c>
      <c r="AW143" s="95">
        <f>'Datos sin int'!AJ141</f>
        <v>0</v>
      </c>
      <c r="AX143" s="95">
        <f>'Datos sin int'!AK141</f>
        <v>0</v>
      </c>
      <c r="AY143" s="95">
        <f>'Datos sin int'!AL141</f>
        <v>0</v>
      </c>
      <c r="AZ143" s="95">
        <f>'Datos sin int'!AM141</f>
        <v>0</v>
      </c>
      <c r="BA143" s="95">
        <f>'Datos sin int'!AN141</f>
        <v>0</v>
      </c>
      <c r="BB143" s="95">
        <f>'Datos sin int'!AO141</f>
        <v>0</v>
      </c>
      <c r="BC143" s="95">
        <f>'Datos sin int'!AP141</f>
        <v>0</v>
      </c>
      <c r="BD143" s="95">
        <f>'Datos sin int'!AQ141</f>
        <v>0</v>
      </c>
      <c r="BE143" s="95">
        <f>'Datos sin int'!AR141</f>
        <v>2</v>
      </c>
      <c r="BF143" s="95">
        <f>'Datos sin int'!AS141</f>
        <v>2</v>
      </c>
      <c r="BG143" s="95">
        <f>'Datos sin int'!AT141</f>
        <v>0</v>
      </c>
      <c r="BH143" s="95">
        <f>'Datos sin int'!AU141</f>
        <v>0</v>
      </c>
      <c r="BI143" s="95">
        <f>'Datos sin int'!AV141</f>
        <v>1</v>
      </c>
      <c r="BJ143" s="95">
        <f>'Datos sin int'!AW141</f>
        <v>3</v>
      </c>
      <c r="BK143" s="95">
        <f>'Datos sin int'!AX141</f>
        <v>4</v>
      </c>
    </row>
    <row r="144" spans="1:63" x14ac:dyDescent="0.3">
      <c r="A144" s="141">
        <v>141</v>
      </c>
      <c r="B144" s="95">
        <f>IF(Datos_totales!$E142=1,1,0)</f>
        <v>0</v>
      </c>
      <c r="C144" s="95">
        <f>IF(Datos_totales!$E142=2,1,0)</f>
        <v>0</v>
      </c>
      <c r="D144" s="95">
        <f>IF(Datos_totales!$E142=3,1,0)</f>
        <v>1</v>
      </c>
      <c r="E144" s="95">
        <f>IF(Datos_totales!$E142=4,1,0)</f>
        <v>0</v>
      </c>
      <c r="F144" s="95">
        <f>IF(Datos_totales!$B142=40,1,0)</f>
        <v>1</v>
      </c>
      <c r="G144" s="95">
        <f>IF(Datos_totales!$B142=60,1,0)</f>
        <v>0</v>
      </c>
      <c r="H144" s="95">
        <f>IF(Datos_totales!$B142=80,1,0)</f>
        <v>0</v>
      </c>
      <c r="I144" s="95">
        <f>IF(Datos_totales!$B142=90,1,0)</f>
        <v>0</v>
      </c>
      <c r="J144" s="95">
        <f>IF(Datos_totales!$M142=2,1,0)</f>
        <v>1</v>
      </c>
      <c r="K144" s="95">
        <f>IF(Datos_totales!$M142=3,1,0)</f>
        <v>0</v>
      </c>
      <c r="L144" s="95">
        <f>IF(Datos_totales!$M142=4,1,0)</f>
        <v>0</v>
      </c>
      <c r="M144" s="95">
        <f>IF(Datos_totales!$M142&gt;4,1,0)</f>
        <v>0</v>
      </c>
      <c r="N144" s="95">
        <f>IF(Datos_totales!$N142&lt;3.2,1,0)</f>
        <v>0</v>
      </c>
      <c r="O144" s="95">
        <f>IF(AND(Datos_totales!$N142&gt;=3.2,Datos_totales!$N142&lt;3.5),1,0)</f>
        <v>1</v>
      </c>
      <c r="P144" s="95">
        <f>IF(AND(Datos_totales!$N142&gt;=3.5,Datos_totales!$N142&lt;3.7),1,0)</f>
        <v>0</v>
      </c>
      <c r="Q144" s="95">
        <f>IF(AND(Datos_totales!$N142&gt;=3.7,Datos_totales!$N142&lt;4),1,0)</f>
        <v>0</v>
      </c>
      <c r="R144" s="95">
        <f>IF(Datos_totales!$N142&gt;4,1,0)</f>
        <v>0</v>
      </c>
      <c r="S144" s="95">
        <v>0.66500000000000625</v>
      </c>
      <c r="T144" s="95">
        <f t="shared" si="38"/>
        <v>74.745000000000005</v>
      </c>
      <c r="U144" s="95">
        <v>0</v>
      </c>
      <c r="V144" s="53">
        <v>0.4</v>
      </c>
      <c r="W144" s="54">
        <f t="shared" si="29"/>
        <v>0</v>
      </c>
      <c r="X144" s="54">
        <f t="shared" si="30"/>
        <v>0</v>
      </c>
      <c r="Y144" s="54">
        <f t="shared" si="31"/>
        <v>0</v>
      </c>
      <c r="Z144" s="54">
        <f t="shared" si="32"/>
        <v>0</v>
      </c>
      <c r="AA144" s="54">
        <f t="shared" si="33"/>
        <v>1</v>
      </c>
      <c r="AB144" s="95">
        <v>15790</v>
      </c>
      <c r="AC144" s="95">
        <v>16879</v>
      </c>
      <c r="AD144" s="95">
        <v>18043</v>
      </c>
      <c r="AE144" s="95">
        <f t="shared" si="34"/>
        <v>16904</v>
      </c>
      <c r="AF144" s="95">
        <v>18.03</v>
      </c>
      <c r="AG144" s="95">
        <v>1.255995726722402</v>
      </c>
      <c r="AH144" s="95">
        <v>3.53</v>
      </c>
      <c r="AI144" s="95">
        <f t="shared" si="35"/>
        <v>0</v>
      </c>
      <c r="AJ144" s="95">
        <f t="shared" si="36"/>
        <v>0</v>
      </c>
      <c r="AK144" s="95">
        <f t="shared" si="26"/>
        <v>1</v>
      </c>
      <c r="AL144" s="95">
        <f t="shared" si="27"/>
        <v>0</v>
      </c>
      <c r="AM144" s="95">
        <f t="shared" si="28"/>
        <v>0</v>
      </c>
      <c r="AN144" s="95">
        <v>0.54777470538782258</v>
      </c>
      <c r="AO144" s="95">
        <v>2</v>
      </c>
      <c r="AP144" s="50">
        <f t="shared" si="37"/>
        <v>3.0075187969924531</v>
      </c>
      <c r="AQ144" s="95">
        <v>0</v>
      </c>
      <c r="AR144" s="95">
        <f>'Datos sin int'!AE142</f>
        <v>0</v>
      </c>
      <c r="AS144" s="95">
        <f>'Datos sin int'!AF142</f>
        <v>0</v>
      </c>
      <c r="AT144" s="95">
        <f>'Datos sin int'!AG142</f>
        <v>0</v>
      </c>
      <c r="AU144" s="95">
        <f>'Datos sin int'!AH142</f>
        <v>0</v>
      </c>
      <c r="AV144" s="95">
        <f>'Datos sin int'!AI142</f>
        <v>0</v>
      </c>
      <c r="AW144" s="95">
        <f>'Datos sin int'!AJ142</f>
        <v>0</v>
      </c>
      <c r="AX144" s="95">
        <f>'Datos sin int'!AK142</f>
        <v>0</v>
      </c>
      <c r="AY144" s="95">
        <f>'Datos sin int'!AL142</f>
        <v>1</v>
      </c>
      <c r="AZ144" s="95">
        <f>'Datos sin int'!AM142</f>
        <v>1</v>
      </c>
      <c r="BA144" s="95">
        <f>'Datos sin int'!AN142</f>
        <v>2</v>
      </c>
      <c r="BB144" s="95">
        <f>'Datos sin int'!AO142</f>
        <v>0</v>
      </c>
      <c r="BC144" s="95">
        <f>'Datos sin int'!AP142</f>
        <v>0</v>
      </c>
      <c r="BD144" s="95">
        <f>'Datos sin int'!AQ142</f>
        <v>0</v>
      </c>
      <c r="BE144" s="95">
        <f>'Datos sin int'!AR142</f>
        <v>0</v>
      </c>
      <c r="BF144" s="95">
        <f>'Datos sin int'!AS142</f>
        <v>0</v>
      </c>
      <c r="BG144" s="95">
        <f>'Datos sin int'!AT142</f>
        <v>0</v>
      </c>
      <c r="BH144" s="95">
        <f>'Datos sin int'!AU142</f>
        <v>0</v>
      </c>
      <c r="BI144" s="95">
        <f>'Datos sin int'!AV142</f>
        <v>1</v>
      </c>
      <c r="BJ144" s="95">
        <f>'Datos sin int'!AW142</f>
        <v>1</v>
      </c>
      <c r="BK144" s="95">
        <f>'Datos sin int'!AX142</f>
        <v>2</v>
      </c>
    </row>
    <row r="145" spans="1:63" x14ac:dyDescent="0.3">
      <c r="A145" s="141">
        <v>142</v>
      </c>
      <c r="B145" s="95">
        <f>IF(Datos_totales!$E143=1,1,0)</f>
        <v>0</v>
      </c>
      <c r="C145" s="95">
        <f>IF(Datos_totales!$E143=2,1,0)</f>
        <v>0</v>
      </c>
      <c r="D145" s="95">
        <f>IF(Datos_totales!$E143=3,1,0)</f>
        <v>1</v>
      </c>
      <c r="E145" s="95">
        <f>IF(Datos_totales!$E143=4,1,0)</f>
        <v>0</v>
      </c>
      <c r="F145" s="95">
        <f>IF(Datos_totales!$B143=40,1,0)</f>
        <v>0</v>
      </c>
      <c r="G145" s="95">
        <f>IF(Datos_totales!$B143=60,1,0)</f>
        <v>1</v>
      </c>
      <c r="H145" s="95">
        <f>IF(Datos_totales!$B143=80,1,0)</f>
        <v>0</v>
      </c>
      <c r="I145" s="95">
        <f>IF(Datos_totales!$B143=90,1,0)</f>
        <v>0</v>
      </c>
      <c r="J145" s="95">
        <f>IF(Datos_totales!$M143=2,1,0)</f>
        <v>1</v>
      </c>
      <c r="K145" s="95">
        <f>IF(Datos_totales!$M143=3,1,0)</f>
        <v>0</v>
      </c>
      <c r="L145" s="95">
        <f>IF(Datos_totales!$M143=4,1,0)</f>
        <v>0</v>
      </c>
      <c r="M145" s="95">
        <f>IF(Datos_totales!$M143&gt;4,1,0)</f>
        <v>0</v>
      </c>
      <c r="N145" s="95">
        <f>IF(Datos_totales!$N143&lt;3.2,1,0)</f>
        <v>0</v>
      </c>
      <c r="O145" s="95">
        <f>IF(AND(Datos_totales!$N143&gt;=3.2,Datos_totales!$N143&lt;3.5),1,0)</f>
        <v>1</v>
      </c>
      <c r="P145" s="95">
        <f>IF(AND(Datos_totales!$N143&gt;=3.5,Datos_totales!$N143&lt;3.7),1,0)</f>
        <v>0</v>
      </c>
      <c r="Q145" s="95">
        <f>IF(AND(Datos_totales!$N143&gt;=3.7,Datos_totales!$N143&lt;4),1,0)</f>
        <v>0</v>
      </c>
      <c r="R145" s="95">
        <f>IF(Datos_totales!$N143&gt;4,1,0)</f>
        <v>0</v>
      </c>
      <c r="S145" s="95">
        <v>0.60199999999998965</v>
      </c>
      <c r="T145" s="95">
        <f t="shared" si="38"/>
        <v>75.346999999999994</v>
      </c>
      <c r="U145" s="95">
        <v>0</v>
      </c>
      <c r="V145" s="53">
        <v>0.17000000000000004</v>
      </c>
      <c r="W145" s="54">
        <f t="shared" si="29"/>
        <v>0</v>
      </c>
      <c r="X145" s="54">
        <f t="shared" si="30"/>
        <v>0</v>
      </c>
      <c r="Y145" s="54">
        <f t="shared" si="31"/>
        <v>1</v>
      </c>
      <c r="Z145" s="54">
        <f t="shared" si="32"/>
        <v>0</v>
      </c>
      <c r="AA145" s="54">
        <f t="shared" si="33"/>
        <v>0</v>
      </c>
      <c r="AB145" s="95">
        <v>15790</v>
      </c>
      <c r="AC145" s="95">
        <v>16879</v>
      </c>
      <c r="AD145" s="95">
        <v>18043</v>
      </c>
      <c r="AE145" s="95">
        <f t="shared" si="34"/>
        <v>16904</v>
      </c>
      <c r="AF145" s="95">
        <v>16.54</v>
      </c>
      <c r="AG145" s="95">
        <v>1.2185355052165279</v>
      </c>
      <c r="AH145" s="95">
        <v>2.71</v>
      </c>
      <c r="AI145" s="95">
        <f t="shared" si="35"/>
        <v>0</v>
      </c>
      <c r="AJ145" s="95">
        <f t="shared" si="36"/>
        <v>0</v>
      </c>
      <c r="AK145" s="95">
        <f t="shared" si="26"/>
        <v>1</v>
      </c>
      <c r="AL145" s="95">
        <f t="shared" si="27"/>
        <v>0</v>
      </c>
      <c r="AM145" s="95">
        <f t="shared" si="28"/>
        <v>0</v>
      </c>
      <c r="AN145" s="95">
        <v>0.43296929087440572</v>
      </c>
      <c r="AO145" s="95">
        <v>2</v>
      </c>
      <c r="AP145" s="50">
        <f t="shared" si="37"/>
        <v>3.3222591362126819</v>
      </c>
      <c r="AQ145" s="95">
        <v>0</v>
      </c>
      <c r="AR145" s="95">
        <f>'Datos sin int'!AE143</f>
        <v>0</v>
      </c>
      <c r="AS145" s="95">
        <f>'Datos sin int'!AF143</f>
        <v>0</v>
      </c>
      <c r="AT145" s="95">
        <f>'Datos sin int'!AG143</f>
        <v>0</v>
      </c>
      <c r="AU145" s="95">
        <f>'Datos sin int'!AH143</f>
        <v>1</v>
      </c>
      <c r="AV145" s="95">
        <f>'Datos sin int'!AI143</f>
        <v>1</v>
      </c>
      <c r="AW145" s="95">
        <f>'Datos sin int'!AJ143</f>
        <v>0</v>
      </c>
      <c r="AX145" s="95">
        <f>'Datos sin int'!AK143</f>
        <v>0</v>
      </c>
      <c r="AY145" s="95">
        <f>'Datos sin int'!AL143</f>
        <v>1</v>
      </c>
      <c r="AZ145" s="95">
        <f>'Datos sin int'!AM143</f>
        <v>0</v>
      </c>
      <c r="BA145" s="95">
        <f>'Datos sin int'!AN143</f>
        <v>1</v>
      </c>
      <c r="BB145" s="95">
        <f>'Datos sin int'!AO143</f>
        <v>0</v>
      </c>
      <c r="BC145" s="95">
        <f>'Datos sin int'!AP143</f>
        <v>0</v>
      </c>
      <c r="BD145" s="95">
        <f>'Datos sin int'!AQ143</f>
        <v>1</v>
      </c>
      <c r="BE145" s="95">
        <f>'Datos sin int'!AR143</f>
        <v>1</v>
      </c>
      <c r="BF145" s="95">
        <f>'Datos sin int'!AS143</f>
        <v>2</v>
      </c>
      <c r="BG145" s="95">
        <f>'Datos sin int'!AT143</f>
        <v>0</v>
      </c>
      <c r="BH145" s="95">
        <f>'Datos sin int'!AU143</f>
        <v>0</v>
      </c>
      <c r="BI145" s="95">
        <f>'Datos sin int'!AV143</f>
        <v>2</v>
      </c>
      <c r="BJ145" s="95">
        <f>'Datos sin int'!AW143</f>
        <v>2</v>
      </c>
      <c r="BK145" s="95">
        <f>'Datos sin int'!AX143</f>
        <v>4</v>
      </c>
    </row>
    <row r="146" spans="1:63" x14ac:dyDescent="0.3">
      <c r="A146" s="141">
        <v>143</v>
      </c>
      <c r="B146" s="95">
        <f>IF(Datos_totales!$E144=1,1,0)</f>
        <v>0</v>
      </c>
      <c r="C146" s="95">
        <f>IF(Datos_totales!$E144=2,1,0)</f>
        <v>0</v>
      </c>
      <c r="D146" s="95">
        <f>IF(Datos_totales!$E144=3,1,0)</f>
        <v>0</v>
      </c>
      <c r="E146" s="95">
        <f>IF(Datos_totales!$E144=4,1,0)</f>
        <v>1</v>
      </c>
      <c r="F146" s="95">
        <f>IF(Datos_totales!$B144=40,1,0)</f>
        <v>0</v>
      </c>
      <c r="G146" s="95">
        <f>IF(Datos_totales!$B144=60,1,0)</f>
        <v>1</v>
      </c>
      <c r="H146" s="95">
        <f>IF(Datos_totales!$B144=80,1,0)</f>
        <v>0</v>
      </c>
      <c r="I146" s="95">
        <f>IF(Datos_totales!$B144=90,1,0)</f>
        <v>0</v>
      </c>
      <c r="J146" s="95">
        <f>IF(Datos_totales!$M144=2,1,0)</f>
        <v>1</v>
      </c>
      <c r="K146" s="95">
        <f>IF(Datos_totales!$M144=3,1,0)</f>
        <v>0</v>
      </c>
      <c r="L146" s="95">
        <f>IF(Datos_totales!$M144=4,1,0)</f>
        <v>0</v>
      </c>
      <c r="M146" s="95">
        <f>IF(Datos_totales!$M144&gt;4,1,0)</f>
        <v>0</v>
      </c>
      <c r="N146" s="95">
        <f>IF(Datos_totales!$N144&lt;3.2,1,0)</f>
        <v>0</v>
      </c>
      <c r="O146" s="95">
        <f>IF(AND(Datos_totales!$N144&gt;=3.2,Datos_totales!$N144&lt;3.5),1,0)</f>
        <v>0</v>
      </c>
      <c r="P146" s="95">
        <f>IF(AND(Datos_totales!$N144&gt;=3.5,Datos_totales!$N144&lt;3.7),1,0)</f>
        <v>0</v>
      </c>
      <c r="Q146" s="95">
        <f>IF(AND(Datos_totales!$N144&gt;=3.7,Datos_totales!$N144&lt;4),1,0)</f>
        <v>1</v>
      </c>
      <c r="R146" s="95">
        <f>IF(Datos_totales!$N144&gt;4,1,0)</f>
        <v>0</v>
      </c>
      <c r="S146" s="95">
        <v>0.21300000000000807</v>
      </c>
      <c r="T146" s="95">
        <f t="shared" si="38"/>
        <v>75.56</v>
      </c>
      <c r="U146" s="95">
        <v>0</v>
      </c>
      <c r="V146" s="53">
        <v>0</v>
      </c>
      <c r="W146" s="54">
        <f t="shared" si="29"/>
        <v>1</v>
      </c>
      <c r="X146" s="54">
        <f t="shared" si="30"/>
        <v>0</v>
      </c>
      <c r="Y146" s="54">
        <f t="shared" si="31"/>
        <v>0</v>
      </c>
      <c r="Z146" s="54">
        <f t="shared" si="32"/>
        <v>0</v>
      </c>
      <c r="AA146" s="54">
        <f t="shared" si="33"/>
        <v>0</v>
      </c>
      <c r="AB146" s="95">
        <v>15790</v>
      </c>
      <c r="AC146" s="95">
        <v>16879</v>
      </c>
      <c r="AD146" s="95">
        <v>18043</v>
      </c>
      <c r="AE146" s="95">
        <f t="shared" si="34"/>
        <v>16904</v>
      </c>
      <c r="AF146" s="95">
        <v>24.98</v>
      </c>
      <c r="AG146" s="95">
        <v>1.3975924340381167</v>
      </c>
      <c r="AH146" s="95">
        <v>2.91</v>
      </c>
      <c r="AI146" s="95">
        <f t="shared" si="35"/>
        <v>0</v>
      </c>
      <c r="AJ146" s="95">
        <f t="shared" si="36"/>
        <v>0</v>
      </c>
      <c r="AK146" s="95">
        <f t="shared" si="26"/>
        <v>1</v>
      </c>
      <c r="AL146" s="95">
        <f t="shared" si="27"/>
        <v>0</v>
      </c>
      <c r="AM146" s="95">
        <f t="shared" si="28"/>
        <v>0</v>
      </c>
      <c r="AN146" s="95">
        <v>0.46389298898590731</v>
      </c>
      <c r="AO146" s="95">
        <v>1</v>
      </c>
      <c r="AP146" s="50">
        <f t="shared" si="37"/>
        <v>4.6948356807509954</v>
      </c>
      <c r="AQ146" s="95">
        <v>0</v>
      </c>
      <c r="AR146" s="95">
        <f>'Datos sin int'!AE144</f>
        <v>0</v>
      </c>
      <c r="AS146" s="95">
        <f>'Datos sin int'!AF144</f>
        <v>0</v>
      </c>
      <c r="AT146" s="95">
        <f>'Datos sin int'!AG144</f>
        <v>1</v>
      </c>
      <c r="AU146" s="95">
        <f>'Datos sin int'!AH144</f>
        <v>0</v>
      </c>
      <c r="AV146" s="95">
        <f>'Datos sin int'!AI144</f>
        <v>1</v>
      </c>
      <c r="AW146" s="95">
        <f>'Datos sin int'!AJ144</f>
        <v>0</v>
      </c>
      <c r="AX146" s="95">
        <f>'Datos sin int'!AK144</f>
        <v>0</v>
      </c>
      <c r="AY146" s="95">
        <f>'Datos sin int'!AL144</f>
        <v>1</v>
      </c>
      <c r="AZ146" s="95">
        <f>'Datos sin int'!AM144</f>
        <v>0</v>
      </c>
      <c r="BA146" s="95">
        <f>'Datos sin int'!AN144</f>
        <v>1</v>
      </c>
      <c r="BB146" s="95">
        <f>'Datos sin int'!AO144</f>
        <v>0</v>
      </c>
      <c r="BC146" s="95">
        <f>'Datos sin int'!AP144</f>
        <v>0</v>
      </c>
      <c r="BD146" s="95">
        <f>'Datos sin int'!AQ144</f>
        <v>0</v>
      </c>
      <c r="BE146" s="95">
        <f>'Datos sin int'!AR144</f>
        <v>2</v>
      </c>
      <c r="BF146" s="95">
        <f>'Datos sin int'!AS144</f>
        <v>2</v>
      </c>
      <c r="BG146" s="95">
        <f>'Datos sin int'!AT144</f>
        <v>0</v>
      </c>
      <c r="BH146" s="95">
        <f>'Datos sin int'!AU144</f>
        <v>0</v>
      </c>
      <c r="BI146" s="95">
        <f>'Datos sin int'!AV144</f>
        <v>2</v>
      </c>
      <c r="BJ146" s="95">
        <f>'Datos sin int'!AW144</f>
        <v>2</v>
      </c>
      <c r="BK146" s="95">
        <f>'Datos sin int'!AX144</f>
        <v>4</v>
      </c>
    </row>
    <row r="147" spans="1:63" x14ac:dyDescent="0.3">
      <c r="A147" s="141">
        <v>144</v>
      </c>
      <c r="B147" s="95">
        <f>IF(Datos_totales!$E145=1,1,0)</f>
        <v>0</v>
      </c>
      <c r="C147" s="95">
        <f>IF(Datos_totales!$E145=2,1,0)</f>
        <v>0</v>
      </c>
      <c r="D147" s="95">
        <f>IF(Datos_totales!$E145=3,1,0)</f>
        <v>1</v>
      </c>
      <c r="E147" s="95">
        <f>IF(Datos_totales!$E145=4,1,0)</f>
        <v>0</v>
      </c>
      <c r="F147" s="95">
        <f>IF(Datos_totales!$B145=40,1,0)</f>
        <v>0</v>
      </c>
      <c r="G147" s="95">
        <f>IF(Datos_totales!$B145=60,1,0)</f>
        <v>1</v>
      </c>
      <c r="H147" s="95">
        <f>IF(Datos_totales!$B145=80,1,0)</f>
        <v>0</v>
      </c>
      <c r="I147" s="95">
        <f>IF(Datos_totales!$B145=90,1,0)</f>
        <v>0</v>
      </c>
      <c r="J147" s="95">
        <f>IF(Datos_totales!$M145=2,1,0)</f>
        <v>1</v>
      </c>
      <c r="K147" s="95">
        <f>IF(Datos_totales!$M145=3,1,0)</f>
        <v>0</v>
      </c>
      <c r="L147" s="95">
        <f>IF(Datos_totales!$M145=4,1,0)</f>
        <v>0</v>
      </c>
      <c r="M147" s="95">
        <f>IF(Datos_totales!$M145&gt;4,1,0)</f>
        <v>0</v>
      </c>
      <c r="N147" s="95">
        <f>IF(Datos_totales!$N145&lt;3.2,1,0)</f>
        <v>0</v>
      </c>
      <c r="O147" s="95">
        <f>IF(AND(Datos_totales!$N145&gt;=3.2,Datos_totales!$N145&lt;3.5),1,0)</f>
        <v>0</v>
      </c>
      <c r="P147" s="95">
        <f>IF(AND(Datos_totales!$N145&gt;=3.5,Datos_totales!$N145&lt;3.7),1,0)</f>
        <v>1</v>
      </c>
      <c r="Q147" s="95">
        <f>IF(AND(Datos_totales!$N145&gt;=3.7,Datos_totales!$N145&lt;4),1,0)</f>
        <v>0</v>
      </c>
      <c r="R147" s="95">
        <f>IF(Datos_totales!$N145&gt;4,1,0)</f>
        <v>0</v>
      </c>
      <c r="S147" s="95">
        <v>0.28999999999999204</v>
      </c>
      <c r="T147" s="95">
        <f t="shared" si="38"/>
        <v>75.849999999999994</v>
      </c>
      <c r="U147" s="95">
        <v>0</v>
      </c>
      <c r="V147" s="53">
        <v>6.0000000000000053E-2</v>
      </c>
      <c r="W147" s="54">
        <f t="shared" si="29"/>
        <v>0</v>
      </c>
      <c r="X147" s="54">
        <f t="shared" si="30"/>
        <v>1</v>
      </c>
      <c r="Y147" s="54">
        <f t="shared" si="31"/>
        <v>0</v>
      </c>
      <c r="Z147" s="54">
        <f t="shared" si="32"/>
        <v>0</v>
      </c>
      <c r="AA147" s="54">
        <f t="shared" si="33"/>
        <v>0</v>
      </c>
      <c r="AB147" s="95">
        <v>15790</v>
      </c>
      <c r="AC147" s="95">
        <v>16879</v>
      </c>
      <c r="AD147" s="95">
        <v>18043</v>
      </c>
      <c r="AE147" s="95">
        <f t="shared" si="34"/>
        <v>16904</v>
      </c>
      <c r="AF147" s="95">
        <v>33.29</v>
      </c>
      <c r="AG147" s="95">
        <v>1.5223137951566674</v>
      </c>
      <c r="AH147" s="95">
        <v>3.47</v>
      </c>
      <c r="AI147" s="95">
        <f t="shared" si="35"/>
        <v>0</v>
      </c>
      <c r="AJ147" s="95">
        <f t="shared" si="36"/>
        <v>0</v>
      </c>
      <c r="AK147" s="95">
        <f t="shared" si="26"/>
        <v>1</v>
      </c>
      <c r="AL147" s="95">
        <f t="shared" si="27"/>
        <v>0</v>
      </c>
      <c r="AM147" s="95">
        <f t="shared" si="28"/>
        <v>0</v>
      </c>
      <c r="AN147" s="95">
        <v>0.54032947479087379</v>
      </c>
      <c r="AO147" s="95">
        <v>0</v>
      </c>
      <c r="AP147" s="50">
        <f t="shared" si="37"/>
        <v>0</v>
      </c>
      <c r="AQ147" s="95">
        <v>0</v>
      </c>
      <c r="AR147" s="95">
        <f>'Datos sin int'!AE145</f>
        <v>0</v>
      </c>
      <c r="AS147" s="95">
        <f>'Datos sin int'!AF145</f>
        <v>0</v>
      </c>
      <c r="AT147" s="95">
        <f>'Datos sin int'!AG145</f>
        <v>0</v>
      </c>
      <c r="AU147" s="95">
        <f>'Datos sin int'!AH145</f>
        <v>0</v>
      </c>
      <c r="AV147" s="95">
        <f>'Datos sin int'!AI145</f>
        <v>0</v>
      </c>
      <c r="AW147" s="95">
        <f>'Datos sin int'!AJ145</f>
        <v>0</v>
      </c>
      <c r="AX147" s="95">
        <f>'Datos sin int'!AK145</f>
        <v>0</v>
      </c>
      <c r="AY147" s="95">
        <f>'Datos sin int'!AL145</f>
        <v>0</v>
      </c>
      <c r="AZ147" s="95">
        <f>'Datos sin int'!AM145</f>
        <v>0</v>
      </c>
      <c r="BA147" s="95">
        <f>'Datos sin int'!AN145</f>
        <v>0</v>
      </c>
      <c r="BB147" s="95">
        <f>'Datos sin int'!AO145</f>
        <v>0</v>
      </c>
      <c r="BC147" s="95">
        <f>'Datos sin int'!AP145</f>
        <v>0</v>
      </c>
      <c r="BD147" s="95">
        <f>'Datos sin int'!AQ145</f>
        <v>0</v>
      </c>
      <c r="BE147" s="95">
        <f>'Datos sin int'!AR145</f>
        <v>0</v>
      </c>
      <c r="BF147" s="95">
        <f>'Datos sin int'!AS145</f>
        <v>0</v>
      </c>
      <c r="BG147" s="95">
        <f>'Datos sin int'!AT145</f>
        <v>0</v>
      </c>
      <c r="BH147" s="95">
        <f>'Datos sin int'!AU145</f>
        <v>0</v>
      </c>
      <c r="BI147" s="95">
        <f>'Datos sin int'!AV145</f>
        <v>0</v>
      </c>
      <c r="BJ147" s="95">
        <f>'Datos sin int'!AW145</f>
        <v>0</v>
      </c>
      <c r="BK147" s="95">
        <f>'Datos sin int'!AX145</f>
        <v>0</v>
      </c>
    </row>
    <row r="148" spans="1:63" x14ac:dyDescent="0.3">
      <c r="A148" s="141">
        <v>145</v>
      </c>
      <c r="B148" s="95">
        <f>IF(Datos_totales!$E146=1,1,0)</f>
        <v>0</v>
      </c>
      <c r="C148" s="95">
        <f>IF(Datos_totales!$E146=2,1,0)</f>
        <v>1</v>
      </c>
      <c r="D148" s="95">
        <f>IF(Datos_totales!$E146=3,1,0)</f>
        <v>0</v>
      </c>
      <c r="E148" s="95">
        <f>IF(Datos_totales!$E146=4,1,0)</f>
        <v>0</v>
      </c>
      <c r="F148" s="95">
        <f>IF(Datos_totales!$B146=40,1,0)</f>
        <v>0</v>
      </c>
      <c r="G148" s="95">
        <f>IF(Datos_totales!$B146=60,1,0)</f>
        <v>1</v>
      </c>
      <c r="H148" s="95">
        <f>IF(Datos_totales!$B146=80,1,0)</f>
        <v>0</v>
      </c>
      <c r="I148" s="95">
        <f>IF(Datos_totales!$B146=90,1,0)</f>
        <v>0</v>
      </c>
      <c r="J148" s="95">
        <f>IF(Datos_totales!$M146=2,1,0)</f>
        <v>1</v>
      </c>
      <c r="K148" s="95">
        <f>IF(Datos_totales!$M146=3,1,0)</f>
        <v>0</v>
      </c>
      <c r="L148" s="95">
        <f>IF(Datos_totales!$M146=4,1,0)</f>
        <v>0</v>
      </c>
      <c r="M148" s="95">
        <f>IF(Datos_totales!$M146&gt;4,1,0)</f>
        <v>0</v>
      </c>
      <c r="N148" s="95">
        <f>IF(Datos_totales!$N146&lt;3.2,1,0)</f>
        <v>0</v>
      </c>
      <c r="O148" s="95">
        <f>IF(AND(Datos_totales!$N146&gt;=3.2,Datos_totales!$N146&lt;3.5),1,0)</f>
        <v>1</v>
      </c>
      <c r="P148" s="95">
        <f>IF(AND(Datos_totales!$N146&gt;=3.5,Datos_totales!$N146&lt;3.7),1,0)</f>
        <v>0</v>
      </c>
      <c r="Q148" s="95">
        <f>IF(AND(Datos_totales!$N146&gt;=3.7,Datos_totales!$N146&lt;4),1,0)</f>
        <v>0</v>
      </c>
      <c r="R148" s="95">
        <f>IF(Datos_totales!$N146&gt;4,1,0)</f>
        <v>0</v>
      </c>
      <c r="S148" s="95">
        <v>0.35500000000000398</v>
      </c>
      <c r="T148" s="95">
        <f t="shared" si="38"/>
        <v>76.204999999999998</v>
      </c>
      <c r="U148" s="95">
        <v>0</v>
      </c>
      <c r="V148" s="53">
        <v>0</v>
      </c>
      <c r="W148" s="54">
        <f t="shared" si="29"/>
        <v>1</v>
      </c>
      <c r="X148" s="54">
        <f t="shared" si="30"/>
        <v>0</v>
      </c>
      <c r="Y148" s="54">
        <f t="shared" si="31"/>
        <v>0</v>
      </c>
      <c r="Z148" s="54">
        <f t="shared" si="32"/>
        <v>0</v>
      </c>
      <c r="AA148" s="54">
        <f t="shared" si="33"/>
        <v>0</v>
      </c>
      <c r="AB148" s="95">
        <v>15790</v>
      </c>
      <c r="AC148" s="95">
        <v>16879</v>
      </c>
      <c r="AD148" s="95">
        <v>18043</v>
      </c>
      <c r="AE148" s="95">
        <f t="shared" si="34"/>
        <v>16904</v>
      </c>
      <c r="AF148" s="95">
        <v>15.84</v>
      </c>
      <c r="AG148" s="95">
        <v>1.1997551772534747</v>
      </c>
      <c r="AH148" s="95">
        <v>2.91</v>
      </c>
      <c r="AI148" s="95">
        <f t="shared" si="35"/>
        <v>0</v>
      </c>
      <c r="AJ148" s="95">
        <f t="shared" si="36"/>
        <v>0</v>
      </c>
      <c r="AK148" s="95">
        <f t="shared" si="26"/>
        <v>1</v>
      </c>
      <c r="AL148" s="95">
        <f t="shared" si="27"/>
        <v>0</v>
      </c>
      <c r="AM148" s="95">
        <f t="shared" si="28"/>
        <v>0</v>
      </c>
      <c r="AN148" s="95">
        <v>0.46389298898590731</v>
      </c>
      <c r="AO148" s="95">
        <v>0</v>
      </c>
      <c r="AP148" s="50">
        <f t="shared" si="37"/>
        <v>0</v>
      </c>
      <c r="AQ148" s="95">
        <v>0</v>
      </c>
      <c r="AR148" s="95">
        <f>'Datos sin int'!AE146</f>
        <v>0</v>
      </c>
      <c r="AS148" s="95">
        <f>'Datos sin int'!AF146</f>
        <v>0</v>
      </c>
      <c r="AT148" s="95">
        <f>'Datos sin int'!AG146</f>
        <v>0</v>
      </c>
      <c r="AU148" s="95">
        <f>'Datos sin int'!AH146</f>
        <v>0</v>
      </c>
      <c r="AV148" s="95">
        <f>'Datos sin int'!AI146</f>
        <v>0</v>
      </c>
      <c r="AW148" s="95">
        <f>'Datos sin int'!AJ146</f>
        <v>0</v>
      </c>
      <c r="AX148" s="95">
        <f>'Datos sin int'!AK146</f>
        <v>0</v>
      </c>
      <c r="AY148" s="95">
        <f>'Datos sin int'!AL146</f>
        <v>0</v>
      </c>
      <c r="AZ148" s="95">
        <f>'Datos sin int'!AM146</f>
        <v>1</v>
      </c>
      <c r="BA148" s="95">
        <f>'Datos sin int'!AN146</f>
        <v>1</v>
      </c>
      <c r="BB148" s="95">
        <f>'Datos sin int'!AO146</f>
        <v>0</v>
      </c>
      <c r="BC148" s="95">
        <f>'Datos sin int'!AP146</f>
        <v>0</v>
      </c>
      <c r="BD148" s="95">
        <f>'Datos sin int'!AQ146</f>
        <v>1</v>
      </c>
      <c r="BE148" s="95">
        <f>'Datos sin int'!AR146</f>
        <v>2</v>
      </c>
      <c r="BF148" s="95">
        <f>'Datos sin int'!AS146</f>
        <v>3</v>
      </c>
      <c r="BG148" s="95">
        <f>'Datos sin int'!AT146</f>
        <v>0</v>
      </c>
      <c r="BH148" s="95">
        <f>'Datos sin int'!AU146</f>
        <v>0</v>
      </c>
      <c r="BI148" s="95">
        <f>'Datos sin int'!AV146</f>
        <v>1</v>
      </c>
      <c r="BJ148" s="95">
        <f>'Datos sin int'!AW146</f>
        <v>3</v>
      </c>
      <c r="BK148" s="95">
        <f>'Datos sin int'!AX146</f>
        <v>4</v>
      </c>
    </row>
    <row r="149" spans="1:63" x14ac:dyDescent="0.3">
      <c r="A149" s="141">
        <v>146</v>
      </c>
      <c r="B149" s="95">
        <f>IF(Datos_totales!$E147=1,1,0)</f>
        <v>0</v>
      </c>
      <c r="C149" s="95">
        <f>IF(Datos_totales!$E147=2,1,0)</f>
        <v>0</v>
      </c>
      <c r="D149" s="95">
        <f>IF(Datos_totales!$E147=3,1,0)</f>
        <v>1</v>
      </c>
      <c r="E149" s="95">
        <f>IF(Datos_totales!$E147=4,1,0)</f>
        <v>0</v>
      </c>
      <c r="F149" s="95">
        <f>IF(Datos_totales!$B147=40,1,0)</f>
        <v>0</v>
      </c>
      <c r="G149" s="95">
        <f>IF(Datos_totales!$B147=60,1,0)</f>
        <v>1</v>
      </c>
      <c r="H149" s="95">
        <f>IF(Datos_totales!$B147=80,1,0)</f>
        <v>0</v>
      </c>
      <c r="I149" s="95">
        <f>IF(Datos_totales!$B147=90,1,0)</f>
        <v>0</v>
      </c>
      <c r="J149" s="95">
        <f>IF(Datos_totales!$M147=2,1,0)</f>
        <v>1</v>
      </c>
      <c r="K149" s="95">
        <f>IF(Datos_totales!$M147=3,1,0)</f>
        <v>0</v>
      </c>
      <c r="L149" s="95">
        <f>IF(Datos_totales!$M147=4,1,0)</f>
        <v>0</v>
      </c>
      <c r="M149" s="95">
        <f>IF(Datos_totales!$M147&gt;4,1,0)</f>
        <v>0</v>
      </c>
      <c r="N149" s="95">
        <f>IF(Datos_totales!$N147&lt;3.2,1,0)</f>
        <v>0</v>
      </c>
      <c r="O149" s="95">
        <f>IF(AND(Datos_totales!$N147&gt;=3.2,Datos_totales!$N147&lt;3.5),1,0)</f>
        <v>0</v>
      </c>
      <c r="P149" s="95">
        <f>IF(AND(Datos_totales!$N147&gt;=3.5,Datos_totales!$N147&lt;3.7),1,0)</f>
        <v>1</v>
      </c>
      <c r="Q149" s="95">
        <f>IF(AND(Datos_totales!$N147&gt;=3.7,Datos_totales!$N147&lt;4),1,0)</f>
        <v>0</v>
      </c>
      <c r="R149" s="95">
        <f>IF(Datos_totales!$N147&gt;4,1,0)</f>
        <v>0</v>
      </c>
      <c r="S149" s="95">
        <v>0.32000000000000739</v>
      </c>
      <c r="T149" s="95">
        <f t="shared" si="38"/>
        <v>76.525000000000006</v>
      </c>
      <c r="U149" s="95">
        <v>0</v>
      </c>
      <c r="V149" s="53">
        <v>9.9999999999999978E-2</v>
      </c>
      <c r="W149" s="54">
        <f t="shared" si="29"/>
        <v>0</v>
      </c>
      <c r="X149" s="54">
        <f t="shared" si="30"/>
        <v>0</v>
      </c>
      <c r="Y149" s="54">
        <f t="shared" si="31"/>
        <v>1</v>
      </c>
      <c r="Z149" s="54">
        <f t="shared" si="32"/>
        <v>0</v>
      </c>
      <c r="AA149" s="54">
        <f t="shared" si="33"/>
        <v>0</v>
      </c>
      <c r="AB149" s="95">
        <v>15790</v>
      </c>
      <c r="AC149" s="95">
        <v>16879</v>
      </c>
      <c r="AD149" s="95">
        <v>18043</v>
      </c>
      <c r="AE149" s="95">
        <f t="shared" si="34"/>
        <v>16904</v>
      </c>
      <c r="AF149" s="95">
        <v>10.97</v>
      </c>
      <c r="AG149" s="95">
        <v>1.0402066275747111</v>
      </c>
      <c r="AH149" s="95">
        <v>2.88</v>
      </c>
      <c r="AI149" s="95">
        <f t="shared" si="35"/>
        <v>0</v>
      </c>
      <c r="AJ149" s="95">
        <f t="shared" si="36"/>
        <v>0</v>
      </c>
      <c r="AK149" s="95">
        <f t="shared" si="26"/>
        <v>1</v>
      </c>
      <c r="AL149" s="95">
        <f t="shared" si="27"/>
        <v>0</v>
      </c>
      <c r="AM149" s="95">
        <f t="shared" si="28"/>
        <v>0</v>
      </c>
      <c r="AN149" s="95">
        <v>0.45939248775923086</v>
      </c>
      <c r="AO149" s="95">
        <v>1</v>
      </c>
      <c r="AP149" s="50">
        <f t="shared" si="37"/>
        <v>3.1249999999999281</v>
      </c>
      <c r="AQ149" s="95">
        <v>0</v>
      </c>
      <c r="AR149" s="95">
        <f>'Datos sin int'!AE147</f>
        <v>0</v>
      </c>
      <c r="AS149" s="95">
        <f>'Datos sin int'!AF147</f>
        <v>0</v>
      </c>
      <c r="AT149" s="95">
        <f>'Datos sin int'!AG147</f>
        <v>1</v>
      </c>
      <c r="AU149" s="95">
        <f>'Datos sin int'!AH147</f>
        <v>1</v>
      </c>
      <c r="AV149" s="95">
        <f>'Datos sin int'!AI147</f>
        <v>2</v>
      </c>
      <c r="AW149" s="95">
        <f>'Datos sin int'!AJ147</f>
        <v>0</v>
      </c>
      <c r="AX149" s="95">
        <f>'Datos sin int'!AK147</f>
        <v>0</v>
      </c>
      <c r="AY149" s="95">
        <f>'Datos sin int'!AL147</f>
        <v>0</v>
      </c>
      <c r="AZ149" s="95">
        <f>'Datos sin int'!AM147</f>
        <v>0</v>
      </c>
      <c r="BA149" s="95">
        <f>'Datos sin int'!AN147</f>
        <v>0</v>
      </c>
      <c r="BB149" s="95">
        <f>'Datos sin int'!AO147</f>
        <v>0</v>
      </c>
      <c r="BC149" s="95">
        <f>'Datos sin int'!AP147</f>
        <v>0</v>
      </c>
      <c r="BD149" s="95">
        <f>'Datos sin int'!AQ147</f>
        <v>0</v>
      </c>
      <c r="BE149" s="95">
        <f>'Datos sin int'!AR147</f>
        <v>0</v>
      </c>
      <c r="BF149" s="95">
        <f>'Datos sin int'!AS147</f>
        <v>0</v>
      </c>
      <c r="BG149" s="95">
        <f>'Datos sin int'!AT147</f>
        <v>0</v>
      </c>
      <c r="BH149" s="95">
        <f>'Datos sin int'!AU147</f>
        <v>0</v>
      </c>
      <c r="BI149" s="95">
        <f>'Datos sin int'!AV147</f>
        <v>1</v>
      </c>
      <c r="BJ149" s="95">
        <f>'Datos sin int'!AW147</f>
        <v>1</v>
      </c>
      <c r="BK149" s="95">
        <f>'Datos sin int'!AX147</f>
        <v>2</v>
      </c>
    </row>
    <row r="150" spans="1:63" x14ac:dyDescent="0.3">
      <c r="A150" s="141">
        <v>147</v>
      </c>
      <c r="B150" s="95">
        <f>IF(Datos_totales!$E148=1,1,0)</f>
        <v>0</v>
      </c>
      <c r="C150" s="95">
        <f>IF(Datos_totales!$E148=2,1,0)</f>
        <v>0</v>
      </c>
      <c r="D150" s="95">
        <f>IF(Datos_totales!$E148=3,1,0)</f>
        <v>1</v>
      </c>
      <c r="E150" s="95">
        <f>IF(Datos_totales!$E148=4,1,0)</f>
        <v>0</v>
      </c>
      <c r="F150" s="95">
        <f>IF(Datos_totales!$B148=40,1,0)</f>
        <v>0</v>
      </c>
      <c r="G150" s="95">
        <f>IF(Datos_totales!$B148=60,1,0)</f>
        <v>1</v>
      </c>
      <c r="H150" s="95">
        <f>IF(Datos_totales!$B148=80,1,0)</f>
        <v>0</v>
      </c>
      <c r="I150" s="95">
        <f>IF(Datos_totales!$B148=90,1,0)</f>
        <v>0</v>
      </c>
      <c r="J150" s="95">
        <f>IF(Datos_totales!$M148=2,1,0)</f>
        <v>1</v>
      </c>
      <c r="K150" s="95">
        <f>IF(Datos_totales!$M148=3,1,0)</f>
        <v>0</v>
      </c>
      <c r="L150" s="95">
        <f>IF(Datos_totales!$M148=4,1,0)</f>
        <v>0</v>
      </c>
      <c r="M150" s="95">
        <f>IF(Datos_totales!$M148&gt;4,1,0)</f>
        <v>0</v>
      </c>
      <c r="N150" s="95">
        <f>IF(Datos_totales!$N148&lt;3.2,1,0)</f>
        <v>0</v>
      </c>
      <c r="O150" s="95">
        <f>IF(AND(Datos_totales!$N148&gt;=3.2,Datos_totales!$N148&lt;3.5),1,0)</f>
        <v>0</v>
      </c>
      <c r="P150" s="95">
        <f>IF(AND(Datos_totales!$N148&gt;=3.5,Datos_totales!$N148&lt;3.7),1,0)</f>
        <v>1</v>
      </c>
      <c r="Q150" s="95">
        <f>IF(AND(Datos_totales!$N148&gt;=3.7,Datos_totales!$N148&lt;4),1,0)</f>
        <v>0</v>
      </c>
      <c r="R150" s="95">
        <f>IF(Datos_totales!$N148&gt;4,1,0)</f>
        <v>0</v>
      </c>
      <c r="S150" s="95">
        <v>0.36999999999999034</v>
      </c>
      <c r="T150" s="95">
        <f t="shared" si="38"/>
        <v>76.894999999999996</v>
      </c>
      <c r="U150" s="95">
        <v>0</v>
      </c>
      <c r="V150" s="53">
        <v>0.18999999999999995</v>
      </c>
      <c r="W150" s="54">
        <f t="shared" si="29"/>
        <v>0</v>
      </c>
      <c r="X150" s="54">
        <f t="shared" si="30"/>
        <v>0</v>
      </c>
      <c r="Y150" s="54">
        <f t="shared" si="31"/>
        <v>1</v>
      </c>
      <c r="Z150" s="54">
        <f t="shared" si="32"/>
        <v>0</v>
      </c>
      <c r="AA150" s="54">
        <f t="shared" si="33"/>
        <v>0</v>
      </c>
      <c r="AB150" s="95">
        <v>15790</v>
      </c>
      <c r="AC150" s="95">
        <v>16879</v>
      </c>
      <c r="AD150" s="95">
        <v>18043</v>
      </c>
      <c r="AE150" s="95">
        <f t="shared" si="34"/>
        <v>16904</v>
      </c>
      <c r="AF150" s="95">
        <v>10.49</v>
      </c>
      <c r="AG150" s="95">
        <v>1.0207754881935578</v>
      </c>
      <c r="AH150" s="95">
        <v>3.89</v>
      </c>
      <c r="AI150" s="95">
        <f t="shared" si="35"/>
        <v>0</v>
      </c>
      <c r="AJ150" s="95">
        <f t="shared" si="36"/>
        <v>0</v>
      </c>
      <c r="AK150" s="95">
        <f t="shared" si="26"/>
        <v>0</v>
      </c>
      <c r="AL150" s="95">
        <f t="shared" si="27"/>
        <v>1</v>
      </c>
      <c r="AM150" s="95">
        <f t="shared" si="28"/>
        <v>0</v>
      </c>
      <c r="AN150" s="95">
        <v>0.58994960132570773</v>
      </c>
      <c r="AO150" s="95">
        <v>0</v>
      </c>
      <c r="AP150" s="50">
        <f t="shared" si="37"/>
        <v>0</v>
      </c>
      <c r="AQ150" s="95">
        <v>0</v>
      </c>
      <c r="AR150" s="95">
        <f>'Datos sin int'!AE148</f>
        <v>0</v>
      </c>
      <c r="AS150" s="95">
        <f>'Datos sin int'!AF148</f>
        <v>0</v>
      </c>
      <c r="AT150" s="95">
        <f>'Datos sin int'!AG148</f>
        <v>0</v>
      </c>
      <c r="AU150" s="95">
        <f>'Datos sin int'!AH148</f>
        <v>0</v>
      </c>
      <c r="AV150" s="95">
        <f>'Datos sin int'!AI148</f>
        <v>0</v>
      </c>
      <c r="AW150" s="95">
        <f>'Datos sin int'!AJ148</f>
        <v>0</v>
      </c>
      <c r="AX150" s="95">
        <f>'Datos sin int'!AK148</f>
        <v>0</v>
      </c>
      <c r="AY150" s="95">
        <f>'Datos sin int'!AL148</f>
        <v>0</v>
      </c>
      <c r="AZ150" s="95">
        <f>'Datos sin int'!AM148</f>
        <v>0</v>
      </c>
      <c r="BA150" s="95">
        <f>'Datos sin int'!AN148</f>
        <v>0</v>
      </c>
      <c r="BB150" s="95">
        <f>'Datos sin int'!AO148</f>
        <v>0</v>
      </c>
      <c r="BC150" s="95">
        <f>'Datos sin int'!AP148</f>
        <v>0</v>
      </c>
      <c r="BD150" s="95">
        <f>'Datos sin int'!AQ148</f>
        <v>0</v>
      </c>
      <c r="BE150" s="95">
        <f>'Datos sin int'!AR148</f>
        <v>0</v>
      </c>
      <c r="BF150" s="95">
        <f>'Datos sin int'!AS148</f>
        <v>0</v>
      </c>
      <c r="BG150" s="95">
        <f>'Datos sin int'!AT148</f>
        <v>0</v>
      </c>
      <c r="BH150" s="95">
        <f>'Datos sin int'!AU148</f>
        <v>0</v>
      </c>
      <c r="BI150" s="95">
        <f>'Datos sin int'!AV148</f>
        <v>0</v>
      </c>
      <c r="BJ150" s="95">
        <f>'Datos sin int'!AW148</f>
        <v>0</v>
      </c>
      <c r="BK150" s="95">
        <f>'Datos sin int'!AX148</f>
        <v>0</v>
      </c>
    </row>
    <row r="151" spans="1:63" x14ac:dyDescent="0.3">
      <c r="A151" s="141">
        <v>148</v>
      </c>
      <c r="B151" s="95">
        <f>IF(Datos_totales!$E149=1,1,0)</f>
        <v>0</v>
      </c>
      <c r="C151" s="95">
        <f>IF(Datos_totales!$E149=2,1,0)</f>
        <v>0</v>
      </c>
      <c r="D151" s="95">
        <f>IF(Datos_totales!$E149=3,1,0)</f>
        <v>1</v>
      </c>
      <c r="E151" s="95">
        <f>IF(Datos_totales!$E149=4,1,0)</f>
        <v>0</v>
      </c>
      <c r="F151" s="95">
        <f>IF(Datos_totales!$B149=40,1,0)</f>
        <v>0</v>
      </c>
      <c r="G151" s="95">
        <f>IF(Datos_totales!$B149=60,1,0)</f>
        <v>1</v>
      </c>
      <c r="H151" s="95">
        <f>IF(Datos_totales!$B149=80,1,0)</f>
        <v>0</v>
      </c>
      <c r="I151" s="95">
        <f>IF(Datos_totales!$B149=90,1,0)</f>
        <v>0</v>
      </c>
      <c r="J151" s="95">
        <f>IF(Datos_totales!$M149=2,1,0)</f>
        <v>1</v>
      </c>
      <c r="K151" s="95">
        <f>IF(Datos_totales!$M149=3,1,0)</f>
        <v>0</v>
      </c>
      <c r="L151" s="95">
        <f>IF(Datos_totales!$M149=4,1,0)</f>
        <v>0</v>
      </c>
      <c r="M151" s="95">
        <f>IF(Datos_totales!$M149&gt;4,1,0)</f>
        <v>0</v>
      </c>
      <c r="N151" s="95">
        <f>IF(Datos_totales!$N149&lt;3.2,1,0)</f>
        <v>0</v>
      </c>
      <c r="O151" s="95">
        <f>IF(AND(Datos_totales!$N149&gt;=3.2,Datos_totales!$N149&lt;3.5),1,0)</f>
        <v>0</v>
      </c>
      <c r="P151" s="95">
        <f>IF(AND(Datos_totales!$N149&gt;=3.5,Datos_totales!$N149&lt;3.7),1,0)</f>
        <v>1</v>
      </c>
      <c r="Q151" s="95">
        <f>IF(AND(Datos_totales!$N149&gt;=3.7,Datos_totales!$N149&lt;4),1,0)</f>
        <v>0</v>
      </c>
      <c r="R151" s="95">
        <f>IF(Datos_totales!$N149&gt;4,1,0)</f>
        <v>0</v>
      </c>
      <c r="S151" s="95">
        <v>0.54100000000001103</v>
      </c>
      <c r="T151" s="95">
        <f t="shared" si="38"/>
        <v>77.436000000000007</v>
      </c>
      <c r="U151" s="95">
        <v>0</v>
      </c>
      <c r="V151" s="53">
        <v>8.9999999999999969E-2</v>
      </c>
      <c r="W151" s="54">
        <f t="shared" si="29"/>
        <v>0</v>
      </c>
      <c r="X151" s="54">
        <f t="shared" si="30"/>
        <v>0</v>
      </c>
      <c r="Y151" s="54">
        <f t="shared" si="31"/>
        <v>1</v>
      </c>
      <c r="Z151" s="54">
        <f t="shared" si="32"/>
        <v>0</v>
      </c>
      <c r="AA151" s="54">
        <f t="shared" si="33"/>
        <v>0</v>
      </c>
      <c r="AB151" s="95">
        <v>15790</v>
      </c>
      <c r="AC151" s="95">
        <v>16879</v>
      </c>
      <c r="AD151" s="95">
        <v>18043</v>
      </c>
      <c r="AE151" s="95">
        <f t="shared" si="34"/>
        <v>16904</v>
      </c>
      <c r="AF151" s="95">
        <v>7.97</v>
      </c>
      <c r="AG151" s="95">
        <v>0.90145832139611237</v>
      </c>
      <c r="AH151" s="95">
        <v>3.06</v>
      </c>
      <c r="AI151" s="95">
        <f t="shared" si="35"/>
        <v>0</v>
      </c>
      <c r="AJ151" s="95">
        <f t="shared" si="36"/>
        <v>0</v>
      </c>
      <c r="AK151" s="95">
        <f t="shared" si="26"/>
        <v>1</v>
      </c>
      <c r="AL151" s="95">
        <f t="shared" si="27"/>
        <v>0</v>
      </c>
      <c r="AM151" s="95">
        <f t="shared" si="28"/>
        <v>0</v>
      </c>
      <c r="AN151" s="95">
        <v>0.48572142648158001</v>
      </c>
      <c r="AO151" s="95">
        <v>1</v>
      </c>
      <c r="AP151" s="50">
        <f t="shared" si="37"/>
        <v>1.848428835489796</v>
      </c>
      <c r="AQ151" s="95">
        <v>0</v>
      </c>
      <c r="AR151" s="95">
        <f>'Datos sin int'!AE149</f>
        <v>0</v>
      </c>
      <c r="AS151" s="95">
        <f>'Datos sin int'!AF149</f>
        <v>0</v>
      </c>
      <c r="AT151" s="95">
        <f>'Datos sin int'!AG149</f>
        <v>0</v>
      </c>
      <c r="AU151" s="95">
        <f>'Datos sin int'!AH149</f>
        <v>1</v>
      </c>
      <c r="AV151" s="95">
        <f>'Datos sin int'!AI149</f>
        <v>1</v>
      </c>
      <c r="AW151" s="95">
        <f>'Datos sin int'!AJ149</f>
        <v>0</v>
      </c>
      <c r="AX151" s="95">
        <f>'Datos sin int'!AK149</f>
        <v>0</v>
      </c>
      <c r="AY151" s="95">
        <f>'Datos sin int'!AL149</f>
        <v>1</v>
      </c>
      <c r="AZ151" s="95">
        <f>'Datos sin int'!AM149</f>
        <v>2</v>
      </c>
      <c r="BA151" s="95">
        <f>'Datos sin int'!AN149</f>
        <v>3</v>
      </c>
      <c r="BB151" s="95">
        <f>'Datos sin int'!AO149</f>
        <v>0</v>
      </c>
      <c r="BC151" s="95">
        <f>'Datos sin int'!AP149</f>
        <v>0</v>
      </c>
      <c r="BD151" s="95">
        <f>'Datos sin int'!AQ149</f>
        <v>1</v>
      </c>
      <c r="BE151" s="95">
        <f>'Datos sin int'!AR149</f>
        <v>1</v>
      </c>
      <c r="BF151" s="95">
        <f>'Datos sin int'!AS149</f>
        <v>2</v>
      </c>
      <c r="BG151" s="95">
        <f>'Datos sin int'!AT149</f>
        <v>0</v>
      </c>
      <c r="BH151" s="95">
        <f>'Datos sin int'!AU149</f>
        <v>0</v>
      </c>
      <c r="BI151" s="95">
        <f>'Datos sin int'!AV149</f>
        <v>2</v>
      </c>
      <c r="BJ151" s="95">
        <f>'Datos sin int'!AW149</f>
        <v>4</v>
      </c>
      <c r="BK151" s="95">
        <f>'Datos sin int'!AX149</f>
        <v>6</v>
      </c>
    </row>
    <row r="152" spans="1:63" x14ac:dyDescent="0.3">
      <c r="A152" s="141">
        <v>149</v>
      </c>
      <c r="B152" s="95">
        <f>IF(Datos_totales!$E150=1,1,0)</f>
        <v>0</v>
      </c>
      <c r="C152" s="95">
        <f>IF(Datos_totales!$E150=2,1,0)</f>
        <v>0</v>
      </c>
      <c r="D152" s="95">
        <f>IF(Datos_totales!$E150=3,1,0)</f>
        <v>1</v>
      </c>
      <c r="E152" s="95">
        <f>IF(Datos_totales!$E150=4,1,0)</f>
        <v>0</v>
      </c>
      <c r="F152" s="95">
        <f>IF(Datos_totales!$B150=40,1,0)</f>
        <v>0</v>
      </c>
      <c r="G152" s="95">
        <f>IF(Datos_totales!$B150=60,1,0)</f>
        <v>1</v>
      </c>
      <c r="H152" s="95">
        <f>IF(Datos_totales!$B150=80,1,0)</f>
        <v>0</v>
      </c>
      <c r="I152" s="95">
        <f>IF(Datos_totales!$B150=90,1,0)</f>
        <v>0</v>
      </c>
      <c r="J152" s="95">
        <f>IF(Datos_totales!$M150=2,1,0)</f>
        <v>1</v>
      </c>
      <c r="K152" s="95">
        <f>IF(Datos_totales!$M150=3,1,0)</f>
        <v>0</v>
      </c>
      <c r="L152" s="95">
        <f>IF(Datos_totales!$M150=4,1,0)</f>
        <v>0</v>
      </c>
      <c r="M152" s="95">
        <f>IF(Datos_totales!$M150&gt;4,1,0)</f>
        <v>0</v>
      </c>
      <c r="N152" s="95">
        <f>IF(Datos_totales!$N150&lt;3.2,1,0)</f>
        <v>1</v>
      </c>
      <c r="O152" s="95">
        <f>IF(AND(Datos_totales!$N150&gt;=3.2,Datos_totales!$N150&lt;3.5),1,0)</f>
        <v>0</v>
      </c>
      <c r="P152" s="95">
        <f>IF(AND(Datos_totales!$N150&gt;=3.5,Datos_totales!$N150&lt;3.7),1,0)</f>
        <v>0</v>
      </c>
      <c r="Q152" s="95">
        <f>IF(AND(Datos_totales!$N150&gt;=3.7,Datos_totales!$N150&lt;4),1,0)</f>
        <v>0</v>
      </c>
      <c r="R152" s="95">
        <f>IF(Datos_totales!$N150&gt;4,1,0)</f>
        <v>0</v>
      </c>
      <c r="S152" s="95">
        <v>0.19199999999999307</v>
      </c>
      <c r="T152" s="95">
        <f t="shared" si="38"/>
        <v>77.628</v>
      </c>
      <c r="U152" s="95">
        <v>0</v>
      </c>
      <c r="V152" s="53">
        <v>1.0000000000000009E-2</v>
      </c>
      <c r="W152" s="54">
        <f t="shared" si="29"/>
        <v>1</v>
      </c>
      <c r="X152" s="54">
        <f t="shared" si="30"/>
        <v>0</v>
      </c>
      <c r="Y152" s="54">
        <f t="shared" si="31"/>
        <v>0</v>
      </c>
      <c r="Z152" s="54">
        <f t="shared" si="32"/>
        <v>0</v>
      </c>
      <c r="AA152" s="54">
        <f t="shared" si="33"/>
        <v>0</v>
      </c>
      <c r="AB152" s="95">
        <v>15790</v>
      </c>
      <c r="AC152" s="95">
        <v>16879</v>
      </c>
      <c r="AD152" s="95">
        <v>18043</v>
      </c>
      <c r="AE152" s="95">
        <f t="shared" si="34"/>
        <v>16904</v>
      </c>
      <c r="AF152" s="95">
        <v>6.97</v>
      </c>
      <c r="AG152" s="95">
        <v>0.84323277809800945</v>
      </c>
      <c r="AH152" s="95">
        <v>2.9</v>
      </c>
      <c r="AI152" s="95">
        <f t="shared" si="35"/>
        <v>0</v>
      </c>
      <c r="AJ152" s="95">
        <f t="shared" si="36"/>
        <v>0</v>
      </c>
      <c r="AK152" s="95">
        <f t="shared" si="26"/>
        <v>1</v>
      </c>
      <c r="AL152" s="95">
        <f t="shared" si="27"/>
        <v>0</v>
      </c>
      <c r="AM152" s="95">
        <f t="shared" si="28"/>
        <v>0</v>
      </c>
      <c r="AN152" s="95">
        <v>0.46239799789895608</v>
      </c>
      <c r="AO152" s="95">
        <v>0</v>
      </c>
      <c r="AP152" s="50">
        <f t="shared" si="37"/>
        <v>0</v>
      </c>
      <c r="AQ152" s="95">
        <v>0</v>
      </c>
      <c r="AR152" s="95">
        <f>'Datos sin int'!AE150</f>
        <v>0</v>
      </c>
      <c r="AS152" s="95">
        <f>'Datos sin int'!AF150</f>
        <v>0</v>
      </c>
      <c r="AT152" s="95">
        <f>'Datos sin int'!AG150</f>
        <v>1</v>
      </c>
      <c r="AU152" s="95">
        <f>'Datos sin int'!AH150</f>
        <v>2</v>
      </c>
      <c r="AV152" s="95">
        <f>'Datos sin int'!AI150</f>
        <v>3</v>
      </c>
      <c r="AW152" s="95">
        <f>'Datos sin int'!AJ150</f>
        <v>0</v>
      </c>
      <c r="AX152" s="95">
        <f>'Datos sin int'!AK150</f>
        <v>0</v>
      </c>
      <c r="AY152" s="95">
        <f>'Datos sin int'!AL150</f>
        <v>0</v>
      </c>
      <c r="AZ152" s="95">
        <f>'Datos sin int'!AM150</f>
        <v>0</v>
      </c>
      <c r="BA152" s="95">
        <f>'Datos sin int'!AN150</f>
        <v>0</v>
      </c>
      <c r="BB152" s="95">
        <f>'Datos sin int'!AO150</f>
        <v>0</v>
      </c>
      <c r="BC152" s="95">
        <f>'Datos sin int'!AP150</f>
        <v>1</v>
      </c>
      <c r="BD152" s="95">
        <f>'Datos sin int'!AQ150</f>
        <v>0</v>
      </c>
      <c r="BE152" s="95">
        <f>'Datos sin int'!AR150</f>
        <v>0</v>
      </c>
      <c r="BF152" s="95">
        <f>'Datos sin int'!AS150</f>
        <v>1</v>
      </c>
      <c r="BG152" s="95">
        <f>'Datos sin int'!AT150</f>
        <v>0</v>
      </c>
      <c r="BH152" s="95">
        <f>'Datos sin int'!AU150</f>
        <v>1</v>
      </c>
      <c r="BI152" s="95">
        <f>'Datos sin int'!AV150</f>
        <v>1</v>
      </c>
      <c r="BJ152" s="95">
        <f>'Datos sin int'!AW150</f>
        <v>2</v>
      </c>
      <c r="BK152" s="95">
        <f>'Datos sin int'!AX150</f>
        <v>4</v>
      </c>
    </row>
    <row r="153" spans="1:63" x14ac:dyDescent="0.3">
      <c r="A153" s="141">
        <v>150</v>
      </c>
      <c r="B153" s="95">
        <f>IF(Datos_totales!$E151=1,1,0)</f>
        <v>0</v>
      </c>
      <c r="C153" s="95">
        <f>IF(Datos_totales!$E151=2,1,0)</f>
        <v>0</v>
      </c>
      <c r="D153" s="95">
        <f>IF(Datos_totales!$E151=3,1,0)</f>
        <v>1</v>
      </c>
      <c r="E153" s="95">
        <f>IF(Datos_totales!$E151=4,1,0)</f>
        <v>0</v>
      </c>
      <c r="F153" s="95">
        <f>IF(Datos_totales!$B151=40,1,0)</f>
        <v>0</v>
      </c>
      <c r="G153" s="95">
        <f>IF(Datos_totales!$B151=60,1,0)</f>
        <v>1</v>
      </c>
      <c r="H153" s="95">
        <f>IF(Datos_totales!$B151=80,1,0)</f>
        <v>0</v>
      </c>
      <c r="I153" s="95">
        <f>IF(Datos_totales!$B151=90,1,0)</f>
        <v>0</v>
      </c>
      <c r="J153" s="95">
        <f>IF(Datos_totales!$M151=2,1,0)</f>
        <v>1</v>
      </c>
      <c r="K153" s="95">
        <f>IF(Datos_totales!$M151=3,1,0)</f>
        <v>0</v>
      </c>
      <c r="L153" s="95">
        <f>IF(Datos_totales!$M151=4,1,0)</f>
        <v>0</v>
      </c>
      <c r="M153" s="95">
        <f>IF(Datos_totales!$M151&gt;4,1,0)</f>
        <v>0</v>
      </c>
      <c r="N153" s="95">
        <f>IF(Datos_totales!$N151&lt;3.2,1,0)</f>
        <v>0</v>
      </c>
      <c r="O153" s="95">
        <f>IF(AND(Datos_totales!$N151&gt;=3.2,Datos_totales!$N151&lt;3.5),1,0)</f>
        <v>0</v>
      </c>
      <c r="P153" s="95">
        <f>IF(AND(Datos_totales!$N151&gt;=3.5,Datos_totales!$N151&lt;3.7),1,0)</f>
        <v>0</v>
      </c>
      <c r="Q153" s="95">
        <f>IF(AND(Datos_totales!$N151&gt;=3.7,Datos_totales!$N151&lt;4),1,0)</f>
        <v>1</v>
      </c>
      <c r="R153" s="95">
        <f>IF(Datos_totales!$N151&gt;4,1,0)</f>
        <v>0</v>
      </c>
      <c r="S153" s="95">
        <v>0.37199999999999989</v>
      </c>
      <c r="T153" s="95">
        <f t="shared" si="38"/>
        <v>78</v>
      </c>
      <c r="U153" s="95">
        <v>0</v>
      </c>
      <c r="V153" s="53">
        <v>0.14000000000000001</v>
      </c>
      <c r="W153" s="54">
        <f t="shared" si="29"/>
        <v>0</v>
      </c>
      <c r="X153" s="54">
        <f t="shared" si="30"/>
        <v>0</v>
      </c>
      <c r="Y153" s="54">
        <f t="shared" si="31"/>
        <v>1</v>
      </c>
      <c r="Z153" s="54">
        <f t="shared" si="32"/>
        <v>0</v>
      </c>
      <c r="AA153" s="54">
        <f t="shared" si="33"/>
        <v>0</v>
      </c>
      <c r="AB153" s="95">
        <v>15790</v>
      </c>
      <c r="AC153" s="95">
        <v>16879</v>
      </c>
      <c r="AD153" s="95">
        <v>18043</v>
      </c>
      <c r="AE153" s="95">
        <f t="shared" si="34"/>
        <v>16904</v>
      </c>
      <c r="AF153" s="95">
        <v>11.37</v>
      </c>
      <c r="AG153" s="95">
        <v>1.0557604646877348</v>
      </c>
      <c r="AH153" s="95">
        <v>3.32</v>
      </c>
      <c r="AI153" s="95">
        <f t="shared" si="35"/>
        <v>0</v>
      </c>
      <c r="AJ153" s="95">
        <f t="shared" si="36"/>
        <v>0</v>
      </c>
      <c r="AK153" s="95">
        <f t="shared" si="26"/>
        <v>1</v>
      </c>
      <c r="AL153" s="95">
        <f t="shared" si="27"/>
        <v>0</v>
      </c>
      <c r="AM153" s="95">
        <f t="shared" si="28"/>
        <v>0</v>
      </c>
      <c r="AN153" s="95">
        <v>0.52113808370403625</v>
      </c>
      <c r="AO153" s="95">
        <v>1</v>
      </c>
      <c r="AP153" s="50">
        <f t="shared" si="37"/>
        <v>2.6881720430107534</v>
      </c>
      <c r="AQ153" s="95">
        <v>0</v>
      </c>
      <c r="AR153" s="95">
        <f>'Datos sin int'!AE151</f>
        <v>0</v>
      </c>
      <c r="AS153" s="95">
        <f>'Datos sin int'!AF151</f>
        <v>0</v>
      </c>
      <c r="AT153" s="95">
        <f>'Datos sin int'!AG151</f>
        <v>1</v>
      </c>
      <c r="AU153" s="95">
        <f>'Datos sin int'!AH151</f>
        <v>0</v>
      </c>
      <c r="AV153" s="95">
        <f>'Datos sin int'!AI151</f>
        <v>1</v>
      </c>
      <c r="AW153" s="95">
        <f>'Datos sin int'!AJ151</f>
        <v>0</v>
      </c>
      <c r="AX153" s="95">
        <f>'Datos sin int'!AK151</f>
        <v>1</v>
      </c>
      <c r="AY153" s="95">
        <f>'Datos sin int'!AL151</f>
        <v>1</v>
      </c>
      <c r="AZ153" s="95">
        <f>'Datos sin int'!AM151</f>
        <v>1</v>
      </c>
      <c r="BA153" s="95">
        <f>'Datos sin int'!AN151</f>
        <v>3</v>
      </c>
      <c r="BB153" s="95">
        <f>'Datos sin int'!AO151</f>
        <v>0</v>
      </c>
      <c r="BC153" s="95">
        <f>'Datos sin int'!AP151</f>
        <v>0</v>
      </c>
      <c r="BD153" s="95">
        <f>'Datos sin int'!AQ151</f>
        <v>2</v>
      </c>
      <c r="BE153" s="95">
        <f>'Datos sin int'!AR151</f>
        <v>0</v>
      </c>
      <c r="BF153" s="95">
        <f>'Datos sin int'!AS151</f>
        <v>2</v>
      </c>
      <c r="BG153" s="95">
        <f>'Datos sin int'!AT151</f>
        <v>0</v>
      </c>
      <c r="BH153" s="95">
        <f>'Datos sin int'!AU151</f>
        <v>1</v>
      </c>
      <c r="BI153" s="95">
        <f>'Datos sin int'!AV151</f>
        <v>4</v>
      </c>
      <c r="BJ153" s="95">
        <f>'Datos sin int'!AW151</f>
        <v>1</v>
      </c>
      <c r="BK153" s="95">
        <f>'Datos sin int'!AX151</f>
        <v>6</v>
      </c>
    </row>
    <row r="154" spans="1:63" x14ac:dyDescent="0.3">
      <c r="A154" s="141">
        <v>151</v>
      </c>
      <c r="B154" s="95">
        <f>IF(Datos_totales!$E152=1,1,0)</f>
        <v>0</v>
      </c>
      <c r="C154" s="95">
        <f>IF(Datos_totales!$E152=2,1,0)</f>
        <v>0</v>
      </c>
      <c r="D154" s="95">
        <f>IF(Datos_totales!$E152=3,1,0)</f>
        <v>1</v>
      </c>
      <c r="E154" s="95">
        <f>IF(Datos_totales!$E152=4,1,0)</f>
        <v>0</v>
      </c>
      <c r="F154" s="95">
        <f>IF(Datos_totales!$B152=40,1,0)</f>
        <v>0</v>
      </c>
      <c r="G154" s="95">
        <f>IF(Datos_totales!$B152=60,1,0)</f>
        <v>1</v>
      </c>
      <c r="H154" s="95">
        <f>IF(Datos_totales!$B152=80,1,0)</f>
        <v>0</v>
      </c>
      <c r="I154" s="95">
        <f>IF(Datos_totales!$B152=90,1,0)</f>
        <v>0</v>
      </c>
      <c r="J154" s="95">
        <f>IF(Datos_totales!$M152=2,1,0)</f>
        <v>1</v>
      </c>
      <c r="K154" s="95">
        <f>IF(Datos_totales!$M152=3,1,0)</f>
        <v>0</v>
      </c>
      <c r="L154" s="95">
        <f>IF(Datos_totales!$M152=4,1,0)</f>
        <v>0</v>
      </c>
      <c r="M154" s="95">
        <f>IF(Datos_totales!$M152&gt;4,1,0)</f>
        <v>0</v>
      </c>
      <c r="N154" s="95">
        <f>IF(Datos_totales!$N152&lt;3.2,1,0)</f>
        <v>0</v>
      </c>
      <c r="O154" s="95">
        <f>IF(AND(Datos_totales!$N152&gt;=3.2,Datos_totales!$N152&lt;3.5),1,0)</f>
        <v>1</v>
      </c>
      <c r="P154" s="95">
        <f>IF(AND(Datos_totales!$N152&gt;=3.5,Datos_totales!$N152&lt;3.7),1,0)</f>
        <v>0</v>
      </c>
      <c r="Q154" s="95">
        <f>IF(AND(Datos_totales!$N152&gt;=3.7,Datos_totales!$N152&lt;4),1,0)</f>
        <v>0</v>
      </c>
      <c r="R154" s="95">
        <f>IF(Datos_totales!$N152&gt;4,1,0)</f>
        <v>0</v>
      </c>
      <c r="S154" s="95">
        <v>0.60699999999999932</v>
      </c>
      <c r="T154" s="95">
        <f t="shared" si="38"/>
        <v>78.606999999999999</v>
      </c>
      <c r="U154" s="95">
        <v>0</v>
      </c>
      <c r="V154" s="53">
        <v>0.31000000000000005</v>
      </c>
      <c r="W154" s="54">
        <f t="shared" si="29"/>
        <v>0</v>
      </c>
      <c r="X154" s="54">
        <f t="shared" si="30"/>
        <v>0</v>
      </c>
      <c r="Y154" s="54">
        <f t="shared" si="31"/>
        <v>0</v>
      </c>
      <c r="Z154" s="54">
        <f t="shared" si="32"/>
        <v>1</v>
      </c>
      <c r="AA154" s="54">
        <f t="shared" si="33"/>
        <v>0</v>
      </c>
      <c r="AB154" s="95">
        <v>15790</v>
      </c>
      <c r="AC154" s="95">
        <v>16879</v>
      </c>
      <c r="AD154" s="95">
        <v>18043</v>
      </c>
      <c r="AE154" s="95">
        <f t="shared" si="34"/>
        <v>16904</v>
      </c>
      <c r="AF154" s="95">
        <v>8.7899999999999991</v>
      </c>
      <c r="AG154" s="95">
        <v>0.94398887507377183</v>
      </c>
      <c r="AH154" s="95">
        <v>4.05</v>
      </c>
      <c r="AI154" s="95">
        <f t="shared" si="35"/>
        <v>0</v>
      </c>
      <c r="AJ154" s="95">
        <f t="shared" si="36"/>
        <v>0</v>
      </c>
      <c r="AK154" s="95">
        <f t="shared" si="26"/>
        <v>0</v>
      </c>
      <c r="AL154" s="95">
        <f t="shared" si="27"/>
        <v>1</v>
      </c>
      <c r="AM154" s="95">
        <f t="shared" si="28"/>
        <v>0</v>
      </c>
      <c r="AN154" s="95">
        <v>0.60745502321466849</v>
      </c>
      <c r="AO154" s="95">
        <v>0</v>
      </c>
      <c r="AP154" s="50">
        <f t="shared" si="37"/>
        <v>0</v>
      </c>
      <c r="AQ154" s="95">
        <v>0</v>
      </c>
      <c r="AR154" s="95">
        <f>'Datos sin int'!AE152</f>
        <v>0</v>
      </c>
      <c r="AS154" s="95">
        <f>'Datos sin int'!AF152</f>
        <v>0</v>
      </c>
      <c r="AT154" s="95">
        <f>'Datos sin int'!AG152</f>
        <v>0</v>
      </c>
      <c r="AU154" s="95">
        <f>'Datos sin int'!AH152</f>
        <v>0</v>
      </c>
      <c r="AV154" s="95">
        <f>'Datos sin int'!AI152</f>
        <v>0</v>
      </c>
      <c r="AW154" s="95">
        <f>'Datos sin int'!AJ152</f>
        <v>0</v>
      </c>
      <c r="AX154" s="95">
        <f>'Datos sin int'!AK152</f>
        <v>0</v>
      </c>
      <c r="AY154" s="95">
        <f>'Datos sin int'!AL152</f>
        <v>1</v>
      </c>
      <c r="AZ154" s="95">
        <f>'Datos sin int'!AM152</f>
        <v>0</v>
      </c>
      <c r="BA154" s="95">
        <f>'Datos sin int'!AN152</f>
        <v>1</v>
      </c>
      <c r="BB154" s="95">
        <f>'Datos sin int'!AO152</f>
        <v>0</v>
      </c>
      <c r="BC154" s="95">
        <f>'Datos sin int'!AP152</f>
        <v>0</v>
      </c>
      <c r="BD154" s="95">
        <f>'Datos sin int'!AQ152</f>
        <v>1</v>
      </c>
      <c r="BE154" s="95">
        <f>'Datos sin int'!AR152</f>
        <v>0</v>
      </c>
      <c r="BF154" s="95">
        <f>'Datos sin int'!AS152</f>
        <v>1</v>
      </c>
      <c r="BG154" s="95">
        <f>'Datos sin int'!AT152</f>
        <v>0</v>
      </c>
      <c r="BH154" s="95">
        <f>'Datos sin int'!AU152</f>
        <v>0</v>
      </c>
      <c r="BI154" s="95">
        <f>'Datos sin int'!AV152</f>
        <v>2</v>
      </c>
      <c r="BJ154" s="95">
        <f>'Datos sin int'!AW152</f>
        <v>0</v>
      </c>
      <c r="BK154" s="95">
        <f>'Datos sin int'!AX152</f>
        <v>2</v>
      </c>
    </row>
    <row r="155" spans="1:63" x14ac:dyDescent="0.3">
      <c r="A155" s="141">
        <v>152</v>
      </c>
      <c r="B155" s="95">
        <f>IF(Datos_totales!$E153=1,1,0)</f>
        <v>0</v>
      </c>
      <c r="C155" s="95">
        <f>IF(Datos_totales!$E153=2,1,0)</f>
        <v>0</v>
      </c>
      <c r="D155" s="95">
        <f>IF(Datos_totales!$E153=3,1,0)</f>
        <v>1</v>
      </c>
      <c r="E155" s="95">
        <f>IF(Datos_totales!$E153=4,1,0)</f>
        <v>0</v>
      </c>
      <c r="F155" s="95">
        <f>IF(Datos_totales!$B153=40,1,0)</f>
        <v>0</v>
      </c>
      <c r="G155" s="95">
        <f>IF(Datos_totales!$B153=60,1,0)</f>
        <v>1</v>
      </c>
      <c r="H155" s="95">
        <f>IF(Datos_totales!$B153=80,1,0)</f>
        <v>0</v>
      </c>
      <c r="I155" s="95">
        <f>IF(Datos_totales!$B153=90,1,0)</f>
        <v>0</v>
      </c>
      <c r="J155" s="95">
        <f>IF(Datos_totales!$M153=2,1,0)</f>
        <v>1</v>
      </c>
      <c r="K155" s="95">
        <f>IF(Datos_totales!$M153=3,1,0)</f>
        <v>0</v>
      </c>
      <c r="L155" s="95">
        <f>IF(Datos_totales!$M153=4,1,0)</f>
        <v>0</v>
      </c>
      <c r="M155" s="95">
        <f>IF(Datos_totales!$M153&gt;4,1,0)</f>
        <v>0</v>
      </c>
      <c r="N155" s="95">
        <f>IF(Datos_totales!$N153&lt;3.2,1,0)</f>
        <v>0</v>
      </c>
      <c r="O155" s="95">
        <f>IF(AND(Datos_totales!$N153&gt;=3.2,Datos_totales!$N153&lt;3.5),1,0)</f>
        <v>1</v>
      </c>
      <c r="P155" s="95">
        <f>IF(AND(Datos_totales!$N153&gt;=3.5,Datos_totales!$N153&lt;3.7),1,0)</f>
        <v>0</v>
      </c>
      <c r="Q155" s="95">
        <f>IF(AND(Datos_totales!$N153&gt;=3.7,Datos_totales!$N153&lt;4),1,0)</f>
        <v>0</v>
      </c>
      <c r="R155" s="95">
        <f>IF(Datos_totales!$N153&gt;4,1,0)</f>
        <v>0</v>
      </c>
      <c r="S155" s="95">
        <v>0.39300000000000068</v>
      </c>
      <c r="T155" s="95">
        <f t="shared" si="38"/>
        <v>79</v>
      </c>
      <c r="U155" s="95">
        <v>0</v>
      </c>
      <c r="V155" s="53">
        <v>2.0000000000000018E-2</v>
      </c>
      <c r="W155" s="54">
        <f t="shared" si="29"/>
        <v>0</v>
      </c>
      <c r="X155" s="54">
        <f t="shared" si="30"/>
        <v>1</v>
      </c>
      <c r="Y155" s="54">
        <f t="shared" si="31"/>
        <v>0</v>
      </c>
      <c r="Z155" s="54">
        <f t="shared" si="32"/>
        <v>0</v>
      </c>
      <c r="AA155" s="54">
        <f t="shared" si="33"/>
        <v>0</v>
      </c>
      <c r="AB155" s="95">
        <v>15790</v>
      </c>
      <c r="AC155" s="95">
        <v>16879</v>
      </c>
      <c r="AD155" s="95">
        <v>18043</v>
      </c>
      <c r="AE155" s="95">
        <f t="shared" si="34"/>
        <v>16904</v>
      </c>
      <c r="AF155" s="95">
        <v>19.03</v>
      </c>
      <c r="AG155" s="95">
        <v>1.2794387882870204</v>
      </c>
      <c r="AH155" s="95">
        <v>3.38</v>
      </c>
      <c r="AI155" s="95">
        <f t="shared" si="35"/>
        <v>0</v>
      </c>
      <c r="AJ155" s="95">
        <f t="shared" si="36"/>
        <v>0</v>
      </c>
      <c r="AK155" s="95">
        <f t="shared" si="26"/>
        <v>1</v>
      </c>
      <c r="AL155" s="95">
        <f t="shared" si="27"/>
        <v>0</v>
      </c>
      <c r="AM155" s="95">
        <f t="shared" si="28"/>
        <v>0</v>
      </c>
      <c r="AN155" s="95">
        <v>0.52891670027765469</v>
      </c>
      <c r="AO155" s="95">
        <v>0</v>
      </c>
      <c r="AP155" s="50">
        <f t="shared" si="37"/>
        <v>0</v>
      </c>
      <c r="AQ155" s="95">
        <v>0</v>
      </c>
      <c r="AR155" s="95">
        <f>'Datos sin int'!AE153</f>
        <v>0</v>
      </c>
      <c r="AS155" s="95">
        <f>'Datos sin int'!AF153</f>
        <v>0</v>
      </c>
      <c r="AT155" s="95">
        <f>'Datos sin int'!AG153</f>
        <v>0</v>
      </c>
      <c r="AU155" s="95">
        <f>'Datos sin int'!AH153</f>
        <v>0</v>
      </c>
      <c r="AV155" s="95">
        <f>'Datos sin int'!AI153</f>
        <v>0</v>
      </c>
      <c r="AW155" s="95">
        <f>'Datos sin int'!AJ153</f>
        <v>0</v>
      </c>
      <c r="AX155" s="95">
        <f>'Datos sin int'!AK153</f>
        <v>0</v>
      </c>
      <c r="AY155" s="95">
        <f>'Datos sin int'!AL153</f>
        <v>1</v>
      </c>
      <c r="AZ155" s="95">
        <f>'Datos sin int'!AM153</f>
        <v>0</v>
      </c>
      <c r="BA155" s="95">
        <f>'Datos sin int'!AN153</f>
        <v>1</v>
      </c>
      <c r="BB155" s="95">
        <f>'Datos sin int'!AO153</f>
        <v>0</v>
      </c>
      <c r="BC155" s="95">
        <f>'Datos sin int'!AP153</f>
        <v>0</v>
      </c>
      <c r="BD155" s="95">
        <f>'Datos sin int'!AQ153</f>
        <v>0</v>
      </c>
      <c r="BE155" s="95">
        <f>'Datos sin int'!AR153</f>
        <v>0</v>
      </c>
      <c r="BF155" s="95">
        <f>'Datos sin int'!AS153</f>
        <v>0</v>
      </c>
      <c r="BG155" s="95">
        <f>'Datos sin int'!AT153</f>
        <v>0</v>
      </c>
      <c r="BH155" s="95">
        <f>'Datos sin int'!AU153</f>
        <v>0</v>
      </c>
      <c r="BI155" s="95">
        <f>'Datos sin int'!AV153</f>
        <v>1</v>
      </c>
      <c r="BJ155" s="95">
        <f>'Datos sin int'!AW153</f>
        <v>0</v>
      </c>
      <c r="BK155" s="95">
        <f>'Datos sin int'!AX153</f>
        <v>1</v>
      </c>
    </row>
    <row r="156" spans="1:63" x14ac:dyDescent="0.3">
      <c r="A156" s="141">
        <v>153</v>
      </c>
      <c r="B156" s="95">
        <f>IF(Datos_totales!$E154=1,1,0)</f>
        <v>0</v>
      </c>
      <c r="C156" s="95">
        <f>IF(Datos_totales!$E154=2,1,0)</f>
        <v>0</v>
      </c>
      <c r="D156" s="95">
        <f>IF(Datos_totales!$E154=3,1,0)</f>
        <v>1</v>
      </c>
      <c r="E156" s="95">
        <f>IF(Datos_totales!$E154=4,1,0)</f>
        <v>0</v>
      </c>
      <c r="F156" s="95">
        <f>IF(Datos_totales!$B154=40,1,0)</f>
        <v>0</v>
      </c>
      <c r="G156" s="95">
        <f>IF(Datos_totales!$B154=60,1,0)</f>
        <v>1</v>
      </c>
      <c r="H156" s="95">
        <f>IF(Datos_totales!$B154=80,1,0)</f>
        <v>0</v>
      </c>
      <c r="I156" s="95">
        <f>IF(Datos_totales!$B154=90,1,0)</f>
        <v>0</v>
      </c>
      <c r="J156" s="95">
        <f>IF(Datos_totales!$M154=2,1,0)</f>
        <v>1</v>
      </c>
      <c r="K156" s="95">
        <f>IF(Datos_totales!$M154=3,1,0)</f>
        <v>0</v>
      </c>
      <c r="L156" s="95">
        <f>IF(Datos_totales!$M154=4,1,0)</f>
        <v>0</v>
      </c>
      <c r="M156" s="95">
        <f>IF(Datos_totales!$M154&gt;4,1,0)</f>
        <v>0</v>
      </c>
      <c r="N156" s="95">
        <f>IF(Datos_totales!$N154&lt;3.2,1,0)</f>
        <v>1</v>
      </c>
      <c r="O156" s="95">
        <f>IF(AND(Datos_totales!$N154&gt;=3.2,Datos_totales!$N154&lt;3.5),1,0)</f>
        <v>0</v>
      </c>
      <c r="P156" s="95">
        <f>IF(AND(Datos_totales!$N154&gt;=3.5,Datos_totales!$N154&lt;3.7),1,0)</f>
        <v>0</v>
      </c>
      <c r="Q156" s="95">
        <f>IF(AND(Datos_totales!$N154&gt;=3.7,Datos_totales!$N154&lt;4),1,0)</f>
        <v>0</v>
      </c>
      <c r="R156" s="95">
        <f>IF(Datos_totales!$N154&gt;4,1,0)</f>
        <v>0</v>
      </c>
      <c r="S156" s="95">
        <v>0.40000000000000568</v>
      </c>
      <c r="T156" s="95">
        <f t="shared" si="38"/>
        <v>79.400000000000006</v>
      </c>
      <c r="U156" s="95">
        <v>0</v>
      </c>
      <c r="V156" s="53">
        <v>6.0000000000000053E-2</v>
      </c>
      <c r="W156" s="54">
        <f t="shared" si="29"/>
        <v>0</v>
      </c>
      <c r="X156" s="54">
        <f t="shared" si="30"/>
        <v>1</v>
      </c>
      <c r="Y156" s="54">
        <f t="shared" si="31"/>
        <v>0</v>
      </c>
      <c r="Z156" s="54">
        <f t="shared" si="32"/>
        <v>0</v>
      </c>
      <c r="AA156" s="54">
        <f t="shared" si="33"/>
        <v>0</v>
      </c>
      <c r="AB156" s="95">
        <v>15790</v>
      </c>
      <c r="AC156" s="95">
        <v>16879</v>
      </c>
      <c r="AD156" s="95">
        <v>18043</v>
      </c>
      <c r="AE156" s="95">
        <f t="shared" si="34"/>
        <v>16904</v>
      </c>
      <c r="AF156" s="95">
        <v>27.22</v>
      </c>
      <c r="AG156" s="95">
        <v>1.4348881208673159</v>
      </c>
      <c r="AH156" s="95">
        <v>3.21</v>
      </c>
      <c r="AI156" s="95">
        <f t="shared" si="35"/>
        <v>0</v>
      </c>
      <c r="AJ156" s="95">
        <f t="shared" si="36"/>
        <v>0</v>
      </c>
      <c r="AK156" s="95">
        <f t="shared" si="26"/>
        <v>1</v>
      </c>
      <c r="AL156" s="95">
        <f t="shared" si="27"/>
        <v>0</v>
      </c>
      <c r="AM156" s="95">
        <f t="shared" si="28"/>
        <v>0</v>
      </c>
      <c r="AN156" s="95">
        <v>0.5065050324048721</v>
      </c>
      <c r="AO156" s="95">
        <v>0</v>
      </c>
      <c r="AP156" s="50">
        <f t="shared" si="37"/>
        <v>0</v>
      </c>
      <c r="AQ156" s="95">
        <v>0</v>
      </c>
      <c r="AR156" s="95">
        <f>'Datos sin int'!AE154</f>
        <v>0</v>
      </c>
      <c r="AS156" s="95">
        <f>'Datos sin int'!AF154</f>
        <v>0</v>
      </c>
      <c r="AT156" s="95">
        <f>'Datos sin int'!AG154</f>
        <v>0</v>
      </c>
      <c r="AU156" s="95">
        <f>'Datos sin int'!AH154</f>
        <v>0</v>
      </c>
      <c r="AV156" s="95">
        <f>'Datos sin int'!AI154</f>
        <v>0</v>
      </c>
      <c r="AW156" s="95">
        <f>'Datos sin int'!AJ154</f>
        <v>0</v>
      </c>
      <c r="AX156" s="95">
        <f>'Datos sin int'!AK154</f>
        <v>0</v>
      </c>
      <c r="AY156" s="95">
        <f>'Datos sin int'!AL154</f>
        <v>0</v>
      </c>
      <c r="AZ156" s="95">
        <f>'Datos sin int'!AM154</f>
        <v>0</v>
      </c>
      <c r="BA156" s="95">
        <f>'Datos sin int'!AN154</f>
        <v>0</v>
      </c>
      <c r="BB156" s="95">
        <f>'Datos sin int'!AO154</f>
        <v>0</v>
      </c>
      <c r="BC156" s="95">
        <f>'Datos sin int'!AP154</f>
        <v>0</v>
      </c>
      <c r="BD156" s="95">
        <f>'Datos sin int'!AQ154</f>
        <v>0</v>
      </c>
      <c r="BE156" s="95">
        <f>'Datos sin int'!AR154</f>
        <v>0</v>
      </c>
      <c r="BF156" s="95">
        <f>'Datos sin int'!AS154</f>
        <v>0</v>
      </c>
      <c r="BG156" s="95">
        <f>'Datos sin int'!AT154</f>
        <v>0</v>
      </c>
      <c r="BH156" s="95">
        <f>'Datos sin int'!AU154</f>
        <v>0</v>
      </c>
      <c r="BI156" s="95">
        <f>'Datos sin int'!AV154</f>
        <v>0</v>
      </c>
      <c r="BJ156" s="95">
        <f>'Datos sin int'!AW154</f>
        <v>0</v>
      </c>
      <c r="BK156" s="95">
        <f>'Datos sin int'!AX154</f>
        <v>0</v>
      </c>
    </row>
    <row r="157" spans="1:63" x14ac:dyDescent="0.3">
      <c r="A157" s="141">
        <v>154</v>
      </c>
      <c r="B157" s="95">
        <f>IF(Datos_totales!$E155=1,1,0)</f>
        <v>0</v>
      </c>
      <c r="C157" s="95">
        <f>IF(Datos_totales!$E155=2,1,0)</f>
        <v>0</v>
      </c>
      <c r="D157" s="95">
        <f>IF(Datos_totales!$E155=3,1,0)</f>
        <v>1</v>
      </c>
      <c r="E157" s="95">
        <f>IF(Datos_totales!$E155=4,1,0)</f>
        <v>0</v>
      </c>
      <c r="F157" s="95">
        <f>IF(Datos_totales!$B155=40,1,0)</f>
        <v>0</v>
      </c>
      <c r="G157" s="95">
        <f>IF(Datos_totales!$B155=60,1,0)</f>
        <v>1</v>
      </c>
      <c r="H157" s="95">
        <f>IF(Datos_totales!$B155=80,1,0)</f>
        <v>0</v>
      </c>
      <c r="I157" s="95">
        <f>IF(Datos_totales!$B155=90,1,0)</f>
        <v>0</v>
      </c>
      <c r="J157" s="95">
        <f>IF(Datos_totales!$M155=2,1,0)</f>
        <v>1</v>
      </c>
      <c r="K157" s="95">
        <f>IF(Datos_totales!$M155=3,1,0)</f>
        <v>0</v>
      </c>
      <c r="L157" s="95">
        <f>IF(Datos_totales!$M155=4,1,0)</f>
        <v>0</v>
      </c>
      <c r="M157" s="95">
        <f>IF(Datos_totales!$M155&gt;4,1,0)</f>
        <v>0</v>
      </c>
      <c r="N157" s="95">
        <f>IF(Datos_totales!$N155&lt;3.2,1,0)</f>
        <v>0</v>
      </c>
      <c r="O157" s="95">
        <f>IF(AND(Datos_totales!$N155&gt;=3.2,Datos_totales!$N155&lt;3.5),1,0)</f>
        <v>1</v>
      </c>
      <c r="P157" s="95">
        <f>IF(AND(Datos_totales!$N155&gt;=3.5,Datos_totales!$N155&lt;3.7),1,0)</f>
        <v>0</v>
      </c>
      <c r="Q157" s="95">
        <f>IF(AND(Datos_totales!$N155&gt;=3.7,Datos_totales!$N155&lt;4),1,0)</f>
        <v>0</v>
      </c>
      <c r="R157" s="95">
        <f>IF(Datos_totales!$N155&gt;4,1,0)</f>
        <v>0</v>
      </c>
      <c r="S157" s="95">
        <v>0.75099999999999056</v>
      </c>
      <c r="T157" s="95">
        <f t="shared" si="38"/>
        <v>80.150999999999996</v>
      </c>
      <c r="U157" s="95">
        <v>0</v>
      </c>
      <c r="V157" s="53">
        <v>0.17000000000000004</v>
      </c>
      <c r="W157" s="54">
        <f t="shared" si="29"/>
        <v>0</v>
      </c>
      <c r="X157" s="54">
        <f t="shared" si="30"/>
        <v>0</v>
      </c>
      <c r="Y157" s="54">
        <f t="shared" si="31"/>
        <v>1</v>
      </c>
      <c r="Z157" s="54">
        <f t="shared" si="32"/>
        <v>0</v>
      </c>
      <c r="AA157" s="54">
        <f t="shared" si="33"/>
        <v>0</v>
      </c>
      <c r="AB157" s="95">
        <v>15790</v>
      </c>
      <c r="AC157" s="95">
        <v>16879</v>
      </c>
      <c r="AD157" s="95">
        <v>18043</v>
      </c>
      <c r="AE157" s="95">
        <f t="shared" si="34"/>
        <v>16904</v>
      </c>
      <c r="AF157" s="95">
        <v>34.799999999999997</v>
      </c>
      <c r="AG157" s="95">
        <v>1.541579243946581</v>
      </c>
      <c r="AH157" s="95">
        <v>4.91</v>
      </c>
      <c r="AI157" s="95">
        <f t="shared" si="35"/>
        <v>0</v>
      </c>
      <c r="AJ157" s="95">
        <f t="shared" si="36"/>
        <v>0</v>
      </c>
      <c r="AK157" s="95">
        <f t="shared" si="26"/>
        <v>0</v>
      </c>
      <c r="AL157" s="95">
        <f t="shared" si="27"/>
        <v>1</v>
      </c>
      <c r="AM157" s="95">
        <f t="shared" si="28"/>
        <v>0</v>
      </c>
      <c r="AN157" s="95">
        <v>0.69108149212296843</v>
      </c>
      <c r="AO157" s="95">
        <v>2</v>
      </c>
      <c r="AP157" s="50">
        <f t="shared" si="37"/>
        <v>2.6631158455393145</v>
      </c>
      <c r="AQ157" s="95">
        <v>0</v>
      </c>
      <c r="AR157" s="95">
        <f>'Datos sin int'!AE155</f>
        <v>0</v>
      </c>
      <c r="AS157" s="95">
        <f>'Datos sin int'!AF155</f>
        <v>0</v>
      </c>
      <c r="AT157" s="95">
        <f>'Datos sin int'!AG155</f>
        <v>2</v>
      </c>
      <c r="AU157" s="95">
        <f>'Datos sin int'!AH155</f>
        <v>0</v>
      </c>
      <c r="AV157" s="95">
        <f>'Datos sin int'!AI155</f>
        <v>2</v>
      </c>
      <c r="AW157" s="95">
        <f>'Datos sin int'!AJ155</f>
        <v>0</v>
      </c>
      <c r="AX157" s="95">
        <f>'Datos sin int'!AK155</f>
        <v>0</v>
      </c>
      <c r="AY157" s="95">
        <f>'Datos sin int'!AL155</f>
        <v>3</v>
      </c>
      <c r="AZ157" s="95">
        <f>'Datos sin int'!AM155</f>
        <v>1</v>
      </c>
      <c r="BA157" s="95">
        <f>'Datos sin int'!AN155</f>
        <v>4</v>
      </c>
      <c r="BB157" s="95">
        <f>'Datos sin int'!AO155</f>
        <v>0</v>
      </c>
      <c r="BC157" s="95">
        <f>'Datos sin int'!AP155</f>
        <v>0</v>
      </c>
      <c r="BD157" s="95">
        <f>'Datos sin int'!AQ155</f>
        <v>0</v>
      </c>
      <c r="BE157" s="95">
        <f>'Datos sin int'!AR155</f>
        <v>0</v>
      </c>
      <c r="BF157" s="95">
        <f>'Datos sin int'!AS155</f>
        <v>0</v>
      </c>
      <c r="BG157" s="95">
        <f>'Datos sin int'!AT155</f>
        <v>0</v>
      </c>
      <c r="BH157" s="95">
        <f>'Datos sin int'!AU155</f>
        <v>0</v>
      </c>
      <c r="BI157" s="95">
        <f>'Datos sin int'!AV155</f>
        <v>5</v>
      </c>
      <c r="BJ157" s="95">
        <f>'Datos sin int'!AW155</f>
        <v>1</v>
      </c>
      <c r="BK157" s="95">
        <f>'Datos sin int'!AX155</f>
        <v>6</v>
      </c>
    </row>
    <row r="158" spans="1:63" x14ac:dyDescent="0.3">
      <c r="A158" s="141">
        <v>155</v>
      </c>
      <c r="B158" s="95">
        <f>IF(Datos_totales!$E156=1,1,0)</f>
        <v>0</v>
      </c>
      <c r="C158" s="95">
        <f>IF(Datos_totales!$E156=2,1,0)</f>
        <v>0</v>
      </c>
      <c r="D158" s="95">
        <f>IF(Datos_totales!$E156=3,1,0)</f>
        <v>1</v>
      </c>
      <c r="E158" s="95">
        <f>IF(Datos_totales!$E156=4,1,0)</f>
        <v>0</v>
      </c>
      <c r="F158" s="95">
        <f>IF(Datos_totales!$B156=40,1,0)</f>
        <v>0</v>
      </c>
      <c r="G158" s="95">
        <f>IF(Datos_totales!$B156=60,1,0)</f>
        <v>1</v>
      </c>
      <c r="H158" s="95">
        <f>IF(Datos_totales!$B156=80,1,0)</f>
        <v>0</v>
      </c>
      <c r="I158" s="95">
        <f>IF(Datos_totales!$B156=90,1,0)</f>
        <v>0</v>
      </c>
      <c r="J158" s="95">
        <f>IF(Datos_totales!$M156=2,1,0)</f>
        <v>1</v>
      </c>
      <c r="K158" s="95">
        <f>IF(Datos_totales!$M156=3,1,0)</f>
        <v>0</v>
      </c>
      <c r="L158" s="95">
        <f>IF(Datos_totales!$M156=4,1,0)</f>
        <v>0</v>
      </c>
      <c r="M158" s="95">
        <f>IF(Datos_totales!$M156&gt;4,1,0)</f>
        <v>0</v>
      </c>
      <c r="N158" s="95">
        <f>IF(Datos_totales!$N156&lt;3.2,1,0)</f>
        <v>1</v>
      </c>
      <c r="O158" s="95">
        <f>IF(AND(Datos_totales!$N156&gt;=3.2,Datos_totales!$N156&lt;3.5),1,0)</f>
        <v>0</v>
      </c>
      <c r="P158" s="95">
        <f>IF(AND(Datos_totales!$N156&gt;=3.5,Datos_totales!$N156&lt;3.7),1,0)</f>
        <v>0</v>
      </c>
      <c r="Q158" s="95">
        <f>IF(AND(Datos_totales!$N156&gt;=3.7,Datos_totales!$N156&lt;4),1,0)</f>
        <v>0</v>
      </c>
      <c r="R158" s="95">
        <f>IF(Datos_totales!$N156&gt;4,1,0)</f>
        <v>0</v>
      </c>
      <c r="S158" s="95">
        <v>1</v>
      </c>
      <c r="T158" s="95">
        <f t="shared" si="38"/>
        <v>81.150999999999996</v>
      </c>
      <c r="U158" s="95">
        <v>0</v>
      </c>
      <c r="V158" s="53">
        <v>0.13</v>
      </c>
      <c r="W158" s="54">
        <f t="shared" si="29"/>
        <v>0</v>
      </c>
      <c r="X158" s="54">
        <f t="shared" si="30"/>
        <v>0</v>
      </c>
      <c r="Y158" s="54">
        <f t="shared" si="31"/>
        <v>1</v>
      </c>
      <c r="Z158" s="54">
        <f t="shared" si="32"/>
        <v>0</v>
      </c>
      <c r="AA158" s="54">
        <f t="shared" si="33"/>
        <v>0</v>
      </c>
      <c r="AB158" s="95">
        <v>15790</v>
      </c>
      <c r="AC158" s="95">
        <v>16879</v>
      </c>
      <c r="AD158" s="95">
        <v>18043</v>
      </c>
      <c r="AE158" s="95">
        <f t="shared" si="34"/>
        <v>16904</v>
      </c>
      <c r="AF158" s="95">
        <v>28.27</v>
      </c>
      <c r="AG158" s="95">
        <v>1.4513258084895195</v>
      </c>
      <c r="AH158" s="95">
        <v>4.58</v>
      </c>
      <c r="AI158" s="95">
        <f t="shared" si="35"/>
        <v>0</v>
      </c>
      <c r="AJ158" s="95">
        <f t="shared" si="36"/>
        <v>0</v>
      </c>
      <c r="AK158" s="95">
        <f t="shared" si="26"/>
        <v>0</v>
      </c>
      <c r="AL158" s="95">
        <f t="shared" si="27"/>
        <v>1</v>
      </c>
      <c r="AM158" s="95">
        <f t="shared" si="28"/>
        <v>0</v>
      </c>
      <c r="AN158" s="95">
        <v>0.66086547800386919</v>
      </c>
      <c r="AO158" s="95">
        <v>2</v>
      </c>
      <c r="AP158" s="50">
        <f t="shared" si="37"/>
        <v>2</v>
      </c>
      <c r="AQ158" s="95">
        <v>0</v>
      </c>
      <c r="AR158" s="95">
        <f>'Datos sin int'!AE156</f>
        <v>0</v>
      </c>
      <c r="AS158" s="95">
        <f>'Datos sin int'!AF156</f>
        <v>1</v>
      </c>
      <c r="AT158" s="95">
        <f>'Datos sin int'!AG156</f>
        <v>0</v>
      </c>
      <c r="AU158" s="95">
        <f>'Datos sin int'!AH156</f>
        <v>1</v>
      </c>
      <c r="AV158" s="95">
        <f>'Datos sin int'!AI156</f>
        <v>2</v>
      </c>
      <c r="AW158" s="95">
        <f>'Datos sin int'!AJ156</f>
        <v>0</v>
      </c>
      <c r="AX158" s="95">
        <f>'Datos sin int'!AK156</f>
        <v>0</v>
      </c>
      <c r="AY158" s="95">
        <f>'Datos sin int'!AL156</f>
        <v>0</v>
      </c>
      <c r="AZ158" s="95">
        <f>'Datos sin int'!AM156</f>
        <v>1</v>
      </c>
      <c r="BA158" s="95">
        <f>'Datos sin int'!AN156</f>
        <v>1</v>
      </c>
      <c r="BB158" s="95">
        <f>'Datos sin int'!AO156</f>
        <v>0</v>
      </c>
      <c r="BC158" s="95">
        <f>'Datos sin int'!AP156</f>
        <v>0</v>
      </c>
      <c r="BD158" s="95">
        <f>'Datos sin int'!AQ156</f>
        <v>1</v>
      </c>
      <c r="BE158" s="95">
        <f>'Datos sin int'!AR156</f>
        <v>0</v>
      </c>
      <c r="BF158" s="95">
        <f>'Datos sin int'!AS156</f>
        <v>1</v>
      </c>
      <c r="BG158" s="95">
        <f>'Datos sin int'!AT156</f>
        <v>0</v>
      </c>
      <c r="BH158" s="95">
        <f>'Datos sin int'!AU156</f>
        <v>1</v>
      </c>
      <c r="BI158" s="95">
        <f>'Datos sin int'!AV156</f>
        <v>1</v>
      </c>
      <c r="BJ158" s="95">
        <f>'Datos sin int'!AW156</f>
        <v>2</v>
      </c>
      <c r="BK158" s="95">
        <f>'Datos sin int'!AX156</f>
        <v>4</v>
      </c>
    </row>
    <row r="159" spans="1:63" x14ac:dyDescent="0.3">
      <c r="A159" s="141">
        <v>156</v>
      </c>
      <c r="B159" s="95">
        <f>IF(Datos_totales!$E157=1,1,0)</f>
        <v>0</v>
      </c>
      <c r="C159" s="95">
        <f>IF(Datos_totales!$E157=2,1,0)</f>
        <v>1</v>
      </c>
      <c r="D159" s="95">
        <f>IF(Datos_totales!$E157=3,1,0)</f>
        <v>0</v>
      </c>
      <c r="E159" s="95">
        <f>IF(Datos_totales!$E157=4,1,0)</f>
        <v>0</v>
      </c>
      <c r="F159" s="95">
        <f>IF(Datos_totales!$B157=40,1,0)</f>
        <v>1</v>
      </c>
      <c r="G159" s="95">
        <f>IF(Datos_totales!$B157=60,1,0)</f>
        <v>0</v>
      </c>
      <c r="H159" s="95">
        <f>IF(Datos_totales!$B157=80,1,0)</f>
        <v>0</v>
      </c>
      <c r="I159" s="95">
        <f>IF(Datos_totales!$B157=90,1,0)</f>
        <v>0</v>
      </c>
      <c r="J159" s="95">
        <f>IF(Datos_totales!$M157=2,1,0)</f>
        <v>1</v>
      </c>
      <c r="K159" s="95">
        <f>IF(Datos_totales!$M157=3,1,0)</f>
        <v>0</v>
      </c>
      <c r="L159" s="95">
        <f>IF(Datos_totales!$M157=4,1,0)</f>
        <v>0</v>
      </c>
      <c r="M159" s="95">
        <f>IF(Datos_totales!$M157&gt;4,1,0)</f>
        <v>0</v>
      </c>
      <c r="N159" s="95">
        <f>IF(Datos_totales!$N157&lt;3.2,1,0)</f>
        <v>0</v>
      </c>
      <c r="O159" s="95">
        <f>IF(AND(Datos_totales!$N157&gt;=3.2,Datos_totales!$N157&lt;3.5),1,0)</f>
        <v>1</v>
      </c>
      <c r="P159" s="95">
        <f>IF(AND(Datos_totales!$N157&gt;=3.5,Datos_totales!$N157&lt;3.7),1,0)</f>
        <v>0</v>
      </c>
      <c r="Q159" s="95">
        <f>IF(AND(Datos_totales!$N157&gt;=3.7,Datos_totales!$N157&lt;4),1,0)</f>
        <v>0</v>
      </c>
      <c r="R159" s="95">
        <f>IF(Datos_totales!$N157&gt;4,1,0)</f>
        <v>0</v>
      </c>
      <c r="S159" s="95">
        <v>0.44899999999999807</v>
      </c>
      <c r="T159" s="95">
        <f t="shared" si="38"/>
        <v>81.599999999999994</v>
      </c>
      <c r="U159" s="95">
        <v>0</v>
      </c>
      <c r="V159" s="53">
        <v>0</v>
      </c>
      <c r="W159" s="54">
        <f t="shared" si="29"/>
        <v>1</v>
      </c>
      <c r="X159" s="54">
        <f t="shared" si="30"/>
        <v>0</v>
      </c>
      <c r="Y159" s="54">
        <f t="shared" si="31"/>
        <v>0</v>
      </c>
      <c r="Z159" s="54">
        <f t="shared" si="32"/>
        <v>0</v>
      </c>
      <c r="AA159" s="54">
        <f t="shared" si="33"/>
        <v>0</v>
      </c>
      <c r="AB159" s="95">
        <v>15790</v>
      </c>
      <c r="AC159" s="95">
        <v>16879</v>
      </c>
      <c r="AD159" s="95">
        <v>18043</v>
      </c>
      <c r="AE159" s="95">
        <f t="shared" si="34"/>
        <v>16904</v>
      </c>
      <c r="AF159" s="95">
        <v>19.12</v>
      </c>
      <c r="AG159" s="95">
        <v>1.2814878879400813</v>
      </c>
      <c r="AH159" s="95">
        <v>4.4400000000000004</v>
      </c>
      <c r="AI159" s="95">
        <f t="shared" si="35"/>
        <v>0</v>
      </c>
      <c r="AJ159" s="95">
        <f t="shared" si="36"/>
        <v>0</v>
      </c>
      <c r="AK159" s="95">
        <f t="shared" si="26"/>
        <v>0</v>
      </c>
      <c r="AL159" s="95">
        <f t="shared" si="27"/>
        <v>1</v>
      </c>
      <c r="AM159" s="95">
        <f t="shared" si="28"/>
        <v>0</v>
      </c>
      <c r="AN159" s="95">
        <v>0.64738297011461987</v>
      </c>
      <c r="AO159" s="95">
        <v>1</v>
      </c>
      <c r="AP159" s="50">
        <f t="shared" si="37"/>
        <v>2.2271714922049095</v>
      </c>
      <c r="AQ159" s="95">
        <v>0</v>
      </c>
      <c r="AR159" s="95">
        <f>'Datos sin int'!AE157</f>
        <v>0</v>
      </c>
      <c r="AS159" s="95">
        <f>'Datos sin int'!AF157</f>
        <v>0</v>
      </c>
      <c r="AT159" s="95">
        <f>'Datos sin int'!AG157</f>
        <v>0</v>
      </c>
      <c r="AU159" s="95">
        <f>'Datos sin int'!AH157</f>
        <v>1</v>
      </c>
      <c r="AV159" s="95">
        <f>'Datos sin int'!AI157</f>
        <v>1</v>
      </c>
      <c r="AW159" s="95">
        <f>'Datos sin int'!AJ157</f>
        <v>0</v>
      </c>
      <c r="AX159" s="95">
        <f>'Datos sin int'!AK157</f>
        <v>0</v>
      </c>
      <c r="AY159" s="95">
        <f>'Datos sin int'!AL157</f>
        <v>0</v>
      </c>
      <c r="AZ159" s="95">
        <f>'Datos sin int'!AM157</f>
        <v>0</v>
      </c>
      <c r="BA159" s="95">
        <f>'Datos sin int'!AN157</f>
        <v>0</v>
      </c>
      <c r="BB159" s="95">
        <f>'Datos sin int'!AO157</f>
        <v>0</v>
      </c>
      <c r="BC159" s="95">
        <f>'Datos sin int'!AP157</f>
        <v>0</v>
      </c>
      <c r="BD159" s="95">
        <f>'Datos sin int'!AQ157</f>
        <v>1</v>
      </c>
      <c r="BE159" s="95">
        <f>'Datos sin int'!AR157</f>
        <v>0</v>
      </c>
      <c r="BF159" s="95">
        <f>'Datos sin int'!AS157</f>
        <v>1</v>
      </c>
      <c r="BG159" s="95">
        <f>'Datos sin int'!AT157</f>
        <v>0</v>
      </c>
      <c r="BH159" s="95">
        <f>'Datos sin int'!AU157</f>
        <v>0</v>
      </c>
      <c r="BI159" s="95">
        <f>'Datos sin int'!AV157</f>
        <v>1</v>
      </c>
      <c r="BJ159" s="95">
        <f>'Datos sin int'!AW157</f>
        <v>1</v>
      </c>
      <c r="BK159" s="95">
        <f>'Datos sin int'!AX157</f>
        <v>2</v>
      </c>
    </row>
    <row r="160" spans="1:63" x14ac:dyDescent="0.3">
      <c r="A160" s="141">
        <v>157</v>
      </c>
      <c r="B160" s="95">
        <f>IF(Datos_totales!$E158=1,1,0)</f>
        <v>0</v>
      </c>
      <c r="C160" s="95">
        <f>IF(Datos_totales!$E158=2,1,0)</f>
        <v>0</v>
      </c>
      <c r="D160" s="95">
        <f>IF(Datos_totales!$E158=3,1,0)</f>
        <v>0</v>
      </c>
      <c r="E160" s="95">
        <f>IF(Datos_totales!$E158=4,1,0)</f>
        <v>1</v>
      </c>
      <c r="F160" s="95">
        <f>IF(Datos_totales!$B158=40,1,0)</f>
        <v>1</v>
      </c>
      <c r="G160" s="95">
        <f>IF(Datos_totales!$B158=60,1,0)</f>
        <v>0</v>
      </c>
      <c r="H160" s="95">
        <f>IF(Datos_totales!$B158=80,1,0)</f>
        <v>0</v>
      </c>
      <c r="I160" s="95">
        <f>IF(Datos_totales!$B158=90,1,0)</f>
        <v>0</v>
      </c>
      <c r="J160" s="95">
        <f>IF(Datos_totales!$M158=2,1,0)</f>
        <v>1</v>
      </c>
      <c r="K160" s="95">
        <f>IF(Datos_totales!$M158=3,1,0)</f>
        <v>0</v>
      </c>
      <c r="L160" s="95">
        <f>IF(Datos_totales!$M158=4,1,0)</f>
        <v>0</v>
      </c>
      <c r="M160" s="95">
        <f>IF(Datos_totales!$M158&gt;4,1,0)</f>
        <v>0</v>
      </c>
      <c r="N160" s="95">
        <f>IF(Datos_totales!$N158&lt;3.2,1,0)</f>
        <v>0</v>
      </c>
      <c r="O160" s="95">
        <f>IF(AND(Datos_totales!$N158&gt;=3.2,Datos_totales!$N158&lt;3.5),1,0)</f>
        <v>1</v>
      </c>
      <c r="P160" s="95">
        <f>IF(AND(Datos_totales!$N158&gt;=3.5,Datos_totales!$N158&lt;3.7),1,0)</f>
        <v>0</v>
      </c>
      <c r="Q160" s="95">
        <f>IF(AND(Datos_totales!$N158&gt;=3.7,Datos_totales!$N158&lt;4),1,0)</f>
        <v>0</v>
      </c>
      <c r="R160" s="95">
        <f>IF(Datos_totales!$N158&gt;4,1,0)</f>
        <v>0</v>
      </c>
      <c r="S160" s="95">
        <v>0.72800000000000864</v>
      </c>
      <c r="T160" s="95">
        <f t="shared" si="38"/>
        <v>82.328000000000003</v>
      </c>
      <c r="U160" s="95">
        <v>0</v>
      </c>
      <c r="V160" s="53">
        <v>0.22999999999999998</v>
      </c>
      <c r="W160" s="54">
        <f t="shared" si="29"/>
        <v>0</v>
      </c>
      <c r="X160" s="54">
        <f t="shared" si="30"/>
        <v>0</v>
      </c>
      <c r="Y160" s="54">
        <f t="shared" si="31"/>
        <v>0</v>
      </c>
      <c r="Z160" s="54">
        <f t="shared" si="32"/>
        <v>1</v>
      </c>
      <c r="AA160" s="54">
        <f t="shared" si="33"/>
        <v>0</v>
      </c>
      <c r="AB160" s="95">
        <v>15790</v>
      </c>
      <c r="AC160" s="95">
        <v>16879</v>
      </c>
      <c r="AD160" s="95">
        <v>18043</v>
      </c>
      <c r="AE160" s="95">
        <f t="shared" si="34"/>
        <v>16904</v>
      </c>
      <c r="AF160" s="95">
        <v>27.66</v>
      </c>
      <c r="AG160" s="95">
        <v>1.4418521757732918</v>
      </c>
      <c r="AH160" s="95">
        <v>3.6</v>
      </c>
      <c r="AI160" s="95">
        <f t="shared" si="35"/>
        <v>0</v>
      </c>
      <c r="AJ160" s="95">
        <f t="shared" si="36"/>
        <v>0</v>
      </c>
      <c r="AK160" s="95">
        <f t="shared" si="26"/>
        <v>0</v>
      </c>
      <c r="AL160" s="95">
        <f t="shared" si="27"/>
        <v>1</v>
      </c>
      <c r="AM160" s="95">
        <f t="shared" si="28"/>
        <v>0</v>
      </c>
      <c r="AN160" s="95">
        <v>0.55630250076728727</v>
      </c>
      <c r="AO160" s="95">
        <v>1</v>
      </c>
      <c r="AP160" s="50">
        <f t="shared" si="37"/>
        <v>1.3736263736263574</v>
      </c>
      <c r="AQ160" s="95">
        <v>0</v>
      </c>
      <c r="AR160" s="95">
        <f>'Datos sin int'!AE158</f>
        <v>0</v>
      </c>
      <c r="AS160" s="95">
        <f>'Datos sin int'!AF158</f>
        <v>0</v>
      </c>
      <c r="AT160" s="95">
        <f>'Datos sin int'!AG158</f>
        <v>0</v>
      </c>
      <c r="AU160" s="95">
        <f>'Datos sin int'!AH158</f>
        <v>1</v>
      </c>
      <c r="AV160" s="95">
        <f>'Datos sin int'!AI158</f>
        <v>1</v>
      </c>
      <c r="AW160" s="95">
        <f>'Datos sin int'!AJ158</f>
        <v>0</v>
      </c>
      <c r="AX160" s="95">
        <f>'Datos sin int'!AK158</f>
        <v>0</v>
      </c>
      <c r="AY160" s="95">
        <f>'Datos sin int'!AL158</f>
        <v>2</v>
      </c>
      <c r="AZ160" s="95">
        <f>'Datos sin int'!AM158</f>
        <v>0</v>
      </c>
      <c r="BA160" s="95">
        <f>'Datos sin int'!AN158</f>
        <v>2</v>
      </c>
      <c r="BB160" s="95">
        <f>'Datos sin int'!AO158</f>
        <v>0</v>
      </c>
      <c r="BC160" s="95">
        <f>'Datos sin int'!AP158</f>
        <v>0</v>
      </c>
      <c r="BD160" s="95">
        <f>'Datos sin int'!AQ158</f>
        <v>2</v>
      </c>
      <c r="BE160" s="95">
        <f>'Datos sin int'!AR158</f>
        <v>1</v>
      </c>
      <c r="BF160" s="95">
        <f>'Datos sin int'!AS158</f>
        <v>3</v>
      </c>
      <c r="BG160" s="95">
        <f>'Datos sin int'!AT158</f>
        <v>0</v>
      </c>
      <c r="BH160" s="95">
        <f>'Datos sin int'!AU158</f>
        <v>0</v>
      </c>
      <c r="BI160" s="95">
        <f>'Datos sin int'!AV158</f>
        <v>4</v>
      </c>
      <c r="BJ160" s="95">
        <f>'Datos sin int'!AW158</f>
        <v>2</v>
      </c>
      <c r="BK160" s="95">
        <f>'Datos sin int'!AX158</f>
        <v>6</v>
      </c>
    </row>
    <row r="161" spans="1:63" x14ac:dyDescent="0.3">
      <c r="A161" s="141">
        <v>158</v>
      </c>
      <c r="B161" s="95">
        <f>IF(Datos_totales!$E159=1,1,0)</f>
        <v>0</v>
      </c>
      <c r="C161" s="95">
        <f>IF(Datos_totales!$E159=2,1,0)</f>
        <v>0</v>
      </c>
      <c r="D161" s="95">
        <f>IF(Datos_totales!$E159=3,1,0)</f>
        <v>1</v>
      </c>
      <c r="E161" s="95">
        <f>IF(Datos_totales!$E159=4,1,0)</f>
        <v>0</v>
      </c>
      <c r="F161" s="95">
        <f>IF(Datos_totales!$B159=40,1,0)</f>
        <v>0</v>
      </c>
      <c r="G161" s="95">
        <f>IF(Datos_totales!$B159=60,1,0)</f>
        <v>1</v>
      </c>
      <c r="H161" s="95">
        <f>IF(Datos_totales!$B159=80,1,0)</f>
        <v>0</v>
      </c>
      <c r="I161" s="95">
        <f>IF(Datos_totales!$B159=90,1,0)</f>
        <v>0</v>
      </c>
      <c r="J161" s="95">
        <f>IF(Datos_totales!$M159=2,1,0)</f>
        <v>1</v>
      </c>
      <c r="K161" s="95">
        <f>IF(Datos_totales!$M159=3,1,0)</f>
        <v>0</v>
      </c>
      <c r="L161" s="95">
        <f>IF(Datos_totales!$M159=4,1,0)</f>
        <v>0</v>
      </c>
      <c r="M161" s="95">
        <f>IF(Datos_totales!$M159&gt;4,1,0)</f>
        <v>0</v>
      </c>
      <c r="N161" s="95">
        <f>IF(Datos_totales!$N159&lt;3.2,1,0)</f>
        <v>1</v>
      </c>
      <c r="O161" s="95">
        <f>IF(AND(Datos_totales!$N159&gt;=3.2,Datos_totales!$N159&lt;3.5),1,0)</f>
        <v>0</v>
      </c>
      <c r="P161" s="95">
        <f>IF(AND(Datos_totales!$N159&gt;=3.5,Datos_totales!$N159&lt;3.7),1,0)</f>
        <v>0</v>
      </c>
      <c r="Q161" s="95">
        <f>IF(AND(Datos_totales!$N159&gt;=3.7,Datos_totales!$N159&lt;4),1,0)</f>
        <v>0</v>
      </c>
      <c r="R161" s="95">
        <f>IF(Datos_totales!$N159&gt;4,1,0)</f>
        <v>0</v>
      </c>
      <c r="S161" s="95">
        <v>0.57200000000000273</v>
      </c>
      <c r="T161" s="95">
        <f t="shared" si="38"/>
        <v>82.9</v>
      </c>
      <c r="U161" s="95">
        <v>0</v>
      </c>
      <c r="V161" s="53">
        <v>0</v>
      </c>
      <c r="W161" s="54">
        <f t="shared" si="29"/>
        <v>1</v>
      </c>
      <c r="X161" s="54">
        <f t="shared" si="30"/>
        <v>0</v>
      </c>
      <c r="Y161" s="54">
        <f t="shared" si="31"/>
        <v>0</v>
      </c>
      <c r="Z161" s="54">
        <f t="shared" si="32"/>
        <v>0</v>
      </c>
      <c r="AA161" s="54">
        <f t="shared" si="33"/>
        <v>0</v>
      </c>
      <c r="AB161" s="95">
        <v>15790</v>
      </c>
      <c r="AC161" s="95">
        <v>16879</v>
      </c>
      <c r="AD161" s="95">
        <v>18043</v>
      </c>
      <c r="AE161" s="95">
        <f t="shared" si="34"/>
        <v>16904</v>
      </c>
      <c r="AF161" s="95">
        <v>33.090000000000003</v>
      </c>
      <c r="AG161" s="95">
        <v>1.5196967671598531</v>
      </c>
      <c r="AH161" s="95">
        <v>4.0199999999999996</v>
      </c>
      <c r="AI161" s="95">
        <f t="shared" si="35"/>
        <v>0</v>
      </c>
      <c r="AJ161" s="95">
        <f t="shared" si="36"/>
        <v>0</v>
      </c>
      <c r="AK161" s="95">
        <f t="shared" si="26"/>
        <v>0</v>
      </c>
      <c r="AL161" s="95">
        <f t="shared" si="27"/>
        <v>1</v>
      </c>
      <c r="AM161" s="95">
        <f t="shared" si="28"/>
        <v>0</v>
      </c>
      <c r="AN161" s="95">
        <v>0.60422605308446997</v>
      </c>
      <c r="AO161" s="95">
        <v>0</v>
      </c>
      <c r="AP161" s="50">
        <f t="shared" si="37"/>
        <v>0</v>
      </c>
      <c r="AQ161" s="95">
        <v>0</v>
      </c>
      <c r="AR161" s="95">
        <f>'Datos sin int'!AE159</f>
        <v>0</v>
      </c>
      <c r="AS161" s="95">
        <f>'Datos sin int'!AF159</f>
        <v>0</v>
      </c>
      <c r="AT161" s="95">
        <f>'Datos sin int'!AG159</f>
        <v>0</v>
      </c>
      <c r="AU161" s="95">
        <f>'Datos sin int'!AH159</f>
        <v>1</v>
      </c>
      <c r="AV161" s="95">
        <f>'Datos sin int'!AI159</f>
        <v>1</v>
      </c>
      <c r="AW161" s="95">
        <f>'Datos sin int'!AJ159</f>
        <v>0</v>
      </c>
      <c r="AX161" s="95">
        <f>'Datos sin int'!AK159</f>
        <v>0</v>
      </c>
      <c r="AY161" s="95">
        <f>'Datos sin int'!AL159</f>
        <v>0</v>
      </c>
      <c r="AZ161" s="95">
        <f>'Datos sin int'!AM159</f>
        <v>1</v>
      </c>
      <c r="BA161" s="95">
        <f>'Datos sin int'!AN159</f>
        <v>1</v>
      </c>
      <c r="BB161" s="95">
        <f>'Datos sin int'!AO159</f>
        <v>0</v>
      </c>
      <c r="BC161" s="95">
        <f>'Datos sin int'!AP159</f>
        <v>0</v>
      </c>
      <c r="BD161" s="95">
        <f>'Datos sin int'!AQ159</f>
        <v>0</v>
      </c>
      <c r="BE161" s="95">
        <f>'Datos sin int'!AR159</f>
        <v>1</v>
      </c>
      <c r="BF161" s="95">
        <f>'Datos sin int'!AS159</f>
        <v>1</v>
      </c>
      <c r="BG161" s="95">
        <f>'Datos sin int'!AT159</f>
        <v>0</v>
      </c>
      <c r="BH161" s="95">
        <f>'Datos sin int'!AU159</f>
        <v>0</v>
      </c>
      <c r="BI161" s="95">
        <f>'Datos sin int'!AV159</f>
        <v>0</v>
      </c>
      <c r="BJ161" s="95">
        <f>'Datos sin int'!AW159</f>
        <v>3</v>
      </c>
      <c r="BK161" s="95">
        <f>'Datos sin int'!AX159</f>
        <v>3</v>
      </c>
    </row>
    <row r="162" spans="1:63" x14ac:dyDescent="0.3">
      <c r="A162" s="141">
        <v>159</v>
      </c>
      <c r="B162" s="95">
        <f>IF(Datos_totales!$E160=1,1,0)</f>
        <v>0</v>
      </c>
      <c r="C162" s="95">
        <f>IF(Datos_totales!$E160=2,1,0)</f>
        <v>0</v>
      </c>
      <c r="D162" s="95">
        <f>IF(Datos_totales!$E160=3,1,0)</f>
        <v>1</v>
      </c>
      <c r="E162" s="95">
        <f>IF(Datos_totales!$E160=4,1,0)</f>
        <v>0</v>
      </c>
      <c r="F162" s="95">
        <f>IF(Datos_totales!$B160=40,1,0)</f>
        <v>0</v>
      </c>
      <c r="G162" s="95">
        <f>IF(Datos_totales!$B160=60,1,0)</f>
        <v>1</v>
      </c>
      <c r="H162" s="95">
        <f>IF(Datos_totales!$B160=80,1,0)</f>
        <v>0</v>
      </c>
      <c r="I162" s="95">
        <f>IF(Datos_totales!$B160=90,1,0)</f>
        <v>0</v>
      </c>
      <c r="J162" s="95">
        <f>IF(Datos_totales!$M160=2,1,0)</f>
        <v>1</v>
      </c>
      <c r="K162" s="95">
        <f>IF(Datos_totales!$M160=3,1,0)</f>
        <v>0</v>
      </c>
      <c r="L162" s="95">
        <f>IF(Datos_totales!$M160=4,1,0)</f>
        <v>0</v>
      </c>
      <c r="M162" s="95">
        <f>IF(Datos_totales!$M160&gt;4,1,0)</f>
        <v>0</v>
      </c>
      <c r="N162" s="95">
        <f>IF(Datos_totales!$N160&lt;3.2,1,0)</f>
        <v>1</v>
      </c>
      <c r="O162" s="95">
        <f>IF(AND(Datos_totales!$N160&gt;=3.2,Datos_totales!$N160&lt;3.5),1,0)</f>
        <v>0</v>
      </c>
      <c r="P162" s="95">
        <f>IF(AND(Datos_totales!$N160&gt;=3.5,Datos_totales!$N160&lt;3.7),1,0)</f>
        <v>0</v>
      </c>
      <c r="Q162" s="95">
        <f>IF(AND(Datos_totales!$N160&gt;=3.7,Datos_totales!$N160&lt;4),1,0)</f>
        <v>0</v>
      </c>
      <c r="R162" s="95">
        <f>IF(Datos_totales!$N160&gt;4,1,0)</f>
        <v>0</v>
      </c>
      <c r="S162" s="95">
        <v>0.39999999999999147</v>
      </c>
      <c r="T162" s="95">
        <f t="shared" si="38"/>
        <v>83.3</v>
      </c>
      <c r="U162" s="95">
        <v>0</v>
      </c>
      <c r="V162" s="53">
        <v>4.0000000000000036E-2</v>
      </c>
      <c r="W162" s="54">
        <f t="shared" si="29"/>
        <v>0</v>
      </c>
      <c r="X162" s="54">
        <f t="shared" si="30"/>
        <v>1</v>
      </c>
      <c r="Y162" s="54">
        <f t="shared" si="31"/>
        <v>0</v>
      </c>
      <c r="Z162" s="54">
        <f t="shared" si="32"/>
        <v>0</v>
      </c>
      <c r="AA162" s="54">
        <f t="shared" si="33"/>
        <v>0</v>
      </c>
      <c r="AB162" s="95">
        <v>15790</v>
      </c>
      <c r="AC162" s="95">
        <v>16879</v>
      </c>
      <c r="AD162" s="95">
        <v>18043</v>
      </c>
      <c r="AE162" s="95">
        <f t="shared" si="34"/>
        <v>16904</v>
      </c>
      <c r="AF162" s="95">
        <v>31.16</v>
      </c>
      <c r="AG162" s="95">
        <v>1.4935974490005268</v>
      </c>
      <c r="AH162" s="95">
        <v>3.88</v>
      </c>
      <c r="AI162" s="95">
        <f t="shared" si="35"/>
        <v>0</v>
      </c>
      <c r="AJ162" s="95">
        <f t="shared" si="36"/>
        <v>0</v>
      </c>
      <c r="AK162" s="95">
        <f t="shared" si="26"/>
        <v>0</v>
      </c>
      <c r="AL162" s="95">
        <f t="shared" si="27"/>
        <v>1</v>
      </c>
      <c r="AM162" s="95">
        <f t="shared" si="28"/>
        <v>0</v>
      </c>
      <c r="AN162" s="95">
        <v>0.58883172559420727</v>
      </c>
      <c r="AO162" s="95">
        <v>0</v>
      </c>
      <c r="AP162" s="50">
        <f t="shared" si="37"/>
        <v>0</v>
      </c>
      <c r="AQ162" s="95">
        <v>0</v>
      </c>
      <c r="AR162" s="95">
        <f>'Datos sin int'!AE160</f>
        <v>0</v>
      </c>
      <c r="AS162" s="95">
        <f>'Datos sin int'!AF160</f>
        <v>1</v>
      </c>
      <c r="AT162" s="95">
        <f>'Datos sin int'!AG160</f>
        <v>0</v>
      </c>
      <c r="AU162" s="95">
        <f>'Datos sin int'!AH160</f>
        <v>0</v>
      </c>
      <c r="AV162" s="95">
        <f>'Datos sin int'!AI160</f>
        <v>1</v>
      </c>
      <c r="AW162" s="95">
        <f>'Datos sin int'!AJ160</f>
        <v>0</v>
      </c>
      <c r="AX162" s="95">
        <f>'Datos sin int'!AK160</f>
        <v>0</v>
      </c>
      <c r="AY162" s="95">
        <f>'Datos sin int'!AL160</f>
        <v>1</v>
      </c>
      <c r="AZ162" s="95">
        <f>'Datos sin int'!AM160</f>
        <v>1</v>
      </c>
      <c r="BA162" s="95">
        <f>'Datos sin int'!AN160</f>
        <v>2</v>
      </c>
      <c r="BB162" s="95">
        <f>'Datos sin int'!AO160</f>
        <v>0</v>
      </c>
      <c r="BC162" s="95">
        <f>'Datos sin int'!AP160</f>
        <v>0</v>
      </c>
      <c r="BD162" s="95">
        <f>'Datos sin int'!AQ160</f>
        <v>0</v>
      </c>
      <c r="BE162" s="95">
        <f>'Datos sin int'!AR160</f>
        <v>0</v>
      </c>
      <c r="BF162" s="95">
        <f>'Datos sin int'!AS160</f>
        <v>0</v>
      </c>
      <c r="BG162" s="95">
        <f>'Datos sin int'!AT160</f>
        <v>0</v>
      </c>
      <c r="BH162" s="95">
        <f>'Datos sin int'!AU160</f>
        <v>1</v>
      </c>
      <c r="BI162" s="95">
        <f>'Datos sin int'!AV160</f>
        <v>1</v>
      </c>
      <c r="BJ162" s="95">
        <f>'Datos sin int'!AW160</f>
        <v>1</v>
      </c>
      <c r="BK162" s="95">
        <f>'Datos sin int'!AX160</f>
        <v>3</v>
      </c>
    </row>
    <row r="163" spans="1:63" x14ac:dyDescent="0.3">
      <c r="A163" s="141">
        <v>160</v>
      </c>
      <c r="B163" s="95">
        <f>IF(Datos_totales!$E161=1,1,0)</f>
        <v>0</v>
      </c>
      <c r="C163" s="95">
        <f>IF(Datos_totales!$E161=2,1,0)</f>
        <v>0</v>
      </c>
      <c r="D163" s="95">
        <f>IF(Datos_totales!$E161=3,1,0)</f>
        <v>1</v>
      </c>
      <c r="E163" s="95">
        <f>IF(Datos_totales!$E161=4,1,0)</f>
        <v>0</v>
      </c>
      <c r="F163" s="95">
        <f>IF(Datos_totales!$B161=40,1,0)</f>
        <v>0</v>
      </c>
      <c r="G163" s="95">
        <f>IF(Datos_totales!$B161=60,1,0)</f>
        <v>1</v>
      </c>
      <c r="H163" s="95">
        <f>IF(Datos_totales!$B161=80,1,0)</f>
        <v>0</v>
      </c>
      <c r="I163" s="95">
        <f>IF(Datos_totales!$B161=90,1,0)</f>
        <v>0</v>
      </c>
      <c r="J163" s="95">
        <f>IF(Datos_totales!$M161=2,1,0)</f>
        <v>1</v>
      </c>
      <c r="K163" s="95">
        <f>IF(Datos_totales!$M161=3,1,0)</f>
        <v>0</v>
      </c>
      <c r="L163" s="95">
        <f>IF(Datos_totales!$M161=4,1,0)</f>
        <v>0</v>
      </c>
      <c r="M163" s="95">
        <f>IF(Datos_totales!$M161&gt;4,1,0)</f>
        <v>0</v>
      </c>
      <c r="N163" s="95">
        <f>IF(Datos_totales!$N161&lt;3.2,1,0)</f>
        <v>1</v>
      </c>
      <c r="O163" s="95">
        <f>IF(AND(Datos_totales!$N161&gt;=3.2,Datos_totales!$N161&lt;3.5),1,0)</f>
        <v>0</v>
      </c>
      <c r="P163" s="95">
        <f>IF(AND(Datos_totales!$N161&gt;=3.5,Datos_totales!$N161&lt;3.7),1,0)</f>
        <v>0</v>
      </c>
      <c r="Q163" s="95">
        <f>IF(AND(Datos_totales!$N161&gt;=3.7,Datos_totales!$N161&lt;4),1,0)</f>
        <v>0</v>
      </c>
      <c r="R163" s="95">
        <f>IF(Datos_totales!$N161&gt;4,1,0)</f>
        <v>0</v>
      </c>
      <c r="S163" s="95">
        <v>1</v>
      </c>
      <c r="T163" s="95">
        <f t="shared" si="38"/>
        <v>84.3</v>
      </c>
      <c r="U163" s="95">
        <v>0</v>
      </c>
      <c r="V163" s="53">
        <v>0</v>
      </c>
      <c r="W163" s="54">
        <f t="shared" si="29"/>
        <v>1</v>
      </c>
      <c r="X163" s="54">
        <f t="shared" si="30"/>
        <v>0</v>
      </c>
      <c r="Y163" s="54">
        <f t="shared" si="31"/>
        <v>0</v>
      </c>
      <c r="Z163" s="54">
        <f t="shared" si="32"/>
        <v>0</v>
      </c>
      <c r="AA163" s="54">
        <f t="shared" si="33"/>
        <v>0</v>
      </c>
      <c r="AB163" s="95">
        <v>15790</v>
      </c>
      <c r="AC163" s="95">
        <v>16879</v>
      </c>
      <c r="AD163" s="95">
        <v>18043</v>
      </c>
      <c r="AE163" s="95">
        <f t="shared" si="34"/>
        <v>16904</v>
      </c>
      <c r="AF163" s="95">
        <v>24.62</v>
      </c>
      <c r="AG163" s="95">
        <v>1.3912880485952974</v>
      </c>
      <c r="AH163" s="95">
        <v>5.17</v>
      </c>
      <c r="AI163" s="95">
        <f t="shared" si="35"/>
        <v>0</v>
      </c>
      <c r="AJ163" s="95">
        <f t="shared" si="36"/>
        <v>0</v>
      </c>
      <c r="AK163" s="95">
        <f t="shared" si="26"/>
        <v>0</v>
      </c>
      <c r="AL163" s="95">
        <f t="shared" si="27"/>
        <v>1</v>
      </c>
      <c r="AM163" s="95">
        <f t="shared" si="28"/>
        <v>0</v>
      </c>
      <c r="AN163" s="95">
        <v>0.71349054309394255</v>
      </c>
      <c r="AO163" s="95">
        <v>1</v>
      </c>
      <c r="AP163" s="50">
        <f t="shared" si="37"/>
        <v>1</v>
      </c>
      <c r="AQ163" s="95">
        <v>0</v>
      </c>
      <c r="AR163" s="95">
        <f>'Datos sin int'!AE161</f>
        <v>0</v>
      </c>
      <c r="AS163" s="95">
        <f>'Datos sin int'!AF161</f>
        <v>0</v>
      </c>
      <c r="AT163" s="95">
        <f>'Datos sin int'!AG161</f>
        <v>2</v>
      </c>
      <c r="AU163" s="95">
        <f>'Datos sin int'!AH161</f>
        <v>2</v>
      </c>
      <c r="AV163" s="95">
        <f>'Datos sin int'!AI161</f>
        <v>4</v>
      </c>
      <c r="AW163" s="95">
        <f>'Datos sin int'!AJ161</f>
        <v>0</v>
      </c>
      <c r="AX163" s="95">
        <f>'Datos sin int'!AK161</f>
        <v>0</v>
      </c>
      <c r="AY163" s="95">
        <f>'Datos sin int'!AL161</f>
        <v>3</v>
      </c>
      <c r="AZ163" s="95">
        <f>'Datos sin int'!AM161</f>
        <v>3</v>
      </c>
      <c r="BA163" s="95">
        <f>'Datos sin int'!AN161</f>
        <v>6</v>
      </c>
      <c r="BB163" s="95">
        <f>'Datos sin int'!AO161</f>
        <v>0</v>
      </c>
      <c r="BC163" s="95">
        <f>'Datos sin int'!AP161</f>
        <v>0</v>
      </c>
      <c r="BD163" s="95">
        <f>'Datos sin int'!AQ161</f>
        <v>0</v>
      </c>
      <c r="BE163" s="95">
        <f>'Datos sin int'!AR161</f>
        <v>5</v>
      </c>
      <c r="BF163" s="95">
        <f>'Datos sin int'!AS161</f>
        <v>5</v>
      </c>
      <c r="BG163" s="95">
        <f>'Datos sin int'!AT161</f>
        <v>0</v>
      </c>
      <c r="BH163" s="95">
        <f>'Datos sin int'!AU161</f>
        <v>0</v>
      </c>
      <c r="BI163" s="95">
        <f>'Datos sin int'!AV161</f>
        <v>5</v>
      </c>
      <c r="BJ163" s="95">
        <f>'Datos sin int'!AW161</f>
        <v>10</v>
      </c>
      <c r="BK163" s="95">
        <f>'Datos sin int'!AX161</f>
        <v>15</v>
      </c>
    </row>
    <row r="164" spans="1:63" x14ac:dyDescent="0.3">
      <c r="A164" s="141">
        <v>161</v>
      </c>
      <c r="B164" s="95">
        <f>IF(Datos_totales!$E162=1,1,0)</f>
        <v>0</v>
      </c>
      <c r="C164" s="95">
        <f>IF(Datos_totales!$E162=2,1,0)</f>
        <v>0</v>
      </c>
      <c r="D164" s="95">
        <f>IF(Datos_totales!$E162=3,1,0)</f>
        <v>1</v>
      </c>
      <c r="E164" s="95">
        <f>IF(Datos_totales!$E162=4,1,0)</f>
        <v>0</v>
      </c>
      <c r="F164" s="95">
        <f>IF(Datos_totales!$B162=40,1,0)</f>
        <v>1</v>
      </c>
      <c r="G164" s="95">
        <f>IF(Datos_totales!$B162=60,1,0)</f>
        <v>0</v>
      </c>
      <c r="H164" s="95">
        <f>IF(Datos_totales!$B162=80,1,0)</f>
        <v>0</v>
      </c>
      <c r="I164" s="95">
        <f>IF(Datos_totales!$B162=90,1,0)</f>
        <v>0</v>
      </c>
      <c r="J164" s="95">
        <f>IF(Datos_totales!$M162=2,1,0)</f>
        <v>1</v>
      </c>
      <c r="K164" s="95">
        <f>IF(Datos_totales!$M162=3,1,0)</f>
        <v>0</v>
      </c>
      <c r="L164" s="95">
        <f>IF(Datos_totales!$M162=4,1,0)</f>
        <v>0</v>
      </c>
      <c r="M164" s="95">
        <f>IF(Datos_totales!$M162&gt;4,1,0)</f>
        <v>0</v>
      </c>
      <c r="N164" s="95">
        <f>IF(Datos_totales!$N162&lt;3.2,1,0)</f>
        <v>1</v>
      </c>
      <c r="O164" s="95">
        <f>IF(AND(Datos_totales!$N162&gt;=3.2,Datos_totales!$N162&lt;3.5),1,0)</f>
        <v>0</v>
      </c>
      <c r="P164" s="95">
        <f>IF(AND(Datos_totales!$N162&gt;=3.5,Datos_totales!$N162&lt;3.7),1,0)</f>
        <v>0</v>
      </c>
      <c r="Q164" s="95">
        <f>IF(AND(Datos_totales!$N162&gt;=3.7,Datos_totales!$N162&lt;4),1,0)</f>
        <v>0</v>
      </c>
      <c r="R164" s="95">
        <f>IF(Datos_totales!$N162&gt;4,1,0)</f>
        <v>0</v>
      </c>
      <c r="S164" s="95">
        <v>1</v>
      </c>
      <c r="T164" s="95">
        <f t="shared" si="38"/>
        <v>85.3</v>
      </c>
      <c r="U164" s="95">
        <v>0</v>
      </c>
      <c r="V164" s="53">
        <v>0</v>
      </c>
      <c r="W164" s="54">
        <f t="shared" si="29"/>
        <v>1</v>
      </c>
      <c r="X164" s="54">
        <f t="shared" si="30"/>
        <v>0</v>
      </c>
      <c r="Y164" s="54">
        <f t="shared" si="31"/>
        <v>0</v>
      </c>
      <c r="Z164" s="54">
        <f t="shared" si="32"/>
        <v>0</v>
      </c>
      <c r="AA164" s="54">
        <f t="shared" si="33"/>
        <v>0</v>
      </c>
      <c r="AB164" s="95">
        <v>15790</v>
      </c>
      <c r="AC164" s="95">
        <v>16879</v>
      </c>
      <c r="AD164" s="95">
        <v>18043</v>
      </c>
      <c r="AE164" s="95">
        <f t="shared" si="34"/>
        <v>16904</v>
      </c>
      <c r="AF164" s="95">
        <v>23.77</v>
      </c>
      <c r="AG164" s="95">
        <v>1.3760291817281802</v>
      </c>
      <c r="AH164" s="95">
        <v>5.0199999999999996</v>
      </c>
      <c r="AI164" s="95">
        <f t="shared" si="35"/>
        <v>0</v>
      </c>
      <c r="AJ164" s="95">
        <f t="shared" si="36"/>
        <v>0</v>
      </c>
      <c r="AK164" s="95">
        <f t="shared" si="26"/>
        <v>0</v>
      </c>
      <c r="AL164" s="95">
        <f t="shared" si="27"/>
        <v>1</v>
      </c>
      <c r="AM164" s="95">
        <f t="shared" si="28"/>
        <v>0</v>
      </c>
      <c r="AN164" s="95">
        <v>0.70070371714501933</v>
      </c>
      <c r="AO164" s="95">
        <v>7</v>
      </c>
      <c r="AP164" s="50">
        <f t="shared" si="37"/>
        <v>7</v>
      </c>
      <c r="AQ164" s="95">
        <v>0</v>
      </c>
      <c r="AR164" s="95">
        <f>'Datos sin int'!AE162</f>
        <v>0</v>
      </c>
      <c r="AS164" s="95">
        <f>'Datos sin int'!AF162</f>
        <v>0</v>
      </c>
      <c r="AT164" s="95">
        <f>'Datos sin int'!AG162</f>
        <v>0</v>
      </c>
      <c r="AU164" s="95">
        <f>'Datos sin int'!AH162</f>
        <v>4</v>
      </c>
      <c r="AV164" s="95">
        <f>'Datos sin int'!AI162</f>
        <v>4</v>
      </c>
      <c r="AW164" s="95">
        <f>'Datos sin int'!AJ162</f>
        <v>0</v>
      </c>
      <c r="AX164" s="95">
        <f>'Datos sin int'!AK162</f>
        <v>0</v>
      </c>
      <c r="AY164" s="95">
        <f>'Datos sin int'!AL162</f>
        <v>0</v>
      </c>
      <c r="AZ164" s="95">
        <f>'Datos sin int'!AM162</f>
        <v>2</v>
      </c>
      <c r="BA164" s="95">
        <f>'Datos sin int'!AN162</f>
        <v>2</v>
      </c>
      <c r="BB164" s="95">
        <f>'Datos sin int'!AO162</f>
        <v>0</v>
      </c>
      <c r="BC164" s="95">
        <f>'Datos sin int'!AP162</f>
        <v>0</v>
      </c>
      <c r="BD164" s="95">
        <f>'Datos sin int'!AQ162</f>
        <v>2</v>
      </c>
      <c r="BE164" s="95">
        <f>'Datos sin int'!AR162</f>
        <v>6</v>
      </c>
      <c r="BF164" s="95">
        <f>'Datos sin int'!AS162</f>
        <v>8</v>
      </c>
      <c r="BG164" s="95">
        <f>'Datos sin int'!AT162</f>
        <v>0</v>
      </c>
      <c r="BH164" s="95">
        <f>'Datos sin int'!AU162</f>
        <v>0</v>
      </c>
      <c r="BI164" s="95">
        <f>'Datos sin int'!AV162</f>
        <v>2</v>
      </c>
      <c r="BJ164" s="95">
        <f>'Datos sin int'!AW162</f>
        <v>12</v>
      </c>
      <c r="BK164" s="95">
        <f>'Datos sin int'!AX162</f>
        <v>14</v>
      </c>
    </row>
    <row r="165" spans="1:63" x14ac:dyDescent="0.3">
      <c r="A165" s="141">
        <v>162</v>
      </c>
      <c r="B165" s="95">
        <f>IF(Datos_totales!$E163=1,1,0)</f>
        <v>0</v>
      </c>
      <c r="C165" s="95">
        <f>IF(Datos_totales!$E163=2,1,0)</f>
        <v>0</v>
      </c>
      <c r="D165" s="95">
        <f>IF(Datos_totales!$E163=3,1,0)</f>
        <v>0</v>
      </c>
      <c r="E165" s="95">
        <f>IF(Datos_totales!$E163=4,1,0)</f>
        <v>1</v>
      </c>
      <c r="F165" s="95">
        <f>IF(Datos_totales!$B163=40,1,0)</f>
        <v>0</v>
      </c>
      <c r="G165" s="95">
        <f>IF(Datos_totales!$B163=60,1,0)</f>
        <v>1</v>
      </c>
      <c r="H165" s="95">
        <f>IF(Datos_totales!$B163=80,1,0)</f>
        <v>0</v>
      </c>
      <c r="I165" s="95">
        <f>IF(Datos_totales!$B163=90,1,0)</f>
        <v>0</v>
      </c>
      <c r="J165" s="95">
        <f>IF(Datos_totales!$M163=2,1,0)</f>
        <v>1</v>
      </c>
      <c r="K165" s="95">
        <f>IF(Datos_totales!$M163=3,1,0)</f>
        <v>0</v>
      </c>
      <c r="L165" s="95">
        <f>IF(Datos_totales!$M163=4,1,0)</f>
        <v>0</v>
      </c>
      <c r="M165" s="95">
        <f>IF(Datos_totales!$M163&gt;4,1,0)</f>
        <v>0</v>
      </c>
      <c r="N165" s="95">
        <f>IF(Datos_totales!$N163&lt;3.2,1,0)</f>
        <v>1</v>
      </c>
      <c r="O165" s="95">
        <f>IF(AND(Datos_totales!$N163&gt;=3.2,Datos_totales!$N163&lt;3.5),1,0)</f>
        <v>0</v>
      </c>
      <c r="P165" s="95">
        <f>IF(AND(Datos_totales!$N163&gt;=3.5,Datos_totales!$N163&lt;3.7),1,0)</f>
        <v>0</v>
      </c>
      <c r="Q165" s="95">
        <f>IF(AND(Datos_totales!$N163&gt;=3.7,Datos_totales!$N163&lt;4),1,0)</f>
        <v>0</v>
      </c>
      <c r="R165" s="95">
        <f>IF(Datos_totales!$N163&gt;4,1,0)</f>
        <v>0</v>
      </c>
      <c r="S165" s="95">
        <v>0.70000000000000284</v>
      </c>
      <c r="T165" s="95">
        <f t="shared" si="38"/>
        <v>86</v>
      </c>
      <c r="U165" s="95">
        <v>0</v>
      </c>
      <c r="V165" s="53">
        <v>0</v>
      </c>
      <c r="W165" s="54">
        <f t="shared" si="29"/>
        <v>1</v>
      </c>
      <c r="X165" s="54">
        <f t="shared" si="30"/>
        <v>0</v>
      </c>
      <c r="Y165" s="54">
        <f t="shared" si="31"/>
        <v>0</v>
      </c>
      <c r="Z165" s="54">
        <f t="shared" si="32"/>
        <v>0</v>
      </c>
      <c r="AA165" s="54">
        <f t="shared" si="33"/>
        <v>0</v>
      </c>
      <c r="AB165" s="95">
        <v>15790</v>
      </c>
      <c r="AC165" s="95">
        <v>16879</v>
      </c>
      <c r="AD165" s="95">
        <v>18043</v>
      </c>
      <c r="AE165" s="95">
        <f t="shared" si="34"/>
        <v>16904</v>
      </c>
      <c r="AF165" s="95">
        <v>19.45</v>
      </c>
      <c r="AG165" s="95">
        <v>1.2889196056617265</v>
      </c>
      <c r="AH165" s="95">
        <v>4.37</v>
      </c>
      <c r="AI165" s="95">
        <f t="shared" si="35"/>
        <v>0</v>
      </c>
      <c r="AJ165" s="95">
        <f t="shared" si="36"/>
        <v>0</v>
      </c>
      <c r="AK165" s="95">
        <f t="shared" si="26"/>
        <v>0</v>
      </c>
      <c r="AL165" s="95">
        <f t="shared" si="27"/>
        <v>1</v>
      </c>
      <c r="AM165" s="95">
        <f t="shared" si="28"/>
        <v>0</v>
      </c>
      <c r="AN165" s="95">
        <v>0.64048143697042181</v>
      </c>
      <c r="AO165" s="95">
        <v>3</v>
      </c>
      <c r="AP165" s="50">
        <f t="shared" si="37"/>
        <v>4.2857142857142687</v>
      </c>
      <c r="AQ165" s="95">
        <v>0</v>
      </c>
      <c r="AR165" s="95">
        <f>'Datos sin int'!AE163</f>
        <v>0</v>
      </c>
      <c r="AS165" s="95">
        <f>'Datos sin int'!AF163</f>
        <v>0</v>
      </c>
      <c r="AT165" s="95">
        <f>'Datos sin int'!AG163</f>
        <v>0</v>
      </c>
      <c r="AU165" s="95">
        <f>'Datos sin int'!AH163</f>
        <v>0</v>
      </c>
      <c r="AV165" s="95">
        <f>'Datos sin int'!AI163</f>
        <v>0</v>
      </c>
      <c r="AW165" s="95">
        <f>'Datos sin int'!AJ163</f>
        <v>0</v>
      </c>
      <c r="AX165" s="95">
        <f>'Datos sin int'!AK163</f>
        <v>0</v>
      </c>
      <c r="AY165" s="95">
        <f>'Datos sin int'!AL163</f>
        <v>0</v>
      </c>
      <c r="AZ165" s="95">
        <f>'Datos sin int'!AM163</f>
        <v>2</v>
      </c>
      <c r="BA165" s="95">
        <f>'Datos sin int'!AN163</f>
        <v>2</v>
      </c>
      <c r="BB165" s="95">
        <f>'Datos sin int'!AO163</f>
        <v>0</v>
      </c>
      <c r="BC165" s="95">
        <f>'Datos sin int'!AP163</f>
        <v>0</v>
      </c>
      <c r="BD165" s="95">
        <f>'Datos sin int'!AQ163</f>
        <v>1</v>
      </c>
      <c r="BE165" s="95">
        <f>'Datos sin int'!AR163</f>
        <v>1</v>
      </c>
      <c r="BF165" s="95">
        <f>'Datos sin int'!AS163</f>
        <v>2</v>
      </c>
      <c r="BG165" s="95">
        <f>'Datos sin int'!AT163</f>
        <v>0</v>
      </c>
      <c r="BH165" s="95">
        <f>'Datos sin int'!AU163</f>
        <v>0</v>
      </c>
      <c r="BI165" s="95">
        <f>'Datos sin int'!AV163</f>
        <v>1</v>
      </c>
      <c r="BJ165" s="95">
        <f>'Datos sin int'!AW163</f>
        <v>3</v>
      </c>
      <c r="BK165" s="95">
        <f>'Datos sin int'!AX163</f>
        <v>4</v>
      </c>
    </row>
    <row r="166" spans="1:63" x14ac:dyDescent="0.3">
      <c r="A166" s="141">
        <v>163</v>
      </c>
      <c r="B166" s="95">
        <f>IF(Datos_totales!$E164=1,1,0)</f>
        <v>0</v>
      </c>
      <c r="C166" s="95">
        <f>IF(Datos_totales!$E164=2,1,0)</f>
        <v>0</v>
      </c>
      <c r="D166" s="95">
        <f>IF(Datos_totales!$E164=3,1,0)</f>
        <v>0</v>
      </c>
      <c r="E166" s="95">
        <f>IF(Datos_totales!$E164=4,1,0)</f>
        <v>1</v>
      </c>
      <c r="F166" s="95">
        <f>IF(Datos_totales!$B164=40,1,0)</f>
        <v>1</v>
      </c>
      <c r="G166" s="95">
        <f>IF(Datos_totales!$B164=60,1,0)</f>
        <v>0</v>
      </c>
      <c r="H166" s="95">
        <f>IF(Datos_totales!$B164=80,1,0)</f>
        <v>0</v>
      </c>
      <c r="I166" s="95">
        <f>IF(Datos_totales!$B164=90,1,0)</f>
        <v>0</v>
      </c>
      <c r="J166" s="95">
        <f>IF(Datos_totales!$M164=2,1,0)</f>
        <v>1</v>
      </c>
      <c r="K166" s="95">
        <f>IF(Datos_totales!$M164=3,1,0)</f>
        <v>0</v>
      </c>
      <c r="L166" s="95">
        <f>IF(Datos_totales!$M164=4,1,0)</f>
        <v>0</v>
      </c>
      <c r="M166" s="95">
        <f>IF(Datos_totales!$M164&gt;4,1,0)</f>
        <v>0</v>
      </c>
      <c r="N166" s="95">
        <f>IF(Datos_totales!$N164&lt;3.2,1,0)</f>
        <v>1</v>
      </c>
      <c r="O166" s="95">
        <f>IF(AND(Datos_totales!$N164&gt;=3.2,Datos_totales!$N164&lt;3.5),1,0)</f>
        <v>0</v>
      </c>
      <c r="P166" s="95">
        <f>IF(AND(Datos_totales!$N164&gt;=3.5,Datos_totales!$N164&lt;3.7),1,0)</f>
        <v>0</v>
      </c>
      <c r="Q166" s="95">
        <f>IF(AND(Datos_totales!$N164&gt;=3.7,Datos_totales!$N164&lt;4),1,0)</f>
        <v>0</v>
      </c>
      <c r="R166" s="95">
        <f>IF(Datos_totales!$N164&gt;4,1,0)</f>
        <v>0</v>
      </c>
      <c r="S166" s="95">
        <v>0.84999999999999432</v>
      </c>
      <c r="T166" s="95">
        <f t="shared" si="38"/>
        <v>86.85</v>
      </c>
      <c r="U166" s="95">
        <v>0</v>
      </c>
      <c r="V166" s="53">
        <v>0</v>
      </c>
      <c r="W166" s="54">
        <f t="shared" si="29"/>
        <v>1</v>
      </c>
      <c r="X166" s="54">
        <f t="shared" si="30"/>
        <v>0</v>
      </c>
      <c r="Y166" s="54">
        <f t="shared" si="31"/>
        <v>0</v>
      </c>
      <c r="Z166" s="54">
        <f t="shared" si="32"/>
        <v>0</v>
      </c>
      <c r="AA166" s="54">
        <f t="shared" si="33"/>
        <v>0</v>
      </c>
      <c r="AB166" s="95">
        <v>10497</v>
      </c>
      <c r="AC166" s="95">
        <v>10201</v>
      </c>
      <c r="AD166" s="95">
        <v>9913</v>
      </c>
      <c r="AE166" s="95">
        <f t="shared" si="34"/>
        <v>10204</v>
      </c>
      <c r="AF166" s="95">
        <v>26.84</v>
      </c>
      <c r="AG166" s="95">
        <v>1.4287825114969546</v>
      </c>
      <c r="AH166" s="95">
        <v>3.07</v>
      </c>
      <c r="AI166" s="95">
        <f t="shared" si="35"/>
        <v>0</v>
      </c>
      <c r="AJ166" s="95">
        <f t="shared" si="36"/>
        <v>0</v>
      </c>
      <c r="AK166" s="95">
        <f t="shared" si="26"/>
        <v>1</v>
      </c>
      <c r="AL166" s="95">
        <f t="shared" si="27"/>
        <v>0</v>
      </c>
      <c r="AM166" s="95">
        <f t="shared" si="28"/>
        <v>0</v>
      </c>
      <c r="AN166" s="95">
        <v>0.48713837547718647</v>
      </c>
      <c r="AO166" s="95">
        <v>8</v>
      </c>
      <c r="AP166" s="50">
        <f t="shared" si="37"/>
        <v>9.4117647058824154</v>
      </c>
      <c r="AQ166" s="95">
        <v>0</v>
      </c>
      <c r="AR166" s="95">
        <f>'Datos sin int'!AE164</f>
        <v>0</v>
      </c>
      <c r="AS166" s="95">
        <f>'Datos sin int'!AF164</f>
        <v>0</v>
      </c>
      <c r="AT166" s="95">
        <f>'Datos sin int'!AG164</f>
        <v>2</v>
      </c>
      <c r="AU166" s="95">
        <f>'Datos sin int'!AH164</f>
        <v>0</v>
      </c>
      <c r="AV166" s="95">
        <f>'Datos sin int'!AI164</f>
        <v>2</v>
      </c>
      <c r="AW166" s="95">
        <f>'Datos sin int'!AJ164</f>
        <v>0</v>
      </c>
      <c r="AX166" s="95">
        <f>'Datos sin int'!AK164</f>
        <v>0</v>
      </c>
      <c r="AY166" s="95">
        <f>'Datos sin int'!AL164</f>
        <v>1</v>
      </c>
      <c r="AZ166" s="95">
        <f>'Datos sin int'!AM164</f>
        <v>1</v>
      </c>
      <c r="BA166" s="95">
        <f>'Datos sin int'!AN164</f>
        <v>2</v>
      </c>
      <c r="BB166" s="95">
        <f>'Datos sin int'!AO164</f>
        <v>0</v>
      </c>
      <c r="BC166" s="95">
        <f>'Datos sin int'!AP164</f>
        <v>0</v>
      </c>
      <c r="BD166" s="95">
        <f>'Datos sin int'!AQ164</f>
        <v>0</v>
      </c>
      <c r="BE166" s="95">
        <f>'Datos sin int'!AR164</f>
        <v>2</v>
      </c>
      <c r="BF166" s="95">
        <f>'Datos sin int'!AS164</f>
        <v>2</v>
      </c>
      <c r="BG166" s="95">
        <f>'Datos sin int'!AT164</f>
        <v>0</v>
      </c>
      <c r="BH166" s="95">
        <f>'Datos sin int'!AU164</f>
        <v>0</v>
      </c>
      <c r="BI166" s="95">
        <f>'Datos sin int'!AV164</f>
        <v>3</v>
      </c>
      <c r="BJ166" s="95">
        <f>'Datos sin int'!AW164</f>
        <v>3</v>
      </c>
      <c r="BK166" s="95">
        <f>'Datos sin int'!AX164</f>
        <v>6</v>
      </c>
    </row>
    <row r="167" spans="1:63" x14ac:dyDescent="0.3">
      <c r="A167" s="141">
        <v>164</v>
      </c>
      <c r="B167" s="95">
        <f>IF(Datos_totales!$E165=1,1,0)</f>
        <v>0</v>
      </c>
      <c r="C167" s="95">
        <f>IF(Datos_totales!$E165=2,1,0)</f>
        <v>0</v>
      </c>
      <c r="D167" s="95">
        <f>IF(Datos_totales!$E165=3,1,0)</f>
        <v>1</v>
      </c>
      <c r="E167" s="95">
        <f>IF(Datos_totales!$E165=4,1,0)</f>
        <v>0</v>
      </c>
      <c r="F167" s="95">
        <f>IF(Datos_totales!$B165=40,1,0)</f>
        <v>1</v>
      </c>
      <c r="G167" s="95">
        <f>IF(Datos_totales!$B165=60,1,0)</f>
        <v>0</v>
      </c>
      <c r="H167" s="95">
        <f>IF(Datos_totales!$B165=80,1,0)</f>
        <v>0</v>
      </c>
      <c r="I167" s="95">
        <f>IF(Datos_totales!$B165=90,1,0)</f>
        <v>0</v>
      </c>
      <c r="J167" s="95">
        <f>IF(Datos_totales!$M165=2,1,0)</f>
        <v>1</v>
      </c>
      <c r="K167" s="95">
        <f>IF(Datos_totales!$M165=3,1,0)</f>
        <v>0</v>
      </c>
      <c r="L167" s="95">
        <f>IF(Datos_totales!$M165=4,1,0)</f>
        <v>0</v>
      </c>
      <c r="M167" s="95">
        <f>IF(Datos_totales!$M165&gt;4,1,0)</f>
        <v>0</v>
      </c>
      <c r="N167" s="95">
        <f>IF(Datos_totales!$N165&lt;3.2,1,0)</f>
        <v>0</v>
      </c>
      <c r="O167" s="95">
        <f>IF(AND(Datos_totales!$N165&gt;=3.2,Datos_totales!$N165&lt;3.5),1,0)</f>
        <v>1</v>
      </c>
      <c r="P167" s="95">
        <f>IF(AND(Datos_totales!$N165&gt;=3.5,Datos_totales!$N165&lt;3.7),1,0)</f>
        <v>0</v>
      </c>
      <c r="Q167" s="95">
        <f>IF(AND(Datos_totales!$N165&gt;=3.7,Datos_totales!$N165&lt;4),1,0)</f>
        <v>0</v>
      </c>
      <c r="R167" s="95">
        <f>IF(Datos_totales!$N165&gt;4,1,0)</f>
        <v>0</v>
      </c>
      <c r="S167" s="95">
        <v>1</v>
      </c>
      <c r="T167" s="95">
        <f t="shared" si="38"/>
        <v>87.85</v>
      </c>
      <c r="U167" s="95">
        <v>1</v>
      </c>
      <c r="V167" s="53">
        <v>1.0000000000000009E-2</v>
      </c>
      <c r="W167" s="54">
        <f t="shared" si="29"/>
        <v>1</v>
      </c>
      <c r="X167" s="54">
        <f t="shared" si="30"/>
        <v>0</v>
      </c>
      <c r="Y167" s="54">
        <f t="shared" si="31"/>
        <v>0</v>
      </c>
      <c r="Z167" s="54">
        <f t="shared" si="32"/>
        <v>0</v>
      </c>
      <c r="AA167" s="54">
        <f t="shared" si="33"/>
        <v>0</v>
      </c>
      <c r="AB167" s="95">
        <v>10497</v>
      </c>
      <c r="AC167" s="95">
        <v>10201</v>
      </c>
      <c r="AD167" s="95">
        <v>9913</v>
      </c>
      <c r="AE167" s="95">
        <f t="shared" si="34"/>
        <v>10204</v>
      </c>
      <c r="AF167" s="95">
        <v>25.13</v>
      </c>
      <c r="AG167" s="95">
        <v>1.4001924885925761</v>
      </c>
      <c r="AH167" s="95">
        <v>2.8</v>
      </c>
      <c r="AI167" s="95">
        <f t="shared" si="35"/>
        <v>0</v>
      </c>
      <c r="AJ167" s="95">
        <f t="shared" si="36"/>
        <v>0</v>
      </c>
      <c r="AK167" s="95">
        <f t="shared" si="26"/>
        <v>1</v>
      </c>
      <c r="AL167" s="95">
        <f t="shared" si="27"/>
        <v>0</v>
      </c>
      <c r="AM167" s="95">
        <f t="shared" si="28"/>
        <v>0</v>
      </c>
      <c r="AN167" s="95">
        <v>0.44715803134221921</v>
      </c>
      <c r="AO167" s="95">
        <v>6</v>
      </c>
      <c r="AP167" s="50">
        <f t="shared" si="37"/>
        <v>6</v>
      </c>
      <c r="AQ167" s="95">
        <v>1</v>
      </c>
      <c r="AR167" s="95">
        <f>'Datos sin int'!AE165</f>
        <v>0</v>
      </c>
      <c r="AS167" s="95">
        <f>'Datos sin int'!AF165</f>
        <v>0</v>
      </c>
      <c r="AT167" s="95">
        <f>'Datos sin int'!AG165</f>
        <v>1</v>
      </c>
      <c r="AU167" s="95">
        <f>'Datos sin int'!AH165</f>
        <v>3</v>
      </c>
      <c r="AV167" s="95">
        <f>'Datos sin int'!AI165</f>
        <v>4</v>
      </c>
      <c r="AW167" s="95">
        <f>'Datos sin int'!AJ165</f>
        <v>0</v>
      </c>
      <c r="AX167" s="95">
        <f>'Datos sin int'!AK165</f>
        <v>0</v>
      </c>
      <c r="AY167" s="95">
        <f>'Datos sin int'!AL165</f>
        <v>2</v>
      </c>
      <c r="AZ167" s="95">
        <f>'Datos sin int'!AM165</f>
        <v>4</v>
      </c>
      <c r="BA167" s="95">
        <f>'Datos sin int'!AN165</f>
        <v>6</v>
      </c>
      <c r="BB167" s="95">
        <f>'Datos sin int'!AO165</f>
        <v>0</v>
      </c>
      <c r="BC167" s="95">
        <f>'Datos sin int'!AP165</f>
        <v>1</v>
      </c>
      <c r="BD167" s="95">
        <f>'Datos sin int'!AQ165</f>
        <v>3</v>
      </c>
      <c r="BE167" s="95">
        <f>'Datos sin int'!AR165</f>
        <v>5</v>
      </c>
      <c r="BF167" s="95">
        <f>'Datos sin int'!AS165</f>
        <v>9</v>
      </c>
      <c r="BG167" s="95">
        <f>'Datos sin int'!AT165</f>
        <v>0</v>
      </c>
      <c r="BH167" s="95">
        <f>'Datos sin int'!AU165</f>
        <v>1</v>
      </c>
      <c r="BI167" s="95">
        <f>'Datos sin int'!AV165</f>
        <v>6</v>
      </c>
      <c r="BJ167" s="95">
        <f>'Datos sin int'!AW165</f>
        <v>12</v>
      </c>
      <c r="BK167" s="95">
        <f>'Datos sin int'!AX165</f>
        <v>19</v>
      </c>
    </row>
    <row r="168" spans="1:63" x14ac:dyDescent="0.3">
      <c r="A168" s="141">
        <v>165</v>
      </c>
      <c r="B168" s="95">
        <f>IF(Datos_totales!$E166=1,1,0)</f>
        <v>0</v>
      </c>
      <c r="C168" s="95">
        <f>IF(Datos_totales!$E166=2,1,0)</f>
        <v>0</v>
      </c>
      <c r="D168" s="95">
        <f>IF(Datos_totales!$E166=3,1,0)</f>
        <v>1</v>
      </c>
      <c r="E168" s="95">
        <f>IF(Datos_totales!$E166=4,1,0)</f>
        <v>0</v>
      </c>
      <c r="F168" s="95">
        <f>IF(Datos_totales!$B166=40,1,0)</f>
        <v>1</v>
      </c>
      <c r="G168" s="95">
        <f>IF(Datos_totales!$B166=60,1,0)</f>
        <v>0</v>
      </c>
      <c r="H168" s="95">
        <f>IF(Datos_totales!$B166=80,1,0)</f>
        <v>0</v>
      </c>
      <c r="I168" s="95">
        <f>IF(Datos_totales!$B166=90,1,0)</f>
        <v>0</v>
      </c>
      <c r="J168" s="95">
        <f>IF(Datos_totales!$M166=2,1,0)</f>
        <v>1</v>
      </c>
      <c r="K168" s="95">
        <f>IF(Datos_totales!$M166=3,1,0)</f>
        <v>0</v>
      </c>
      <c r="L168" s="95">
        <f>IF(Datos_totales!$M166=4,1,0)</f>
        <v>0</v>
      </c>
      <c r="M168" s="95">
        <f>IF(Datos_totales!$M166&gt;4,1,0)</f>
        <v>0</v>
      </c>
      <c r="N168" s="95">
        <f>IF(Datos_totales!$N166&lt;3.2,1,0)</f>
        <v>0</v>
      </c>
      <c r="O168" s="95">
        <f>IF(AND(Datos_totales!$N166&gt;=3.2,Datos_totales!$N166&lt;3.5),1,0)</f>
        <v>0</v>
      </c>
      <c r="P168" s="95">
        <f>IF(AND(Datos_totales!$N166&gt;=3.5,Datos_totales!$N166&lt;3.7),1,0)</f>
        <v>1</v>
      </c>
      <c r="Q168" s="95">
        <f>IF(AND(Datos_totales!$N166&gt;=3.7,Datos_totales!$N166&lt;4),1,0)</f>
        <v>0</v>
      </c>
      <c r="R168" s="95">
        <f>IF(Datos_totales!$N166&gt;4,1,0)</f>
        <v>0</v>
      </c>
      <c r="S168" s="95">
        <v>0.45000000000000284</v>
      </c>
      <c r="T168" s="95">
        <f t="shared" si="38"/>
        <v>88.3</v>
      </c>
      <c r="U168" s="95">
        <v>0</v>
      </c>
      <c r="V168" s="53">
        <v>7.999999999999996E-2</v>
      </c>
      <c r="W168" s="54">
        <f t="shared" si="29"/>
        <v>0</v>
      </c>
      <c r="X168" s="54">
        <f t="shared" si="30"/>
        <v>1</v>
      </c>
      <c r="Y168" s="54">
        <f t="shared" si="31"/>
        <v>0</v>
      </c>
      <c r="Z168" s="54">
        <f t="shared" si="32"/>
        <v>0</v>
      </c>
      <c r="AA168" s="54">
        <f t="shared" si="33"/>
        <v>0</v>
      </c>
      <c r="AB168" s="95">
        <v>10497</v>
      </c>
      <c r="AC168" s="95">
        <v>10201</v>
      </c>
      <c r="AD168" s="95">
        <v>9913</v>
      </c>
      <c r="AE168" s="95">
        <f t="shared" si="34"/>
        <v>10204</v>
      </c>
      <c r="AF168" s="95">
        <v>24.16</v>
      </c>
      <c r="AG168" s="95">
        <v>1.3830969299490943</v>
      </c>
      <c r="AH168" s="95">
        <v>2.14</v>
      </c>
      <c r="AI168" s="95">
        <f t="shared" si="35"/>
        <v>0</v>
      </c>
      <c r="AJ168" s="95">
        <f t="shared" si="36"/>
        <v>0</v>
      </c>
      <c r="AK168" s="95">
        <f t="shared" si="26"/>
        <v>1</v>
      </c>
      <c r="AL168" s="95">
        <f t="shared" si="27"/>
        <v>0</v>
      </c>
      <c r="AM168" s="95">
        <f t="shared" si="28"/>
        <v>0</v>
      </c>
      <c r="AN168" s="95">
        <v>0.33041377334919086</v>
      </c>
      <c r="AO168" s="95">
        <v>3</v>
      </c>
      <c r="AP168" s="50">
        <f t="shared" si="37"/>
        <v>6.6666666666666243</v>
      </c>
      <c r="AQ168" s="95">
        <v>0</v>
      </c>
      <c r="AR168" s="95">
        <f>'Datos sin int'!AE166</f>
        <v>0</v>
      </c>
      <c r="AS168" s="95">
        <f>'Datos sin int'!AF166</f>
        <v>0</v>
      </c>
      <c r="AT168" s="95">
        <f>'Datos sin int'!AG166</f>
        <v>1</v>
      </c>
      <c r="AU168" s="95">
        <f>'Datos sin int'!AH166</f>
        <v>3</v>
      </c>
      <c r="AV168" s="95">
        <f>'Datos sin int'!AI166</f>
        <v>4</v>
      </c>
      <c r="AW168" s="95">
        <f>'Datos sin int'!AJ166</f>
        <v>0</v>
      </c>
      <c r="AX168" s="95">
        <f>'Datos sin int'!AK166</f>
        <v>1</v>
      </c>
      <c r="AY168" s="95">
        <f>'Datos sin int'!AL166</f>
        <v>0</v>
      </c>
      <c r="AZ168" s="95">
        <f>'Datos sin int'!AM166</f>
        <v>1</v>
      </c>
      <c r="BA168" s="95">
        <f>'Datos sin int'!AN166</f>
        <v>2</v>
      </c>
      <c r="BB168" s="95">
        <f>'Datos sin int'!AO166</f>
        <v>0</v>
      </c>
      <c r="BC168" s="95">
        <f>'Datos sin int'!AP166</f>
        <v>1</v>
      </c>
      <c r="BD168" s="95">
        <f>'Datos sin int'!AQ166</f>
        <v>0</v>
      </c>
      <c r="BE168" s="95">
        <f>'Datos sin int'!AR166</f>
        <v>2</v>
      </c>
      <c r="BF168" s="95">
        <f>'Datos sin int'!AS166</f>
        <v>3</v>
      </c>
      <c r="BG168" s="95">
        <f>'Datos sin int'!AT166</f>
        <v>0</v>
      </c>
      <c r="BH168" s="95">
        <f>'Datos sin int'!AU166</f>
        <v>2</v>
      </c>
      <c r="BI168" s="95">
        <f>'Datos sin int'!AV166</f>
        <v>1</v>
      </c>
      <c r="BJ168" s="95">
        <f>'Datos sin int'!AW166</f>
        <v>6</v>
      </c>
      <c r="BK168" s="95">
        <f>'Datos sin int'!AX166</f>
        <v>9</v>
      </c>
    </row>
    <row r="169" spans="1:63" x14ac:dyDescent="0.3">
      <c r="A169" s="141">
        <v>166</v>
      </c>
      <c r="B169" s="95">
        <f>IF(Datos_totales!$E167=1,1,0)</f>
        <v>0</v>
      </c>
      <c r="C169" s="95">
        <f>IF(Datos_totales!$E167=2,1,0)</f>
        <v>1</v>
      </c>
      <c r="D169" s="95">
        <f>IF(Datos_totales!$E167=3,1,0)</f>
        <v>0</v>
      </c>
      <c r="E169" s="95">
        <f>IF(Datos_totales!$E167=4,1,0)</f>
        <v>0</v>
      </c>
      <c r="F169" s="95">
        <f>IF(Datos_totales!$B167=40,1,0)</f>
        <v>0</v>
      </c>
      <c r="G169" s="95">
        <f>IF(Datos_totales!$B167=60,1,0)</f>
        <v>1</v>
      </c>
      <c r="H169" s="95">
        <f>IF(Datos_totales!$B167=80,1,0)</f>
        <v>0</v>
      </c>
      <c r="I169" s="95">
        <f>IF(Datos_totales!$B167=90,1,0)</f>
        <v>0</v>
      </c>
      <c r="J169" s="95">
        <f>IF(Datos_totales!$M167=2,1,0)</f>
        <v>1</v>
      </c>
      <c r="K169" s="95">
        <f>IF(Datos_totales!$M167=3,1,0)</f>
        <v>0</v>
      </c>
      <c r="L169" s="95">
        <f>IF(Datos_totales!$M167=4,1,0)</f>
        <v>0</v>
      </c>
      <c r="M169" s="95">
        <f>IF(Datos_totales!$M167&gt;4,1,0)</f>
        <v>0</v>
      </c>
      <c r="N169" s="95">
        <f>IF(Datos_totales!$N167&lt;3.2,1,0)</f>
        <v>0</v>
      </c>
      <c r="O169" s="95">
        <f>IF(AND(Datos_totales!$N167&gt;=3.2,Datos_totales!$N167&lt;3.5),1,0)</f>
        <v>0</v>
      </c>
      <c r="P169" s="95">
        <f>IF(AND(Datos_totales!$N167&gt;=3.5,Datos_totales!$N167&lt;3.7),1,0)</f>
        <v>1</v>
      </c>
      <c r="Q169" s="95">
        <f>IF(AND(Datos_totales!$N167&gt;=3.7,Datos_totales!$N167&lt;4),1,0)</f>
        <v>0</v>
      </c>
      <c r="R169" s="95">
        <f>IF(Datos_totales!$N167&gt;4,1,0)</f>
        <v>0</v>
      </c>
      <c r="S169" s="95">
        <v>0.33899999999999864</v>
      </c>
      <c r="T169" s="95">
        <f t="shared" si="38"/>
        <v>88.638999999999996</v>
      </c>
      <c r="U169" s="95">
        <v>0</v>
      </c>
      <c r="V169" s="53">
        <v>1.0000000000000009E-2</v>
      </c>
      <c r="W169" s="54">
        <f t="shared" si="29"/>
        <v>1</v>
      </c>
      <c r="X169" s="54">
        <f t="shared" si="30"/>
        <v>0</v>
      </c>
      <c r="Y169" s="54">
        <f t="shared" si="31"/>
        <v>0</v>
      </c>
      <c r="Z169" s="54">
        <f t="shared" si="32"/>
        <v>0</v>
      </c>
      <c r="AA169" s="54">
        <f t="shared" si="33"/>
        <v>0</v>
      </c>
      <c r="AB169" s="95">
        <v>10497</v>
      </c>
      <c r="AC169" s="95">
        <v>10201</v>
      </c>
      <c r="AD169" s="95">
        <v>9913</v>
      </c>
      <c r="AE169" s="95">
        <f t="shared" si="34"/>
        <v>10204</v>
      </c>
      <c r="AF169" s="95">
        <v>25.03</v>
      </c>
      <c r="AG169" s="95">
        <v>1.3984608496082234</v>
      </c>
      <c r="AH169" s="95">
        <v>2.99</v>
      </c>
      <c r="AI169" s="95">
        <f t="shared" si="35"/>
        <v>0</v>
      </c>
      <c r="AJ169" s="95">
        <f t="shared" si="36"/>
        <v>0</v>
      </c>
      <c r="AK169" s="95">
        <f t="shared" si="26"/>
        <v>1</v>
      </c>
      <c r="AL169" s="95">
        <f t="shared" si="27"/>
        <v>0</v>
      </c>
      <c r="AM169" s="95">
        <f t="shared" si="28"/>
        <v>0</v>
      </c>
      <c r="AN169" s="95">
        <v>0.47567118832442967</v>
      </c>
      <c r="AO169" s="95">
        <v>1</v>
      </c>
      <c r="AP169" s="50">
        <f t="shared" si="37"/>
        <v>2.9498525073746431</v>
      </c>
      <c r="AQ169" s="95">
        <v>0</v>
      </c>
      <c r="AR169" s="95">
        <f>'Datos sin int'!AE167</f>
        <v>0</v>
      </c>
      <c r="AS169" s="95">
        <f>'Datos sin int'!AF167</f>
        <v>0</v>
      </c>
      <c r="AT169" s="95">
        <f>'Datos sin int'!AG167</f>
        <v>1</v>
      </c>
      <c r="AU169" s="95">
        <f>'Datos sin int'!AH167</f>
        <v>2</v>
      </c>
      <c r="AV169" s="95">
        <f>'Datos sin int'!AI167</f>
        <v>3</v>
      </c>
      <c r="AW169" s="95">
        <f>'Datos sin int'!AJ167</f>
        <v>0</v>
      </c>
      <c r="AX169" s="95">
        <f>'Datos sin int'!AK167</f>
        <v>1</v>
      </c>
      <c r="AY169" s="95">
        <f>'Datos sin int'!AL167</f>
        <v>0</v>
      </c>
      <c r="AZ169" s="95">
        <f>'Datos sin int'!AM167</f>
        <v>0</v>
      </c>
      <c r="BA169" s="95">
        <f>'Datos sin int'!AN167</f>
        <v>1</v>
      </c>
      <c r="BB169" s="95">
        <f>'Datos sin int'!AO167</f>
        <v>0</v>
      </c>
      <c r="BC169" s="95">
        <f>'Datos sin int'!AP167</f>
        <v>1</v>
      </c>
      <c r="BD169" s="95">
        <f>'Datos sin int'!AQ167</f>
        <v>2</v>
      </c>
      <c r="BE169" s="95">
        <f>'Datos sin int'!AR167</f>
        <v>1</v>
      </c>
      <c r="BF169" s="95">
        <f>'Datos sin int'!AS167</f>
        <v>4</v>
      </c>
      <c r="BG169" s="95">
        <f>'Datos sin int'!AT167</f>
        <v>0</v>
      </c>
      <c r="BH169" s="95">
        <f>'Datos sin int'!AU167</f>
        <v>2</v>
      </c>
      <c r="BI169" s="95">
        <f>'Datos sin int'!AV167</f>
        <v>3</v>
      </c>
      <c r="BJ169" s="95">
        <f>'Datos sin int'!AW167</f>
        <v>3</v>
      </c>
      <c r="BK169" s="95">
        <f>'Datos sin int'!AX167</f>
        <v>8</v>
      </c>
    </row>
    <row r="170" spans="1:63" x14ac:dyDescent="0.3">
      <c r="A170" s="141">
        <v>167</v>
      </c>
      <c r="B170" s="95">
        <f>IF(Datos_totales!$E168=1,1,0)</f>
        <v>0</v>
      </c>
      <c r="C170" s="95">
        <f>IF(Datos_totales!$E168=2,1,0)</f>
        <v>1</v>
      </c>
      <c r="D170" s="95">
        <f>IF(Datos_totales!$E168=3,1,0)</f>
        <v>0</v>
      </c>
      <c r="E170" s="95">
        <f>IF(Datos_totales!$E168=4,1,0)</f>
        <v>0</v>
      </c>
      <c r="F170" s="95">
        <f>IF(Datos_totales!$B168=40,1,0)</f>
        <v>0</v>
      </c>
      <c r="G170" s="95">
        <f>IF(Datos_totales!$B168=60,1,0)</f>
        <v>1</v>
      </c>
      <c r="H170" s="95">
        <f>IF(Datos_totales!$B168=80,1,0)</f>
        <v>0</v>
      </c>
      <c r="I170" s="95">
        <f>IF(Datos_totales!$B168=90,1,0)</f>
        <v>0</v>
      </c>
      <c r="J170" s="95">
        <f>IF(Datos_totales!$M168=2,1,0)</f>
        <v>1</v>
      </c>
      <c r="K170" s="95">
        <f>IF(Datos_totales!$M168=3,1,0)</f>
        <v>0</v>
      </c>
      <c r="L170" s="95">
        <f>IF(Datos_totales!$M168=4,1,0)</f>
        <v>0</v>
      </c>
      <c r="M170" s="95">
        <f>IF(Datos_totales!$M168&gt;4,1,0)</f>
        <v>0</v>
      </c>
      <c r="N170" s="95">
        <f>IF(Datos_totales!$N168&lt;3.2,1,0)</f>
        <v>0</v>
      </c>
      <c r="O170" s="95">
        <f>IF(AND(Datos_totales!$N168&gt;=3.2,Datos_totales!$N168&lt;3.5),1,0)</f>
        <v>0</v>
      </c>
      <c r="P170" s="95">
        <f>IF(AND(Datos_totales!$N168&gt;=3.5,Datos_totales!$N168&lt;3.7),1,0)</f>
        <v>1</v>
      </c>
      <c r="Q170" s="95">
        <f>IF(AND(Datos_totales!$N168&gt;=3.7,Datos_totales!$N168&lt;4),1,0)</f>
        <v>0</v>
      </c>
      <c r="R170" s="95">
        <f>IF(Datos_totales!$N168&gt;4,1,0)</f>
        <v>0</v>
      </c>
      <c r="S170" s="95">
        <v>0.56100000000000705</v>
      </c>
      <c r="T170" s="95">
        <f t="shared" si="38"/>
        <v>89.2</v>
      </c>
      <c r="U170" s="95">
        <v>0</v>
      </c>
      <c r="V170" s="53">
        <v>0.19999999999999996</v>
      </c>
      <c r="W170" s="54">
        <f t="shared" si="29"/>
        <v>0</v>
      </c>
      <c r="X170" s="54">
        <f t="shared" si="30"/>
        <v>0</v>
      </c>
      <c r="Y170" s="54">
        <f t="shared" si="31"/>
        <v>0</v>
      </c>
      <c r="Z170" s="54">
        <f t="shared" si="32"/>
        <v>1</v>
      </c>
      <c r="AA170" s="54">
        <f t="shared" si="33"/>
        <v>0</v>
      </c>
      <c r="AB170" s="95">
        <v>10497</v>
      </c>
      <c r="AC170" s="95">
        <v>10201</v>
      </c>
      <c r="AD170" s="95">
        <v>9913</v>
      </c>
      <c r="AE170" s="95">
        <f t="shared" si="34"/>
        <v>10204</v>
      </c>
      <c r="AF170" s="95">
        <v>22.14</v>
      </c>
      <c r="AG170" s="95">
        <v>1.3451776165427041</v>
      </c>
      <c r="AH170" s="95">
        <v>3.32</v>
      </c>
      <c r="AI170" s="95">
        <f t="shared" si="35"/>
        <v>0</v>
      </c>
      <c r="AJ170" s="95">
        <f t="shared" si="36"/>
        <v>0</v>
      </c>
      <c r="AK170" s="95">
        <f t="shared" si="26"/>
        <v>1</v>
      </c>
      <c r="AL170" s="95">
        <f t="shared" si="27"/>
        <v>0</v>
      </c>
      <c r="AM170" s="95">
        <f t="shared" si="28"/>
        <v>0</v>
      </c>
      <c r="AN170" s="95">
        <v>0.52113808370403625</v>
      </c>
      <c r="AO170" s="95">
        <v>0</v>
      </c>
      <c r="AP170" s="50">
        <f t="shared" si="37"/>
        <v>0</v>
      </c>
      <c r="AQ170" s="95">
        <v>0</v>
      </c>
      <c r="AR170" s="95">
        <f>'Datos sin int'!AE168</f>
        <v>0</v>
      </c>
      <c r="AS170" s="95">
        <f>'Datos sin int'!AF168</f>
        <v>0</v>
      </c>
      <c r="AT170" s="95">
        <f>'Datos sin int'!AG168</f>
        <v>2</v>
      </c>
      <c r="AU170" s="95">
        <f>'Datos sin int'!AH168</f>
        <v>2</v>
      </c>
      <c r="AV170" s="95">
        <f>'Datos sin int'!AI168</f>
        <v>4</v>
      </c>
      <c r="AW170" s="95">
        <f>'Datos sin int'!AJ168</f>
        <v>0</v>
      </c>
      <c r="AX170" s="95">
        <f>'Datos sin int'!AK168</f>
        <v>0</v>
      </c>
      <c r="AY170" s="95">
        <f>'Datos sin int'!AL168</f>
        <v>0</v>
      </c>
      <c r="AZ170" s="95">
        <f>'Datos sin int'!AM168</f>
        <v>1</v>
      </c>
      <c r="BA170" s="95">
        <f>'Datos sin int'!AN168</f>
        <v>1</v>
      </c>
      <c r="BB170" s="95">
        <f>'Datos sin int'!AO168</f>
        <v>0</v>
      </c>
      <c r="BC170" s="95">
        <f>'Datos sin int'!AP168</f>
        <v>2</v>
      </c>
      <c r="BD170" s="95">
        <f>'Datos sin int'!AQ168</f>
        <v>1</v>
      </c>
      <c r="BE170" s="95">
        <f>'Datos sin int'!AR168</f>
        <v>1</v>
      </c>
      <c r="BF170" s="95">
        <f>'Datos sin int'!AS168</f>
        <v>4</v>
      </c>
      <c r="BG170" s="95">
        <f>'Datos sin int'!AT168</f>
        <v>0</v>
      </c>
      <c r="BH170" s="95">
        <f>'Datos sin int'!AU168</f>
        <v>2</v>
      </c>
      <c r="BI170" s="95">
        <f>'Datos sin int'!AV168</f>
        <v>3</v>
      </c>
      <c r="BJ170" s="95">
        <f>'Datos sin int'!AW168</f>
        <v>4</v>
      </c>
      <c r="BK170" s="95">
        <f>'Datos sin int'!AX168</f>
        <v>9</v>
      </c>
    </row>
    <row r="171" spans="1:63" x14ac:dyDescent="0.3">
      <c r="A171" s="141">
        <v>168</v>
      </c>
      <c r="B171" s="95">
        <f>IF(Datos_totales!$E169=1,1,0)</f>
        <v>0</v>
      </c>
      <c r="C171" s="95">
        <f>IF(Datos_totales!$E169=2,1,0)</f>
        <v>1</v>
      </c>
      <c r="D171" s="95">
        <f>IF(Datos_totales!$E169=3,1,0)</f>
        <v>0</v>
      </c>
      <c r="E171" s="95">
        <f>IF(Datos_totales!$E169=4,1,0)</f>
        <v>0</v>
      </c>
      <c r="F171" s="95">
        <f>IF(Datos_totales!$B169=40,1,0)</f>
        <v>0</v>
      </c>
      <c r="G171" s="95">
        <f>IF(Datos_totales!$B169=60,1,0)</f>
        <v>1</v>
      </c>
      <c r="H171" s="95">
        <f>IF(Datos_totales!$B169=80,1,0)</f>
        <v>0</v>
      </c>
      <c r="I171" s="95">
        <f>IF(Datos_totales!$B169=90,1,0)</f>
        <v>0</v>
      </c>
      <c r="J171" s="95">
        <f>IF(Datos_totales!$M169=2,1,0)</f>
        <v>1</v>
      </c>
      <c r="K171" s="95">
        <f>IF(Datos_totales!$M169=3,1,0)</f>
        <v>0</v>
      </c>
      <c r="L171" s="95">
        <f>IF(Datos_totales!$M169=4,1,0)</f>
        <v>0</v>
      </c>
      <c r="M171" s="95">
        <f>IF(Datos_totales!$M169&gt;4,1,0)</f>
        <v>0</v>
      </c>
      <c r="N171" s="95">
        <f>IF(Datos_totales!$N169&lt;3.2,1,0)</f>
        <v>0</v>
      </c>
      <c r="O171" s="95">
        <f>IF(AND(Datos_totales!$N169&gt;=3.2,Datos_totales!$N169&lt;3.5),1,0)</f>
        <v>0</v>
      </c>
      <c r="P171" s="95">
        <f>IF(AND(Datos_totales!$N169&gt;=3.5,Datos_totales!$N169&lt;3.7),1,0)</f>
        <v>1</v>
      </c>
      <c r="Q171" s="95">
        <f>IF(AND(Datos_totales!$N169&gt;=3.7,Datos_totales!$N169&lt;4),1,0)</f>
        <v>0</v>
      </c>
      <c r="R171" s="95">
        <f>IF(Datos_totales!$N169&gt;4,1,0)</f>
        <v>0</v>
      </c>
      <c r="S171" s="95">
        <v>0.34199999999999875</v>
      </c>
      <c r="T171" s="95">
        <f t="shared" si="38"/>
        <v>89.542000000000002</v>
      </c>
      <c r="U171" s="95">
        <v>0</v>
      </c>
      <c r="V171" s="53">
        <v>0</v>
      </c>
      <c r="W171" s="54">
        <f t="shared" si="29"/>
        <v>1</v>
      </c>
      <c r="X171" s="54">
        <f t="shared" si="30"/>
        <v>0</v>
      </c>
      <c r="Y171" s="54">
        <f t="shared" si="31"/>
        <v>0</v>
      </c>
      <c r="Z171" s="54">
        <f t="shared" si="32"/>
        <v>0</v>
      </c>
      <c r="AA171" s="54">
        <f t="shared" si="33"/>
        <v>0</v>
      </c>
      <c r="AB171" s="95">
        <v>10497</v>
      </c>
      <c r="AC171" s="95">
        <v>10201</v>
      </c>
      <c r="AD171" s="95">
        <v>9913</v>
      </c>
      <c r="AE171" s="95">
        <f t="shared" si="34"/>
        <v>10204</v>
      </c>
      <c r="AF171" s="95">
        <v>35.159999999999997</v>
      </c>
      <c r="AG171" s="95">
        <v>1.5460488664017342</v>
      </c>
      <c r="AH171" s="95">
        <v>3.69</v>
      </c>
      <c r="AI171" s="95">
        <f t="shared" si="35"/>
        <v>0</v>
      </c>
      <c r="AJ171" s="95">
        <f t="shared" si="36"/>
        <v>0</v>
      </c>
      <c r="AK171" s="95">
        <f t="shared" si="26"/>
        <v>0</v>
      </c>
      <c r="AL171" s="95">
        <f t="shared" si="27"/>
        <v>1</v>
      </c>
      <c r="AM171" s="95">
        <f t="shared" si="28"/>
        <v>0</v>
      </c>
      <c r="AN171" s="95">
        <v>0.56702636615906032</v>
      </c>
      <c r="AO171" s="95">
        <v>0</v>
      </c>
      <c r="AP171" s="50">
        <f t="shared" si="37"/>
        <v>0</v>
      </c>
      <c r="AQ171" s="95">
        <v>0</v>
      </c>
      <c r="AR171" s="95">
        <f>'Datos sin int'!AE169</f>
        <v>0</v>
      </c>
      <c r="AS171" s="95">
        <f>'Datos sin int'!AF169</f>
        <v>0</v>
      </c>
      <c r="AT171" s="95">
        <f>'Datos sin int'!AG169</f>
        <v>0</v>
      </c>
      <c r="AU171" s="95">
        <f>'Datos sin int'!AH169</f>
        <v>0</v>
      </c>
      <c r="AV171" s="95">
        <f>'Datos sin int'!AI169</f>
        <v>0</v>
      </c>
      <c r="AW171" s="95">
        <f>'Datos sin int'!AJ169</f>
        <v>0</v>
      </c>
      <c r="AX171" s="95">
        <f>'Datos sin int'!AK169</f>
        <v>1</v>
      </c>
      <c r="AY171" s="95">
        <f>'Datos sin int'!AL169</f>
        <v>0</v>
      </c>
      <c r="AZ171" s="95">
        <f>'Datos sin int'!AM169</f>
        <v>2</v>
      </c>
      <c r="BA171" s="95">
        <f>'Datos sin int'!AN169</f>
        <v>3</v>
      </c>
      <c r="BB171" s="95">
        <f>'Datos sin int'!AO169</f>
        <v>0</v>
      </c>
      <c r="BC171" s="95">
        <f>'Datos sin int'!AP169</f>
        <v>0</v>
      </c>
      <c r="BD171" s="95">
        <f>'Datos sin int'!AQ169</f>
        <v>0</v>
      </c>
      <c r="BE171" s="95">
        <f>'Datos sin int'!AR169</f>
        <v>3</v>
      </c>
      <c r="BF171" s="95">
        <f>'Datos sin int'!AS169</f>
        <v>3</v>
      </c>
      <c r="BG171" s="95">
        <f>'Datos sin int'!AT169</f>
        <v>0</v>
      </c>
      <c r="BH171" s="95">
        <f>'Datos sin int'!AU169</f>
        <v>1</v>
      </c>
      <c r="BI171" s="95">
        <f>'Datos sin int'!AV169</f>
        <v>0</v>
      </c>
      <c r="BJ171" s="95">
        <f>'Datos sin int'!AW169</f>
        <v>5</v>
      </c>
      <c r="BK171" s="95">
        <f>'Datos sin int'!AX169</f>
        <v>6</v>
      </c>
    </row>
    <row r="172" spans="1:63" x14ac:dyDescent="0.3">
      <c r="A172" s="141">
        <v>169</v>
      </c>
      <c r="B172" s="95">
        <f>IF(Datos_totales!$E170=1,1,0)</f>
        <v>0</v>
      </c>
      <c r="C172" s="95">
        <f>IF(Datos_totales!$E170=2,1,0)</f>
        <v>0</v>
      </c>
      <c r="D172" s="95">
        <f>IF(Datos_totales!$E170=3,1,0)</f>
        <v>1</v>
      </c>
      <c r="E172" s="95">
        <f>IF(Datos_totales!$E170=4,1,0)</f>
        <v>0</v>
      </c>
      <c r="F172" s="95">
        <f>IF(Datos_totales!$B170=40,1,0)</f>
        <v>0</v>
      </c>
      <c r="G172" s="95">
        <f>IF(Datos_totales!$B170=60,1,0)</f>
        <v>1</v>
      </c>
      <c r="H172" s="95">
        <f>IF(Datos_totales!$B170=80,1,0)</f>
        <v>0</v>
      </c>
      <c r="I172" s="95">
        <f>IF(Datos_totales!$B170=90,1,0)</f>
        <v>0</v>
      </c>
      <c r="J172" s="95">
        <f>IF(Datos_totales!$M170=2,1,0)</f>
        <v>1</v>
      </c>
      <c r="K172" s="95">
        <f>IF(Datos_totales!$M170=3,1,0)</f>
        <v>0</v>
      </c>
      <c r="L172" s="95">
        <f>IF(Datos_totales!$M170=4,1,0)</f>
        <v>0</v>
      </c>
      <c r="M172" s="95">
        <f>IF(Datos_totales!$M170&gt;4,1,0)</f>
        <v>0</v>
      </c>
      <c r="N172" s="95">
        <f>IF(Datos_totales!$N170&lt;3.2,1,0)</f>
        <v>0</v>
      </c>
      <c r="O172" s="95">
        <f>IF(AND(Datos_totales!$N170&gt;=3.2,Datos_totales!$N170&lt;3.5),1,0)</f>
        <v>0</v>
      </c>
      <c r="P172" s="95">
        <f>IF(AND(Datos_totales!$N170&gt;=3.5,Datos_totales!$N170&lt;3.7),1,0)</f>
        <v>1</v>
      </c>
      <c r="Q172" s="95">
        <f>IF(AND(Datos_totales!$N170&gt;=3.7,Datos_totales!$N170&lt;4),1,0)</f>
        <v>0</v>
      </c>
      <c r="R172" s="95">
        <f>IF(Datos_totales!$N170&gt;4,1,0)</f>
        <v>0</v>
      </c>
      <c r="S172" s="95">
        <v>0.37999999999999545</v>
      </c>
      <c r="T172" s="95">
        <f t="shared" si="38"/>
        <v>89.921999999999997</v>
      </c>
      <c r="U172" s="95">
        <v>0</v>
      </c>
      <c r="V172" s="53">
        <v>4.0000000000000036E-2</v>
      </c>
      <c r="W172" s="54">
        <f t="shared" si="29"/>
        <v>0</v>
      </c>
      <c r="X172" s="54">
        <f t="shared" si="30"/>
        <v>1</v>
      </c>
      <c r="Y172" s="54">
        <f t="shared" si="31"/>
        <v>0</v>
      </c>
      <c r="Z172" s="54">
        <f t="shared" si="32"/>
        <v>0</v>
      </c>
      <c r="AA172" s="54">
        <f t="shared" si="33"/>
        <v>0</v>
      </c>
      <c r="AB172" s="95">
        <v>10497</v>
      </c>
      <c r="AC172" s="95">
        <v>10201</v>
      </c>
      <c r="AD172" s="95">
        <v>9913</v>
      </c>
      <c r="AE172" s="95">
        <f t="shared" si="34"/>
        <v>10204</v>
      </c>
      <c r="AF172" s="95">
        <v>22.45</v>
      </c>
      <c r="AG172" s="95">
        <v>1.351216345339342</v>
      </c>
      <c r="AH172" s="95">
        <v>2.89</v>
      </c>
      <c r="AI172" s="95">
        <f t="shared" si="35"/>
        <v>0</v>
      </c>
      <c r="AJ172" s="95">
        <f t="shared" si="36"/>
        <v>0</v>
      </c>
      <c r="AK172" s="95">
        <f t="shared" si="26"/>
        <v>1</v>
      </c>
      <c r="AL172" s="95">
        <f t="shared" si="27"/>
        <v>0</v>
      </c>
      <c r="AM172" s="95">
        <f t="shared" si="28"/>
        <v>0</v>
      </c>
      <c r="AN172" s="95">
        <v>0.46089784275654788</v>
      </c>
      <c r="AO172" s="95">
        <v>0</v>
      </c>
      <c r="AP172" s="50">
        <f t="shared" si="37"/>
        <v>0</v>
      </c>
      <c r="AQ172" s="95">
        <v>0</v>
      </c>
      <c r="AR172" s="95">
        <f>'Datos sin int'!AE170</f>
        <v>0</v>
      </c>
      <c r="AS172" s="95">
        <f>'Datos sin int'!AF170</f>
        <v>0</v>
      </c>
      <c r="AT172" s="95">
        <f>'Datos sin int'!AG170</f>
        <v>0</v>
      </c>
      <c r="AU172" s="95">
        <f>'Datos sin int'!AH170</f>
        <v>0</v>
      </c>
      <c r="AV172" s="95">
        <f>'Datos sin int'!AI170</f>
        <v>0</v>
      </c>
      <c r="AW172" s="95">
        <f>'Datos sin int'!AJ170</f>
        <v>0</v>
      </c>
      <c r="AX172" s="95">
        <f>'Datos sin int'!AK170</f>
        <v>0</v>
      </c>
      <c r="AY172" s="95">
        <f>'Datos sin int'!AL170</f>
        <v>1</v>
      </c>
      <c r="AZ172" s="95">
        <f>'Datos sin int'!AM170</f>
        <v>0</v>
      </c>
      <c r="BA172" s="95">
        <f>'Datos sin int'!AN170</f>
        <v>1</v>
      </c>
      <c r="BB172" s="95">
        <f>'Datos sin int'!AO170</f>
        <v>0</v>
      </c>
      <c r="BC172" s="95">
        <f>'Datos sin int'!AP170</f>
        <v>0</v>
      </c>
      <c r="BD172" s="95">
        <f>'Datos sin int'!AQ170</f>
        <v>0</v>
      </c>
      <c r="BE172" s="95">
        <f>'Datos sin int'!AR170</f>
        <v>1</v>
      </c>
      <c r="BF172" s="95">
        <f>'Datos sin int'!AS170</f>
        <v>1</v>
      </c>
      <c r="BG172" s="95">
        <f>'Datos sin int'!AT170</f>
        <v>0</v>
      </c>
      <c r="BH172" s="95">
        <f>'Datos sin int'!AU170</f>
        <v>0</v>
      </c>
      <c r="BI172" s="95">
        <f>'Datos sin int'!AV170</f>
        <v>1</v>
      </c>
      <c r="BJ172" s="95">
        <f>'Datos sin int'!AW170</f>
        <v>1</v>
      </c>
      <c r="BK172" s="95">
        <f>'Datos sin int'!AX170</f>
        <v>2</v>
      </c>
    </row>
    <row r="173" spans="1:63" x14ac:dyDescent="0.3">
      <c r="A173" s="141">
        <v>170</v>
      </c>
      <c r="B173" s="95">
        <f>IF(Datos_totales!$E171=1,1,0)</f>
        <v>0</v>
      </c>
      <c r="C173" s="95">
        <f>IF(Datos_totales!$E171=2,1,0)</f>
        <v>1</v>
      </c>
      <c r="D173" s="95">
        <f>IF(Datos_totales!$E171=3,1,0)</f>
        <v>0</v>
      </c>
      <c r="E173" s="95">
        <f>IF(Datos_totales!$E171=4,1,0)</f>
        <v>0</v>
      </c>
      <c r="F173" s="95">
        <f>IF(Datos_totales!$B171=40,1,0)</f>
        <v>0</v>
      </c>
      <c r="G173" s="95">
        <f>IF(Datos_totales!$B171=60,1,0)</f>
        <v>1</v>
      </c>
      <c r="H173" s="95">
        <f>IF(Datos_totales!$B171=80,1,0)</f>
        <v>0</v>
      </c>
      <c r="I173" s="95">
        <f>IF(Datos_totales!$B171=90,1,0)</f>
        <v>0</v>
      </c>
      <c r="J173" s="95">
        <f>IF(Datos_totales!$M171=2,1,0)</f>
        <v>1</v>
      </c>
      <c r="K173" s="95">
        <f>IF(Datos_totales!$M171=3,1,0)</f>
        <v>0</v>
      </c>
      <c r="L173" s="95">
        <f>IF(Datos_totales!$M171=4,1,0)</f>
        <v>0</v>
      </c>
      <c r="M173" s="95">
        <f>IF(Datos_totales!$M171&gt;4,1,0)</f>
        <v>0</v>
      </c>
      <c r="N173" s="95">
        <f>IF(Datos_totales!$N171&lt;3.2,1,0)</f>
        <v>0</v>
      </c>
      <c r="O173" s="95">
        <f>IF(AND(Datos_totales!$N171&gt;=3.2,Datos_totales!$N171&lt;3.5),1,0)</f>
        <v>1</v>
      </c>
      <c r="P173" s="95">
        <f>IF(AND(Datos_totales!$N171&gt;=3.5,Datos_totales!$N171&lt;3.7),1,0)</f>
        <v>0</v>
      </c>
      <c r="Q173" s="95">
        <f>IF(AND(Datos_totales!$N171&gt;=3.7,Datos_totales!$N171&lt;4),1,0)</f>
        <v>0</v>
      </c>
      <c r="R173" s="95">
        <f>IF(Datos_totales!$N171&gt;4,1,0)</f>
        <v>0</v>
      </c>
      <c r="S173" s="95">
        <v>0.42799999999999727</v>
      </c>
      <c r="T173" s="95">
        <f t="shared" si="38"/>
        <v>90.35</v>
      </c>
      <c r="U173" s="95">
        <v>0</v>
      </c>
      <c r="V173" s="53">
        <v>2.0000000000000018E-2</v>
      </c>
      <c r="W173" s="54">
        <f t="shared" si="29"/>
        <v>0</v>
      </c>
      <c r="X173" s="54">
        <f t="shared" si="30"/>
        <v>1</v>
      </c>
      <c r="Y173" s="54">
        <f t="shared" si="31"/>
        <v>0</v>
      </c>
      <c r="Z173" s="54">
        <f t="shared" si="32"/>
        <v>0</v>
      </c>
      <c r="AA173" s="54">
        <f t="shared" si="33"/>
        <v>0</v>
      </c>
      <c r="AB173" s="95">
        <v>10497</v>
      </c>
      <c r="AC173" s="95">
        <v>10201</v>
      </c>
      <c r="AD173" s="95">
        <v>9913</v>
      </c>
      <c r="AE173" s="95">
        <f t="shared" si="34"/>
        <v>10204</v>
      </c>
      <c r="AF173" s="95">
        <v>27.94</v>
      </c>
      <c r="AG173" s="95">
        <v>1.4462264017781632</v>
      </c>
      <c r="AH173" s="95">
        <v>4.62</v>
      </c>
      <c r="AI173" s="95">
        <f t="shared" si="35"/>
        <v>0</v>
      </c>
      <c r="AJ173" s="95">
        <f t="shared" si="36"/>
        <v>0</v>
      </c>
      <c r="AK173" s="95">
        <f t="shared" si="26"/>
        <v>0</v>
      </c>
      <c r="AL173" s="95">
        <f t="shared" si="27"/>
        <v>1</v>
      </c>
      <c r="AM173" s="95">
        <f t="shared" si="28"/>
        <v>0</v>
      </c>
      <c r="AN173" s="95">
        <v>0.66464197555612547</v>
      </c>
      <c r="AO173" s="95">
        <v>0</v>
      </c>
      <c r="AP173" s="50">
        <f t="shared" si="37"/>
        <v>0</v>
      </c>
      <c r="AQ173" s="95">
        <v>0</v>
      </c>
      <c r="AR173" s="95">
        <f>'Datos sin int'!AE171</f>
        <v>0</v>
      </c>
      <c r="AS173" s="95">
        <f>'Datos sin int'!AF171</f>
        <v>0</v>
      </c>
      <c r="AT173" s="95">
        <f>'Datos sin int'!AG171</f>
        <v>0</v>
      </c>
      <c r="AU173" s="95">
        <f>'Datos sin int'!AH171</f>
        <v>1</v>
      </c>
      <c r="AV173" s="95">
        <f>'Datos sin int'!AI171</f>
        <v>1</v>
      </c>
      <c r="AW173" s="95">
        <f>'Datos sin int'!AJ171</f>
        <v>0</v>
      </c>
      <c r="AX173" s="95">
        <f>'Datos sin int'!AK171</f>
        <v>1</v>
      </c>
      <c r="AY173" s="95">
        <f>'Datos sin int'!AL171</f>
        <v>1</v>
      </c>
      <c r="AZ173" s="95">
        <f>'Datos sin int'!AM171</f>
        <v>0</v>
      </c>
      <c r="BA173" s="95">
        <f>'Datos sin int'!AN171</f>
        <v>2</v>
      </c>
      <c r="BB173" s="95">
        <f>'Datos sin int'!AO171</f>
        <v>0</v>
      </c>
      <c r="BC173" s="95">
        <f>'Datos sin int'!AP171</f>
        <v>1</v>
      </c>
      <c r="BD173" s="95">
        <f>'Datos sin int'!AQ171</f>
        <v>0</v>
      </c>
      <c r="BE173" s="95">
        <f>'Datos sin int'!AR171</f>
        <v>1</v>
      </c>
      <c r="BF173" s="95">
        <f>'Datos sin int'!AS171</f>
        <v>2</v>
      </c>
      <c r="BG173" s="95">
        <f>'Datos sin int'!AT171</f>
        <v>0</v>
      </c>
      <c r="BH173" s="95">
        <f>'Datos sin int'!AU171</f>
        <v>2</v>
      </c>
      <c r="BI173" s="95">
        <f>'Datos sin int'!AV171</f>
        <v>1</v>
      </c>
      <c r="BJ173" s="95">
        <f>'Datos sin int'!AW171</f>
        <v>2</v>
      </c>
      <c r="BK173" s="95">
        <f>'Datos sin int'!AX171</f>
        <v>5</v>
      </c>
    </row>
    <row r="174" spans="1:63" x14ac:dyDescent="0.3">
      <c r="A174" s="141">
        <v>171</v>
      </c>
      <c r="B174" s="95">
        <f>IF(Datos_totales!$E172=1,1,0)</f>
        <v>0</v>
      </c>
      <c r="C174" s="95">
        <f>IF(Datos_totales!$E172=2,1,0)</f>
        <v>0</v>
      </c>
      <c r="D174" s="95">
        <f>IF(Datos_totales!$E172=3,1,0)</f>
        <v>1</v>
      </c>
      <c r="E174" s="95">
        <f>IF(Datos_totales!$E172=4,1,0)</f>
        <v>0</v>
      </c>
      <c r="F174" s="95">
        <f>IF(Datos_totales!$B172=40,1,0)</f>
        <v>0</v>
      </c>
      <c r="G174" s="95">
        <f>IF(Datos_totales!$B172=60,1,0)</f>
        <v>1</v>
      </c>
      <c r="H174" s="95">
        <f>IF(Datos_totales!$B172=80,1,0)</f>
        <v>0</v>
      </c>
      <c r="I174" s="95">
        <f>IF(Datos_totales!$B172=90,1,0)</f>
        <v>0</v>
      </c>
      <c r="J174" s="95">
        <f>IF(Datos_totales!$M172=2,1,0)</f>
        <v>1</v>
      </c>
      <c r="K174" s="95">
        <f>IF(Datos_totales!$M172=3,1,0)</f>
        <v>0</v>
      </c>
      <c r="L174" s="95">
        <f>IF(Datos_totales!$M172=4,1,0)</f>
        <v>0</v>
      </c>
      <c r="M174" s="95">
        <f>IF(Datos_totales!$M172&gt;4,1,0)</f>
        <v>0</v>
      </c>
      <c r="N174" s="95">
        <f>IF(Datos_totales!$N172&lt;3.2,1,0)</f>
        <v>1</v>
      </c>
      <c r="O174" s="95">
        <f>IF(AND(Datos_totales!$N172&gt;=3.2,Datos_totales!$N172&lt;3.5),1,0)</f>
        <v>0</v>
      </c>
      <c r="P174" s="95">
        <f>IF(AND(Datos_totales!$N172&gt;=3.5,Datos_totales!$N172&lt;3.7),1,0)</f>
        <v>0</v>
      </c>
      <c r="Q174" s="95">
        <f>IF(AND(Datos_totales!$N172&gt;=3.7,Datos_totales!$N172&lt;4),1,0)</f>
        <v>0</v>
      </c>
      <c r="R174" s="95">
        <f>IF(Datos_totales!$N172&gt;4,1,0)</f>
        <v>0</v>
      </c>
      <c r="S174" s="95">
        <v>0.32200000000000273</v>
      </c>
      <c r="T174" s="95">
        <f t="shared" si="38"/>
        <v>90.671999999999997</v>
      </c>
      <c r="U174" s="95">
        <v>0</v>
      </c>
      <c r="V174" s="53">
        <v>5.0000000000000044E-2</v>
      </c>
      <c r="W174" s="54">
        <f t="shared" si="29"/>
        <v>0</v>
      </c>
      <c r="X174" s="54">
        <f t="shared" si="30"/>
        <v>1</v>
      </c>
      <c r="Y174" s="54">
        <f t="shared" si="31"/>
        <v>0</v>
      </c>
      <c r="Z174" s="54">
        <f t="shared" si="32"/>
        <v>0</v>
      </c>
      <c r="AA174" s="54">
        <f t="shared" si="33"/>
        <v>0</v>
      </c>
      <c r="AB174" s="95">
        <v>10497</v>
      </c>
      <c r="AC174" s="95">
        <v>10201</v>
      </c>
      <c r="AD174" s="95">
        <v>9913</v>
      </c>
      <c r="AE174" s="95">
        <f t="shared" si="34"/>
        <v>10204</v>
      </c>
      <c r="AF174" s="95">
        <v>13.01</v>
      </c>
      <c r="AG174" s="95">
        <v>1.1142772965615861</v>
      </c>
      <c r="AH174" s="95">
        <v>5.18</v>
      </c>
      <c r="AI174" s="95">
        <f t="shared" si="35"/>
        <v>0</v>
      </c>
      <c r="AJ174" s="95">
        <f t="shared" si="36"/>
        <v>0</v>
      </c>
      <c r="AK174" s="95">
        <f t="shared" si="26"/>
        <v>0</v>
      </c>
      <c r="AL174" s="95">
        <f t="shared" si="27"/>
        <v>1</v>
      </c>
      <c r="AM174" s="95">
        <f t="shared" si="28"/>
        <v>0</v>
      </c>
      <c r="AN174" s="95">
        <v>0.71432975974523305</v>
      </c>
      <c r="AO174" s="95">
        <v>0</v>
      </c>
      <c r="AP174" s="50">
        <f t="shared" si="37"/>
        <v>0</v>
      </c>
      <c r="AQ174" s="95">
        <v>0</v>
      </c>
      <c r="AR174" s="95">
        <f>'Datos sin int'!AE172</f>
        <v>0</v>
      </c>
      <c r="AS174" s="95">
        <f>'Datos sin int'!AF172</f>
        <v>0</v>
      </c>
      <c r="AT174" s="95">
        <f>'Datos sin int'!AG172</f>
        <v>1</v>
      </c>
      <c r="AU174" s="95">
        <f>'Datos sin int'!AH172</f>
        <v>2</v>
      </c>
      <c r="AV174" s="95">
        <f>'Datos sin int'!AI172</f>
        <v>3</v>
      </c>
      <c r="AW174" s="95">
        <f>'Datos sin int'!AJ172</f>
        <v>0</v>
      </c>
      <c r="AX174" s="95">
        <f>'Datos sin int'!AK172</f>
        <v>0</v>
      </c>
      <c r="AY174" s="95">
        <f>'Datos sin int'!AL172</f>
        <v>2</v>
      </c>
      <c r="AZ174" s="95">
        <f>'Datos sin int'!AM172</f>
        <v>1</v>
      </c>
      <c r="BA174" s="95">
        <f>'Datos sin int'!AN172</f>
        <v>3</v>
      </c>
      <c r="BB174" s="95">
        <f>'Datos sin int'!AO172</f>
        <v>0</v>
      </c>
      <c r="BC174" s="95">
        <f>'Datos sin int'!AP172</f>
        <v>0</v>
      </c>
      <c r="BD174" s="95">
        <f>'Datos sin int'!AQ172</f>
        <v>0</v>
      </c>
      <c r="BE174" s="95">
        <f>'Datos sin int'!AR172</f>
        <v>1</v>
      </c>
      <c r="BF174" s="95">
        <f>'Datos sin int'!AS172</f>
        <v>1</v>
      </c>
      <c r="BG174" s="95">
        <f>'Datos sin int'!AT172</f>
        <v>0</v>
      </c>
      <c r="BH174" s="95">
        <f>'Datos sin int'!AU172</f>
        <v>0</v>
      </c>
      <c r="BI174" s="95">
        <f>'Datos sin int'!AV172</f>
        <v>3</v>
      </c>
      <c r="BJ174" s="95">
        <f>'Datos sin int'!AW172</f>
        <v>4</v>
      </c>
      <c r="BK174" s="95">
        <f>'Datos sin int'!AX172</f>
        <v>7</v>
      </c>
    </row>
    <row r="175" spans="1:63" x14ac:dyDescent="0.3">
      <c r="A175" s="141">
        <v>172</v>
      </c>
      <c r="B175" s="95">
        <f>IF(Datos_totales!$E173=1,1,0)</f>
        <v>0</v>
      </c>
      <c r="C175" s="95">
        <f>IF(Datos_totales!$E173=2,1,0)</f>
        <v>0</v>
      </c>
      <c r="D175" s="95">
        <f>IF(Datos_totales!$E173=3,1,0)</f>
        <v>1</v>
      </c>
      <c r="E175" s="95">
        <f>IF(Datos_totales!$E173=4,1,0)</f>
        <v>0</v>
      </c>
      <c r="F175" s="95">
        <f>IF(Datos_totales!$B173=40,1,0)</f>
        <v>0</v>
      </c>
      <c r="G175" s="95">
        <f>IF(Datos_totales!$B173=60,1,0)</f>
        <v>1</v>
      </c>
      <c r="H175" s="95">
        <f>IF(Datos_totales!$B173=80,1,0)</f>
        <v>0</v>
      </c>
      <c r="I175" s="95">
        <f>IF(Datos_totales!$B173=90,1,0)</f>
        <v>0</v>
      </c>
      <c r="J175" s="95">
        <f>IF(Datos_totales!$M173=2,1,0)</f>
        <v>1</v>
      </c>
      <c r="K175" s="95">
        <f>IF(Datos_totales!$M173=3,1,0)</f>
        <v>0</v>
      </c>
      <c r="L175" s="95">
        <f>IF(Datos_totales!$M173=4,1,0)</f>
        <v>0</v>
      </c>
      <c r="M175" s="95">
        <f>IF(Datos_totales!$M173&gt;4,1,0)</f>
        <v>0</v>
      </c>
      <c r="N175" s="95">
        <f>IF(Datos_totales!$N173&lt;3.2,1,0)</f>
        <v>0</v>
      </c>
      <c r="O175" s="95">
        <f>IF(AND(Datos_totales!$N173&gt;=3.2,Datos_totales!$N173&lt;3.5),1,0)</f>
        <v>1</v>
      </c>
      <c r="P175" s="95">
        <f>IF(AND(Datos_totales!$N173&gt;=3.5,Datos_totales!$N173&lt;3.7),1,0)</f>
        <v>0</v>
      </c>
      <c r="Q175" s="95">
        <f>IF(AND(Datos_totales!$N173&gt;=3.7,Datos_totales!$N173&lt;4),1,0)</f>
        <v>0</v>
      </c>
      <c r="R175" s="95">
        <f>IF(Datos_totales!$N173&gt;4,1,0)</f>
        <v>0</v>
      </c>
      <c r="S175" s="95">
        <v>0.70799999999999841</v>
      </c>
      <c r="T175" s="95">
        <f t="shared" si="38"/>
        <v>91.38</v>
      </c>
      <c r="U175" s="95">
        <v>0</v>
      </c>
      <c r="V175" s="53">
        <v>0</v>
      </c>
      <c r="W175" s="54">
        <f t="shared" si="29"/>
        <v>1</v>
      </c>
      <c r="X175" s="54">
        <f t="shared" si="30"/>
        <v>0</v>
      </c>
      <c r="Y175" s="54">
        <f t="shared" si="31"/>
        <v>0</v>
      </c>
      <c r="Z175" s="54">
        <f t="shared" si="32"/>
        <v>0</v>
      </c>
      <c r="AA175" s="54">
        <f t="shared" si="33"/>
        <v>0</v>
      </c>
      <c r="AB175" s="95">
        <v>10497</v>
      </c>
      <c r="AC175" s="95">
        <v>10201</v>
      </c>
      <c r="AD175" s="95">
        <v>9913</v>
      </c>
      <c r="AE175" s="95">
        <f t="shared" si="34"/>
        <v>10204</v>
      </c>
      <c r="AF175" s="95">
        <v>13.75</v>
      </c>
      <c r="AG175" s="95">
        <v>1.1383026981662814</v>
      </c>
      <c r="AH175" s="95">
        <v>3.98</v>
      </c>
      <c r="AI175" s="95">
        <f t="shared" si="35"/>
        <v>0</v>
      </c>
      <c r="AJ175" s="95">
        <f t="shared" si="36"/>
        <v>0</v>
      </c>
      <c r="AK175" s="95">
        <f t="shared" si="26"/>
        <v>0</v>
      </c>
      <c r="AL175" s="95">
        <f t="shared" si="27"/>
        <v>1</v>
      </c>
      <c r="AM175" s="95">
        <f t="shared" si="28"/>
        <v>0</v>
      </c>
      <c r="AN175" s="95">
        <v>0.59988307207368785</v>
      </c>
      <c r="AO175" s="95">
        <v>1</v>
      </c>
      <c r="AP175" s="50">
        <f t="shared" si="37"/>
        <v>1.4124293785310766</v>
      </c>
      <c r="AQ175" s="95">
        <v>0</v>
      </c>
      <c r="AR175" s="95">
        <f>'Datos sin int'!AE173</f>
        <v>0</v>
      </c>
      <c r="AS175" s="95">
        <f>'Datos sin int'!AF173</f>
        <v>0</v>
      </c>
      <c r="AT175" s="95">
        <f>'Datos sin int'!AG173</f>
        <v>4</v>
      </c>
      <c r="AU175" s="95">
        <f>'Datos sin int'!AH173</f>
        <v>4</v>
      </c>
      <c r="AV175" s="95">
        <f>'Datos sin int'!AI173</f>
        <v>8</v>
      </c>
      <c r="AW175" s="95">
        <f>'Datos sin int'!AJ173</f>
        <v>1</v>
      </c>
      <c r="AX175" s="95">
        <f>'Datos sin int'!AK173</f>
        <v>1</v>
      </c>
      <c r="AY175" s="95">
        <f>'Datos sin int'!AL173</f>
        <v>3</v>
      </c>
      <c r="AZ175" s="95">
        <f>'Datos sin int'!AM173</f>
        <v>3</v>
      </c>
      <c r="BA175" s="95">
        <f>'Datos sin int'!AN173</f>
        <v>8</v>
      </c>
      <c r="BB175" s="95">
        <f>'Datos sin int'!AO173</f>
        <v>0</v>
      </c>
      <c r="BC175" s="95">
        <f>'Datos sin int'!AP173</f>
        <v>0</v>
      </c>
      <c r="BD175" s="95">
        <f>'Datos sin int'!AQ173</f>
        <v>4</v>
      </c>
      <c r="BE175" s="95">
        <f>'Datos sin int'!AR173</f>
        <v>8</v>
      </c>
      <c r="BF175" s="95">
        <f>'Datos sin int'!AS173</f>
        <v>12</v>
      </c>
      <c r="BG175" s="95">
        <f>'Datos sin int'!AT173</f>
        <v>1</v>
      </c>
      <c r="BH175" s="95">
        <f>'Datos sin int'!AU173</f>
        <v>1</v>
      </c>
      <c r="BI175" s="95">
        <f>'Datos sin int'!AV173</f>
        <v>11</v>
      </c>
      <c r="BJ175" s="95">
        <f>'Datos sin int'!AW173</f>
        <v>15</v>
      </c>
      <c r="BK175" s="95">
        <f>'Datos sin int'!AX173</f>
        <v>28</v>
      </c>
    </row>
    <row r="176" spans="1:63" x14ac:dyDescent="0.3">
      <c r="A176" s="141">
        <v>173</v>
      </c>
      <c r="B176" s="95">
        <f>IF(Datos_totales!$E174=1,1,0)</f>
        <v>0</v>
      </c>
      <c r="C176" s="95">
        <f>IF(Datos_totales!$E174=2,1,0)</f>
        <v>0</v>
      </c>
      <c r="D176" s="95">
        <f>IF(Datos_totales!$E174=3,1,0)</f>
        <v>1</v>
      </c>
      <c r="E176" s="95">
        <f>IF(Datos_totales!$E174=4,1,0)</f>
        <v>0</v>
      </c>
      <c r="F176" s="95">
        <f>IF(Datos_totales!$B174=40,1,0)</f>
        <v>0</v>
      </c>
      <c r="G176" s="95">
        <f>IF(Datos_totales!$B174=60,1,0)</f>
        <v>1</v>
      </c>
      <c r="H176" s="95">
        <f>IF(Datos_totales!$B174=80,1,0)</f>
        <v>0</v>
      </c>
      <c r="I176" s="95">
        <f>IF(Datos_totales!$B174=90,1,0)</f>
        <v>0</v>
      </c>
      <c r="J176" s="95">
        <f>IF(Datos_totales!$M174=2,1,0)</f>
        <v>1</v>
      </c>
      <c r="K176" s="95">
        <f>IF(Datos_totales!$M174=3,1,0)</f>
        <v>0</v>
      </c>
      <c r="L176" s="95">
        <f>IF(Datos_totales!$M174=4,1,0)</f>
        <v>0</v>
      </c>
      <c r="M176" s="95">
        <f>IF(Datos_totales!$M174&gt;4,1,0)</f>
        <v>0</v>
      </c>
      <c r="N176" s="95">
        <f>IF(Datos_totales!$N174&lt;3.2,1,0)</f>
        <v>1</v>
      </c>
      <c r="O176" s="95">
        <f>IF(AND(Datos_totales!$N174&gt;=3.2,Datos_totales!$N174&lt;3.5),1,0)</f>
        <v>0</v>
      </c>
      <c r="P176" s="95">
        <f>IF(AND(Datos_totales!$N174&gt;=3.5,Datos_totales!$N174&lt;3.7),1,0)</f>
        <v>0</v>
      </c>
      <c r="Q176" s="95">
        <f>IF(AND(Datos_totales!$N174&gt;=3.7,Datos_totales!$N174&lt;4),1,0)</f>
        <v>0</v>
      </c>
      <c r="R176" s="95">
        <f>IF(Datos_totales!$N174&gt;4,1,0)</f>
        <v>0</v>
      </c>
      <c r="S176" s="95">
        <v>0.62000000000000455</v>
      </c>
      <c r="T176" s="95">
        <f t="shared" si="38"/>
        <v>92</v>
      </c>
      <c r="U176" s="95">
        <v>0</v>
      </c>
      <c r="V176" s="53">
        <v>1.0000000000000009E-2</v>
      </c>
      <c r="W176" s="54">
        <f t="shared" si="29"/>
        <v>1</v>
      </c>
      <c r="X176" s="54">
        <f t="shared" si="30"/>
        <v>0</v>
      </c>
      <c r="Y176" s="54">
        <f t="shared" si="31"/>
        <v>0</v>
      </c>
      <c r="Z176" s="54">
        <f t="shared" si="32"/>
        <v>0</v>
      </c>
      <c r="AA176" s="54">
        <f t="shared" si="33"/>
        <v>0</v>
      </c>
      <c r="AB176" s="95">
        <v>14772</v>
      </c>
      <c r="AC176" s="95">
        <v>13972</v>
      </c>
      <c r="AD176" s="95">
        <v>13216</v>
      </c>
      <c r="AE176" s="95">
        <f t="shared" si="34"/>
        <v>13987</v>
      </c>
      <c r="AF176" s="95">
        <v>11.12</v>
      </c>
      <c r="AG176" s="95">
        <v>1.0461047872460387</v>
      </c>
      <c r="AH176" s="95">
        <v>3.39</v>
      </c>
      <c r="AI176" s="95">
        <f t="shared" si="35"/>
        <v>0</v>
      </c>
      <c r="AJ176" s="95">
        <f t="shared" si="36"/>
        <v>0</v>
      </c>
      <c r="AK176" s="95">
        <f t="shared" si="26"/>
        <v>1</v>
      </c>
      <c r="AL176" s="95">
        <f t="shared" si="27"/>
        <v>0</v>
      </c>
      <c r="AM176" s="95">
        <f t="shared" si="28"/>
        <v>0</v>
      </c>
      <c r="AN176" s="95">
        <v>0.53019969820308221</v>
      </c>
      <c r="AO176" s="95">
        <v>1</v>
      </c>
      <c r="AP176" s="50">
        <f t="shared" si="37"/>
        <v>1.6129032258064397</v>
      </c>
      <c r="AQ176" s="95">
        <v>0</v>
      </c>
      <c r="AR176" s="95">
        <f>'Datos sin int'!AE174</f>
        <v>0</v>
      </c>
      <c r="AS176" s="95">
        <f>'Datos sin int'!AF174</f>
        <v>0</v>
      </c>
      <c r="AT176" s="95">
        <f>'Datos sin int'!AG174</f>
        <v>1</v>
      </c>
      <c r="AU176" s="95">
        <f>'Datos sin int'!AH174</f>
        <v>0</v>
      </c>
      <c r="AV176" s="95">
        <f>'Datos sin int'!AI174</f>
        <v>1</v>
      </c>
      <c r="AW176" s="95">
        <f>'Datos sin int'!AJ174</f>
        <v>0</v>
      </c>
      <c r="AX176" s="95">
        <f>'Datos sin int'!AK174</f>
        <v>0</v>
      </c>
      <c r="AY176" s="95">
        <f>'Datos sin int'!AL174</f>
        <v>0</v>
      </c>
      <c r="AZ176" s="95">
        <f>'Datos sin int'!AM174</f>
        <v>7</v>
      </c>
      <c r="BA176" s="95">
        <f>'Datos sin int'!AN174</f>
        <v>7</v>
      </c>
      <c r="BB176" s="95">
        <f>'Datos sin int'!AO174</f>
        <v>0</v>
      </c>
      <c r="BC176" s="95">
        <f>'Datos sin int'!AP174</f>
        <v>0</v>
      </c>
      <c r="BD176" s="95">
        <f>'Datos sin int'!AQ174</f>
        <v>0</v>
      </c>
      <c r="BE176" s="95">
        <f>'Datos sin int'!AR174</f>
        <v>3</v>
      </c>
      <c r="BF176" s="95">
        <f>'Datos sin int'!AS174</f>
        <v>3</v>
      </c>
      <c r="BG176" s="95">
        <f>'Datos sin int'!AT174</f>
        <v>0</v>
      </c>
      <c r="BH176" s="95">
        <f>'Datos sin int'!AU174</f>
        <v>0</v>
      </c>
      <c r="BI176" s="95">
        <f>'Datos sin int'!AV174</f>
        <v>1</v>
      </c>
      <c r="BJ176" s="95">
        <f>'Datos sin int'!AW174</f>
        <v>10</v>
      </c>
      <c r="BK176" s="95">
        <f>'Datos sin int'!AX174</f>
        <v>11</v>
      </c>
    </row>
    <row r="177" spans="1:63" x14ac:dyDescent="0.3">
      <c r="A177" s="141">
        <v>174</v>
      </c>
      <c r="B177" s="95">
        <f>IF(Datos_totales!$E175=1,1,0)</f>
        <v>0</v>
      </c>
      <c r="C177" s="95">
        <f>IF(Datos_totales!$E175=2,1,0)</f>
        <v>0</v>
      </c>
      <c r="D177" s="95">
        <f>IF(Datos_totales!$E175=3,1,0)</f>
        <v>1</v>
      </c>
      <c r="E177" s="95">
        <f>IF(Datos_totales!$E175=4,1,0)</f>
        <v>0</v>
      </c>
      <c r="F177" s="95">
        <f>IF(Datos_totales!$B175=40,1,0)</f>
        <v>0</v>
      </c>
      <c r="G177" s="95">
        <f>IF(Datos_totales!$B175=60,1,0)</f>
        <v>1</v>
      </c>
      <c r="H177" s="95">
        <f>IF(Datos_totales!$B175=80,1,0)</f>
        <v>0</v>
      </c>
      <c r="I177" s="95">
        <f>IF(Datos_totales!$B175=90,1,0)</f>
        <v>0</v>
      </c>
      <c r="J177" s="95">
        <f>IF(Datos_totales!$M175=2,1,0)</f>
        <v>1</v>
      </c>
      <c r="K177" s="95">
        <f>IF(Datos_totales!$M175=3,1,0)</f>
        <v>0</v>
      </c>
      <c r="L177" s="95">
        <f>IF(Datos_totales!$M175=4,1,0)</f>
        <v>0</v>
      </c>
      <c r="M177" s="95">
        <f>IF(Datos_totales!$M175&gt;4,1,0)</f>
        <v>0</v>
      </c>
      <c r="N177" s="95">
        <f>IF(Datos_totales!$N175&lt;3.2,1,0)</f>
        <v>0</v>
      </c>
      <c r="O177" s="95">
        <f>IF(AND(Datos_totales!$N175&gt;=3.2,Datos_totales!$N175&lt;3.5),1,0)</f>
        <v>0</v>
      </c>
      <c r="P177" s="95">
        <f>IF(AND(Datos_totales!$N175&gt;=3.5,Datos_totales!$N175&lt;3.7),1,0)</f>
        <v>1</v>
      </c>
      <c r="Q177" s="95">
        <f>IF(AND(Datos_totales!$N175&gt;=3.7,Datos_totales!$N175&lt;4),1,0)</f>
        <v>0</v>
      </c>
      <c r="R177" s="95">
        <f>IF(Datos_totales!$N175&gt;4,1,0)</f>
        <v>0</v>
      </c>
      <c r="S177" s="95">
        <v>1</v>
      </c>
      <c r="T177" s="95">
        <f t="shared" si="38"/>
        <v>93</v>
      </c>
      <c r="U177" s="95">
        <v>0</v>
      </c>
      <c r="V177" s="53">
        <v>9.9999999999999978E-2</v>
      </c>
      <c r="W177" s="54">
        <f t="shared" si="29"/>
        <v>0</v>
      </c>
      <c r="X177" s="54">
        <f t="shared" si="30"/>
        <v>0</v>
      </c>
      <c r="Y177" s="54">
        <f t="shared" si="31"/>
        <v>1</v>
      </c>
      <c r="Z177" s="54">
        <f t="shared" si="32"/>
        <v>0</v>
      </c>
      <c r="AA177" s="54">
        <f t="shared" si="33"/>
        <v>0</v>
      </c>
      <c r="AB177" s="95">
        <v>14772</v>
      </c>
      <c r="AC177" s="95">
        <v>13972</v>
      </c>
      <c r="AD177" s="95">
        <v>13216</v>
      </c>
      <c r="AE177" s="95">
        <f t="shared" si="34"/>
        <v>13987</v>
      </c>
      <c r="AF177" s="95">
        <v>11.75</v>
      </c>
      <c r="AG177" s="95">
        <v>1.070037866607755</v>
      </c>
      <c r="AH177" s="95">
        <v>3.67</v>
      </c>
      <c r="AI177" s="95">
        <f t="shared" si="35"/>
        <v>0</v>
      </c>
      <c r="AJ177" s="95">
        <f t="shared" si="36"/>
        <v>0</v>
      </c>
      <c r="AK177" s="95">
        <f t="shared" si="26"/>
        <v>0</v>
      </c>
      <c r="AL177" s="95">
        <f t="shared" si="27"/>
        <v>1</v>
      </c>
      <c r="AM177" s="95">
        <f t="shared" si="28"/>
        <v>0</v>
      </c>
      <c r="AN177" s="95">
        <v>0.56466606425208932</v>
      </c>
      <c r="AO177" s="95">
        <v>5</v>
      </c>
      <c r="AP177" s="50">
        <f t="shared" si="37"/>
        <v>5</v>
      </c>
      <c r="AQ177" s="95">
        <v>0</v>
      </c>
      <c r="AR177" s="95">
        <f>'Datos sin int'!AE175</f>
        <v>0</v>
      </c>
      <c r="AS177" s="95">
        <f>'Datos sin int'!AF175</f>
        <v>0</v>
      </c>
      <c r="AT177" s="95">
        <f>'Datos sin int'!AG175</f>
        <v>2</v>
      </c>
      <c r="AU177" s="95">
        <f>'Datos sin int'!AH175</f>
        <v>1</v>
      </c>
      <c r="AV177" s="95">
        <f>'Datos sin int'!AI175</f>
        <v>3</v>
      </c>
      <c r="AW177" s="95">
        <f>'Datos sin int'!AJ175</f>
        <v>0</v>
      </c>
      <c r="AX177" s="95">
        <f>'Datos sin int'!AK175</f>
        <v>0</v>
      </c>
      <c r="AY177" s="95">
        <f>'Datos sin int'!AL175</f>
        <v>2</v>
      </c>
      <c r="AZ177" s="95">
        <f>'Datos sin int'!AM175</f>
        <v>1</v>
      </c>
      <c r="BA177" s="95">
        <f>'Datos sin int'!AN175</f>
        <v>3</v>
      </c>
      <c r="BB177" s="95">
        <f>'Datos sin int'!AO175</f>
        <v>0</v>
      </c>
      <c r="BC177" s="95">
        <f>'Datos sin int'!AP175</f>
        <v>0</v>
      </c>
      <c r="BD177" s="95">
        <f>'Datos sin int'!AQ175</f>
        <v>1</v>
      </c>
      <c r="BE177" s="95">
        <f>'Datos sin int'!AR175</f>
        <v>1</v>
      </c>
      <c r="BF177" s="95">
        <f>'Datos sin int'!AS175</f>
        <v>2</v>
      </c>
      <c r="BG177" s="95">
        <f>'Datos sin int'!AT175</f>
        <v>0</v>
      </c>
      <c r="BH177" s="95">
        <f>'Datos sin int'!AU175</f>
        <v>0</v>
      </c>
      <c r="BI177" s="95">
        <f>'Datos sin int'!AV175</f>
        <v>5</v>
      </c>
      <c r="BJ177" s="95">
        <f>'Datos sin int'!AW175</f>
        <v>3</v>
      </c>
      <c r="BK177" s="95">
        <f>'Datos sin int'!AX175</f>
        <v>8</v>
      </c>
    </row>
    <row r="178" spans="1:63" x14ac:dyDescent="0.3">
      <c r="A178" s="141">
        <v>175</v>
      </c>
      <c r="B178" s="95">
        <f>IF(Datos_totales!$E176=1,1,0)</f>
        <v>0</v>
      </c>
      <c r="C178" s="95">
        <f>IF(Datos_totales!$E176=2,1,0)</f>
        <v>0</v>
      </c>
      <c r="D178" s="95">
        <f>IF(Datos_totales!$E176=3,1,0)</f>
        <v>1</v>
      </c>
      <c r="E178" s="95">
        <f>IF(Datos_totales!$E176=4,1,0)</f>
        <v>0</v>
      </c>
      <c r="F178" s="95">
        <f>IF(Datos_totales!$B176=40,1,0)</f>
        <v>0</v>
      </c>
      <c r="G178" s="95">
        <f>IF(Datos_totales!$B176=60,1,0)</f>
        <v>1</v>
      </c>
      <c r="H178" s="95">
        <f>IF(Datos_totales!$B176=80,1,0)</f>
        <v>0</v>
      </c>
      <c r="I178" s="95">
        <f>IF(Datos_totales!$B176=90,1,0)</f>
        <v>0</v>
      </c>
      <c r="J178" s="95">
        <f>IF(Datos_totales!$M176=2,1,0)</f>
        <v>1</v>
      </c>
      <c r="K178" s="95">
        <f>IF(Datos_totales!$M176=3,1,0)</f>
        <v>0</v>
      </c>
      <c r="L178" s="95">
        <f>IF(Datos_totales!$M176=4,1,0)</f>
        <v>0</v>
      </c>
      <c r="M178" s="95">
        <f>IF(Datos_totales!$M176&gt;4,1,0)</f>
        <v>0</v>
      </c>
      <c r="N178" s="95">
        <f>IF(Datos_totales!$N176&lt;3.2,1,0)</f>
        <v>0</v>
      </c>
      <c r="O178" s="95">
        <f>IF(AND(Datos_totales!$N176&gt;=3.2,Datos_totales!$N176&lt;3.5),1,0)</f>
        <v>1</v>
      </c>
      <c r="P178" s="95">
        <f>IF(AND(Datos_totales!$N176&gt;=3.5,Datos_totales!$N176&lt;3.7),1,0)</f>
        <v>0</v>
      </c>
      <c r="Q178" s="95">
        <f>IF(AND(Datos_totales!$N176&gt;=3.7,Datos_totales!$N176&lt;4),1,0)</f>
        <v>0</v>
      </c>
      <c r="R178" s="95">
        <f>IF(Datos_totales!$N176&gt;4,1,0)</f>
        <v>0</v>
      </c>
      <c r="S178" s="95">
        <v>0.76999999999999602</v>
      </c>
      <c r="T178" s="95">
        <f t="shared" si="38"/>
        <v>93.77</v>
      </c>
      <c r="U178" s="95">
        <v>1</v>
      </c>
      <c r="V178" s="53">
        <v>0</v>
      </c>
      <c r="W178" s="54">
        <f t="shared" si="29"/>
        <v>1</v>
      </c>
      <c r="X178" s="54">
        <f t="shared" si="30"/>
        <v>0</v>
      </c>
      <c r="Y178" s="54">
        <f t="shared" si="31"/>
        <v>0</v>
      </c>
      <c r="Z178" s="54">
        <f t="shared" si="32"/>
        <v>0</v>
      </c>
      <c r="AA178" s="54">
        <f t="shared" si="33"/>
        <v>0</v>
      </c>
      <c r="AB178" s="95">
        <v>14059</v>
      </c>
      <c r="AC178" s="95">
        <v>13297</v>
      </c>
      <c r="AD178" s="95">
        <v>12577</v>
      </c>
      <c r="AE178" s="95">
        <f t="shared" si="34"/>
        <v>13311</v>
      </c>
      <c r="AF178" s="95">
        <v>19.89</v>
      </c>
      <c r="AG178" s="95">
        <v>1.2986347831244356</v>
      </c>
      <c r="AH178" s="95">
        <v>2.65</v>
      </c>
      <c r="AI178" s="95">
        <f t="shared" si="35"/>
        <v>0</v>
      </c>
      <c r="AJ178" s="95">
        <f t="shared" si="36"/>
        <v>0</v>
      </c>
      <c r="AK178" s="95">
        <f t="shared" si="26"/>
        <v>1</v>
      </c>
      <c r="AL178" s="95">
        <f t="shared" si="27"/>
        <v>0</v>
      </c>
      <c r="AM178" s="95">
        <f t="shared" si="28"/>
        <v>0</v>
      </c>
      <c r="AN178" s="95">
        <v>0.42324587393680785</v>
      </c>
      <c r="AO178" s="95">
        <v>3</v>
      </c>
      <c r="AP178" s="50">
        <f t="shared" si="37"/>
        <v>3.8961038961039161</v>
      </c>
      <c r="AQ178" s="95">
        <v>1</v>
      </c>
      <c r="AR178" s="95">
        <f>'Datos sin int'!AE176</f>
        <v>0</v>
      </c>
      <c r="AS178" s="95">
        <f>'Datos sin int'!AF176</f>
        <v>0</v>
      </c>
      <c r="AT178" s="95">
        <f>'Datos sin int'!AG176</f>
        <v>0</v>
      </c>
      <c r="AU178" s="95">
        <f>'Datos sin int'!AH176</f>
        <v>2</v>
      </c>
      <c r="AV178" s="95">
        <f>'Datos sin int'!AI176</f>
        <v>2</v>
      </c>
      <c r="AW178" s="95">
        <f>'Datos sin int'!AJ176</f>
        <v>0</v>
      </c>
      <c r="AX178" s="95">
        <f>'Datos sin int'!AK176</f>
        <v>0</v>
      </c>
      <c r="AY178" s="95">
        <f>'Datos sin int'!AL176</f>
        <v>0</v>
      </c>
      <c r="AZ178" s="95">
        <f>'Datos sin int'!AM176</f>
        <v>3</v>
      </c>
      <c r="BA178" s="95">
        <f>'Datos sin int'!AN176</f>
        <v>3</v>
      </c>
      <c r="BB178" s="95">
        <f>'Datos sin int'!AO176</f>
        <v>0</v>
      </c>
      <c r="BC178" s="95">
        <f>'Datos sin int'!AP176</f>
        <v>0</v>
      </c>
      <c r="BD178" s="95">
        <f>'Datos sin int'!AQ176</f>
        <v>2</v>
      </c>
      <c r="BE178" s="95">
        <f>'Datos sin int'!AR176</f>
        <v>2</v>
      </c>
      <c r="BF178" s="95">
        <f>'Datos sin int'!AS176</f>
        <v>4</v>
      </c>
      <c r="BG178" s="95">
        <f>'Datos sin int'!AT176</f>
        <v>0</v>
      </c>
      <c r="BH178" s="95">
        <f>'Datos sin int'!AU176</f>
        <v>0</v>
      </c>
      <c r="BI178" s="95">
        <f>'Datos sin int'!AV176</f>
        <v>2</v>
      </c>
      <c r="BJ178" s="95">
        <f>'Datos sin int'!AW176</f>
        <v>7</v>
      </c>
      <c r="BK178" s="95">
        <f>'Datos sin int'!AX176</f>
        <v>9</v>
      </c>
    </row>
    <row r="179" spans="1:63" x14ac:dyDescent="0.3">
      <c r="A179" s="141">
        <v>176</v>
      </c>
      <c r="B179" s="95">
        <f>IF(Datos_totales!$E177=1,1,0)</f>
        <v>0</v>
      </c>
      <c r="C179" s="95">
        <f>IF(Datos_totales!$E177=2,1,0)</f>
        <v>0</v>
      </c>
      <c r="D179" s="95">
        <f>IF(Datos_totales!$E177=3,1,0)</f>
        <v>1</v>
      </c>
      <c r="E179" s="95">
        <f>IF(Datos_totales!$E177=4,1,0)</f>
        <v>0</v>
      </c>
      <c r="F179" s="95">
        <f>IF(Datos_totales!$B177=40,1,0)</f>
        <v>0</v>
      </c>
      <c r="G179" s="95">
        <f>IF(Datos_totales!$B177=60,1,0)</f>
        <v>1</v>
      </c>
      <c r="H179" s="95">
        <f>IF(Datos_totales!$B177=80,1,0)</f>
        <v>0</v>
      </c>
      <c r="I179" s="95">
        <f>IF(Datos_totales!$B177=90,1,0)</f>
        <v>0</v>
      </c>
      <c r="J179" s="95">
        <f>IF(Datos_totales!$M177=2,1,0)</f>
        <v>1</v>
      </c>
      <c r="K179" s="95">
        <f>IF(Datos_totales!$M177=3,1,0)</f>
        <v>0</v>
      </c>
      <c r="L179" s="95">
        <f>IF(Datos_totales!$M177=4,1,0)</f>
        <v>0</v>
      </c>
      <c r="M179" s="95">
        <f>IF(Datos_totales!$M177&gt;4,1,0)</f>
        <v>0</v>
      </c>
      <c r="N179" s="95">
        <f>IF(Datos_totales!$N177&lt;3.2,1,0)</f>
        <v>0</v>
      </c>
      <c r="O179" s="95">
        <f>IF(AND(Datos_totales!$N177&gt;=3.2,Datos_totales!$N177&lt;3.5),1,0)</f>
        <v>1</v>
      </c>
      <c r="P179" s="95">
        <f>IF(AND(Datos_totales!$N177&gt;=3.5,Datos_totales!$N177&lt;3.7),1,0)</f>
        <v>0</v>
      </c>
      <c r="Q179" s="95">
        <f>IF(AND(Datos_totales!$N177&gt;=3.7,Datos_totales!$N177&lt;4),1,0)</f>
        <v>0</v>
      </c>
      <c r="R179" s="95">
        <f>IF(Datos_totales!$N177&gt;4,1,0)</f>
        <v>0</v>
      </c>
      <c r="S179" s="95">
        <v>1</v>
      </c>
      <c r="T179" s="95">
        <f t="shared" si="38"/>
        <v>94.77</v>
      </c>
      <c r="U179" s="95">
        <v>0</v>
      </c>
      <c r="V179" s="53">
        <v>8.9999999999999969E-2</v>
      </c>
      <c r="W179" s="54">
        <f t="shared" si="29"/>
        <v>0</v>
      </c>
      <c r="X179" s="54">
        <f t="shared" si="30"/>
        <v>0</v>
      </c>
      <c r="Y179" s="54">
        <f t="shared" si="31"/>
        <v>1</v>
      </c>
      <c r="Z179" s="54">
        <f t="shared" si="32"/>
        <v>0</v>
      </c>
      <c r="AA179" s="54">
        <f t="shared" si="33"/>
        <v>0</v>
      </c>
      <c r="AB179" s="95">
        <v>11376</v>
      </c>
      <c r="AC179" s="95">
        <v>12218</v>
      </c>
      <c r="AD179" s="95">
        <v>13123</v>
      </c>
      <c r="AE179" s="95">
        <f t="shared" si="34"/>
        <v>12239</v>
      </c>
      <c r="AF179" s="95">
        <v>25.83</v>
      </c>
      <c r="AG179" s="95">
        <v>1.4121244061733171</v>
      </c>
      <c r="AH179" s="95">
        <v>4.0599999999999996</v>
      </c>
      <c r="AI179" s="95">
        <f t="shared" si="35"/>
        <v>0</v>
      </c>
      <c r="AJ179" s="95">
        <f t="shared" si="36"/>
        <v>0</v>
      </c>
      <c r="AK179" s="95">
        <f t="shared" si="26"/>
        <v>0</v>
      </c>
      <c r="AL179" s="95">
        <f t="shared" si="27"/>
        <v>1</v>
      </c>
      <c r="AM179" s="95">
        <f t="shared" si="28"/>
        <v>0</v>
      </c>
      <c r="AN179" s="95">
        <v>0.60852603357719404</v>
      </c>
      <c r="AO179" s="95">
        <v>0</v>
      </c>
      <c r="AP179" s="50">
        <f t="shared" si="37"/>
        <v>0</v>
      </c>
      <c r="AQ179" s="95">
        <v>0</v>
      </c>
      <c r="AR179" s="95">
        <f>'Datos sin int'!AE177</f>
        <v>0</v>
      </c>
      <c r="AS179" s="95">
        <f>'Datos sin int'!AF177</f>
        <v>0</v>
      </c>
      <c r="AT179" s="95">
        <f>'Datos sin int'!AG177</f>
        <v>1</v>
      </c>
      <c r="AU179" s="95">
        <f>'Datos sin int'!AH177</f>
        <v>0</v>
      </c>
      <c r="AV179" s="95">
        <f>'Datos sin int'!AI177</f>
        <v>1</v>
      </c>
      <c r="AW179" s="95">
        <f>'Datos sin int'!AJ177</f>
        <v>0</v>
      </c>
      <c r="AX179" s="95">
        <f>'Datos sin int'!AK177</f>
        <v>1</v>
      </c>
      <c r="AY179" s="95">
        <f>'Datos sin int'!AL177</f>
        <v>0</v>
      </c>
      <c r="AZ179" s="95">
        <f>'Datos sin int'!AM177</f>
        <v>2</v>
      </c>
      <c r="BA179" s="95">
        <f>'Datos sin int'!AN177</f>
        <v>3</v>
      </c>
      <c r="BB179" s="95">
        <f>'Datos sin int'!AO177</f>
        <v>0</v>
      </c>
      <c r="BC179" s="95">
        <f>'Datos sin int'!AP177</f>
        <v>1</v>
      </c>
      <c r="BD179" s="95">
        <f>'Datos sin int'!AQ177</f>
        <v>2</v>
      </c>
      <c r="BE179" s="95">
        <f>'Datos sin int'!AR177</f>
        <v>5</v>
      </c>
      <c r="BF179" s="95">
        <f>'Datos sin int'!AS177</f>
        <v>8</v>
      </c>
      <c r="BG179" s="95">
        <f>'Datos sin int'!AT177</f>
        <v>0</v>
      </c>
      <c r="BH179" s="95">
        <f>'Datos sin int'!AU177</f>
        <v>2</v>
      </c>
      <c r="BI179" s="95">
        <f>'Datos sin int'!AV177</f>
        <v>3</v>
      </c>
      <c r="BJ179" s="95">
        <f>'Datos sin int'!AW177</f>
        <v>7</v>
      </c>
      <c r="BK179" s="95">
        <f>'Datos sin int'!AX177</f>
        <v>12</v>
      </c>
    </row>
    <row r="180" spans="1:63" x14ac:dyDescent="0.3">
      <c r="A180" s="141">
        <v>177</v>
      </c>
      <c r="B180" s="95">
        <f>IF(Datos_totales!$E178=1,1,0)</f>
        <v>0</v>
      </c>
      <c r="C180" s="95">
        <f>IF(Datos_totales!$E178=2,1,0)</f>
        <v>0</v>
      </c>
      <c r="D180" s="95">
        <f>IF(Datos_totales!$E178=3,1,0)</f>
        <v>1</v>
      </c>
      <c r="E180" s="95">
        <f>IF(Datos_totales!$E178=4,1,0)</f>
        <v>0</v>
      </c>
      <c r="F180" s="95">
        <f>IF(Datos_totales!$B178=40,1,0)</f>
        <v>0</v>
      </c>
      <c r="G180" s="95">
        <f>IF(Datos_totales!$B178=60,1,0)</f>
        <v>1</v>
      </c>
      <c r="H180" s="95">
        <f>IF(Datos_totales!$B178=80,1,0)</f>
        <v>0</v>
      </c>
      <c r="I180" s="95">
        <f>IF(Datos_totales!$B178=90,1,0)</f>
        <v>0</v>
      </c>
      <c r="J180" s="95">
        <f>IF(Datos_totales!$M178=2,1,0)</f>
        <v>1</v>
      </c>
      <c r="K180" s="95">
        <f>IF(Datos_totales!$M178=3,1,0)</f>
        <v>0</v>
      </c>
      <c r="L180" s="95">
        <f>IF(Datos_totales!$M178=4,1,0)</f>
        <v>0</v>
      </c>
      <c r="M180" s="95">
        <f>IF(Datos_totales!$M178&gt;4,1,0)</f>
        <v>0</v>
      </c>
      <c r="N180" s="95">
        <f>IF(Datos_totales!$N178&lt;3.2,1,0)</f>
        <v>0</v>
      </c>
      <c r="O180" s="95">
        <f>IF(AND(Datos_totales!$N178&gt;=3.2,Datos_totales!$N178&lt;3.5),1,0)</f>
        <v>1</v>
      </c>
      <c r="P180" s="95">
        <f>IF(AND(Datos_totales!$N178&gt;=3.5,Datos_totales!$N178&lt;3.7),1,0)</f>
        <v>0</v>
      </c>
      <c r="Q180" s="95">
        <f>IF(AND(Datos_totales!$N178&gt;=3.7,Datos_totales!$N178&lt;4),1,0)</f>
        <v>0</v>
      </c>
      <c r="R180" s="95">
        <f>IF(Datos_totales!$N178&gt;4,1,0)</f>
        <v>0</v>
      </c>
      <c r="S180" s="95">
        <v>1</v>
      </c>
      <c r="T180" s="95">
        <f t="shared" si="38"/>
        <v>95.77</v>
      </c>
      <c r="U180" s="95">
        <v>0</v>
      </c>
      <c r="V180" s="53">
        <v>0</v>
      </c>
      <c r="W180" s="54">
        <f t="shared" si="29"/>
        <v>1</v>
      </c>
      <c r="X180" s="54">
        <f t="shared" si="30"/>
        <v>0</v>
      </c>
      <c r="Y180" s="54">
        <f t="shared" si="31"/>
        <v>0</v>
      </c>
      <c r="Z180" s="54">
        <f t="shared" si="32"/>
        <v>0</v>
      </c>
      <c r="AA180" s="54">
        <f t="shared" si="33"/>
        <v>0</v>
      </c>
      <c r="AB180" s="95">
        <v>11376</v>
      </c>
      <c r="AC180" s="95">
        <v>12218</v>
      </c>
      <c r="AD180" s="95">
        <v>13123</v>
      </c>
      <c r="AE180" s="95">
        <f t="shared" si="34"/>
        <v>12239</v>
      </c>
      <c r="AF180" s="95">
        <v>23.53</v>
      </c>
      <c r="AG180" s="95">
        <v>1.3716219271760213</v>
      </c>
      <c r="AH180" s="95">
        <v>3.9</v>
      </c>
      <c r="AI180" s="95">
        <f t="shared" si="35"/>
        <v>0</v>
      </c>
      <c r="AJ180" s="95">
        <f t="shared" si="36"/>
        <v>0</v>
      </c>
      <c r="AK180" s="95">
        <f t="shared" si="26"/>
        <v>0</v>
      </c>
      <c r="AL180" s="95">
        <f t="shared" si="27"/>
        <v>1</v>
      </c>
      <c r="AM180" s="95">
        <f t="shared" si="28"/>
        <v>0</v>
      </c>
      <c r="AN180" s="95">
        <v>0.59106460702649921</v>
      </c>
      <c r="AO180" s="95">
        <v>5</v>
      </c>
      <c r="AP180" s="50">
        <f t="shared" si="37"/>
        <v>5</v>
      </c>
      <c r="AQ180" s="95">
        <v>0</v>
      </c>
      <c r="AR180" s="95">
        <f>'Datos sin int'!AE178</f>
        <v>0</v>
      </c>
      <c r="AS180" s="95">
        <f>'Datos sin int'!AF178</f>
        <v>0</v>
      </c>
      <c r="AT180" s="95">
        <f>'Datos sin int'!AG178</f>
        <v>1</v>
      </c>
      <c r="AU180" s="95">
        <f>'Datos sin int'!AH178</f>
        <v>7</v>
      </c>
      <c r="AV180" s="95">
        <f>'Datos sin int'!AI178</f>
        <v>8</v>
      </c>
      <c r="AW180" s="95">
        <f>'Datos sin int'!AJ178</f>
        <v>0</v>
      </c>
      <c r="AX180" s="95">
        <f>'Datos sin int'!AK178</f>
        <v>0</v>
      </c>
      <c r="AY180" s="95">
        <f>'Datos sin int'!AL178</f>
        <v>1</v>
      </c>
      <c r="AZ180" s="95">
        <f>'Datos sin int'!AM178</f>
        <v>4</v>
      </c>
      <c r="BA180" s="95">
        <f>'Datos sin int'!AN178</f>
        <v>5</v>
      </c>
      <c r="BB180" s="95">
        <f>'Datos sin int'!AO178</f>
        <v>0</v>
      </c>
      <c r="BC180" s="95">
        <f>'Datos sin int'!AP178</f>
        <v>1</v>
      </c>
      <c r="BD180" s="95">
        <f>'Datos sin int'!AQ178</f>
        <v>3</v>
      </c>
      <c r="BE180" s="95">
        <f>'Datos sin int'!AR178</f>
        <v>6</v>
      </c>
      <c r="BF180" s="95">
        <f>'Datos sin int'!AS178</f>
        <v>10</v>
      </c>
      <c r="BG180" s="95">
        <f>'Datos sin int'!AT178</f>
        <v>0</v>
      </c>
      <c r="BH180" s="95">
        <f>'Datos sin int'!AU178</f>
        <v>1</v>
      </c>
      <c r="BI180" s="95">
        <f>'Datos sin int'!AV178</f>
        <v>5</v>
      </c>
      <c r="BJ180" s="95">
        <f>'Datos sin int'!AW178</f>
        <v>17</v>
      </c>
      <c r="BK180" s="95">
        <f>'Datos sin int'!AX178</f>
        <v>23</v>
      </c>
    </row>
    <row r="181" spans="1:63" x14ac:dyDescent="0.3">
      <c r="A181" s="141">
        <v>178</v>
      </c>
      <c r="B181" s="95">
        <f>IF(Datos_totales!$E179=1,1,0)</f>
        <v>0</v>
      </c>
      <c r="C181" s="95">
        <f>IF(Datos_totales!$E179=2,1,0)</f>
        <v>0</v>
      </c>
      <c r="D181" s="95">
        <f>IF(Datos_totales!$E179=3,1,0)</f>
        <v>1</v>
      </c>
      <c r="E181" s="95">
        <f>IF(Datos_totales!$E179=4,1,0)</f>
        <v>0</v>
      </c>
      <c r="F181" s="95">
        <f>IF(Datos_totales!$B179=40,1,0)</f>
        <v>0</v>
      </c>
      <c r="G181" s="95">
        <f>IF(Datos_totales!$B179=60,1,0)</f>
        <v>0</v>
      </c>
      <c r="H181" s="95">
        <f>IF(Datos_totales!$B179=80,1,0)</f>
        <v>1</v>
      </c>
      <c r="I181" s="95">
        <f>IF(Datos_totales!$B179=90,1,0)</f>
        <v>0</v>
      </c>
      <c r="J181" s="95">
        <f>IF(Datos_totales!$M179=2,1,0)</f>
        <v>1</v>
      </c>
      <c r="K181" s="95">
        <f>IF(Datos_totales!$M179=3,1,0)</f>
        <v>0</v>
      </c>
      <c r="L181" s="95">
        <f>IF(Datos_totales!$M179=4,1,0)</f>
        <v>0</v>
      </c>
      <c r="M181" s="95">
        <f>IF(Datos_totales!$M179&gt;4,1,0)</f>
        <v>0</v>
      </c>
      <c r="N181" s="95">
        <f>IF(Datos_totales!$N179&lt;3.2,1,0)</f>
        <v>0</v>
      </c>
      <c r="O181" s="95">
        <f>IF(AND(Datos_totales!$N179&gt;=3.2,Datos_totales!$N179&lt;3.5),1,0)</f>
        <v>1</v>
      </c>
      <c r="P181" s="95">
        <f>IF(AND(Datos_totales!$N179&gt;=3.5,Datos_totales!$N179&lt;3.7),1,0)</f>
        <v>0</v>
      </c>
      <c r="Q181" s="95">
        <f>IF(AND(Datos_totales!$N179&gt;=3.7,Datos_totales!$N179&lt;4),1,0)</f>
        <v>0</v>
      </c>
      <c r="R181" s="95">
        <f>IF(Datos_totales!$N179&gt;4,1,0)</f>
        <v>0</v>
      </c>
      <c r="S181" s="95">
        <v>1</v>
      </c>
      <c r="T181" s="95">
        <f t="shared" si="38"/>
        <v>96.77</v>
      </c>
      <c r="U181" s="95">
        <v>0</v>
      </c>
      <c r="V181" s="53">
        <v>0</v>
      </c>
      <c r="W181" s="54">
        <f t="shared" si="29"/>
        <v>1</v>
      </c>
      <c r="X181" s="54">
        <f t="shared" si="30"/>
        <v>0</v>
      </c>
      <c r="Y181" s="54">
        <f t="shared" si="31"/>
        <v>0</v>
      </c>
      <c r="Z181" s="54">
        <f t="shared" si="32"/>
        <v>0</v>
      </c>
      <c r="AA181" s="54">
        <f t="shared" si="33"/>
        <v>0</v>
      </c>
      <c r="AB181" s="95">
        <v>11376</v>
      </c>
      <c r="AC181" s="95">
        <v>12218</v>
      </c>
      <c r="AD181" s="95">
        <v>13123</v>
      </c>
      <c r="AE181" s="95">
        <f t="shared" si="34"/>
        <v>12239</v>
      </c>
      <c r="AF181" s="95">
        <v>22.96</v>
      </c>
      <c r="AG181" s="95">
        <v>1.3609718837259359</v>
      </c>
      <c r="AH181" s="95">
        <v>3.68</v>
      </c>
      <c r="AI181" s="95">
        <f t="shared" si="35"/>
        <v>0</v>
      </c>
      <c r="AJ181" s="95">
        <f t="shared" si="36"/>
        <v>0</v>
      </c>
      <c r="AK181" s="95">
        <f t="shared" si="26"/>
        <v>0</v>
      </c>
      <c r="AL181" s="95">
        <f t="shared" si="27"/>
        <v>1</v>
      </c>
      <c r="AM181" s="95">
        <f t="shared" si="28"/>
        <v>0</v>
      </c>
      <c r="AN181" s="95">
        <v>0.56584781867351763</v>
      </c>
      <c r="AO181" s="95">
        <v>0</v>
      </c>
      <c r="AP181" s="50">
        <f t="shared" si="37"/>
        <v>0</v>
      </c>
      <c r="AQ181" s="95">
        <v>0</v>
      </c>
      <c r="AR181" s="95">
        <f>'Datos sin int'!AE179</f>
        <v>0</v>
      </c>
      <c r="AS181" s="95">
        <f>'Datos sin int'!AF179</f>
        <v>0</v>
      </c>
      <c r="AT181" s="95">
        <f>'Datos sin int'!AG179</f>
        <v>1</v>
      </c>
      <c r="AU181" s="95">
        <f>'Datos sin int'!AH179</f>
        <v>2</v>
      </c>
      <c r="AV181" s="95">
        <f>'Datos sin int'!AI179</f>
        <v>3</v>
      </c>
      <c r="AW181" s="95">
        <f>'Datos sin int'!AJ179</f>
        <v>0</v>
      </c>
      <c r="AX181" s="95">
        <f>'Datos sin int'!AK179</f>
        <v>1</v>
      </c>
      <c r="AY181" s="95">
        <f>'Datos sin int'!AL179</f>
        <v>1</v>
      </c>
      <c r="AZ181" s="95">
        <f>'Datos sin int'!AM179</f>
        <v>5</v>
      </c>
      <c r="BA181" s="95">
        <f>'Datos sin int'!AN179</f>
        <v>7</v>
      </c>
      <c r="BB181" s="95">
        <f>'Datos sin int'!AO179</f>
        <v>0</v>
      </c>
      <c r="BC181" s="95">
        <f>'Datos sin int'!AP179</f>
        <v>0</v>
      </c>
      <c r="BD181" s="95">
        <f>'Datos sin int'!AQ179</f>
        <v>1</v>
      </c>
      <c r="BE181" s="95">
        <f>'Datos sin int'!AR179</f>
        <v>5</v>
      </c>
      <c r="BF181" s="95">
        <f>'Datos sin int'!AS179</f>
        <v>6</v>
      </c>
      <c r="BG181" s="95">
        <f>'Datos sin int'!AT179</f>
        <v>0</v>
      </c>
      <c r="BH181" s="95">
        <f>'Datos sin int'!AU179</f>
        <v>1</v>
      </c>
      <c r="BI181" s="95">
        <f>'Datos sin int'!AV179</f>
        <v>3</v>
      </c>
      <c r="BJ181" s="95">
        <f>'Datos sin int'!AW179</f>
        <v>12</v>
      </c>
      <c r="BK181" s="95">
        <f>'Datos sin int'!AX179</f>
        <v>16</v>
      </c>
    </row>
    <row r="182" spans="1:63" x14ac:dyDescent="0.3">
      <c r="A182" s="141">
        <v>179</v>
      </c>
      <c r="B182" s="95">
        <f>IF(Datos_totales!$E180=1,1,0)</f>
        <v>0</v>
      </c>
      <c r="C182" s="95">
        <f>IF(Datos_totales!$E180=2,1,0)</f>
        <v>0</v>
      </c>
      <c r="D182" s="95">
        <f>IF(Datos_totales!$E180=3,1,0)</f>
        <v>1</v>
      </c>
      <c r="E182" s="95">
        <f>IF(Datos_totales!$E180=4,1,0)</f>
        <v>0</v>
      </c>
      <c r="F182" s="95">
        <f>IF(Datos_totales!$B180=40,1,0)</f>
        <v>0</v>
      </c>
      <c r="G182" s="95">
        <f>IF(Datos_totales!$B180=60,1,0)</f>
        <v>0</v>
      </c>
      <c r="H182" s="95">
        <f>IF(Datos_totales!$B180=80,1,0)</f>
        <v>1</v>
      </c>
      <c r="I182" s="95">
        <f>IF(Datos_totales!$B180=90,1,0)</f>
        <v>0</v>
      </c>
      <c r="J182" s="95">
        <f>IF(Datos_totales!$M180=2,1,0)</f>
        <v>1</v>
      </c>
      <c r="K182" s="95">
        <f>IF(Datos_totales!$M180=3,1,0)</f>
        <v>0</v>
      </c>
      <c r="L182" s="95">
        <f>IF(Datos_totales!$M180=4,1,0)</f>
        <v>0</v>
      </c>
      <c r="M182" s="95">
        <f>IF(Datos_totales!$M180&gt;4,1,0)</f>
        <v>0</v>
      </c>
      <c r="N182" s="95">
        <f>IF(Datos_totales!$N180&lt;3.2,1,0)</f>
        <v>0</v>
      </c>
      <c r="O182" s="95">
        <f>IF(AND(Datos_totales!$N180&gt;=3.2,Datos_totales!$N180&lt;3.5),1,0)</f>
        <v>1</v>
      </c>
      <c r="P182" s="95">
        <f>IF(AND(Datos_totales!$N180&gt;=3.5,Datos_totales!$N180&lt;3.7),1,0)</f>
        <v>0</v>
      </c>
      <c r="Q182" s="95">
        <f>IF(AND(Datos_totales!$N180&gt;=3.7,Datos_totales!$N180&lt;4),1,0)</f>
        <v>0</v>
      </c>
      <c r="R182" s="95">
        <f>IF(Datos_totales!$N180&gt;4,1,0)</f>
        <v>0</v>
      </c>
      <c r="S182" s="95">
        <v>1</v>
      </c>
      <c r="T182" s="95">
        <f t="shared" si="38"/>
        <v>97.77</v>
      </c>
      <c r="U182" s="95">
        <v>0</v>
      </c>
      <c r="V182" s="53">
        <v>0</v>
      </c>
      <c r="W182" s="54">
        <f t="shared" si="29"/>
        <v>1</v>
      </c>
      <c r="X182" s="54">
        <f t="shared" si="30"/>
        <v>0</v>
      </c>
      <c r="Y182" s="54">
        <f t="shared" si="31"/>
        <v>0</v>
      </c>
      <c r="Z182" s="54">
        <f t="shared" si="32"/>
        <v>0</v>
      </c>
      <c r="AA182" s="54">
        <f t="shared" si="33"/>
        <v>0</v>
      </c>
      <c r="AB182" s="95">
        <v>11376</v>
      </c>
      <c r="AC182" s="95">
        <v>12218</v>
      </c>
      <c r="AD182" s="95">
        <v>13123</v>
      </c>
      <c r="AE182" s="95">
        <f t="shared" si="34"/>
        <v>12239</v>
      </c>
      <c r="AF182" s="95">
        <v>18.48</v>
      </c>
      <c r="AG182" s="95">
        <v>1.266701966884088</v>
      </c>
      <c r="AH182" s="95">
        <v>4.04</v>
      </c>
      <c r="AI182" s="95">
        <f t="shared" si="35"/>
        <v>0</v>
      </c>
      <c r="AJ182" s="95">
        <f t="shared" si="36"/>
        <v>0</v>
      </c>
      <c r="AK182" s="95">
        <f t="shared" si="26"/>
        <v>0</v>
      </c>
      <c r="AL182" s="95">
        <f t="shared" si="27"/>
        <v>1</v>
      </c>
      <c r="AM182" s="95">
        <f t="shared" si="28"/>
        <v>0</v>
      </c>
      <c r="AN182" s="95">
        <v>0.60638136511060492</v>
      </c>
      <c r="AO182" s="95">
        <v>0</v>
      </c>
      <c r="AP182" s="50">
        <f t="shared" si="37"/>
        <v>0</v>
      </c>
      <c r="AQ182" s="95">
        <v>0</v>
      </c>
      <c r="AR182" s="95">
        <f>'Datos sin int'!AE180</f>
        <v>0</v>
      </c>
      <c r="AS182" s="95">
        <f>'Datos sin int'!AF180</f>
        <v>0</v>
      </c>
      <c r="AT182" s="95">
        <f>'Datos sin int'!AG180</f>
        <v>1</v>
      </c>
      <c r="AU182" s="95">
        <f>'Datos sin int'!AH180</f>
        <v>4</v>
      </c>
      <c r="AV182" s="95">
        <f>'Datos sin int'!AI180</f>
        <v>5</v>
      </c>
      <c r="AW182" s="95">
        <f>'Datos sin int'!AJ180</f>
        <v>0</v>
      </c>
      <c r="AX182" s="95">
        <f>'Datos sin int'!AK180</f>
        <v>0</v>
      </c>
      <c r="AY182" s="95">
        <f>'Datos sin int'!AL180</f>
        <v>4</v>
      </c>
      <c r="AZ182" s="95">
        <f>'Datos sin int'!AM180</f>
        <v>6</v>
      </c>
      <c r="BA182" s="95">
        <f>'Datos sin int'!AN180</f>
        <v>10</v>
      </c>
      <c r="BB182" s="95">
        <f>'Datos sin int'!AO180</f>
        <v>0</v>
      </c>
      <c r="BC182" s="95">
        <f>'Datos sin int'!AP180</f>
        <v>1</v>
      </c>
      <c r="BD182" s="95">
        <f>'Datos sin int'!AQ180</f>
        <v>2</v>
      </c>
      <c r="BE182" s="95">
        <f>'Datos sin int'!AR180</f>
        <v>9</v>
      </c>
      <c r="BF182" s="95">
        <f>'Datos sin int'!AS180</f>
        <v>12</v>
      </c>
      <c r="BG182" s="95">
        <f>'Datos sin int'!AT180</f>
        <v>0</v>
      </c>
      <c r="BH182" s="95">
        <f>'Datos sin int'!AU180</f>
        <v>1</v>
      </c>
      <c r="BI182" s="95">
        <f>'Datos sin int'!AV180</f>
        <v>7</v>
      </c>
      <c r="BJ182" s="95">
        <f>'Datos sin int'!AW180</f>
        <v>19</v>
      </c>
      <c r="BK182" s="95">
        <f>'Datos sin int'!AX180</f>
        <v>27</v>
      </c>
    </row>
    <row r="183" spans="1:63" x14ac:dyDescent="0.3">
      <c r="A183" s="141">
        <v>180</v>
      </c>
      <c r="B183" s="95">
        <f>IF(Datos_totales!$E181=1,1,0)</f>
        <v>0</v>
      </c>
      <c r="C183" s="95">
        <f>IF(Datos_totales!$E181=2,1,0)</f>
        <v>1</v>
      </c>
      <c r="D183" s="95">
        <f>IF(Datos_totales!$E181=3,1,0)</f>
        <v>0</v>
      </c>
      <c r="E183" s="95">
        <f>IF(Datos_totales!$E181=4,1,0)</f>
        <v>0</v>
      </c>
      <c r="F183" s="95">
        <f>IF(Datos_totales!$B181=40,1,0)</f>
        <v>0</v>
      </c>
      <c r="G183" s="95">
        <f>IF(Datos_totales!$B181=60,1,0)</f>
        <v>0</v>
      </c>
      <c r="H183" s="95">
        <f>IF(Datos_totales!$B181=80,1,0)</f>
        <v>1</v>
      </c>
      <c r="I183" s="95">
        <f>IF(Datos_totales!$B181=90,1,0)</f>
        <v>0</v>
      </c>
      <c r="J183" s="95">
        <f>IF(Datos_totales!$M181=2,1,0)</f>
        <v>1</v>
      </c>
      <c r="K183" s="95">
        <f>IF(Datos_totales!$M181=3,1,0)</f>
        <v>0</v>
      </c>
      <c r="L183" s="95">
        <f>IF(Datos_totales!$M181=4,1,0)</f>
        <v>0</v>
      </c>
      <c r="M183" s="95">
        <f>IF(Datos_totales!$M181&gt;4,1,0)</f>
        <v>0</v>
      </c>
      <c r="N183" s="95">
        <f>IF(Datos_totales!$N181&lt;3.2,1,0)</f>
        <v>0</v>
      </c>
      <c r="O183" s="95">
        <f>IF(AND(Datos_totales!$N181&gt;=3.2,Datos_totales!$N181&lt;3.5),1,0)</f>
        <v>1</v>
      </c>
      <c r="P183" s="95">
        <f>IF(AND(Datos_totales!$N181&gt;=3.5,Datos_totales!$N181&lt;3.7),1,0)</f>
        <v>0</v>
      </c>
      <c r="Q183" s="95">
        <f>IF(AND(Datos_totales!$N181&gt;=3.7,Datos_totales!$N181&lt;4),1,0)</f>
        <v>0</v>
      </c>
      <c r="R183" s="95">
        <f>IF(Datos_totales!$N181&gt;4,1,0)</f>
        <v>0</v>
      </c>
      <c r="S183" s="95">
        <v>0.90000000000000568</v>
      </c>
      <c r="T183" s="95">
        <f t="shared" si="38"/>
        <v>98.67</v>
      </c>
      <c r="U183" s="95">
        <v>1</v>
      </c>
      <c r="V183" s="53">
        <v>0</v>
      </c>
      <c r="W183" s="54">
        <f t="shared" si="29"/>
        <v>1</v>
      </c>
      <c r="X183" s="54">
        <f t="shared" si="30"/>
        <v>0</v>
      </c>
      <c r="Y183" s="54">
        <f t="shared" si="31"/>
        <v>0</v>
      </c>
      <c r="Z183" s="54">
        <f t="shared" si="32"/>
        <v>0</v>
      </c>
      <c r="AA183" s="54">
        <f t="shared" si="33"/>
        <v>0</v>
      </c>
      <c r="AB183" s="95">
        <v>11376</v>
      </c>
      <c r="AC183" s="95">
        <v>12218</v>
      </c>
      <c r="AD183" s="95">
        <v>13123</v>
      </c>
      <c r="AE183" s="95">
        <f t="shared" si="34"/>
        <v>12239</v>
      </c>
      <c r="AF183" s="95">
        <v>19.13</v>
      </c>
      <c r="AG183" s="95">
        <v>1.2817149700272958</v>
      </c>
      <c r="AH183" s="95">
        <v>4.41</v>
      </c>
      <c r="AI183" s="95">
        <f t="shared" si="35"/>
        <v>0</v>
      </c>
      <c r="AJ183" s="95">
        <f t="shared" si="36"/>
        <v>0</v>
      </c>
      <c r="AK183" s="95">
        <f t="shared" si="26"/>
        <v>0</v>
      </c>
      <c r="AL183" s="95">
        <f t="shared" si="27"/>
        <v>1</v>
      </c>
      <c r="AM183" s="95">
        <f t="shared" si="28"/>
        <v>0</v>
      </c>
      <c r="AN183" s="95">
        <v>0.6444385894678385</v>
      </c>
      <c r="AO183" s="95">
        <v>0</v>
      </c>
      <c r="AP183" s="50">
        <f t="shared" si="37"/>
        <v>0</v>
      </c>
      <c r="AQ183" s="95">
        <v>1</v>
      </c>
      <c r="AR183" s="95">
        <f>'Datos sin int'!AE181</f>
        <v>0</v>
      </c>
      <c r="AS183" s="95">
        <f>'Datos sin int'!AF181</f>
        <v>0</v>
      </c>
      <c r="AT183" s="95">
        <f>'Datos sin int'!AG181</f>
        <v>2</v>
      </c>
      <c r="AU183" s="95">
        <f>'Datos sin int'!AH181</f>
        <v>6</v>
      </c>
      <c r="AV183" s="95">
        <f>'Datos sin int'!AI181</f>
        <v>8</v>
      </c>
      <c r="AW183" s="95">
        <f>'Datos sin int'!AJ181</f>
        <v>0</v>
      </c>
      <c r="AX183" s="95">
        <f>'Datos sin int'!AK181</f>
        <v>0</v>
      </c>
      <c r="AY183" s="95">
        <f>'Datos sin int'!AL181</f>
        <v>1</v>
      </c>
      <c r="AZ183" s="95">
        <f>'Datos sin int'!AM181</f>
        <v>4</v>
      </c>
      <c r="BA183" s="95">
        <f>'Datos sin int'!AN181</f>
        <v>5</v>
      </c>
      <c r="BB183" s="95">
        <f>'Datos sin int'!AO181</f>
        <v>0</v>
      </c>
      <c r="BC183" s="95">
        <f>'Datos sin int'!AP181</f>
        <v>0</v>
      </c>
      <c r="BD183" s="95">
        <f>'Datos sin int'!AQ181</f>
        <v>1</v>
      </c>
      <c r="BE183" s="95">
        <f>'Datos sin int'!AR181</f>
        <v>7</v>
      </c>
      <c r="BF183" s="95">
        <f>'Datos sin int'!AS181</f>
        <v>8</v>
      </c>
      <c r="BG183" s="95">
        <f>'Datos sin int'!AT181</f>
        <v>0</v>
      </c>
      <c r="BH183" s="95">
        <f>'Datos sin int'!AU181</f>
        <v>0</v>
      </c>
      <c r="BI183" s="95">
        <f>'Datos sin int'!AV181</f>
        <v>4</v>
      </c>
      <c r="BJ183" s="95">
        <f>'Datos sin int'!AW181</f>
        <v>17</v>
      </c>
      <c r="BK183" s="95">
        <f>'Datos sin int'!AX181</f>
        <v>21</v>
      </c>
    </row>
    <row r="184" spans="1:63" x14ac:dyDescent="0.3">
      <c r="A184" s="141">
        <v>181</v>
      </c>
      <c r="B184" s="95">
        <f>IF(Datos_totales!$E182=1,1,0)</f>
        <v>0</v>
      </c>
      <c r="C184" s="95">
        <f>IF(Datos_totales!$E182=2,1,0)</f>
        <v>0</v>
      </c>
      <c r="D184" s="95">
        <f>IF(Datos_totales!$E182=3,1,0)</f>
        <v>1</v>
      </c>
      <c r="E184" s="95">
        <f>IF(Datos_totales!$E182=4,1,0)</f>
        <v>0</v>
      </c>
      <c r="F184" s="95">
        <f>IF(Datos_totales!$B182=40,1,0)</f>
        <v>0</v>
      </c>
      <c r="G184" s="95">
        <f>IF(Datos_totales!$B182=60,1,0)</f>
        <v>1</v>
      </c>
      <c r="H184" s="95">
        <f>IF(Datos_totales!$B182=80,1,0)</f>
        <v>0</v>
      </c>
      <c r="I184" s="95">
        <f>IF(Datos_totales!$B182=90,1,0)</f>
        <v>0</v>
      </c>
      <c r="J184" s="95">
        <f>IF(Datos_totales!$M182=2,1,0)</f>
        <v>1</v>
      </c>
      <c r="K184" s="95">
        <f>IF(Datos_totales!$M182=3,1,0)</f>
        <v>0</v>
      </c>
      <c r="L184" s="95">
        <f>IF(Datos_totales!$M182=4,1,0)</f>
        <v>0</v>
      </c>
      <c r="M184" s="95">
        <f>IF(Datos_totales!$M182&gt;4,1,0)</f>
        <v>0</v>
      </c>
      <c r="N184" s="95">
        <f>IF(Datos_totales!$N182&lt;3.2,1,0)</f>
        <v>0</v>
      </c>
      <c r="O184" s="95">
        <f>IF(AND(Datos_totales!$N182&gt;=3.2,Datos_totales!$N182&lt;3.5),1,0)</f>
        <v>1</v>
      </c>
      <c r="P184" s="95">
        <f>IF(AND(Datos_totales!$N182&gt;=3.5,Datos_totales!$N182&lt;3.7),1,0)</f>
        <v>0</v>
      </c>
      <c r="Q184" s="95">
        <f>IF(AND(Datos_totales!$N182&gt;=3.7,Datos_totales!$N182&lt;4),1,0)</f>
        <v>0</v>
      </c>
      <c r="R184" s="95">
        <f>IF(Datos_totales!$N182&gt;4,1,0)</f>
        <v>0</v>
      </c>
      <c r="S184" s="95">
        <v>0.32999999999999829</v>
      </c>
      <c r="T184" s="95">
        <f t="shared" si="38"/>
        <v>99</v>
      </c>
      <c r="U184" s="95">
        <v>0</v>
      </c>
      <c r="V184" s="53">
        <v>0</v>
      </c>
      <c r="W184" s="54">
        <f t="shared" si="29"/>
        <v>1</v>
      </c>
      <c r="X184" s="54">
        <f t="shared" si="30"/>
        <v>0</v>
      </c>
      <c r="Y184" s="54">
        <f t="shared" si="31"/>
        <v>0</v>
      </c>
      <c r="Z184" s="54">
        <f t="shared" si="32"/>
        <v>0</v>
      </c>
      <c r="AA184" s="54">
        <f t="shared" si="33"/>
        <v>0</v>
      </c>
      <c r="AB184" s="95">
        <v>11376</v>
      </c>
      <c r="AC184" s="95">
        <v>12218</v>
      </c>
      <c r="AD184" s="95">
        <v>13123</v>
      </c>
      <c r="AE184" s="95">
        <f t="shared" si="34"/>
        <v>12239</v>
      </c>
      <c r="AF184" s="95">
        <v>15.81</v>
      </c>
      <c r="AG184" s="95">
        <v>1.1989318699322091</v>
      </c>
      <c r="AH184" s="95">
        <v>6.56</v>
      </c>
      <c r="AI184" s="95">
        <f t="shared" si="35"/>
        <v>0</v>
      </c>
      <c r="AJ184" s="95">
        <f t="shared" si="36"/>
        <v>0</v>
      </c>
      <c r="AK184" s="95">
        <f t="shared" si="26"/>
        <v>0</v>
      </c>
      <c r="AL184" s="95">
        <f t="shared" si="27"/>
        <v>0</v>
      </c>
      <c r="AM184" s="95">
        <f t="shared" si="28"/>
        <v>1</v>
      </c>
      <c r="AN184" s="95">
        <v>0.81690383937566025</v>
      </c>
      <c r="AO184" s="95">
        <v>2</v>
      </c>
      <c r="AP184" s="50">
        <f t="shared" si="37"/>
        <v>6.0606060606060916</v>
      </c>
      <c r="AQ184" s="95">
        <v>0</v>
      </c>
      <c r="AR184" s="95">
        <f>'Datos sin int'!AE182</f>
        <v>0</v>
      </c>
      <c r="AS184" s="95">
        <f>'Datos sin int'!AF182</f>
        <v>0</v>
      </c>
      <c r="AT184" s="95">
        <f>'Datos sin int'!AG182</f>
        <v>0</v>
      </c>
      <c r="AU184" s="95">
        <f>'Datos sin int'!AH182</f>
        <v>1</v>
      </c>
      <c r="AV184" s="95">
        <f>'Datos sin int'!AI182</f>
        <v>1</v>
      </c>
      <c r="AW184" s="95">
        <f>'Datos sin int'!AJ182</f>
        <v>0</v>
      </c>
      <c r="AX184" s="95">
        <f>'Datos sin int'!AK182</f>
        <v>0</v>
      </c>
      <c r="AY184" s="95">
        <f>'Datos sin int'!AL182</f>
        <v>0</v>
      </c>
      <c r="AZ184" s="95">
        <f>'Datos sin int'!AM182</f>
        <v>1</v>
      </c>
      <c r="BA184" s="95">
        <f>'Datos sin int'!AN182</f>
        <v>1</v>
      </c>
      <c r="BB184" s="95">
        <f>'Datos sin int'!AO182</f>
        <v>0</v>
      </c>
      <c r="BC184" s="95">
        <f>'Datos sin int'!AP182</f>
        <v>1</v>
      </c>
      <c r="BD184" s="95">
        <f>'Datos sin int'!AQ182</f>
        <v>2</v>
      </c>
      <c r="BE184" s="95">
        <f>'Datos sin int'!AR182</f>
        <v>2</v>
      </c>
      <c r="BF184" s="95">
        <f>'Datos sin int'!AS182</f>
        <v>5</v>
      </c>
      <c r="BG184" s="95">
        <f>'Datos sin int'!AT182</f>
        <v>0</v>
      </c>
      <c r="BH184" s="95">
        <f>'Datos sin int'!AU182</f>
        <v>1</v>
      </c>
      <c r="BI184" s="95">
        <f>'Datos sin int'!AV182</f>
        <v>2</v>
      </c>
      <c r="BJ184" s="95">
        <f>'Datos sin int'!AW182</f>
        <v>4</v>
      </c>
      <c r="BK184" s="95">
        <f>'Datos sin int'!AX182</f>
        <v>7</v>
      </c>
    </row>
    <row r="185" spans="1:63" x14ac:dyDescent="0.3">
      <c r="A185" s="141">
        <v>182</v>
      </c>
      <c r="B185" s="95">
        <f>IF(Datos_totales!$E183=1,1,0)</f>
        <v>0</v>
      </c>
      <c r="C185" s="95">
        <f>IF(Datos_totales!$E183=2,1,0)</f>
        <v>1</v>
      </c>
      <c r="D185" s="95">
        <f>IF(Datos_totales!$E183=3,1,0)</f>
        <v>0</v>
      </c>
      <c r="E185" s="95">
        <f>IF(Datos_totales!$E183=4,1,0)</f>
        <v>0</v>
      </c>
      <c r="F185" s="95">
        <f>IF(Datos_totales!$B183=40,1,0)</f>
        <v>0</v>
      </c>
      <c r="G185" s="95">
        <f>IF(Datos_totales!$B183=60,1,0)</f>
        <v>0</v>
      </c>
      <c r="H185" s="95">
        <f>IF(Datos_totales!$B183=80,1,0)</f>
        <v>1</v>
      </c>
      <c r="I185" s="95">
        <f>IF(Datos_totales!$B183=90,1,0)</f>
        <v>0</v>
      </c>
      <c r="J185" s="95">
        <f>IF(Datos_totales!$M183=2,1,0)</f>
        <v>1</v>
      </c>
      <c r="K185" s="95">
        <f>IF(Datos_totales!$M183=3,1,0)</f>
        <v>0</v>
      </c>
      <c r="L185" s="95">
        <f>IF(Datos_totales!$M183=4,1,0)</f>
        <v>0</v>
      </c>
      <c r="M185" s="95">
        <f>IF(Datos_totales!$M183&gt;4,1,0)</f>
        <v>0</v>
      </c>
      <c r="N185" s="95">
        <f>IF(Datos_totales!$N183&lt;3.2,1,0)</f>
        <v>0</v>
      </c>
      <c r="O185" s="95">
        <f>IF(AND(Datos_totales!$N183&gt;=3.2,Datos_totales!$N183&lt;3.5),1,0)</f>
        <v>1</v>
      </c>
      <c r="P185" s="95">
        <f>IF(AND(Datos_totales!$N183&gt;=3.5,Datos_totales!$N183&lt;3.7),1,0)</f>
        <v>0</v>
      </c>
      <c r="Q185" s="95">
        <f>IF(AND(Datos_totales!$N183&gt;=3.7,Datos_totales!$N183&lt;4),1,0)</f>
        <v>0</v>
      </c>
      <c r="R185" s="95">
        <f>IF(Datos_totales!$N183&gt;4,1,0)</f>
        <v>0</v>
      </c>
      <c r="S185" s="95">
        <v>1</v>
      </c>
      <c r="T185" s="95">
        <f t="shared" si="38"/>
        <v>100</v>
      </c>
      <c r="U185" s="95">
        <v>0</v>
      </c>
      <c r="V185" s="53">
        <v>0</v>
      </c>
      <c r="W185" s="54">
        <f t="shared" si="29"/>
        <v>1</v>
      </c>
      <c r="X185" s="54">
        <f t="shared" si="30"/>
        <v>0</v>
      </c>
      <c r="Y185" s="54">
        <f t="shared" si="31"/>
        <v>0</v>
      </c>
      <c r="Z185" s="54">
        <f t="shared" si="32"/>
        <v>0</v>
      </c>
      <c r="AA185" s="54">
        <f t="shared" si="33"/>
        <v>0</v>
      </c>
      <c r="AB185" s="95">
        <v>10064</v>
      </c>
      <c r="AC185" s="95">
        <v>10137</v>
      </c>
      <c r="AD185" s="95">
        <v>10210</v>
      </c>
      <c r="AE185" s="95">
        <f t="shared" si="34"/>
        <v>10137</v>
      </c>
      <c r="AF185" s="95">
        <v>22.34</v>
      </c>
      <c r="AG185" s="95">
        <v>1.3490831687795903</v>
      </c>
      <c r="AH185" s="95">
        <v>6.18</v>
      </c>
      <c r="AI185" s="95">
        <f t="shared" si="35"/>
        <v>0</v>
      </c>
      <c r="AJ185" s="95">
        <f t="shared" si="36"/>
        <v>0</v>
      </c>
      <c r="AK185" s="95">
        <f t="shared" si="26"/>
        <v>0</v>
      </c>
      <c r="AL185" s="95">
        <f t="shared" si="27"/>
        <v>1</v>
      </c>
      <c r="AM185" s="95">
        <f t="shared" si="28"/>
        <v>0</v>
      </c>
      <c r="AN185" s="95">
        <v>0.79098847508881587</v>
      </c>
      <c r="AO185" s="95">
        <v>0</v>
      </c>
      <c r="AP185" s="50">
        <f t="shared" si="37"/>
        <v>0</v>
      </c>
      <c r="AQ185" s="95">
        <v>0</v>
      </c>
      <c r="AR185" s="95">
        <f>'Datos sin int'!AE183</f>
        <v>0</v>
      </c>
      <c r="AS185" s="95">
        <f>'Datos sin int'!AF183</f>
        <v>0</v>
      </c>
      <c r="AT185" s="95">
        <f>'Datos sin int'!AG183</f>
        <v>1</v>
      </c>
      <c r="AU185" s="95">
        <f>'Datos sin int'!AH183</f>
        <v>4</v>
      </c>
      <c r="AV185" s="95">
        <f>'Datos sin int'!AI183</f>
        <v>5</v>
      </c>
      <c r="AW185" s="95">
        <f>'Datos sin int'!AJ183</f>
        <v>0</v>
      </c>
      <c r="AX185" s="95">
        <f>'Datos sin int'!AK183</f>
        <v>1</v>
      </c>
      <c r="AY185" s="95">
        <f>'Datos sin int'!AL183</f>
        <v>1</v>
      </c>
      <c r="AZ185" s="95">
        <f>'Datos sin int'!AM183</f>
        <v>4</v>
      </c>
      <c r="BA185" s="95">
        <f>'Datos sin int'!AN183</f>
        <v>6</v>
      </c>
      <c r="BB185" s="95">
        <f>'Datos sin int'!AO183</f>
        <v>0</v>
      </c>
      <c r="BC185" s="95">
        <f>'Datos sin int'!AP183</f>
        <v>0</v>
      </c>
      <c r="BD185" s="95">
        <f>'Datos sin int'!AQ183</f>
        <v>2</v>
      </c>
      <c r="BE185" s="95">
        <f>'Datos sin int'!AR183</f>
        <v>10</v>
      </c>
      <c r="BF185" s="95">
        <f>'Datos sin int'!AS183</f>
        <v>12</v>
      </c>
      <c r="BG185" s="95">
        <f>'Datos sin int'!AT183</f>
        <v>0</v>
      </c>
      <c r="BH185" s="95">
        <f>'Datos sin int'!AU183</f>
        <v>1</v>
      </c>
      <c r="BI185" s="95">
        <f>'Datos sin int'!AV183</f>
        <v>4</v>
      </c>
      <c r="BJ185" s="95">
        <f>'Datos sin int'!AW183</f>
        <v>18</v>
      </c>
      <c r="BK185" s="95">
        <f>'Datos sin int'!AX183</f>
        <v>23</v>
      </c>
    </row>
    <row r="186" spans="1:63" x14ac:dyDescent="0.3">
      <c r="A186" s="141">
        <v>183</v>
      </c>
      <c r="B186" s="95">
        <f>IF(Datos_totales!$E184=1,1,0)</f>
        <v>0</v>
      </c>
      <c r="C186" s="95">
        <f>IF(Datos_totales!$E184=2,1,0)</f>
        <v>0</v>
      </c>
      <c r="D186" s="95">
        <f>IF(Datos_totales!$E184=3,1,0)</f>
        <v>1</v>
      </c>
      <c r="E186" s="95">
        <f>IF(Datos_totales!$E184=4,1,0)</f>
        <v>0</v>
      </c>
      <c r="F186" s="95">
        <f>IF(Datos_totales!$B184=40,1,0)</f>
        <v>0</v>
      </c>
      <c r="G186" s="95">
        <f>IF(Datos_totales!$B184=60,1,0)</f>
        <v>0</v>
      </c>
      <c r="H186" s="95">
        <f>IF(Datos_totales!$B184=80,1,0)</f>
        <v>1</v>
      </c>
      <c r="I186" s="95">
        <f>IF(Datos_totales!$B184=90,1,0)</f>
        <v>0</v>
      </c>
      <c r="J186" s="95">
        <f>IF(Datos_totales!$M184=2,1,0)</f>
        <v>1</v>
      </c>
      <c r="K186" s="95">
        <f>IF(Datos_totales!$M184=3,1,0)</f>
        <v>0</v>
      </c>
      <c r="L186" s="95">
        <f>IF(Datos_totales!$M184=4,1,0)</f>
        <v>0</v>
      </c>
      <c r="M186" s="95">
        <f>IF(Datos_totales!$M184&gt;4,1,0)</f>
        <v>0</v>
      </c>
      <c r="N186" s="95">
        <f>IF(Datos_totales!$N184&lt;3.2,1,0)</f>
        <v>0</v>
      </c>
      <c r="O186" s="95">
        <f>IF(AND(Datos_totales!$N184&gt;=3.2,Datos_totales!$N184&lt;3.5),1,0)</f>
        <v>0</v>
      </c>
      <c r="P186" s="95">
        <f>IF(AND(Datos_totales!$N184&gt;=3.5,Datos_totales!$N184&lt;3.7),1,0)</f>
        <v>1</v>
      </c>
      <c r="Q186" s="95">
        <f>IF(AND(Datos_totales!$N184&gt;=3.7,Datos_totales!$N184&lt;4),1,0)</f>
        <v>0</v>
      </c>
      <c r="R186" s="95">
        <f>IF(Datos_totales!$N184&gt;4,1,0)</f>
        <v>0</v>
      </c>
      <c r="S186" s="95">
        <v>1</v>
      </c>
      <c r="T186" s="95">
        <f t="shared" si="38"/>
        <v>101</v>
      </c>
      <c r="U186" s="95">
        <v>0</v>
      </c>
      <c r="V186" s="53">
        <v>1.0000000000000009E-2</v>
      </c>
      <c r="W186" s="54">
        <f t="shared" si="29"/>
        <v>1</v>
      </c>
      <c r="X186" s="54">
        <f t="shared" si="30"/>
        <v>0</v>
      </c>
      <c r="Y186" s="54">
        <f t="shared" si="31"/>
        <v>0</v>
      </c>
      <c r="Z186" s="54">
        <f t="shared" si="32"/>
        <v>0</v>
      </c>
      <c r="AA186" s="54">
        <f t="shared" si="33"/>
        <v>0</v>
      </c>
      <c r="AB186" s="95">
        <v>10064</v>
      </c>
      <c r="AC186" s="95">
        <v>10137</v>
      </c>
      <c r="AD186" s="95">
        <v>10210</v>
      </c>
      <c r="AE186" s="95">
        <f t="shared" si="34"/>
        <v>10137</v>
      </c>
      <c r="AF186" s="95">
        <v>22.93</v>
      </c>
      <c r="AG186" s="95">
        <v>1.3604040547299387</v>
      </c>
      <c r="AH186" s="95">
        <v>4.5</v>
      </c>
      <c r="AI186" s="95">
        <f t="shared" si="35"/>
        <v>0</v>
      </c>
      <c r="AJ186" s="95">
        <f t="shared" si="36"/>
        <v>0</v>
      </c>
      <c r="AK186" s="95">
        <f t="shared" si="26"/>
        <v>0</v>
      </c>
      <c r="AL186" s="95">
        <f t="shared" si="27"/>
        <v>1</v>
      </c>
      <c r="AM186" s="95">
        <f t="shared" si="28"/>
        <v>0</v>
      </c>
      <c r="AN186" s="95">
        <v>0.65321251377534373</v>
      </c>
      <c r="AO186" s="95">
        <v>0</v>
      </c>
      <c r="AP186" s="50">
        <f t="shared" si="37"/>
        <v>0</v>
      </c>
      <c r="AQ186" s="95">
        <v>0</v>
      </c>
      <c r="AR186" s="95">
        <f>'Datos sin int'!AE184</f>
        <v>0</v>
      </c>
      <c r="AS186" s="95">
        <f>'Datos sin int'!AF184</f>
        <v>0</v>
      </c>
      <c r="AT186" s="95">
        <f>'Datos sin int'!AG184</f>
        <v>0</v>
      </c>
      <c r="AU186" s="95">
        <f>'Datos sin int'!AH184</f>
        <v>2</v>
      </c>
      <c r="AV186" s="95">
        <f>'Datos sin int'!AI184</f>
        <v>2</v>
      </c>
      <c r="AW186" s="95">
        <f>'Datos sin int'!AJ184</f>
        <v>0</v>
      </c>
      <c r="AX186" s="95">
        <f>'Datos sin int'!AK184</f>
        <v>0</v>
      </c>
      <c r="AY186" s="95">
        <f>'Datos sin int'!AL184</f>
        <v>0</v>
      </c>
      <c r="AZ186" s="95">
        <f>'Datos sin int'!AM184</f>
        <v>4</v>
      </c>
      <c r="BA186" s="95">
        <f>'Datos sin int'!AN184</f>
        <v>4</v>
      </c>
      <c r="BB186" s="95">
        <f>'Datos sin int'!AO184</f>
        <v>0</v>
      </c>
      <c r="BC186" s="95">
        <f>'Datos sin int'!AP184</f>
        <v>1</v>
      </c>
      <c r="BD186" s="95">
        <f>'Datos sin int'!AQ184</f>
        <v>0</v>
      </c>
      <c r="BE186" s="95">
        <f>'Datos sin int'!AR184</f>
        <v>2</v>
      </c>
      <c r="BF186" s="95">
        <f>'Datos sin int'!AS184</f>
        <v>3</v>
      </c>
      <c r="BG186" s="95">
        <f>'Datos sin int'!AT184</f>
        <v>0</v>
      </c>
      <c r="BH186" s="95">
        <f>'Datos sin int'!AU184</f>
        <v>1</v>
      </c>
      <c r="BI186" s="95">
        <f>'Datos sin int'!AV184</f>
        <v>0</v>
      </c>
      <c r="BJ186" s="95">
        <f>'Datos sin int'!AW184</f>
        <v>8</v>
      </c>
      <c r="BK186" s="95">
        <f>'Datos sin int'!AX184</f>
        <v>9</v>
      </c>
    </row>
    <row r="187" spans="1:63" x14ac:dyDescent="0.3">
      <c r="A187" s="141">
        <v>184</v>
      </c>
      <c r="B187" s="95">
        <f>IF(Datos_totales!$E185=1,1,0)</f>
        <v>0</v>
      </c>
      <c r="C187" s="95">
        <f>IF(Datos_totales!$E185=2,1,0)</f>
        <v>0</v>
      </c>
      <c r="D187" s="95">
        <f>IF(Datos_totales!$E185=3,1,0)</f>
        <v>1</v>
      </c>
      <c r="E187" s="95">
        <f>IF(Datos_totales!$E185=4,1,0)</f>
        <v>0</v>
      </c>
      <c r="F187" s="95">
        <f>IF(Datos_totales!$B185=40,1,0)</f>
        <v>1</v>
      </c>
      <c r="G187" s="95">
        <f>IF(Datos_totales!$B185=60,1,0)</f>
        <v>0</v>
      </c>
      <c r="H187" s="95">
        <f>IF(Datos_totales!$B185=80,1,0)</f>
        <v>0</v>
      </c>
      <c r="I187" s="95">
        <f>IF(Datos_totales!$B185=90,1,0)</f>
        <v>0</v>
      </c>
      <c r="J187" s="95">
        <f>IF(Datos_totales!$M185=2,1,0)</f>
        <v>1</v>
      </c>
      <c r="K187" s="95">
        <f>IF(Datos_totales!$M185=3,1,0)</f>
        <v>0</v>
      </c>
      <c r="L187" s="95">
        <f>IF(Datos_totales!$M185=4,1,0)</f>
        <v>0</v>
      </c>
      <c r="M187" s="95">
        <f>IF(Datos_totales!$M185&gt;4,1,0)</f>
        <v>0</v>
      </c>
      <c r="N187" s="95">
        <f>IF(Datos_totales!$N185&lt;3.2,1,0)</f>
        <v>0</v>
      </c>
      <c r="O187" s="95">
        <f>IF(AND(Datos_totales!$N185&gt;=3.2,Datos_totales!$N185&lt;3.5),1,0)</f>
        <v>1</v>
      </c>
      <c r="P187" s="95">
        <f>IF(AND(Datos_totales!$N185&gt;=3.5,Datos_totales!$N185&lt;3.7),1,0)</f>
        <v>0</v>
      </c>
      <c r="Q187" s="95">
        <f>IF(AND(Datos_totales!$N185&gt;=3.7,Datos_totales!$N185&lt;4),1,0)</f>
        <v>0</v>
      </c>
      <c r="R187" s="95">
        <f>IF(Datos_totales!$N185&gt;4,1,0)</f>
        <v>0</v>
      </c>
      <c r="S187" s="95">
        <v>2</v>
      </c>
      <c r="T187" s="95">
        <f t="shared" si="38"/>
        <v>103</v>
      </c>
      <c r="U187" s="95">
        <v>0</v>
      </c>
      <c r="V187" s="53">
        <v>2.0000000000000018E-2</v>
      </c>
      <c r="W187" s="54">
        <f t="shared" si="29"/>
        <v>0</v>
      </c>
      <c r="X187" s="54">
        <f t="shared" si="30"/>
        <v>1</v>
      </c>
      <c r="Y187" s="54">
        <f t="shared" si="31"/>
        <v>0</v>
      </c>
      <c r="Z187" s="54">
        <f t="shared" si="32"/>
        <v>0</v>
      </c>
      <c r="AA187" s="54">
        <f t="shared" si="33"/>
        <v>0</v>
      </c>
      <c r="AB187" s="95">
        <v>10064</v>
      </c>
      <c r="AC187" s="95">
        <v>10137</v>
      </c>
      <c r="AD187" s="95">
        <v>10210</v>
      </c>
      <c r="AE187" s="95">
        <f t="shared" si="34"/>
        <v>10137</v>
      </c>
      <c r="AF187" s="95">
        <v>14.25</v>
      </c>
      <c r="AG187" s="95">
        <v>1.153814864344529</v>
      </c>
      <c r="AH187" s="95">
        <v>4.3499999999999996</v>
      </c>
      <c r="AI187" s="95">
        <f t="shared" si="35"/>
        <v>0</v>
      </c>
      <c r="AJ187" s="95">
        <f t="shared" si="36"/>
        <v>0</v>
      </c>
      <c r="AK187" s="95">
        <f t="shared" si="26"/>
        <v>0</v>
      </c>
      <c r="AL187" s="95">
        <f t="shared" si="27"/>
        <v>1</v>
      </c>
      <c r="AM187" s="95">
        <f t="shared" si="28"/>
        <v>0</v>
      </c>
      <c r="AN187" s="95">
        <v>0.63848925695463732</v>
      </c>
      <c r="AO187" s="95">
        <v>4</v>
      </c>
      <c r="AP187" s="50">
        <f t="shared" si="37"/>
        <v>2</v>
      </c>
      <c r="AQ187" s="95">
        <v>0</v>
      </c>
      <c r="AR187" s="95">
        <f>'Datos sin int'!AE185</f>
        <v>0</v>
      </c>
      <c r="AS187" s="95">
        <f>'Datos sin int'!AF185</f>
        <v>0</v>
      </c>
      <c r="AT187" s="95">
        <f>'Datos sin int'!AG185</f>
        <v>2</v>
      </c>
      <c r="AU187" s="95">
        <f>'Datos sin int'!AH185</f>
        <v>7</v>
      </c>
      <c r="AV187" s="95">
        <f>'Datos sin int'!AI185</f>
        <v>9</v>
      </c>
      <c r="AW187" s="95">
        <f>'Datos sin int'!AJ185</f>
        <v>0</v>
      </c>
      <c r="AX187" s="95">
        <f>'Datos sin int'!AK185</f>
        <v>0</v>
      </c>
      <c r="AY187" s="95">
        <f>'Datos sin int'!AL185</f>
        <v>4</v>
      </c>
      <c r="AZ187" s="95">
        <f>'Datos sin int'!AM185</f>
        <v>4</v>
      </c>
      <c r="BA187" s="95">
        <f>'Datos sin int'!AN185</f>
        <v>8</v>
      </c>
      <c r="BB187" s="95">
        <f>'Datos sin int'!AO185</f>
        <v>0</v>
      </c>
      <c r="BC187" s="95">
        <f>'Datos sin int'!AP185</f>
        <v>1</v>
      </c>
      <c r="BD187" s="95">
        <f>'Datos sin int'!AQ185</f>
        <v>1</v>
      </c>
      <c r="BE187" s="95">
        <f>'Datos sin int'!AR185</f>
        <v>3</v>
      </c>
      <c r="BF187" s="95">
        <f>'Datos sin int'!AS185</f>
        <v>5</v>
      </c>
      <c r="BG187" s="95">
        <f>'Datos sin int'!AT185</f>
        <v>0</v>
      </c>
      <c r="BH187" s="95">
        <f>'Datos sin int'!AU185</f>
        <v>1</v>
      </c>
      <c r="BI187" s="95">
        <f>'Datos sin int'!AV185</f>
        <v>7</v>
      </c>
      <c r="BJ187" s="95">
        <f>'Datos sin int'!AW185</f>
        <v>14</v>
      </c>
      <c r="BK187" s="95">
        <f>'Datos sin int'!AX185</f>
        <v>22</v>
      </c>
    </row>
    <row r="188" spans="1:63" x14ac:dyDescent="0.3">
      <c r="A188" s="141">
        <v>185</v>
      </c>
      <c r="B188" s="95">
        <f>IF(Datos_totales!$E186=1,1,0)</f>
        <v>0</v>
      </c>
      <c r="C188" s="95">
        <f>IF(Datos_totales!$E186=2,1,0)</f>
        <v>1</v>
      </c>
      <c r="D188" s="95">
        <f>IF(Datos_totales!$E186=3,1,0)</f>
        <v>0</v>
      </c>
      <c r="E188" s="95">
        <f>IF(Datos_totales!$E186=4,1,0)</f>
        <v>0</v>
      </c>
      <c r="F188" s="95">
        <f>IF(Datos_totales!$B186=40,1,0)</f>
        <v>0</v>
      </c>
      <c r="G188" s="95">
        <f>IF(Datos_totales!$B186=60,1,0)</f>
        <v>1</v>
      </c>
      <c r="H188" s="95">
        <f>IF(Datos_totales!$B186=80,1,0)</f>
        <v>0</v>
      </c>
      <c r="I188" s="95">
        <f>IF(Datos_totales!$B186=90,1,0)</f>
        <v>0</v>
      </c>
      <c r="J188" s="95">
        <f>IF(Datos_totales!$M186=2,1,0)</f>
        <v>1</v>
      </c>
      <c r="K188" s="95">
        <f>IF(Datos_totales!$M186=3,1,0)</f>
        <v>0</v>
      </c>
      <c r="L188" s="95">
        <f>IF(Datos_totales!$M186=4,1,0)</f>
        <v>0</v>
      </c>
      <c r="M188" s="95">
        <f>IF(Datos_totales!$M186&gt;4,1,0)</f>
        <v>0</v>
      </c>
      <c r="N188" s="95">
        <f>IF(Datos_totales!$N186&lt;3.2,1,0)</f>
        <v>0</v>
      </c>
      <c r="O188" s="95">
        <f>IF(AND(Datos_totales!$N186&gt;=3.2,Datos_totales!$N186&lt;3.5),1,0)</f>
        <v>1</v>
      </c>
      <c r="P188" s="95">
        <f>IF(AND(Datos_totales!$N186&gt;=3.5,Datos_totales!$N186&lt;3.7),1,0)</f>
        <v>0</v>
      </c>
      <c r="Q188" s="95">
        <f>IF(AND(Datos_totales!$N186&gt;=3.7,Datos_totales!$N186&lt;4),1,0)</f>
        <v>0</v>
      </c>
      <c r="R188" s="95">
        <f>IF(Datos_totales!$N186&gt;4,1,0)</f>
        <v>0</v>
      </c>
      <c r="S188" s="95">
        <v>1</v>
      </c>
      <c r="T188" s="95">
        <f t="shared" si="38"/>
        <v>104</v>
      </c>
      <c r="U188" s="95">
        <v>0</v>
      </c>
      <c r="V188" s="53">
        <v>0</v>
      </c>
      <c r="W188" s="54">
        <f t="shared" si="29"/>
        <v>1</v>
      </c>
      <c r="X188" s="54">
        <f t="shared" si="30"/>
        <v>0</v>
      </c>
      <c r="Y188" s="54">
        <f t="shared" si="31"/>
        <v>0</v>
      </c>
      <c r="Z188" s="54">
        <f t="shared" si="32"/>
        <v>0</v>
      </c>
      <c r="AA188" s="54">
        <f t="shared" si="33"/>
        <v>0</v>
      </c>
      <c r="AB188" s="95">
        <v>10064</v>
      </c>
      <c r="AC188" s="95">
        <v>10137</v>
      </c>
      <c r="AD188" s="95">
        <v>10210</v>
      </c>
      <c r="AE188" s="95">
        <f t="shared" si="34"/>
        <v>10137</v>
      </c>
      <c r="AF188" s="95">
        <v>36.81</v>
      </c>
      <c r="AG188" s="95">
        <v>1.5659658174466666</v>
      </c>
      <c r="AH188" s="95">
        <v>3.84</v>
      </c>
      <c r="AI188" s="95">
        <f t="shared" si="35"/>
        <v>0</v>
      </c>
      <c r="AJ188" s="95">
        <f t="shared" si="36"/>
        <v>0</v>
      </c>
      <c r="AK188" s="95">
        <f t="shared" si="26"/>
        <v>0</v>
      </c>
      <c r="AL188" s="95">
        <f t="shared" si="27"/>
        <v>1</v>
      </c>
      <c r="AM188" s="95">
        <f t="shared" si="28"/>
        <v>0</v>
      </c>
      <c r="AN188" s="95">
        <v>0.58433122436753082</v>
      </c>
      <c r="AO188" s="95">
        <v>1</v>
      </c>
      <c r="AP188" s="50">
        <f t="shared" si="37"/>
        <v>1</v>
      </c>
      <c r="AQ188" s="95">
        <v>0</v>
      </c>
      <c r="AR188" s="95">
        <f>'Datos sin int'!AE186</f>
        <v>0</v>
      </c>
      <c r="AS188" s="95">
        <f>'Datos sin int'!AF186</f>
        <v>0</v>
      </c>
      <c r="AT188" s="95">
        <f>'Datos sin int'!AG186</f>
        <v>0</v>
      </c>
      <c r="AU188" s="95">
        <f>'Datos sin int'!AH186</f>
        <v>3</v>
      </c>
      <c r="AV188" s="95">
        <f>'Datos sin int'!AI186</f>
        <v>3</v>
      </c>
      <c r="AW188" s="95">
        <f>'Datos sin int'!AJ186</f>
        <v>0</v>
      </c>
      <c r="AX188" s="95">
        <f>'Datos sin int'!AK186</f>
        <v>0</v>
      </c>
      <c r="AY188" s="95">
        <f>'Datos sin int'!AL186</f>
        <v>1</v>
      </c>
      <c r="AZ188" s="95">
        <f>'Datos sin int'!AM186</f>
        <v>3</v>
      </c>
      <c r="BA188" s="95">
        <f>'Datos sin int'!AN186</f>
        <v>4</v>
      </c>
      <c r="BB188" s="95">
        <f>'Datos sin int'!AO186</f>
        <v>0</v>
      </c>
      <c r="BC188" s="95">
        <f>'Datos sin int'!AP186</f>
        <v>1</v>
      </c>
      <c r="BD188" s="95">
        <f>'Datos sin int'!AQ186</f>
        <v>2</v>
      </c>
      <c r="BE188" s="95">
        <f>'Datos sin int'!AR186</f>
        <v>5</v>
      </c>
      <c r="BF188" s="95">
        <f>'Datos sin int'!AS186</f>
        <v>8</v>
      </c>
      <c r="BG188" s="95">
        <f>'Datos sin int'!AT186</f>
        <v>0</v>
      </c>
      <c r="BH188" s="95">
        <f>'Datos sin int'!AU186</f>
        <v>1</v>
      </c>
      <c r="BI188" s="95">
        <f>'Datos sin int'!AV186</f>
        <v>3</v>
      </c>
      <c r="BJ188" s="95">
        <f>'Datos sin int'!AW186</f>
        <v>11</v>
      </c>
      <c r="BK188" s="95">
        <f>'Datos sin int'!AX186</f>
        <v>15</v>
      </c>
    </row>
    <row r="189" spans="1:63" x14ac:dyDescent="0.3">
      <c r="A189" s="141">
        <v>186</v>
      </c>
      <c r="B189" s="95">
        <f>IF(Datos_totales!$E187=1,1,0)</f>
        <v>0</v>
      </c>
      <c r="C189" s="95">
        <f>IF(Datos_totales!$E187=2,1,0)</f>
        <v>0</v>
      </c>
      <c r="D189" s="95">
        <f>IF(Datos_totales!$E187=3,1,0)</f>
        <v>1</v>
      </c>
      <c r="E189" s="95">
        <f>IF(Datos_totales!$E187=4,1,0)</f>
        <v>0</v>
      </c>
      <c r="F189" s="95">
        <f>IF(Datos_totales!$B187=40,1,0)</f>
        <v>0</v>
      </c>
      <c r="G189" s="95">
        <f>IF(Datos_totales!$B187=60,1,0)</f>
        <v>1</v>
      </c>
      <c r="H189" s="95">
        <f>IF(Datos_totales!$B187=80,1,0)</f>
        <v>0</v>
      </c>
      <c r="I189" s="95">
        <f>IF(Datos_totales!$B187=90,1,0)</f>
        <v>0</v>
      </c>
      <c r="J189" s="95">
        <f>IF(Datos_totales!$M187=2,1,0)</f>
        <v>1</v>
      </c>
      <c r="K189" s="95">
        <f>IF(Datos_totales!$M187=3,1,0)</f>
        <v>0</v>
      </c>
      <c r="L189" s="95">
        <f>IF(Datos_totales!$M187=4,1,0)</f>
        <v>0</v>
      </c>
      <c r="M189" s="95">
        <f>IF(Datos_totales!$M187&gt;4,1,0)</f>
        <v>0</v>
      </c>
      <c r="N189" s="95">
        <f>IF(Datos_totales!$N187&lt;3.2,1,0)</f>
        <v>0</v>
      </c>
      <c r="O189" s="95">
        <f>IF(AND(Datos_totales!$N187&gt;=3.2,Datos_totales!$N187&lt;3.5),1,0)</f>
        <v>1</v>
      </c>
      <c r="P189" s="95">
        <f>IF(AND(Datos_totales!$N187&gt;=3.5,Datos_totales!$N187&lt;3.7),1,0)</f>
        <v>0</v>
      </c>
      <c r="Q189" s="95">
        <f>IF(AND(Datos_totales!$N187&gt;=3.7,Datos_totales!$N187&lt;4),1,0)</f>
        <v>0</v>
      </c>
      <c r="R189" s="95">
        <f>IF(Datos_totales!$N187&gt;4,1,0)</f>
        <v>0</v>
      </c>
      <c r="S189" s="95">
        <v>1</v>
      </c>
      <c r="T189" s="95">
        <f t="shared" si="38"/>
        <v>105</v>
      </c>
      <c r="U189" s="95">
        <v>0</v>
      </c>
      <c r="V189" s="53">
        <v>1.0000000000000009E-2</v>
      </c>
      <c r="W189" s="54">
        <f t="shared" si="29"/>
        <v>1</v>
      </c>
      <c r="X189" s="54">
        <f t="shared" si="30"/>
        <v>0</v>
      </c>
      <c r="Y189" s="54">
        <f t="shared" si="31"/>
        <v>0</v>
      </c>
      <c r="Z189" s="54">
        <f t="shared" si="32"/>
        <v>0</v>
      </c>
      <c r="AA189" s="54">
        <f t="shared" si="33"/>
        <v>0</v>
      </c>
      <c r="AB189" s="95">
        <v>10064</v>
      </c>
      <c r="AC189" s="95">
        <v>10137</v>
      </c>
      <c r="AD189" s="95">
        <v>10210</v>
      </c>
      <c r="AE189" s="95">
        <f t="shared" si="34"/>
        <v>10137</v>
      </c>
      <c r="AF189" s="95">
        <v>30.23</v>
      </c>
      <c r="AG189" s="95">
        <v>1.4804381471778172</v>
      </c>
      <c r="AH189" s="95">
        <v>4.0599999999999996</v>
      </c>
      <c r="AI189" s="95">
        <f t="shared" si="35"/>
        <v>0</v>
      </c>
      <c r="AJ189" s="95">
        <f t="shared" si="36"/>
        <v>0</v>
      </c>
      <c r="AK189" s="95">
        <f t="shared" si="26"/>
        <v>0</v>
      </c>
      <c r="AL189" s="95">
        <f t="shared" si="27"/>
        <v>1</v>
      </c>
      <c r="AM189" s="95">
        <f t="shared" si="28"/>
        <v>0</v>
      </c>
      <c r="AN189" s="95">
        <v>0.60852603357719404</v>
      </c>
      <c r="AO189" s="95">
        <v>1</v>
      </c>
      <c r="AP189" s="50">
        <f t="shared" si="37"/>
        <v>1</v>
      </c>
      <c r="AQ189" s="95">
        <v>0</v>
      </c>
      <c r="AR189" s="95">
        <f>'Datos sin int'!AE187</f>
        <v>0</v>
      </c>
      <c r="AS189" s="95">
        <f>'Datos sin int'!AF187</f>
        <v>0</v>
      </c>
      <c r="AT189" s="95">
        <f>'Datos sin int'!AG187</f>
        <v>1</v>
      </c>
      <c r="AU189" s="95">
        <f>'Datos sin int'!AH187</f>
        <v>2</v>
      </c>
      <c r="AV189" s="95">
        <f>'Datos sin int'!AI187</f>
        <v>3</v>
      </c>
      <c r="AW189" s="95">
        <f>'Datos sin int'!AJ187</f>
        <v>0</v>
      </c>
      <c r="AX189" s="95">
        <f>'Datos sin int'!AK187</f>
        <v>0</v>
      </c>
      <c r="AY189" s="95">
        <f>'Datos sin int'!AL187</f>
        <v>0</v>
      </c>
      <c r="AZ189" s="95">
        <f>'Datos sin int'!AM187</f>
        <v>6</v>
      </c>
      <c r="BA189" s="95">
        <f>'Datos sin int'!AN187</f>
        <v>6</v>
      </c>
      <c r="BB189" s="95">
        <f>'Datos sin int'!AO187</f>
        <v>0</v>
      </c>
      <c r="BC189" s="95">
        <f>'Datos sin int'!AP187</f>
        <v>1</v>
      </c>
      <c r="BD189" s="95">
        <f>'Datos sin int'!AQ187</f>
        <v>0</v>
      </c>
      <c r="BE189" s="95">
        <f>'Datos sin int'!AR187</f>
        <v>8</v>
      </c>
      <c r="BF189" s="95">
        <f>'Datos sin int'!AS187</f>
        <v>9</v>
      </c>
      <c r="BG189" s="95">
        <f>'Datos sin int'!AT187</f>
        <v>0</v>
      </c>
      <c r="BH189" s="95">
        <f>'Datos sin int'!AU187</f>
        <v>1</v>
      </c>
      <c r="BI189" s="95">
        <f>'Datos sin int'!AV187</f>
        <v>1</v>
      </c>
      <c r="BJ189" s="95">
        <f>'Datos sin int'!AW187</f>
        <v>16</v>
      </c>
      <c r="BK189" s="95">
        <f>'Datos sin int'!AX187</f>
        <v>18</v>
      </c>
    </row>
    <row r="190" spans="1:63" x14ac:dyDescent="0.3">
      <c r="A190" s="141">
        <v>187</v>
      </c>
      <c r="B190" s="95">
        <f>IF(Datos_totales!$E188=1,1,0)</f>
        <v>0</v>
      </c>
      <c r="C190" s="95">
        <f>IF(Datos_totales!$E188=2,1,0)</f>
        <v>0</v>
      </c>
      <c r="D190" s="95">
        <f>IF(Datos_totales!$E188=3,1,0)</f>
        <v>1</v>
      </c>
      <c r="E190" s="95">
        <f>IF(Datos_totales!$E188=4,1,0)</f>
        <v>0</v>
      </c>
      <c r="F190" s="95">
        <f>IF(Datos_totales!$B188=40,1,0)</f>
        <v>0</v>
      </c>
      <c r="G190" s="95">
        <f>IF(Datos_totales!$B188=60,1,0)</f>
        <v>1</v>
      </c>
      <c r="H190" s="95">
        <f>IF(Datos_totales!$B188=80,1,0)</f>
        <v>0</v>
      </c>
      <c r="I190" s="95">
        <f>IF(Datos_totales!$B188=90,1,0)</f>
        <v>0</v>
      </c>
      <c r="J190" s="95">
        <f>IF(Datos_totales!$M188=2,1,0)</f>
        <v>1</v>
      </c>
      <c r="K190" s="95">
        <f>IF(Datos_totales!$M188=3,1,0)</f>
        <v>0</v>
      </c>
      <c r="L190" s="95">
        <f>IF(Datos_totales!$M188=4,1,0)</f>
        <v>0</v>
      </c>
      <c r="M190" s="95">
        <f>IF(Datos_totales!$M188&gt;4,1,0)</f>
        <v>0</v>
      </c>
      <c r="N190" s="95">
        <f>IF(Datos_totales!$N188&lt;3.2,1,0)</f>
        <v>0</v>
      </c>
      <c r="O190" s="95">
        <f>IF(AND(Datos_totales!$N188&gt;=3.2,Datos_totales!$N188&lt;3.5),1,0)</f>
        <v>1</v>
      </c>
      <c r="P190" s="95">
        <f>IF(AND(Datos_totales!$N188&gt;=3.5,Datos_totales!$N188&lt;3.7),1,0)</f>
        <v>0</v>
      </c>
      <c r="Q190" s="95">
        <f>IF(AND(Datos_totales!$N188&gt;=3.7,Datos_totales!$N188&lt;4),1,0)</f>
        <v>0</v>
      </c>
      <c r="R190" s="95">
        <f>IF(Datos_totales!$N188&gt;4,1,0)</f>
        <v>0</v>
      </c>
      <c r="S190" s="95">
        <v>1</v>
      </c>
      <c r="T190" s="95">
        <f t="shared" si="38"/>
        <v>106</v>
      </c>
      <c r="U190" s="95">
        <v>0</v>
      </c>
      <c r="V190" s="53">
        <v>0</v>
      </c>
      <c r="W190" s="54">
        <f t="shared" si="29"/>
        <v>1</v>
      </c>
      <c r="X190" s="54">
        <f t="shared" si="30"/>
        <v>0</v>
      </c>
      <c r="Y190" s="54">
        <f t="shared" si="31"/>
        <v>0</v>
      </c>
      <c r="Z190" s="54">
        <f t="shared" si="32"/>
        <v>0</v>
      </c>
      <c r="AA190" s="54">
        <f t="shared" si="33"/>
        <v>0</v>
      </c>
      <c r="AB190" s="95">
        <v>10064</v>
      </c>
      <c r="AC190" s="95">
        <v>10137</v>
      </c>
      <c r="AD190" s="95">
        <v>10210</v>
      </c>
      <c r="AE190" s="95">
        <f t="shared" si="34"/>
        <v>10137</v>
      </c>
      <c r="AF190" s="95">
        <v>31.35</v>
      </c>
      <c r="AG190" s="95">
        <v>1.4962375451667353</v>
      </c>
      <c r="AH190" s="95">
        <v>4.57</v>
      </c>
      <c r="AI190" s="95">
        <f t="shared" si="35"/>
        <v>0</v>
      </c>
      <c r="AJ190" s="95">
        <f t="shared" si="36"/>
        <v>0</v>
      </c>
      <c r="AK190" s="95">
        <f t="shared" si="26"/>
        <v>0</v>
      </c>
      <c r="AL190" s="95">
        <f t="shared" si="27"/>
        <v>1</v>
      </c>
      <c r="AM190" s="95">
        <f t="shared" si="28"/>
        <v>0</v>
      </c>
      <c r="AN190" s="95">
        <v>0.6599162000698503</v>
      </c>
      <c r="AO190" s="95">
        <v>0</v>
      </c>
      <c r="AP190" s="50">
        <f t="shared" si="37"/>
        <v>0</v>
      </c>
      <c r="AQ190" s="95">
        <v>0</v>
      </c>
      <c r="AR190" s="95">
        <f>'Datos sin int'!AE188</f>
        <v>0</v>
      </c>
      <c r="AS190" s="95">
        <f>'Datos sin int'!AF188</f>
        <v>0</v>
      </c>
      <c r="AT190" s="95">
        <f>'Datos sin int'!AG188</f>
        <v>0</v>
      </c>
      <c r="AU190" s="95">
        <f>'Datos sin int'!AH188</f>
        <v>0</v>
      </c>
      <c r="AV190" s="95">
        <f>'Datos sin int'!AI188</f>
        <v>0</v>
      </c>
      <c r="AW190" s="95">
        <f>'Datos sin int'!AJ188</f>
        <v>0</v>
      </c>
      <c r="AX190" s="95">
        <f>'Datos sin int'!AK188</f>
        <v>0</v>
      </c>
      <c r="AY190" s="95">
        <f>'Datos sin int'!AL188</f>
        <v>2</v>
      </c>
      <c r="AZ190" s="95">
        <f>'Datos sin int'!AM188</f>
        <v>1</v>
      </c>
      <c r="BA190" s="95">
        <f>'Datos sin int'!AN188</f>
        <v>3</v>
      </c>
      <c r="BB190" s="95">
        <f>'Datos sin int'!AO188</f>
        <v>0</v>
      </c>
      <c r="BC190" s="95">
        <f>'Datos sin int'!AP188</f>
        <v>0</v>
      </c>
      <c r="BD190" s="95">
        <f>'Datos sin int'!AQ188</f>
        <v>1</v>
      </c>
      <c r="BE190" s="95">
        <f>'Datos sin int'!AR188</f>
        <v>0</v>
      </c>
      <c r="BF190" s="95">
        <f>'Datos sin int'!AS188</f>
        <v>1</v>
      </c>
      <c r="BG190" s="95">
        <f>'Datos sin int'!AT188</f>
        <v>0</v>
      </c>
      <c r="BH190" s="95">
        <f>'Datos sin int'!AU188</f>
        <v>0</v>
      </c>
      <c r="BI190" s="95">
        <f>'Datos sin int'!AV188</f>
        <v>3</v>
      </c>
      <c r="BJ190" s="95">
        <f>'Datos sin int'!AW188</f>
        <v>1</v>
      </c>
      <c r="BK190" s="95">
        <f>'Datos sin int'!AX188</f>
        <v>4</v>
      </c>
    </row>
    <row r="191" spans="1:63" x14ac:dyDescent="0.3">
      <c r="A191" s="141">
        <v>188</v>
      </c>
      <c r="B191" s="95">
        <f>IF(Datos_totales!$E189=1,1,0)</f>
        <v>0</v>
      </c>
      <c r="C191" s="95">
        <f>IF(Datos_totales!$E189=2,1,0)</f>
        <v>0</v>
      </c>
      <c r="D191" s="95">
        <f>IF(Datos_totales!$E189=3,1,0)</f>
        <v>1</v>
      </c>
      <c r="E191" s="95">
        <f>IF(Datos_totales!$E189=4,1,0)</f>
        <v>0</v>
      </c>
      <c r="F191" s="95">
        <f>IF(Datos_totales!$B189=40,1,0)</f>
        <v>0</v>
      </c>
      <c r="G191" s="95">
        <f>IF(Datos_totales!$B189=60,1,0)</f>
        <v>1</v>
      </c>
      <c r="H191" s="95">
        <f>IF(Datos_totales!$B189=80,1,0)</f>
        <v>0</v>
      </c>
      <c r="I191" s="95">
        <f>IF(Datos_totales!$B189=90,1,0)</f>
        <v>0</v>
      </c>
      <c r="J191" s="95">
        <f>IF(Datos_totales!$M189=2,1,0)</f>
        <v>1</v>
      </c>
      <c r="K191" s="95">
        <f>IF(Datos_totales!$M189=3,1,0)</f>
        <v>0</v>
      </c>
      <c r="L191" s="95">
        <f>IF(Datos_totales!$M189=4,1,0)</f>
        <v>0</v>
      </c>
      <c r="M191" s="95">
        <f>IF(Datos_totales!$M189&gt;4,1,0)</f>
        <v>0</v>
      </c>
      <c r="N191" s="95">
        <f>IF(Datos_totales!$N189&lt;3.2,1,0)</f>
        <v>1</v>
      </c>
      <c r="O191" s="95">
        <f>IF(AND(Datos_totales!$N189&gt;=3.2,Datos_totales!$N189&lt;3.5),1,0)</f>
        <v>0</v>
      </c>
      <c r="P191" s="95">
        <f>IF(AND(Datos_totales!$N189&gt;=3.5,Datos_totales!$N189&lt;3.7),1,0)</f>
        <v>0</v>
      </c>
      <c r="Q191" s="95">
        <f>IF(AND(Datos_totales!$N189&gt;=3.7,Datos_totales!$N189&lt;4),1,0)</f>
        <v>0</v>
      </c>
      <c r="R191" s="95">
        <f>IF(Datos_totales!$N189&gt;4,1,0)</f>
        <v>0</v>
      </c>
      <c r="S191" s="95">
        <v>0.37800000000000011</v>
      </c>
      <c r="T191" s="95">
        <f t="shared" si="38"/>
        <v>106.378</v>
      </c>
      <c r="U191" s="95">
        <v>0</v>
      </c>
      <c r="V191" s="53">
        <v>0</v>
      </c>
      <c r="W191" s="54">
        <f t="shared" si="29"/>
        <v>1</v>
      </c>
      <c r="X191" s="54">
        <f t="shared" si="30"/>
        <v>0</v>
      </c>
      <c r="Y191" s="54">
        <f t="shared" si="31"/>
        <v>0</v>
      </c>
      <c r="Z191" s="54">
        <f t="shared" si="32"/>
        <v>0</v>
      </c>
      <c r="AA191" s="54">
        <f t="shared" si="33"/>
        <v>0</v>
      </c>
      <c r="AB191" s="95">
        <v>10064</v>
      </c>
      <c r="AC191" s="95">
        <v>10137</v>
      </c>
      <c r="AD191" s="95">
        <v>10210</v>
      </c>
      <c r="AE191" s="95">
        <f t="shared" si="34"/>
        <v>10137</v>
      </c>
      <c r="AF191" s="95">
        <v>33.72</v>
      </c>
      <c r="AG191" s="95">
        <v>1.5278875659527047</v>
      </c>
      <c r="AH191" s="95">
        <v>2.91</v>
      </c>
      <c r="AI191" s="95">
        <f t="shared" si="35"/>
        <v>0</v>
      </c>
      <c r="AJ191" s="95">
        <f t="shared" si="36"/>
        <v>0</v>
      </c>
      <c r="AK191" s="95">
        <f t="shared" si="26"/>
        <v>1</v>
      </c>
      <c r="AL191" s="95">
        <f t="shared" si="27"/>
        <v>0</v>
      </c>
      <c r="AM191" s="95">
        <f t="shared" si="28"/>
        <v>0</v>
      </c>
      <c r="AN191" s="95">
        <v>0.46389298898590731</v>
      </c>
      <c r="AO191" s="95">
        <v>0</v>
      </c>
      <c r="AP191" s="50">
        <f t="shared" si="37"/>
        <v>0</v>
      </c>
      <c r="AQ191" s="95">
        <v>0</v>
      </c>
      <c r="AR191" s="95">
        <f>'Datos sin int'!AE189</f>
        <v>0</v>
      </c>
      <c r="AS191" s="95">
        <f>'Datos sin int'!AF189</f>
        <v>0</v>
      </c>
      <c r="AT191" s="95">
        <f>'Datos sin int'!AG189</f>
        <v>0</v>
      </c>
      <c r="AU191" s="95">
        <f>'Datos sin int'!AH189</f>
        <v>0</v>
      </c>
      <c r="AV191" s="95">
        <f>'Datos sin int'!AI189</f>
        <v>0</v>
      </c>
      <c r="AW191" s="95">
        <f>'Datos sin int'!AJ189</f>
        <v>0</v>
      </c>
      <c r="AX191" s="95">
        <f>'Datos sin int'!AK189</f>
        <v>0</v>
      </c>
      <c r="AY191" s="95">
        <f>'Datos sin int'!AL189</f>
        <v>0</v>
      </c>
      <c r="AZ191" s="95">
        <f>'Datos sin int'!AM189</f>
        <v>1</v>
      </c>
      <c r="BA191" s="95">
        <f>'Datos sin int'!AN189</f>
        <v>1</v>
      </c>
      <c r="BB191" s="95">
        <f>'Datos sin int'!AO189</f>
        <v>0</v>
      </c>
      <c r="BC191" s="95">
        <f>'Datos sin int'!AP189</f>
        <v>0</v>
      </c>
      <c r="BD191" s="95">
        <f>'Datos sin int'!AQ189</f>
        <v>0</v>
      </c>
      <c r="BE191" s="95">
        <f>'Datos sin int'!AR189</f>
        <v>0</v>
      </c>
      <c r="BF191" s="95">
        <f>'Datos sin int'!AS189</f>
        <v>0</v>
      </c>
      <c r="BG191" s="95">
        <f>'Datos sin int'!AT189</f>
        <v>0</v>
      </c>
      <c r="BH191" s="95">
        <f>'Datos sin int'!AU189</f>
        <v>0</v>
      </c>
      <c r="BI191" s="95">
        <f>'Datos sin int'!AV189</f>
        <v>0</v>
      </c>
      <c r="BJ191" s="95">
        <f>'Datos sin int'!AW189</f>
        <v>1</v>
      </c>
      <c r="BK191" s="95">
        <f>'Datos sin int'!AX189</f>
        <v>1</v>
      </c>
    </row>
    <row r="192" spans="1:63" x14ac:dyDescent="0.3">
      <c r="A192" s="141">
        <v>189</v>
      </c>
      <c r="B192" s="95">
        <f>IF(Datos_totales!$E190=1,1,0)</f>
        <v>0</v>
      </c>
      <c r="C192" s="95">
        <f>IF(Datos_totales!$E190=2,1,0)</f>
        <v>0</v>
      </c>
      <c r="D192" s="95">
        <f>IF(Datos_totales!$E190=3,1,0)</f>
        <v>1</v>
      </c>
      <c r="E192" s="95">
        <f>IF(Datos_totales!$E190=4,1,0)</f>
        <v>0</v>
      </c>
      <c r="F192" s="95">
        <f>IF(Datos_totales!$B190=40,1,0)</f>
        <v>0</v>
      </c>
      <c r="G192" s="95">
        <f>IF(Datos_totales!$B190=60,1,0)</f>
        <v>1</v>
      </c>
      <c r="H192" s="95">
        <f>IF(Datos_totales!$B190=80,1,0)</f>
        <v>0</v>
      </c>
      <c r="I192" s="95">
        <f>IF(Datos_totales!$B190=90,1,0)</f>
        <v>0</v>
      </c>
      <c r="J192" s="95">
        <f>IF(Datos_totales!$M190=2,1,0)</f>
        <v>1</v>
      </c>
      <c r="K192" s="95">
        <f>IF(Datos_totales!$M190=3,1,0)</f>
        <v>0</v>
      </c>
      <c r="L192" s="95">
        <f>IF(Datos_totales!$M190=4,1,0)</f>
        <v>0</v>
      </c>
      <c r="M192" s="95">
        <f>IF(Datos_totales!$M190&gt;4,1,0)</f>
        <v>0</v>
      </c>
      <c r="N192" s="95">
        <f>IF(Datos_totales!$N190&lt;3.2,1,0)</f>
        <v>0</v>
      </c>
      <c r="O192" s="95">
        <f>IF(AND(Datos_totales!$N190&gt;=3.2,Datos_totales!$N190&lt;3.5),1,0)</f>
        <v>1</v>
      </c>
      <c r="P192" s="95">
        <f>IF(AND(Datos_totales!$N190&gt;=3.5,Datos_totales!$N190&lt;3.7),1,0)</f>
        <v>0</v>
      </c>
      <c r="Q192" s="95">
        <f>IF(AND(Datos_totales!$N190&gt;=3.7,Datos_totales!$N190&lt;4),1,0)</f>
        <v>0</v>
      </c>
      <c r="R192" s="95">
        <f>IF(Datos_totales!$N190&gt;4,1,0)</f>
        <v>0</v>
      </c>
      <c r="S192" s="95">
        <v>0.35200000000000387</v>
      </c>
      <c r="T192" s="95">
        <f t="shared" si="38"/>
        <v>106.73</v>
      </c>
      <c r="U192" s="95">
        <v>0</v>
      </c>
      <c r="V192" s="53">
        <v>3.0000000000000027E-2</v>
      </c>
      <c r="W192" s="54">
        <f t="shared" si="29"/>
        <v>0</v>
      </c>
      <c r="X192" s="54">
        <f t="shared" si="30"/>
        <v>1</v>
      </c>
      <c r="Y192" s="54">
        <f t="shared" si="31"/>
        <v>0</v>
      </c>
      <c r="Z192" s="54">
        <f t="shared" si="32"/>
        <v>0</v>
      </c>
      <c r="AA192" s="54">
        <f t="shared" si="33"/>
        <v>0</v>
      </c>
      <c r="AB192" s="95">
        <v>10064</v>
      </c>
      <c r="AC192" s="95">
        <v>10137</v>
      </c>
      <c r="AD192" s="95">
        <v>10210</v>
      </c>
      <c r="AE192" s="95">
        <f t="shared" si="34"/>
        <v>10137</v>
      </c>
      <c r="AF192" s="95">
        <v>37.869999999999997</v>
      </c>
      <c r="AG192" s="95">
        <v>1.5782953051208262</v>
      </c>
      <c r="AH192" s="95">
        <v>3.35</v>
      </c>
      <c r="AI192" s="95">
        <f t="shared" si="35"/>
        <v>0</v>
      </c>
      <c r="AJ192" s="95">
        <f t="shared" si="36"/>
        <v>0</v>
      </c>
      <c r="AK192" s="95">
        <f t="shared" si="26"/>
        <v>1</v>
      </c>
      <c r="AL192" s="95">
        <f t="shared" si="27"/>
        <v>0</v>
      </c>
      <c r="AM192" s="95">
        <f t="shared" si="28"/>
        <v>0</v>
      </c>
      <c r="AN192" s="95">
        <v>0.5250448070368452</v>
      </c>
      <c r="AO192" s="95">
        <v>0</v>
      </c>
      <c r="AP192" s="50">
        <f t="shared" si="37"/>
        <v>0</v>
      </c>
      <c r="AQ192" s="95">
        <v>0</v>
      </c>
      <c r="AR192" s="95">
        <f>'Datos sin int'!AE190</f>
        <v>0</v>
      </c>
      <c r="AS192" s="95">
        <f>'Datos sin int'!AF190</f>
        <v>1</v>
      </c>
      <c r="AT192" s="95">
        <f>'Datos sin int'!AG190</f>
        <v>0</v>
      </c>
      <c r="AU192" s="95">
        <f>'Datos sin int'!AH190</f>
        <v>1</v>
      </c>
      <c r="AV192" s="95">
        <f>'Datos sin int'!AI190</f>
        <v>2</v>
      </c>
      <c r="AW192" s="95">
        <f>'Datos sin int'!AJ190</f>
        <v>0</v>
      </c>
      <c r="AX192" s="95">
        <f>'Datos sin int'!AK190</f>
        <v>0</v>
      </c>
      <c r="AY192" s="95">
        <f>'Datos sin int'!AL190</f>
        <v>1</v>
      </c>
      <c r="AZ192" s="95">
        <f>'Datos sin int'!AM190</f>
        <v>0</v>
      </c>
      <c r="BA192" s="95">
        <f>'Datos sin int'!AN190</f>
        <v>1</v>
      </c>
      <c r="BB192" s="95">
        <f>'Datos sin int'!AO190</f>
        <v>0</v>
      </c>
      <c r="BC192" s="95">
        <f>'Datos sin int'!AP190</f>
        <v>0</v>
      </c>
      <c r="BD192" s="95">
        <f>'Datos sin int'!AQ190</f>
        <v>0</v>
      </c>
      <c r="BE192" s="95">
        <f>'Datos sin int'!AR190</f>
        <v>0</v>
      </c>
      <c r="BF192" s="95">
        <f>'Datos sin int'!AS190</f>
        <v>0</v>
      </c>
      <c r="BG192" s="95">
        <f>'Datos sin int'!AT190</f>
        <v>0</v>
      </c>
      <c r="BH192" s="95">
        <f>'Datos sin int'!AU190</f>
        <v>1</v>
      </c>
      <c r="BI192" s="95">
        <f>'Datos sin int'!AV190</f>
        <v>1</v>
      </c>
      <c r="BJ192" s="95">
        <f>'Datos sin int'!AW190</f>
        <v>1</v>
      </c>
      <c r="BK192" s="95">
        <f>'Datos sin int'!AX190</f>
        <v>3</v>
      </c>
    </row>
    <row r="193" spans="1:63" x14ac:dyDescent="0.3">
      <c r="A193" s="141">
        <v>190</v>
      </c>
      <c r="B193" s="95">
        <f>IF(Datos_totales!$E191=1,1,0)</f>
        <v>0</v>
      </c>
      <c r="C193" s="95">
        <f>IF(Datos_totales!$E191=2,1,0)</f>
        <v>1</v>
      </c>
      <c r="D193" s="95">
        <f>IF(Datos_totales!$E191=3,1,0)</f>
        <v>0</v>
      </c>
      <c r="E193" s="95">
        <f>IF(Datos_totales!$E191=4,1,0)</f>
        <v>0</v>
      </c>
      <c r="F193" s="95">
        <f>IF(Datos_totales!$B191=40,1,0)</f>
        <v>0</v>
      </c>
      <c r="G193" s="95">
        <f>IF(Datos_totales!$B191=60,1,0)</f>
        <v>1</v>
      </c>
      <c r="H193" s="95">
        <f>IF(Datos_totales!$B191=80,1,0)</f>
        <v>0</v>
      </c>
      <c r="I193" s="95">
        <f>IF(Datos_totales!$B191=90,1,0)</f>
        <v>0</v>
      </c>
      <c r="J193" s="95">
        <f>IF(Datos_totales!$M191=2,1,0)</f>
        <v>1</v>
      </c>
      <c r="K193" s="95">
        <f>IF(Datos_totales!$M191=3,1,0)</f>
        <v>0</v>
      </c>
      <c r="L193" s="95">
        <f>IF(Datos_totales!$M191=4,1,0)</f>
        <v>0</v>
      </c>
      <c r="M193" s="95">
        <f>IF(Datos_totales!$M191&gt;4,1,0)</f>
        <v>0</v>
      </c>
      <c r="N193" s="95">
        <f>IF(Datos_totales!$N191&lt;3.2,1,0)</f>
        <v>0</v>
      </c>
      <c r="O193" s="95">
        <f>IF(AND(Datos_totales!$N191&gt;=3.2,Datos_totales!$N191&lt;3.5),1,0)</f>
        <v>1</v>
      </c>
      <c r="P193" s="95">
        <f>IF(AND(Datos_totales!$N191&gt;=3.5,Datos_totales!$N191&lt;3.7),1,0)</f>
        <v>0</v>
      </c>
      <c r="Q193" s="95">
        <f>IF(AND(Datos_totales!$N191&gt;=3.7,Datos_totales!$N191&lt;4),1,0)</f>
        <v>0</v>
      </c>
      <c r="R193" s="95">
        <f>IF(Datos_totales!$N191&gt;4,1,0)</f>
        <v>0</v>
      </c>
      <c r="S193" s="95">
        <v>0.92999999999999261</v>
      </c>
      <c r="T193" s="95">
        <f t="shared" si="38"/>
        <v>107.66</v>
      </c>
      <c r="U193" s="95">
        <v>0</v>
      </c>
      <c r="V193" s="53">
        <v>0</v>
      </c>
      <c r="W193" s="54">
        <f t="shared" si="29"/>
        <v>1</v>
      </c>
      <c r="X193" s="54">
        <f t="shared" si="30"/>
        <v>0</v>
      </c>
      <c r="Y193" s="54">
        <f t="shared" si="31"/>
        <v>0</v>
      </c>
      <c r="Z193" s="54">
        <f t="shared" si="32"/>
        <v>0</v>
      </c>
      <c r="AA193" s="54">
        <f t="shared" si="33"/>
        <v>0</v>
      </c>
      <c r="AB193" s="95">
        <v>10064</v>
      </c>
      <c r="AC193" s="95">
        <v>10137</v>
      </c>
      <c r="AD193" s="95">
        <v>10210</v>
      </c>
      <c r="AE193" s="95">
        <f t="shared" si="34"/>
        <v>10137</v>
      </c>
      <c r="AF193" s="95">
        <v>23.72</v>
      </c>
      <c r="AG193" s="95">
        <v>1.3751146846922251</v>
      </c>
      <c r="AH193" s="95">
        <v>3.84</v>
      </c>
      <c r="AI193" s="95">
        <f t="shared" si="35"/>
        <v>0</v>
      </c>
      <c r="AJ193" s="95">
        <f t="shared" si="36"/>
        <v>0</v>
      </c>
      <c r="AK193" s="95">
        <f t="shared" si="26"/>
        <v>0</v>
      </c>
      <c r="AL193" s="95">
        <f t="shared" si="27"/>
        <v>1</v>
      </c>
      <c r="AM193" s="95">
        <f t="shared" si="28"/>
        <v>0</v>
      </c>
      <c r="AN193" s="95">
        <v>0.58433122436753082</v>
      </c>
      <c r="AO193" s="95">
        <v>1</v>
      </c>
      <c r="AP193" s="50">
        <f t="shared" si="37"/>
        <v>1.0752688172043097</v>
      </c>
      <c r="AQ193" s="95">
        <v>0</v>
      </c>
      <c r="AR193" s="95">
        <f>'Datos sin int'!AE191</f>
        <v>0</v>
      </c>
      <c r="AS193" s="95">
        <f>'Datos sin int'!AF191</f>
        <v>0</v>
      </c>
      <c r="AT193" s="95">
        <f>'Datos sin int'!AG191</f>
        <v>1</v>
      </c>
      <c r="AU193" s="95">
        <f>'Datos sin int'!AH191</f>
        <v>2</v>
      </c>
      <c r="AV193" s="95">
        <f>'Datos sin int'!AI191</f>
        <v>3</v>
      </c>
      <c r="AW193" s="95">
        <f>'Datos sin int'!AJ191</f>
        <v>0</v>
      </c>
      <c r="AX193" s="95">
        <f>'Datos sin int'!AK191</f>
        <v>0</v>
      </c>
      <c r="AY193" s="95">
        <f>'Datos sin int'!AL191</f>
        <v>2</v>
      </c>
      <c r="AZ193" s="95">
        <f>'Datos sin int'!AM191</f>
        <v>1</v>
      </c>
      <c r="BA193" s="95">
        <f>'Datos sin int'!AN191</f>
        <v>3</v>
      </c>
      <c r="BB193" s="95">
        <f>'Datos sin int'!AO191</f>
        <v>0</v>
      </c>
      <c r="BC193" s="95">
        <f>'Datos sin int'!AP191</f>
        <v>0</v>
      </c>
      <c r="BD193" s="95">
        <f>'Datos sin int'!AQ191</f>
        <v>0</v>
      </c>
      <c r="BE193" s="95">
        <f>'Datos sin int'!AR191</f>
        <v>3</v>
      </c>
      <c r="BF193" s="95">
        <f>'Datos sin int'!AS191</f>
        <v>3</v>
      </c>
      <c r="BG193" s="95">
        <f>'Datos sin int'!AT191</f>
        <v>0</v>
      </c>
      <c r="BH193" s="95">
        <f>'Datos sin int'!AU191</f>
        <v>0</v>
      </c>
      <c r="BI193" s="95">
        <f>'Datos sin int'!AV191</f>
        <v>3</v>
      </c>
      <c r="BJ193" s="95">
        <f>'Datos sin int'!AW191</f>
        <v>6</v>
      </c>
      <c r="BK193" s="95">
        <f>'Datos sin int'!AX191</f>
        <v>9</v>
      </c>
    </row>
    <row r="194" spans="1:63" x14ac:dyDescent="0.3">
      <c r="A194" s="141">
        <v>191</v>
      </c>
      <c r="B194" s="95">
        <f>IF(Datos_totales!$E192=1,1,0)</f>
        <v>0</v>
      </c>
      <c r="C194" s="95">
        <f>IF(Datos_totales!$E192=2,1,0)</f>
        <v>1</v>
      </c>
      <c r="D194" s="95">
        <f>IF(Datos_totales!$E192=3,1,0)</f>
        <v>0</v>
      </c>
      <c r="E194" s="95">
        <f>IF(Datos_totales!$E192=4,1,0)</f>
        <v>0</v>
      </c>
      <c r="F194" s="95">
        <f>IF(Datos_totales!$B192=40,1,0)</f>
        <v>0</v>
      </c>
      <c r="G194" s="95">
        <f>IF(Datos_totales!$B192=60,1,0)</f>
        <v>1</v>
      </c>
      <c r="H194" s="95">
        <f>IF(Datos_totales!$B192=80,1,0)</f>
        <v>0</v>
      </c>
      <c r="I194" s="95">
        <f>IF(Datos_totales!$B192=90,1,0)</f>
        <v>0</v>
      </c>
      <c r="J194" s="95">
        <f>IF(Datos_totales!$M192=2,1,0)</f>
        <v>1</v>
      </c>
      <c r="K194" s="95">
        <f>IF(Datos_totales!$M192=3,1,0)</f>
        <v>0</v>
      </c>
      <c r="L194" s="95">
        <f>IF(Datos_totales!$M192=4,1,0)</f>
        <v>0</v>
      </c>
      <c r="M194" s="95">
        <f>IF(Datos_totales!$M192&gt;4,1,0)</f>
        <v>0</v>
      </c>
      <c r="N194" s="95">
        <f>IF(Datos_totales!$N192&lt;3.2,1,0)</f>
        <v>0</v>
      </c>
      <c r="O194" s="95">
        <f>IF(AND(Datos_totales!$N192&gt;=3.2,Datos_totales!$N192&lt;3.5),1,0)</f>
        <v>1</v>
      </c>
      <c r="P194" s="95">
        <f>IF(AND(Datos_totales!$N192&gt;=3.5,Datos_totales!$N192&lt;3.7),1,0)</f>
        <v>0</v>
      </c>
      <c r="Q194" s="95">
        <f>IF(AND(Datos_totales!$N192&gt;=3.7,Datos_totales!$N192&lt;4),1,0)</f>
        <v>0</v>
      </c>
      <c r="R194" s="95">
        <f>IF(Datos_totales!$N192&gt;4,1,0)</f>
        <v>0</v>
      </c>
      <c r="S194" s="95">
        <v>0.34000000000000341</v>
      </c>
      <c r="T194" s="95">
        <f t="shared" si="38"/>
        <v>108</v>
      </c>
      <c r="U194" s="95">
        <v>0</v>
      </c>
      <c r="V194" s="53">
        <v>1.0000000000000009E-2</v>
      </c>
      <c r="W194" s="54">
        <f t="shared" si="29"/>
        <v>1</v>
      </c>
      <c r="X194" s="54">
        <f t="shared" si="30"/>
        <v>0</v>
      </c>
      <c r="Y194" s="54">
        <f t="shared" si="31"/>
        <v>0</v>
      </c>
      <c r="Z194" s="54">
        <f t="shared" si="32"/>
        <v>0</v>
      </c>
      <c r="AA194" s="54">
        <f t="shared" si="33"/>
        <v>0</v>
      </c>
      <c r="AB194" s="95">
        <v>10064</v>
      </c>
      <c r="AC194" s="95">
        <v>10137</v>
      </c>
      <c r="AD194" s="95">
        <v>10210</v>
      </c>
      <c r="AE194" s="95">
        <f t="shared" si="34"/>
        <v>10137</v>
      </c>
      <c r="AF194" s="95">
        <v>25.15</v>
      </c>
      <c r="AG194" s="95">
        <v>1.4005379893919461</v>
      </c>
      <c r="AH194" s="95">
        <v>4.0599999999999996</v>
      </c>
      <c r="AI194" s="95">
        <f t="shared" si="35"/>
        <v>0</v>
      </c>
      <c r="AJ194" s="95">
        <f t="shared" si="36"/>
        <v>0</v>
      </c>
      <c r="AK194" s="95">
        <f t="shared" si="26"/>
        <v>0</v>
      </c>
      <c r="AL194" s="95">
        <f t="shared" si="27"/>
        <v>1</v>
      </c>
      <c r="AM194" s="95">
        <f t="shared" si="28"/>
        <v>0</v>
      </c>
      <c r="AN194" s="95">
        <v>0.60852603357719404</v>
      </c>
      <c r="AO194" s="95">
        <v>0</v>
      </c>
      <c r="AP194" s="50">
        <f t="shared" si="37"/>
        <v>0</v>
      </c>
      <c r="AQ194" s="95">
        <v>0</v>
      </c>
      <c r="AR194" s="95">
        <f>'Datos sin int'!AE192</f>
        <v>0</v>
      </c>
      <c r="AS194" s="95">
        <f>'Datos sin int'!AF192</f>
        <v>0</v>
      </c>
      <c r="AT194" s="95">
        <f>'Datos sin int'!AG192</f>
        <v>0</v>
      </c>
      <c r="AU194" s="95">
        <f>'Datos sin int'!AH192</f>
        <v>1</v>
      </c>
      <c r="AV194" s="95">
        <f>'Datos sin int'!AI192</f>
        <v>1</v>
      </c>
      <c r="AW194" s="95">
        <f>'Datos sin int'!AJ192</f>
        <v>0</v>
      </c>
      <c r="AX194" s="95">
        <f>'Datos sin int'!AK192</f>
        <v>0</v>
      </c>
      <c r="AY194" s="95">
        <f>'Datos sin int'!AL192</f>
        <v>0</v>
      </c>
      <c r="AZ194" s="95">
        <f>'Datos sin int'!AM192</f>
        <v>1</v>
      </c>
      <c r="BA194" s="95">
        <f>'Datos sin int'!AN192</f>
        <v>1</v>
      </c>
      <c r="BB194" s="95">
        <f>'Datos sin int'!AO192</f>
        <v>0</v>
      </c>
      <c r="BC194" s="95">
        <f>'Datos sin int'!AP192</f>
        <v>1</v>
      </c>
      <c r="BD194" s="95">
        <f>'Datos sin int'!AQ192</f>
        <v>0</v>
      </c>
      <c r="BE194" s="95">
        <f>'Datos sin int'!AR192</f>
        <v>1</v>
      </c>
      <c r="BF194" s="95">
        <f>'Datos sin int'!AS192</f>
        <v>2</v>
      </c>
      <c r="BG194" s="95">
        <f>'Datos sin int'!AT192</f>
        <v>0</v>
      </c>
      <c r="BH194" s="95">
        <f>'Datos sin int'!AU192</f>
        <v>1</v>
      </c>
      <c r="BI194" s="95">
        <f>'Datos sin int'!AV192</f>
        <v>0</v>
      </c>
      <c r="BJ194" s="95">
        <f>'Datos sin int'!AW192</f>
        <v>3</v>
      </c>
      <c r="BK194" s="95">
        <f>'Datos sin int'!AX192</f>
        <v>4</v>
      </c>
    </row>
    <row r="195" spans="1:63" x14ac:dyDescent="0.3">
      <c r="A195" s="141">
        <v>192</v>
      </c>
      <c r="B195" s="95">
        <f>IF(Datos_totales!$E193=1,1,0)</f>
        <v>0</v>
      </c>
      <c r="C195" s="95">
        <f>IF(Datos_totales!$E193=2,1,0)</f>
        <v>0</v>
      </c>
      <c r="D195" s="95">
        <f>IF(Datos_totales!$E193=3,1,0)</f>
        <v>1</v>
      </c>
      <c r="E195" s="95">
        <f>IF(Datos_totales!$E193=4,1,0)</f>
        <v>0</v>
      </c>
      <c r="F195" s="95">
        <f>IF(Datos_totales!$B193=40,1,0)</f>
        <v>0</v>
      </c>
      <c r="G195" s="95">
        <f>IF(Datos_totales!$B193=60,1,0)</f>
        <v>0</v>
      </c>
      <c r="H195" s="95">
        <f>IF(Datos_totales!$B193=80,1,0)</f>
        <v>1</v>
      </c>
      <c r="I195" s="95">
        <f>IF(Datos_totales!$B193=90,1,0)</f>
        <v>0</v>
      </c>
      <c r="J195" s="95">
        <f>IF(Datos_totales!$M193=2,1,0)</f>
        <v>1</v>
      </c>
      <c r="K195" s="95">
        <f>IF(Datos_totales!$M193=3,1,0)</f>
        <v>0</v>
      </c>
      <c r="L195" s="95">
        <f>IF(Datos_totales!$M193=4,1,0)</f>
        <v>0</v>
      </c>
      <c r="M195" s="95">
        <f>IF(Datos_totales!$M193&gt;4,1,0)</f>
        <v>0</v>
      </c>
      <c r="N195" s="95">
        <f>IF(Datos_totales!$N193&lt;3.2,1,0)</f>
        <v>0</v>
      </c>
      <c r="O195" s="95">
        <f>IF(AND(Datos_totales!$N193&gt;=3.2,Datos_totales!$N193&lt;3.5),1,0)</f>
        <v>1</v>
      </c>
      <c r="P195" s="95">
        <f>IF(AND(Datos_totales!$N193&gt;=3.5,Datos_totales!$N193&lt;3.7),1,0)</f>
        <v>0</v>
      </c>
      <c r="Q195" s="95">
        <f>IF(AND(Datos_totales!$N193&gt;=3.7,Datos_totales!$N193&lt;4),1,0)</f>
        <v>0</v>
      </c>
      <c r="R195" s="95">
        <f>IF(Datos_totales!$N193&gt;4,1,0)</f>
        <v>0</v>
      </c>
      <c r="S195" s="95">
        <v>1</v>
      </c>
      <c r="T195" s="95">
        <f t="shared" si="38"/>
        <v>109</v>
      </c>
      <c r="U195" s="95">
        <v>0</v>
      </c>
      <c r="V195" s="53">
        <v>0</v>
      </c>
      <c r="W195" s="54">
        <f t="shared" si="29"/>
        <v>1</v>
      </c>
      <c r="X195" s="54">
        <f t="shared" si="30"/>
        <v>0</v>
      </c>
      <c r="Y195" s="54">
        <f t="shared" si="31"/>
        <v>0</v>
      </c>
      <c r="Z195" s="54">
        <f t="shared" si="32"/>
        <v>0</v>
      </c>
      <c r="AA195" s="54">
        <f t="shared" si="33"/>
        <v>0</v>
      </c>
      <c r="AB195" s="95">
        <v>10064</v>
      </c>
      <c r="AC195" s="95">
        <v>10137</v>
      </c>
      <c r="AD195" s="95">
        <v>10210</v>
      </c>
      <c r="AE195" s="95">
        <f t="shared" si="34"/>
        <v>10137</v>
      </c>
      <c r="AF195" s="95">
        <v>45.28</v>
      </c>
      <c r="AG195" s="95">
        <v>1.655906418180215</v>
      </c>
      <c r="AH195" s="95">
        <v>3.85</v>
      </c>
      <c r="AI195" s="95">
        <f t="shared" si="35"/>
        <v>0</v>
      </c>
      <c r="AJ195" s="95">
        <f t="shared" si="36"/>
        <v>0</v>
      </c>
      <c r="AK195" s="95">
        <f t="shared" si="26"/>
        <v>0</v>
      </c>
      <c r="AL195" s="95">
        <f t="shared" si="27"/>
        <v>1</v>
      </c>
      <c r="AM195" s="95">
        <f t="shared" si="28"/>
        <v>0</v>
      </c>
      <c r="AN195" s="95">
        <v>0.5854607295085007</v>
      </c>
      <c r="AO195" s="95">
        <v>1</v>
      </c>
      <c r="AP195" s="50">
        <f t="shared" si="37"/>
        <v>1</v>
      </c>
      <c r="AQ195" s="95">
        <v>0</v>
      </c>
      <c r="AR195" s="95">
        <f>'Datos sin int'!AE193</f>
        <v>0</v>
      </c>
      <c r="AS195" s="95">
        <f>'Datos sin int'!AF193</f>
        <v>0</v>
      </c>
      <c r="AT195" s="95">
        <f>'Datos sin int'!AG193</f>
        <v>2</v>
      </c>
      <c r="AU195" s="95">
        <f>'Datos sin int'!AH193</f>
        <v>2</v>
      </c>
      <c r="AV195" s="95">
        <f>'Datos sin int'!AI193</f>
        <v>4</v>
      </c>
      <c r="AW195" s="95">
        <f>'Datos sin int'!AJ193</f>
        <v>0</v>
      </c>
      <c r="AX195" s="95">
        <f>'Datos sin int'!AK193</f>
        <v>0</v>
      </c>
      <c r="AY195" s="95">
        <f>'Datos sin int'!AL193</f>
        <v>4</v>
      </c>
      <c r="AZ195" s="95">
        <f>'Datos sin int'!AM193</f>
        <v>4</v>
      </c>
      <c r="BA195" s="95">
        <f>'Datos sin int'!AN193</f>
        <v>8</v>
      </c>
      <c r="BB195" s="95">
        <f>'Datos sin int'!AO193</f>
        <v>0</v>
      </c>
      <c r="BC195" s="95">
        <f>'Datos sin int'!AP193</f>
        <v>1</v>
      </c>
      <c r="BD195" s="95">
        <f>'Datos sin int'!AQ193</f>
        <v>0</v>
      </c>
      <c r="BE195" s="95">
        <f>'Datos sin int'!AR193</f>
        <v>4</v>
      </c>
      <c r="BF195" s="95">
        <f>'Datos sin int'!AS193</f>
        <v>5</v>
      </c>
      <c r="BG195" s="95">
        <f>'Datos sin int'!AT193</f>
        <v>0</v>
      </c>
      <c r="BH195" s="95">
        <f>'Datos sin int'!AU193</f>
        <v>1</v>
      </c>
      <c r="BI195" s="95">
        <f>'Datos sin int'!AV193</f>
        <v>6</v>
      </c>
      <c r="BJ195" s="95">
        <f>'Datos sin int'!AW193</f>
        <v>10</v>
      </c>
      <c r="BK195" s="95">
        <f>'Datos sin int'!AX193</f>
        <v>17</v>
      </c>
    </row>
    <row r="196" spans="1:63" x14ac:dyDescent="0.3">
      <c r="A196" s="141">
        <v>193</v>
      </c>
      <c r="B196" s="95">
        <f>IF(Datos_totales!$E194=1,1,0)</f>
        <v>0</v>
      </c>
      <c r="C196" s="95">
        <f>IF(Datos_totales!$E194=2,1,0)</f>
        <v>0</v>
      </c>
      <c r="D196" s="95">
        <f>IF(Datos_totales!$E194=3,1,0)</f>
        <v>1</v>
      </c>
      <c r="E196" s="95">
        <f>IF(Datos_totales!$E194=4,1,0)</f>
        <v>0</v>
      </c>
      <c r="F196" s="95">
        <f>IF(Datos_totales!$B194=40,1,0)</f>
        <v>0</v>
      </c>
      <c r="G196" s="95">
        <f>IF(Datos_totales!$B194=60,1,0)</f>
        <v>0</v>
      </c>
      <c r="H196" s="95">
        <f>IF(Datos_totales!$B194=80,1,0)</f>
        <v>1</v>
      </c>
      <c r="I196" s="95">
        <f>IF(Datos_totales!$B194=90,1,0)</f>
        <v>0</v>
      </c>
      <c r="J196" s="95">
        <f>IF(Datos_totales!$M194=2,1,0)</f>
        <v>1</v>
      </c>
      <c r="K196" s="95">
        <f>IF(Datos_totales!$M194=3,1,0)</f>
        <v>0</v>
      </c>
      <c r="L196" s="95">
        <f>IF(Datos_totales!$M194=4,1,0)</f>
        <v>0</v>
      </c>
      <c r="M196" s="95">
        <f>IF(Datos_totales!$M194&gt;4,1,0)</f>
        <v>0</v>
      </c>
      <c r="N196" s="95">
        <f>IF(Datos_totales!$N194&lt;3.2,1,0)</f>
        <v>0</v>
      </c>
      <c r="O196" s="95">
        <f>IF(AND(Datos_totales!$N194&gt;=3.2,Datos_totales!$N194&lt;3.5),1,0)</f>
        <v>1</v>
      </c>
      <c r="P196" s="95">
        <f>IF(AND(Datos_totales!$N194&gt;=3.5,Datos_totales!$N194&lt;3.7),1,0)</f>
        <v>0</v>
      </c>
      <c r="Q196" s="95">
        <f>IF(AND(Datos_totales!$N194&gt;=3.7,Datos_totales!$N194&lt;4),1,0)</f>
        <v>0</v>
      </c>
      <c r="R196" s="95">
        <f>IF(Datos_totales!$N194&gt;4,1,0)</f>
        <v>0</v>
      </c>
      <c r="S196" s="95">
        <v>0.70999999999999375</v>
      </c>
      <c r="T196" s="95">
        <f t="shared" si="38"/>
        <v>109.71</v>
      </c>
      <c r="U196" s="95">
        <v>0</v>
      </c>
      <c r="V196" s="53">
        <v>0.15000000000000002</v>
      </c>
      <c r="W196" s="54">
        <f t="shared" si="29"/>
        <v>0</v>
      </c>
      <c r="X196" s="54">
        <f t="shared" si="30"/>
        <v>0</v>
      </c>
      <c r="Y196" s="54">
        <f t="shared" si="31"/>
        <v>1</v>
      </c>
      <c r="Z196" s="54">
        <f t="shared" si="32"/>
        <v>0</v>
      </c>
      <c r="AA196" s="54">
        <f t="shared" si="33"/>
        <v>0</v>
      </c>
      <c r="AB196" s="95">
        <v>10064</v>
      </c>
      <c r="AC196" s="95">
        <v>10137</v>
      </c>
      <c r="AD196" s="95">
        <v>10210</v>
      </c>
      <c r="AE196" s="95">
        <f t="shared" si="34"/>
        <v>10137</v>
      </c>
      <c r="AF196" s="95">
        <v>27.71</v>
      </c>
      <c r="AG196" s="95">
        <v>1.4426365257822318</v>
      </c>
      <c r="AH196" s="95">
        <v>3.08</v>
      </c>
      <c r="AI196" s="95">
        <f t="shared" si="35"/>
        <v>0</v>
      </c>
      <c r="AJ196" s="95">
        <f t="shared" si="36"/>
        <v>0</v>
      </c>
      <c r="AK196" s="95">
        <f t="shared" ref="AK196:AK259" si="39">IF(AND(AH196&gt;=1.9,AH196&lt;3.6),1,0)</f>
        <v>1</v>
      </c>
      <c r="AL196" s="95">
        <f t="shared" ref="AL196:AL259" si="40">IF(AND(AH196&gt;=3.6,AH196&lt;6.4),1,0)</f>
        <v>0</v>
      </c>
      <c r="AM196" s="95">
        <f t="shared" ref="AM196:AM259" si="41">IF(AH196&gt;=6.4,1,0)</f>
        <v>0</v>
      </c>
      <c r="AN196" s="95">
        <v>0.48855071650044429</v>
      </c>
      <c r="AO196" s="95">
        <v>1</v>
      </c>
      <c r="AP196" s="50">
        <f t="shared" si="37"/>
        <v>1.4084507042253644</v>
      </c>
      <c r="AQ196" s="95">
        <v>0</v>
      </c>
      <c r="AR196" s="95">
        <f>'Datos sin int'!AE194</f>
        <v>0</v>
      </c>
      <c r="AS196" s="95">
        <f>'Datos sin int'!AF194</f>
        <v>0</v>
      </c>
      <c r="AT196" s="95">
        <f>'Datos sin int'!AG194</f>
        <v>0</v>
      </c>
      <c r="AU196" s="95">
        <f>'Datos sin int'!AH194</f>
        <v>4</v>
      </c>
      <c r="AV196" s="95">
        <f>'Datos sin int'!AI194</f>
        <v>4</v>
      </c>
      <c r="AW196" s="95">
        <f>'Datos sin int'!AJ194</f>
        <v>0</v>
      </c>
      <c r="AX196" s="95">
        <f>'Datos sin int'!AK194</f>
        <v>0</v>
      </c>
      <c r="AY196" s="95">
        <f>'Datos sin int'!AL194</f>
        <v>0</v>
      </c>
      <c r="AZ196" s="95">
        <f>'Datos sin int'!AM194</f>
        <v>5</v>
      </c>
      <c r="BA196" s="95">
        <f>'Datos sin int'!AN194</f>
        <v>5</v>
      </c>
      <c r="BB196" s="95">
        <f>'Datos sin int'!AO194</f>
        <v>1</v>
      </c>
      <c r="BC196" s="95">
        <f>'Datos sin int'!AP194</f>
        <v>0</v>
      </c>
      <c r="BD196" s="95">
        <f>'Datos sin int'!AQ194</f>
        <v>3</v>
      </c>
      <c r="BE196" s="95">
        <f>'Datos sin int'!AR194</f>
        <v>4</v>
      </c>
      <c r="BF196" s="95">
        <f>'Datos sin int'!AS194</f>
        <v>8</v>
      </c>
      <c r="BG196" s="95">
        <f>'Datos sin int'!AT194</f>
        <v>1</v>
      </c>
      <c r="BH196" s="95">
        <f>'Datos sin int'!AU194</f>
        <v>0</v>
      </c>
      <c r="BI196" s="95">
        <f>'Datos sin int'!AV194</f>
        <v>3</v>
      </c>
      <c r="BJ196" s="95">
        <f>'Datos sin int'!AW194</f>
        <v>13</v>
      </c>
      <c r="BK196" s="95">
        <f>'Datos sin int'!AX194</f>
        <v>17</v>
      </c>
    </row>
    <row r="197" spans="1:63" x14ac:dyDescent="0.3">
      <c r="A197" s="141">
        <v>194</v>
      </c>
      <c r="B197" s="95">
        <f>IF(Datos_totales!$E195=1,1,0)</f>
        <v>0</v>
      </c>
      <c r="C197" s="95">
        <f>IF(Datos_totales!$E195=2,1,0)</f>
        <v>1</v>
      </c>
      <c r="D197" s="95">
        <f>IF(Datos_totales!$E195=3,1,0)</f>
        <v>0</v>
      </c>
      <c r="E197" s="95">
        <f>IF(Datos_totales!$E195=4,1,0)</f>
        <v>0</v>
      </c>
      <c r="F197" s="95">
        <f>IF(Datos_totales!$B195=40,1,0)</f>
        <v>0</v>
      </c>
      <c r="G197" s="95">
        <f>IF(Datos_totales!$B195=60,1,0)</f>
        <v>0</v>
      </c>
      <c r="H197" s="95">
        <f>IF(Datos_totales!$B195=80,1,0)</f>
        <v>1</v>
      </c>
      <c r="I197" s="95">
        <f>IF(Datos_totales!$B195=90,1,0)</f>
        <v>0</v>
      </c>
      <c r="J197" s="95">
        <f>IF(Datos_totales!$M195=2,1,0)</f>
        <v>1</v>
      </c>
      <c r="K197" s="95">
        <f>IF(Datos_totales!$M195=3,1,0)</f>
        <v>0</v>
      </c>
      <c r="L197" s="95">
        <f>IF(Datos_totales!$M195=4,1,0)</f>
        <v>0</v>
      </c>
      <c r="M197" s="95">
        <f>IF(Datos_totales!$M195&gt;4,1,0)</f>
        <v>0</v>
      </c>
      <c r="N197" s="95">
        <f>IF(Datos_totales!$N195&lt;3.2,1,0)</f>
        <v>1</v>
      </c>
      <c r="O197" s="95">
        <f>IF(AND(Datos_totales!$N195&gt;=3.2,Datos_totales!$N195&lt;3.5),1,0)</f>
        <v>0</v>
      </c>
      <c r="P197" s="95">
        <f>IF(AND(Datos_totales!$N195&gt;=3.5,Datos_totales!$N195&lt;3.7),1,0)</f>
        <v>0</v>
      </c>
      <c r="Q197" s="95">
        <f>IF(AND(Datos_totales!$N195&gt;=3.7,Datos_totales!$N195&lt;4),1,0)</f>
        <v>0</v>
      </c>
      <c r="R197" s="95">
        <f>IF(Datos_totales!$N195&gt;4,1,0)</f>
        <v>0</v>
      </c>
      <c r="S197" s="95">
        <v>1</v>
      </c>
      <c r="T197" s="95">
        <f t="shared" si="38"/>
        <v>110.71</v>
      </c>
      <c r="U197" s="95">
        <v>0</v>
      </c>
      <c r="V197" s="53">
        <v>0</v>
      </c>
      <c r="W197" s="54">
        <f t="shared" ref="W197:W260" si="42">IF(AND($V197&gt;=0,$V197&lt;0.02),1,0)</f>
        <v>1</v>
      </c>
      <c r="X197" s="54">
        <f t="shared" ref="X197:X260" si="43">IF(AND($V197&gt;=0.02,$V197&lt;0.09),1,0)</f>
        <v>0</v>
      </c>
      <c r="Y197" s="54">
        <f t="shared" ref="Y197:Y260" si="44">IF(AND($V197&gt;=0.09,$V197&lt;0.2),1,0)</f>
        <v>0</v>
      </c>
      <c r="Z197" s="54">
        <f t="shared" ref="Z197:Z260" si="45">IF(AND($V197&gt;=0.2,$V197&lt;0.33),1,0)</f>
        <v>0</v>
      </c>
      <c r="AA197" s="54">
        <f t="shared" ref="AA197:AA260" si="46">IF(AND($V197&gt;=0.33,$V197&lt;=0.52),1,0)</f>
        <v>0</v>
      </c>
      <c r="AB197" s="95">
        <v>10064</v>
      </c>
      <c r="AC197" s="95">
        <v>10137</v>
      </c>
      <c r="AD197" s="95">
        <v>10210</v>
      </c>
      <c r="AE197" s="95">
        <f t="shared" ref="AE197:AE260" si="47">ROUND(AVERAGE(AB197:AD197),0)</f>
        <v>10137</v>
      </c>
      <c r="AF197" s="95">
        <v>25.6</v>
      </c>
      <c r="AG197" s="95">
        <v>1.4082399653118496</v>
      </c>
      <c r="AH197" s="95">
        <v>4.0599999999999996</v>
      </c>
      <c r="AI197" s="95">
        <f t="shared" ref="AI197:AI260" si="48">IF(AND(AH197&gt;=0,AH197&lt;1),1,0)</f>
        <v>0</v>
      </c>
      <c r="AJ197" s="95">
        <f t="shared" ref="AJ197:AJ260" si="49">IF(AND(AH197&gt;=1,AH197&lt;1.9),1,0)</f>
        <v>0</v>
      </c>
      <c r="AK197" s="95">
        <f t="shared" si="39"/>
        <v>0</v>
      </c>
      <c r="AL197" s="95">
        <f t="shared" si="40"/>
        <v>1</v>
      </c>
      <c r="AM197" s="95">
        <f t="shared" si="41"/>
        <v>0</v>
      </c>
      <c r="AN197" s="95">
        <v>0.60852603357719404</v>
      </c>
      <c r="AO197" s="95">
        <v>1</v>
      </c>
      <c r="AP197" s="50">
        <f t="shared" ref="AP197:AP260" si="50">AO197/S197</f>
        <v>1</v>
      </c>
      <c r="AQ197" s="95">
        <v>0</v>
      </c>
      <c r="AR197" s="95">
        <f>'Datos sin int'!AE195</f>
        <v>0</v>
      </c>
      <c r="AS197" s="95">
        <f>'Datos sin int'!AF195</f>
        <v>0</v>
      </c>
      <c r="AT197" s="95">
        <f>'Datos sin int'!AG195</f>
        <v>1</v>
      </c>
      <c r="AU197" s="95">
        <f>'Datos sin int'!AH195</f>
        <v>1</v>
      </c>
      <c r="AV197" s="95">
        <f>'Datos sin int'!AI195</f>
        <v>2</v>
      </c>
      <c r="AW197" s="95">
        <f>'Datos sin int'!AJ195</f>
        <v>0</v>
      </c>
      <c r="AX197" s="95">
        <f>'Datos sin int'!AK195</f>
        <v>0</v>
      </c>
      <c r="AY197" s="95">
        <f>'Datos sin int'!AL195</f>
        <v>1</v>
      </c>
      <c r="AZ197" s="95">
        <f>'Datos sin int'!AM195</f>
        <v>1</v>
      </c>
      <c r="BA197" s="95">
        <f>'Datos sin int'!AN195</f>
        <v>2</v>
      </c>
      <c r="BB197" s="95">
        <f>'Datos sin int'!AO195</f>
        <v>0</v>
      </c>
      <c r="BC197" s="95">
        <f>'Datos sin int'!AP195</f>
        <v>0</v>
      </c>
      <c r="BD197" s="95">
        <f>'Datos sin int'!AQ195</f>
        <v>2</v>
      </c>
      <c r="BE197" s="95">
        <f>'Datos sin int'!AR195</f>
        <v>4</v>
      </c>
      <c r="BF197" s="95">
        <f>'Datos sin int'!AS195</f>
        <v>6</v>
      </c>
      <c r="BG197" s="95">
        <f>'Datos sin int'!AT195</f>
        <v>0</v>
      </c>
      <c r="BH197" s="95">
        <f>'Datos sin int'!AU195</f>
        <v>0</v>
      </c>
      <c r="BI197" s="95">
        <f>'Datos sin int'!AV195</f>
        <v>4</v>
      </c>
      <c r="BJ197" s="95">
        <f>'Datos sin int'!AW195</f>
        <v>6</v>
      </c>
      <c r="BK197" s="95">
        <f>'Datos sin int'!AX195</f>
        <v>10</v>
      </c>
    </row>
    <row r="198" spans="1:63" x14ac:dyDescent="0.3">
      <c r="A198" s="141">
        <v>195</v>
      </c>
      <c r="B198" s="95">
        <f>IF(Datos_totales!$E196=1,1,0)</f>
        <v>0</v>
      </c>
      <c r="C198" s="95">
        <f>IF(Datos_totales!$E196=2,1,0)</f>
        <v>1</v>
      </c>
      <c r="D198" s="95">
        <f>IF(Datos_totales!$E196=3,1,0)</f>
        <v>0</v>
      </c>
      <c r="E198" s="95">
        <f>IF(Datos_totales!$E196=4,1,0)</f>
        <v>0</v>
      </c>
      <c r="F198" s="95">
        <f>IF(Datos_totales!$B196=40,1,0)</f>
        <v>0</v>
      </c>
      <c r="G198" s="95">
        <f>IF(Datos_totales!$B196=60,1,0)</f>
        <v>1</v>
      </c>
      <c r="H198" s="95">
        <f>IF(Datos_totales!$B196=80,1,0)</f>
        <v>0</v>
      </c>
      <c r="I198" s="95">
        <f>IF(Datos_totales!$B196=90,1,0)</f>
        <v>0</v>
      </c>
      <c r="J198" s="95">
        <f>IF(Datos_totales!$M196=2,1,0)</f>
        <v>1</v>
      </c>
      <c r="K198" s="95">
        <f>IF(Datos_totales!$M196=3,1,0)</f>
        <v>0</v>
      </c>
      <c r="L198" s="95">
        <f>IF(Datos_totales!$M196=4,1,0)</f>
        <v>0</v>
      </c>
      <c r="M198" s="95">
        <f>IF(Datos_totales!$M196&gt;4,1,0)</f>
        <v>0</v>
      </c>
      <c r="N198" s="95">
        <f>IF(Datos_totales!$N196&lt;3.2,1,0)</f>
        <v>0</v>
      </c>
      <c r="O198" s="95">
        <f>IF(AND(Datos_totales!$N196&gt;=3.2,Datos_totales!$N196&lt;3.5),1,0)</f>
        <v>1</v>
      </c>
      <c r="P198" s="95">
        <f>IF(AND(Datos_totales!$N196&gt;=3.5,Datos_totales!$N196&lt;3.7),1,0)</f>
        <v>0</v>
      </c>
      <c r="Q198" s="95">
        <f>IF(AND(Datos_totales!$N196&gt;=3.7,Datos_totales!$N196&lt;4),1,0)</f>
        <v>0</v>
      </c>
      <c r="R198" s="95">
        <f>IF(Datos_totales!$N196&gt;4,1,0)</f>
        <v>0</v>
      </c>
      <c r="S198" s="95">
        <v>0.39000000000000057</v>
      </c>
      <c r="T198" s="95">
        <f t="shared" ref="T198:T261" si="51">T197+S198</f>
        <v>111.1</v>
      </c>
      <c r="U198" s="95">
        <v>0</v>
      </c>
      <c r="V198" s="53">
        <v>0</v>
      </c>
      <c r="W198" s="54">
        <f t="shared" si="42"/>
        <v>1</v>
      </c>
      <c r="X198" s="54">
        <f t="shared" si="43"/>
        <v>0</v>
      </c>
      <c r="Y198" s="54">
        <f t="shared" si="44"/>
        <v>0</v>
      </c>
      <c r="Z198" s="54">
        <f t="shared" si="45"/>
        <v>0</v>
      </c>
      <c r="AA198" s="54">
        <f t="shared" si="46"/>
        <v>0</v>
      </c>
      <c r="AB198" s="95">
        <v>10064</v>
      </c>
      <c r="AC198" s="95">
        <v>10137</v>
      </c>
      <c r="AD198" s="95">
        <v>10210</v>
      </c>
      <c r="AE198" s="95">
        <f t="shared" si="47"/>
        <v>10137</v>
      </c>
      <c r="AF198" s="95">
        <v>24.44</v>
      </c>
      <c r="AG198" s="95">
        <v>1.3881012015705168</v>
      </c>
      <c r="AH198" s="95">
        <v>6.46</v>
      </c>
      <c r="AI198" s="95">
        <f t="shared" si="48"/>
        <v>0</v>
      </c>
      <c r="AJ198" s="95">
        <f t="shared" si="49"/>
        <v>0</v>
      </c>
      <c r="AK198" s="95">
        <f t="shared" si="39"/>
        <v>0</v>
      </c>
      <c r="AL198" s="95">
        <f t="shared" si="40"/>
        <v>0</v>
      </c>
      <c r="AM198" s="95">
        <f t="shared" si="41"/>
        <v>1</v>
      </c>
      <c r="AN198" s="95">
        <v>0.81023251799508411</v>
      </c>
      <c r="AO198" s="95">
        <v>1</v>
      </c>
      <c r="AP198" s="50">
        <f t="shared" si="50"/>
        <v>2.5641025641025603</v>
      </c>
      <c r="AQ198" s="95">
        <v>0</v>
      </c>
      <c r="AR198" s="95">
        <f>'Datos sin int'!AE196</f>
        <v>0</v>
      </c>
      <c r="AS198" s="95">
        <f>'Datos sin int'!AF196</f>
        <v>0</v>
      </c>
      <c r="AT198" s="95">
        <f>'Datos sin int'!AG196</f>
        <v>0</v>
      </c>
      <c r="AU198" s="95">
        <f>'Datos sin int'!AH196</f>
        <v>1</v>
      </c>
      <c r="AV198" s="95">
        <f>'Datos sin int'!AI196</f>
        <v>1</v>
      </c>
      <c r="AW198" s="95">
        <f>'Datos sin int'!AJ196</f>
        <v>0</v>
      </c>
      <c r="AX198" s="95">
        <f>'Datos sin int'!AK196</f>
        <v>0</v>
      </c>
      <c r="AY198" s="95">
        <f>'Datos sin int'!AL196</f>
        <v>0</v>
      </c>
      <c r="AZ198" s="95">
        <f>'Datos sin int'!AM196</f>
        <v>0</v>
      </c>
      <c r="BA198" s="95">
        <f>'Datos sin int'!AN196</f>
        <v>0</v>
      </c>
      <c r="BB198" s="95">
        <f>'Datos sin int'!AO196</f>
        <v>0</v>
      </c>
      <c r="BC198" s="95">
        <f>'Datos sin int'!AP196</f>
        <v>0</v>
      </c>
      <c r="BD198" s="95">
        <f>'Datos sin int'!AQ196</f>
        <v>1</v>
      </c>
      <c r="BE198" s="95">
        <f>'Datos sin int'!AR196</f>
        <v>2</v>
      </c>
      <c r="BF198" s="95">
        <f>'Datos sin int'!AS196</f>
        <v>3</v>
      </c>
      <c r="BG198" s="95">
        <f>'Datos sin int'!AT196</f>
        <v>0</v>
      </c>
      <c r="BH198" s="95">
        <f>'Datos sin int'!AU196</f>
        <v>0</v>
      </c>
      <c r="BI198" s="95">
        <f>'Datos sin int'!AV196</f>
        <v>1</v>
      </c>
      <c r="BJ198" s="95">
        <f>'Datos sin int'!AW196</f>
        <v>3</v>
      </c>
      <c r="BK198" s="95">
        <f>'Datos sin int'!AX196</f>
        <v>4</v>
      </c>
    </row>
    <row r="199" spans="1:63" x14ac:dyDescent="0.3">
      <c r="A199" s="141">
        <v>196</v>
      </c>
      <c r="B199" s="95">
        <f>IF(Datos_totales!$E197=1,1,0)</f>
        <v>0</v>
      </c>
      <c r="C199" s="95">
        <f>IF(Datos_totales!$E197=2,1,0)</f>
        <v>0</v>
      </c>
      <c r="D199" s="95">
        <f>IF(Datos_totales!$E197=3,1,0)</f>
        <v>1</v>
      </c>
      <c r="E199" s="95">
        <f>IF(Datos_totales!$E197=4,1,0)</f>
        <v>0</v>
      </c>
      <c r="F199" s="95">
        <f>IF(Datos_totales!$B197=40,1,0)</f>
        <v>0</v>
      </c>
      <c r="G199" s="95">
        <f>IF(Datos_totales!$B197=60,1,0)</f>
        <v>0</v>
      </c>
      <c r="H199" s="95">
        <f>IF(Datos_totales!$B197=80,1,0)</f>
        <v>1</v>
      </c>
      <c r="I199" s="95">
        <f>IF(Datos_totales!$B197=90,1,0)</f>
        <v>0</v>
      </c>
      <c r="J199" s="95">
        <f>IF(Datos_totales!$M197=2,1,0)</f>
        <v>1</v>
      </c>
      <c r="K199" s="95">
        <f>IF(Datos_totales!$M197=3,1,0)</f>
        <v>0</v>
      </c>
      <c r="L199" s="95">
        <f>IF(Datos_totales!$M197=4,1,0)</f>
        <v>0</v>
      </c>
      <c r="M199" s="95">
        <f>IF(Datos_totales!$M197&gt;4,1,0)</f>
        <v>0</v>
      </c>
      <c r="N199" s="95">
        <f>IF(Datos_totales!$N197&lt;3.2,1,0)</f>
        <v>0</v>
      </c>
      <c r="O199" s="95">
        <f>IF(AND(Datos_totales!$N197&gt;=3.2,Datos_totales!$N197&lt;3.5),1,0)</f>
        <v>1</v>
      </c>
      <c r="P199" s="95">
        <f>IF(AND(Datos_totales!$N197&gt;=3.5,Datos_totales!$N197&lt;3.7),1,0)</f>
        <v>0</v>
      </c>
      <c r="Q199" s="95">
        <f>IF(AND(Datos_totales!$N197&gt;=3.7,Datos_totales!$N197&lt;4),1,0)</f>
        <v>0</v>
      </c>
      <c r="R199" s="95">
        <f>IF(Datos_totales!$N197&gt;4,1,0)</f>
        <v>0</v>
      </c>
      <c r="S199" s="95">
        <v>1</v>
      </c>
      <c r="T199" s="95">
        <f t="shared" si="51"/>
        <v>112.1</v>
      </c>
      <c r="U199" s="95">
        <v>1</v>
      </c>
      <c r="V199" s="53">
        <v>0</v>
      </c>
      <c r="W199" s="54">
        <f t="shared" si="42"/>
        <v>1</v>
      </c>
      <c r="X199" s="54">
        <f t="shared" si="43"/>
        <v>0</v>
      </c>
      <c r="Y199" s="54">
        <f t="shared" si="44"/>
        <v>0</v>
      </c>
      <c r="Z199" s="54">
        <f t="shared" si="45"/>
        <v>0</v>
      </c>
      <c r="AA199" s="54">
        <f t="shared" si="46"/>
        <v>0</v>
      </c>
      <c r="AB199" s="95">
        <v>10064</v>
      </c>
      <c r="AC199" s="95">
        <v>10137</v>
      </c>
      <c r="AD199" s="95">
        <v>10210</v>
      </c>
      <c r="AE199" s="95">
        <f t="shared" si="47"/>
        <v>10137</v>
      </c>
      <c r="AF199" s="95">
        <v>34.99</v>
      </c>
      <c r="AG199" s="95">
        <v>1.5439439424829065</v>
      </c>
      <c r="AH199" s="95">
        <v>4.78</v>
      </c>
      <c r="AI199" s="95">
        <f t="shared" si="48"/>
        <v>0</v>
      </c>
      <c r="AJ199" s="95">
        <f t="shared" si="49"/>
        <v>0</v>
      </c>
      <c r="AK199" s="95">
        <f t="shared" si="39"/>
        <v>0</v>
      </c>
      <c r="AL199" s="95">
        <f t="shared" si="40"/>
        <v>1</v>
      </c>
      <c r="AM199" s="95">
        <f t="shared" si="41"/>
        <v>0</v>
      </c>
      <c r="AN199" s="95">
        <v>0.67942789661211889</v>
      </c>
      <c r="AO199" s="95">
        <v>2</v>
      </c>
      <c r="AP199" s="50">
        <f t="shared" si="50"/>
        <v>2</v>
      </c>
      <c r="AQ199" s="95">
        <v>1</v>
      </c>
      <c r="AR199" s="95">
        <f>'Datos sin int'!AE197</f>
        <v>0</v>
      </c>
      <c r="AS199" s="95">
        <f>'Datos sin int'!AF197</f>
        <v>0</v>
      </c>
      <c r="AT199" s="95">
        <f>'Datos sin int'!AG197</f>
        <v>2</v>
      </c>
      <c r="AU199" s="95">
        <f>'Datos sin int'!AH197</f>
        <v>3</v>
      </c>
      <c r="AV199" s="95">
        <f>'Datos sin int'!AI197</f>
        <v>5</v>
      </c>
      <c r="AW199" s="95">
        <f>'Datos sin int'!AJ197</f>
        <v>0</v>
      </c>
      <c r="AX199" s="95">
        <f>'Datos sin int'!AK197</f>
        <v>0</v>
      </c>
      <c r="AY199" s="95">
        <f>'Datos sin int'!AL197</f>
        <v>1</v>
      </c>
      <c r="AZ199" s="95">
        <f>'Datos sin int'!AM197</f>
        <v>2</v>
      </c>
      <c r="BA199" s="95">
        <f>'Datos sin int'!AN197</f>
        <v>3</v>
      </c>
      <c r="BB199" s="95">
        <f>'Datos sin int'!AO197</f>
        <v>0</v>
      </c>
      <c r="BC199" s="95">
        <f>'Datos sin int'!AP197</f>
        <v>0</v>
      </c>
      <c r="BD199" s="95">
        <f>'Datos sin int'!AQ197</f>
        <v>2</v>
      </c>
      <c r="BE199" s="95">
        <f>'Datos sin int'!AR197</f>
        <v>1</v>
      </c>
      <c r="BF199" s="95">
        <f>'Datos sin int'!AS197</f>
        <v>3</v>
      </c>
      <c r="BG199" s="95">
        <f>'Datos sin int'!AT197</f>
        <v>0</v>
      </c>
      <c r="BH199" s="95">
        <f>'Datos sin int'!AU197</f>
        <v>0</v>
      </c>
      <c r="BI199" s="95">
        <f>'Datos sin int'!AV197</f>
        <v>5</v>
      </c>
      <c r="BJ199" s="95">
        <f>'Datos sin int'!AW197</f>
        <v>6</v>
      </c>
      <c r="BK199" s="95">
        <f>'Datos sin int'!AX197</f>
        <v>11</v>
      </c>
    </row>
    <row r="200" spans="1:63" x14ac:dyDescent="0.3">
      <c r="A200" s="141">
        <v>197</v>
      </c>
      <c r="B200" s="95">
        <f>IF(Datos_totales!$E198=1,1,0)</f>
        <v>0</v>
      </c>
      <c r="C200" s="95">
        <f>IF(Datos_totales!$E198=2,1,0)</f>
        <v>0</v>
      </c>
      <c r="D200" s="95">
        <f>IF(Datos_totales!$E198=3,1,0)</f>
        <v>0</v>
      </c>
      <c r="E200" s="95">
        <f>IF(Datos_totales!$E198=4,1,0)</f>
        <v>1</v>
      </c>
      <c r="F200" s="95">
        <f>IF(Datos_totales!$B198=40,1,0)</f>
        <v>0</v>
      </c>
      <c r="G200" s="95">
        <f>IF(Datos_totales!$B198=60,1,0)</f>
        <v>0</v>
      </c>
      <c r="H200" s="95">
        <f>IF(Datos_totales!$B198=80,1,0)</f>
        <v>1</v>
      </c>
      <c r="I200" s="95">
        <f>IF(Datos_totales!$B198=90,1,0)</f>
        <v>0</v>
      </c>
      <c r="J200" s="95">
        <f>IF(Datos_totales!$M198=2,1,0)</f>
        <v>1</v>
      </c>
      <c r="K200" s="95">
        <f>IF(Datos_totales!$M198=3,1,0)</f>
        <v>0</v>
      </c>
      <c r="L200" s="95">
        <f>IF(Datos_totales!$M198=4,1,0)</f>
        <v>0</v>
      </c>
      <c r="M200" s="95">
        <f>IF(Datos_totales!$M198&gt;4,1,0)</f>
        <v>0</v>
      </c>
      <c r="N200" s="95">
        <f>IF(Datos_totales!$N198&lt;3.2,1,0)</f>
        <v>0</v>
      </c>
      <c r="O200" s="95">
        <f>IF(AND(Datos_totales!$N198&gt;=3.2,Datos_totales!$N198&lt;3.5),1,0)</f>
        <v>1</v>
      </c>
      <c r="P200" s="95">
        <f>IF(AND(Datos_totales!$N198&gt;=3.5,Datos_totales!$N198&lt;3.7),1,0)</f>
        <v>0</v>
      </c>
      <c r="Q200" s="95">
        <f>IF(AND(Datos_totales!$N198&gt;=3.7,Datos_totales!$N198&lt;4),1,0)</f>
        <v>0</v>
      </c>
      <c r="R200" s="95">
        <f>IF(Datos_totales!$N198&gt;4,1,0)</f>
        <v>0</v>
      </c>
      <c r="S200" s="95">
        <v>0.53700000000000614</v>
      </c>
      <c r="T200" s="95">
        <f t="shared" si="51"/>
        <v>112.637</v>
      </c>
      <c r="U200" s="95">
        <v>0</v>
      </c>
      <c r="V200" s="53">
        <v>0</v>
      </c>
      <c r="W200" s="54">
        <f t="shared" si="42"/>
        <v>1</v>
      </c>
      <c r="X200" s="54">
        <f t="shared" si="43"/>
        <v>0</v>
      </c>
      <c r="Y200" s="54">
        <f t="shared" si="44"/>
        <v>0</v>
      </c>
      <c r="Z200" s="54">
        <f t="shared" si="45"/>
        <v>0</v>
      </c>
      <c r="AA200" s="54">
        <f t="shared" si="46"/>
        <v>0</v>
      </c>
      <c r="AB200" s="95">
        <v>10064</v>
      </c>
      <c r="AC200" s="95">
        <v>10137</v>
      </c>
      <c r="AD200" s="95">
        <v>10210</v>
      </c>
      <c r="AE200" s="95">
        <f t="shared" si="47"/>
        <v>10137</v>
      </c>
      <c r="AF200" s="95">
        <v>41</v>
      </c>
      <c r="AG200" s="95">
        <v>1.6127838567197355</v>
      </c>
      <c r="AH200" s="95">
        <v>3.17</v>
      </c>
      <c r="AI200" s="95">
        <f t="shared" si="48"/>
        <v>0</v>
      </c>
      <c r="AJ200" s="95">
        <f t="shared" si="49"/>
        <v>0</v>
      </c>
      <c r="AK200" s="95">
        <f t="shared" si="39"/>
        <v>1</v>
      </c>
      <c r="AL200" s="95">
        <f t="shared" si="40"/>
        <v>0</v>
      </c>
      <c r="AM200" s="95">
        <f t="shared" si="41"/>
        <v>0</v>
      </c>
      <c r="AN200" s="95">
        <v>0.50105926221775143</v>
      </c>
      <c r="AO200" s="95">
        <v>0</v>
      </c>
      <c r="AP200" s="50">
        <f t="shared" si="50"/>
        <v>0</v>
      </c>
      <c r="AQ200" s="95">
        <v>0</v>
      </c>
      <c r="AR200" s="95">
        <f>'Datos sin int'!AE198</f>
        <v>0</v>
      </c>
      <c r="AS200" s="95">
        <f>'Datos sin int'!AF198</f>
        <v>0</v>
      </c>
      <c r="AT200" s="95">
        <f>'Datos sin int'!AG198</f>
        <v>1</v>
      </c>
      <c r="AU200" s="95">
        <f>'Datos sin int'!AH198</f>
        <v>1</v>
      </c>
      <c r="AV200" s="95">
        <f>'Datos sin int'!AI198</f>
        <v>2</v>
      </c>
      <c r="AW200" s="95">
        <f>'Datos sin int'!AJ198</f>
        <v>0</v>
      </c>
      <c r="AX200" s="95">
        <f>'Datos sin int'!AK198</f>
        <v>0</v>
      </c>
      <c r="AY200" s="95">
        <f>'Datos sin int'!AL198</f>
        <v>0</v>
      </c>
      <c r="AZ200" s="95">
        <f>'Datos sin int'!AM198</f>
        <v>1</v>
      </c>
      <c r="BA200" s="95">
        <f>'Datos sin int'!AN198</f>
        <v>1</v>
      </c>
      <c r="BB200" s="95">
        <f>'Datos sin int'!AO198</f>
        <v>0</v>
      </c>
      <c r="BC200" s="95">
        <f>'Datos sin int'!AP198</f>
        <v>0</v>
      </c>
      <c r="BD200" s="95">
        <f>'Datos sin int'!AQ198</f>
        <v>1</v>
      </c>
      <c r="BE200" s="95">
        <f>'Datos sin int'!AR198</f>
        <v>0</v>
      </c>
      <c r="BF200" s="95">
        <f>'Datos sin int'!AS198</f>
        <v>1</v>
      </c>
      <c r="BG200" s="95">
        <f>'Datos sin int'!AT198</f>
        <v>0</v>
      </c>
      <c r="BH200" s="95">
        <f>'Datos sin int'!AU198</f>
        <v>0</v>
      </c>
      <c r="BI200" s="95">
        <f>'Datos sin int'!AV198</f>
        <v>2</v>
      </c>
      <c r="BJ200" s="95">
        <f>'Datos sin int'!AW198</f>
        <v>2</v>
      </c>
      <c r="BK200" s="95">
        <f>'Datos sin int'!AX198</f>
        <v>4</v>
      </c>
    </row>
    <row r="201" spans="1:63" x14ac:dyDescent="0.3">
      <c r="A201" s="141">
        <v>198</v>
      </c>
      <c r="B201" s="95">
        <f>IF(Datos_totales!$E199=1,1,0)</f>
        <v>0</v>
      </c>
      <c r="C201" s="95">
        <f>IF(Datos_totales!$E199=2,1,0)</f>
        <v>0</v>
      </c>
      <c r="D201" s="95">
        <f>IF(Datos_totales!$E199=3,1,0)</f>
        <v>1</v>
      </c>
      <c r="E201" s="95">
        <f>IF(Datos_totales!$E199=4,1,0)</f>
        <v>0</v>
      </c>
      <c r="F201" s="95">
        <f>IF(Datos_totales!$B199=40,1,0)</f>
        <v>0</v>
      </c>
      <c r="G201" s="95">
        <f>IF(Datos_totales!$B199=60,1,0)</f>
        <v>0</v>
      </c>
      <c r="H201" s="95">
        <f>IF(Datos_totales!$B199=80,1,0)</f>
        <v>1</v>
      </c>
      <c r="I201" s="95">
        <f>IF(Datos_totales!$B199=90,1,0)</f>
        <v>0</v>
      </c>
      <c r="J201" s="95">
        <f>IF(Datos_totales!$M199=2,1,0)</f>
        <v>1</v>
      </c>
      <c r="K201" s="95">
        <f>IF(Datos_totales!$M199=3,1,0)</f>
        <v>0</v>
      </c>
      <c r="L201" s="95">
        <f>IF(Datos_totales!$M199=4,1,0)</f>
        <v>0</v>
      </c>
      <c r="M201" s="95">
        <f>IF(Datos_totales!$M199&gt;4,1,0)</f>
        <v>0</v>
      </c>
      <c r="N201" s="95">
        <f>IF(Datos_totales!$N199&lt;3.2,1,0)</f>
        <v>0</v>
      </c>
      <c r="O201" s="95">
        <f>IF(AND(Datos_totales!$N199&gt;=3.2,Datos_totales!$N199&lt;3.5),1,0)</f>
        <v>1</v>
      </c>
      <c r="P201" s="95">
        <f>IF(AND(Datos_totales!$N199&gt;=3.5,Datos_totales!$N199&lt;3.7),1,0)</f>
        <v>0</v>
      </c>
      <c r="Q201" s="95">
        <f>IF(AND(Datos_totales!$N199&gt;=3.7,Datos_totales!$N199&lt;4),1,0)</f>
        <v>0</v>
      </c>
      <c r="R201" s="95">
        <f>IF(Datos_totales!$N199&gt;4,1,0)</f>
        <v>0</v>
      </c>
      <c r="S201" s="95">
        <v>0.36299999999999955</v>
      </c>
      <c r="T201" s="95">
        <f t="shared" si="51"/>
        <v>113</v>
      </c>
      <c r="U201" s="95">
        <v>0</v>
      </c>
      <c r="V201" s="53">
        <v>1.0000000000000009E-2</v>
      </c>
      <c r="W201" s="54">
        <f t="shared" si="42"/>
        <v>1</v>
      </c>
      <c r="X201" s="54">
        <f t="shared" si="43"/>
        <v>0</v>
      </c>
      <c r="Y201" s="54">
        <f t="shared" si="44"/>
        <v>0</v>
      </c>
      <c r="Z201" s="54">
        <f t="shared" si="45"/>
        <v>0</v>
      </c>
      <c r="AA201" s="54">
        <f t="shared" si="46"/>
        <v>0</v>
      </c>
      <c r="AB201" s="95">
        <v>10064</v>
      </c>
      <c r="AC201" s="95">
        <v>10137</v>
      </c>
      <c r="AD201" s="95">
        <v>10210</v>
      </c>
      <c r="AE201" s="95">
        <f t="shared" si="47"/>
        <v>10137</v>
      </c>
      <c r="AF201" s="95">
        <v>39.36</v>
      </c>
      <c r="AG201" s="95">
        <v>1.5950550897593039</v>
      </c>
      <c r="AH201" s="95">
        <v>2.58</v>
      </c>
      <c r="AI201" s="95">
        <f t="shared" si="48"/>
        <v>0</v>
      </c>
      <c r="AJ201" s="95">
        <f t="shared" si="49"/>
        <v>0</v>
      </c>
      <c r="AK201" s="95">
        <f t="shared" si="39"/>
        <v>1</v>
      </c>
      <c r="AL201" s="95">
        <f t="shared" si="40"/>
        <v>0</v>
      </c>
      <c r="AM201" s="95">
        <f t="shared" si="41"/>
        <v>0</v>
      </c>
      <c r="AN201" s="95">
        <v>0.41161970596323016</v>
      </c>
      <c r="AO201" s="95">
        <v>0</v>
      </c>
      <c r="AP201" s="50">
        <f t="shared" si="50"/>
        <v>0</v>
      </c>
      <c r="AQ201" s="95">
        <v>0</v>
      </c>
      <c r="AR201" s="95">
        <f>'Datos sin int'!AE199</f>
        <v>0</v>
      </c>
      <c r="AS201" s="95">
        <f>'Datos sin int'!AF199</f>
        <v>1</v>
      </c>
      <c r="AT201" s="95">
        <f>'Datos sin int'!AG199</f>
        <v>0</v>
      </c>
      <c r="AU201" s="95">
        <f>'Datos sin int'!AH199</f>
        <v>1</v>
      </c>
      <c r="AV201" s="95">
        <f>'Datos sin int'!AI199</f>
        <v>2</v>
      </c>
      <c r="AW201" s="95">
        <f>'Datos sin int'!AJ199</f>
        <v>0</v>
      </c>
      <c r="AX201" s="95">
        <f>'Datos sin int'!AK199</f>
        <v>0</v>
      </c>
      <c r="AY201" s="95">
        <f>'Datos sin int'!AL199</f>
        <v>1</v>
      </c>
      <c r="AZ201" s="95">
        <f>'Datos sin int'!AM199</f>
        <v>0</v>
      </c>
      <c r="BA201" s="95">
        <f>'Datos sin int'!AN199</f>
        <v>1</v>
      </c>
      <c r="BB201" s="95">
        <f>'Datos sin int'!AO199</f>
        <v>0</v>
      </c>
      <c r="BC201" s="95">
        <f>'Datos sin int'!AP199</f>
        <v>0</v>
      </c>
      <c r="BD201" s="95">
        <f>'Datos sin int'!AQ199</f>
        <v>1</v>
      </c>
      <c r="BE201" s="95">
        <f>'Datos sin int'!AR199</f>
        <v>0</v>
      </c>
      <c r="BF201" s="95">
        <f>'Datos sin int'!AS199</f>
        <v>1</v>
      </c>
      <c r="BG201" s="95">
        <f>'Datos sin int'!AT199</f>
        <v>0</v>
      </c>
      <c r="BH201" s="95">
        <f>'Datos sin int'!AU199</f>
        <v>1</v>
      </c>
      <c r="BI201" s="95">
        <f>'Datos sin int'!AV199</f>
        <v>2</v>
      </c>
      <c r="BJ201" s="95">
        <f>'Datos sin int'!AW199</f>
        <v>1</v>
      </c>
      <c r="BK201" s="95">
        <f>'Datos sin int'!AX199</f>
        <v>4</v>
      </c>
    </row>
    <row r="202" spans="1:63" x14ac:dyDescent="0.3">
      <c r="A202" s="141">
        <v>199</v>
      </c>
      <c r="B202" s="95">
        <f>IF(Datos_totales!$E200=1,1,0)</f>
        <v>0</v>
      </c>
      <c r="C202" s="95">
        <f>IF(Datos_totales!$E200=2,1,0)</f>
        <v>0</v>
      </c>
      <c r="D202" s="95">
        <f>IF(Datos_totales!$E200=3,1,0)</f>
        <v>1</v>
      </c>
      <c r="E202" s="95">
        <f>IF(Datos_totales!$E200=4,1,0)</f>
        <v>0</v>
      </c>
      <c r="F202" s="95">
        <f>IF(Datos_totales!$B200=40,1,0)</f>
        <v>0</v>
      </c>
      <c r="G202" s="95">
        <f>IF(Datos_totales!$B200=60,1,0)</f>
        <v>0</v>
      </c>
      <c r="H202" s="95">
        <f>IF(Datos_totales!$B200=80,1,0)</f>
        <v>1</v>
      </c>
      <c r="I202" s="95">
        <f>IF(Datos_totales!$B200=90,1,0)</f>
        <v>0</v>
      </c>
      <c r="J202" s="95">
        <f>IF(Datos_totales!$M200=2,1,0)</f>
        <v>1</v>
      </c>
      <c r="K202" s="95">
        <f>IF(Datos_totales!$M200=3,1,0)</f>
        <v>0</v>
      </c>
      <c r="L202" s="95">
        <f>IF(Datos_totales!$M200=4,1,0)</f>
        <v>0</v>
      </c>
      <c r="M202" s="95">
        <f>IF(Datos_totales!$M200&gt;4,1,0)</f>
        <v>0</v>
      </c>
      <c r="N202" s="95">
        <f>IF(Datos_totales!$N200&lt;3.2,1,0)</f>
        <v>0</v>
      </c>
      <c r="O202" s="95">
        <f>IF(AND(Datos_totales!$N200&gt;=3.2,Datos_totales!$N200&lt;3.5),1,0)</f>
        <v>1</v>
      </c>
      <c r="P202" s="95">
        <f>IF(AND(Datos_totales!$N200&gt;=3.5,Datos_totales!$N200&lt;3.7),1,0)</f>
        <v>0</v>
      </c>
      <c r="Q202" s="95">
        <f>IF(AND(Datos_totales!$N200&gt;=3.7,Datos_totales!$N200&lt;4),1,0)</f>
        <v>0</v>
      </c>
      <c r="R202" s="95">
        <f>IF(Datos_totales!$N200&gt;4,1,0)</f>
        <v>0</v>
      </c>
      <c r="S202" s="95">
        <v>1</v>
      </c>
      <c r="T202" s="95">
        <f t="shared" si="51"/>
        <v>114</v>
      </c>
      <c r="U202" s="95">
        <v>0</v>
      </c>
      <c r="V202" s="53">
        <v>0</v>
      </c>
      <c r="W202" s="54">
        <f t="shared" si="42"/>
        <v>1</v>
      </c>
      <c r="X202" s="54">
        <f t="shared" si="43"/>
        <v>0</v>
      </c>
      <c r="Y202" s="54">
        <f t="shared" si="44"/>
        <v>0</v>
      </c>
      <c r="Z202" s="54">
        <f t="shared" si="45"/>
        <v>0</v>
      </c>
      <c r="AA202" s="54">
        <f t="shared" si="46"/>
        <v>0</v>
      </c>
      <c r="AB202" s="95">
        <v>10064</v>
      </c>
      <c r="AC202" s="95">
        <v>10137</v>
      </c>
      <c r="AD202" s="95">
        <v>10210</v>
      </c>
      <c r="AE202" s="95">
        <f t="shared" si="47"/>
        <v>10137</v>
      </c>
      <c r="AF202" s="95">
        <v>37.72</v>
      </c>
      <c r="AG202" s="95">
        <v>1.5765716840652908</v>
      </c>
      <c r="AH202" s="95">
        <v>3.17</v>
      </c>
      <c r="AI202" s="95">
        <f t="shared" si="48"/>
        <v>0</v>
      </c>
      <c r="AJ202" s="95">
        <f t="shared" si="49"/>
        <v>0</v>
      </c>
      <c r="AK202" s="95">
        <f t="shared" si="39"/>
        <v>1</v>
      </c>
      <c r="AL202" s="95">
        <f t="shared" si="40"/>
        <v>0</v>
      </c>
      <c r="AM202" s="95">
        <f t="shared" si="41"/>
        <v>0</v>
      </c>
      <c r="AN202" s="95">
        <v>0.50105926221775143</v>
      </c>
      <c r="AO202" s="95">
        <v>0</v>
      </c>
      <c r="AP202" s="50">
        <f t="shared" si="50"/>
        <v>0</v>
      </c>
      <c r="AQ202" s="95">
        <v>0</v>
      </c>
      <c r="AR202" s="95">
        <f>'Datos sin int'!AE200</f>
        <v>0</v>
      </c>
      <c r="AS202" s="95">
        <f>'Datos sin int'!AF200</f>
        <v>0</v>
      </c>
      <c r="AT202" s="95">
        <f>'Datos sin int'!AG200</f>
        <v>1</v>
      </c>
      <c r="AU202" s="95">
        <f>'Datos sin int'!AH200</f>
        <v>4</v>
      </c>
      <c r="AV202" s="95">
        <f>'Datos sin int'!AI200</f>
        <v>5</v>
      </c>
      <c r="AW202" s="95">
        <f>'Datos sin int'!AJ200</f>
        <v>0</v>
      </c>
      <c r="AX202" s="95">
        <f>'Datos sin int'!AK200</f>
        <v>0</v>
      </c>
      <c r="AY202" s="95">
        <f>'Datos sin int'!AL200</f>
        <v>1</v>
      </c>
      <c r="AZ202" s="95">
        <f>'Datos sin int'!AM200</f>
        <v>6</v>
      </c>
      <c r="BA202" s="95">
        <f>'Datos sin int'!AN200</f>
        <v>7</v>
      </c>
      <c r="BB202" s="95">
        <f>'Datos sin int'!AO200</f>
        <v>0</v>
      </c>
      <c r="BC202" s="95">
        <f>'Datos sin int'!AP200</f>
        <v>0</v>
      </c>
      <c r="BD202" s="95">
        <f>'Datos sin int'!AQ200</f>
        <v>0</v>
      </c>
      <c r="BE202" s="95">
        <f>'Datos sin int'!AR200</f>
        <v>1</v>
      </c>
      <c r="BF202" s="95">
        <f>'Datos sin int'!AS200</f>
        <v>1</v>
      </c>
      <c r="BG202" s="95">
        <f>'Datos sin int'!AT200</f>
        <v>0</v>
      </c>
      <c r="BH202" s="95">
        <f>'Datos sin int'!AU200</f>
        <v>0</v>
      </c>
      <c r="BI202" s="95">
        <f>'Datos sin int'!AV200</f>
        <v>2</v>
      </c>
      <c r="BJ202" s="95">
        <f>'Datos sin int'!AW200</f>
        <v>11</v>
      </c>
      <c r="BK202" s="95">
        <f>'Datos sin int'!AX200</f>
        <v>13</v>
      </c>
    </row>
    <row r="203" spans="1:63" x14ac:dyDescent="0.3">
      <c r="A203" s="141">
        <v>200</v>
      </c>
      <c r="B203" s="95">
        <f>IF(Datos_totales!$E201=1,1,0)</f>
        <v>1</v>
      </c>
      <c r="C203" s="95">
        <f>IF(Datos_totales!$E201=2,1,0)</f>
        <v>0</v>
      </c>
      <c r="D203" s="95">
        <f>IF(Datos_totales!$E201=3,1,0)</f>
        <v>0</v>
      </c>
      <c r="E203" s="95">
        <f>IF(Datos_totales!$E201=4,1,0)</f>
        <v>0</v>
      </c>
      <c r="F203" s="95">
        <f>IF(Datos_totales!$B201=40,1,0)</f>
        <v>0</v>
      </c>
      <c r="G203" s="95">
        <f>IF(Datos_totales!$B201=60,1,0)</f>
        <v>0</v>
      </c>
      <c r="H203" s="95">
        <f>IF(Datos_totales!$B201=80,1,0)</f>
        <v>1</v>
      </c>
      <c r="I203" s="95">
        <f>IF(Datos_totales!$B201=90,1,0)</f>
        <v>0</v>
      </c>
      <c r="J203" s="95">
        <f>IF(Datos_totales!$M201=2,1,0)</f>
        <v>1</v>
      </c>
      <c r="K203" s="95">
        <f>IF(Datos_totales!$M201=3,1,0)</f>
        <v>0</v>
      </c>
      <c r="L203" s="95">
        <f>IF(Datos_totales!$M201=4,1,0)</f>
        <v>0</v>
      </c>
      <c r="M203" s="95">
        <f>IF(Datos_totales!$M201&gt;4,1,0)</f>
        <v>0</v>
      </c>
      <c r="N203" s="95">
        <f>IF(Datos_totales!$N201&lt;3.2,1,0)</f>
        <v>0</v>
      </c>
      <c r="O203" s="95">
        <f>IF(AND(Datos_totales!$N201&gt;=3.2,Datos_totales!$N201&lt;3.5),1,0)</f>
        <v>1</v>
      </c>
      <c r="P203" s="95">
        <f>IF(AND(Datos_totales!$N201&gt;=3.5,Datos_totales!$N201&lt;3.7),1,0)</f>
        <v>0</v>
      </c>
      <c r="Q203" s="95">
        <f>IF(AND(Datos_totales!$N201&gt;=3.7,Datos_totales!$N201&lt;4),1,0)</f>
        <v>0</v>
      </c>
      <c r="R203" s="95">
        <f>IF(Datos_totales!$N201&gt;4,1,0)</f>
        <v>0</v>
      </c>
      <c r="S203" s="95">
        <v>1</v>
      </c>
      <c r="T203" s="95">
        <f t="shared" si="51"/>
        <v>115</v>
      </c>
      <c r="U203" s="95">
        <v>0</v>
      </c>
      <c r="V203" s="53">
        <v>6.0000000000000053E-2</v>
      </c>
      <c r="W203" s="54">
        <f t="shared" si="42"/>
        <v>0</v>
      </c>
      <c r="X203" s="54">
        <f t="shared" si="43"/>
        <v>1</v>
      </c>
      <c r="Y203" s="54">
        <f t="shared" si="44"/>
        <v>0</v>
      </c>
      <c r="Z203" s="54">
        <f t="shared" si="45"/>
        <v>0</v>
      </c>
      <c r="AA203" s="54">
        <f t="shared" si="46"/>
        <v>0</v>
      </c>
      <c r="AB203" s="95">
        <v>10064</v>
      </c>
      <c r="AC203" s="95">
        <v>10137</v>
      </c>
      <c r="AD203" s="95">
        <v>10210</v>
      </c>
      <c r="AE203" s="95">
        <f t="shared" si="47"/>
        <v>10137</v>
      </c>
      <c r="AF203" s="95">
        <v>35.14</v>
      </c>
      <c r="AG203" s="95">
        <v>1.5458017571592761</v>
      </c>
      <c r="AH203" s="95">
        <v>3.09</v>
      </c>
      <c r="AI203" s="95">
        <f t="shared" si="48"/>
        <v>0</v>
      </c>
      <c r="AJ203" s="95">
        <f t="shared" si="49"/>
        <v>0</v>
      </c>
      <c r="AK203" s="95">
        <f t="shared" si="39"/>
        <v>1</v>
      </c>
      <c r="AL203" s="95">
        <f t="shared" si="40"/>
        <v>0</v>
      </c>
      <c r="AM203" s="95">
        <f t="shared" si="41"/>
        <v>0</v>
      </c>
      <c r="AN203" s="95">
        <v>0.48995847942483461</v>
      </c>
      <c r="AO203" s="95">
        <v>0</v>
      </c>
      <c r="AP203" s="50">
        <f t="shared" si="50"/>
        <v>0</v>
      </c>
      <c r="AQ203" s="95">
        <v>0</v>
      </c>
      <c r="AR203" s="95">
        <f>'Datos sin int'!AE201</f>
        <v>0</v>
      </c>
      <c r="AS203" s="95">
        <f>'Datos sin int'!AF201</f>
        <v>0</v>
      </c>
      <c r="AT203" s="95">
        <f>'Datos sin int'!AG201</f>
        <v>0</v>
      </c>
      <c r="AU203" s="95">
        <f>'Datos sin int'!AH201</f>
        <v>2</v>
      </c>
      <c r="AV203" s="95">
        <f>'Datos sin int'!AI201</f>
        <v>2</v>
      </c>
      <c r="AW203" s="95">
        <f>'Datos sin int'!AJ201</f>
        <v>0</v>
      </c>
      <c r="AX203" s="95">
        <f>'Datos sin int'!AK201</f>
        <v>0</v>
      </c>
      <c r="AY203" s="95">
        <f>'Datos sin int'!AL201</f>
        <v>1</v>
      </c>
      <c r="AZ203" s="95">
        <f>'Datos sin int'!AM201</f>
        <v>1</v>
      </c>
      <c r="BA203" s="95">
        <f>'Datos sin int'!AN201</f>
        <v>2</v>
      </c>
      <c r="BB203" s="95">
        <f>'Datos sin int'!AO201</f>
        <v>0</v>
      </c>
      <c r="BC203" s="95">
        <f>'Datos sin int'!AP201</f>
        <v>1</v>
      </c>
      <c r="BD203" s="95">
        <f>'Datos sin int'!AQ201</f>
        <v>1</v>
      </c>
      <c r="BE203" s="95">
        <f>'Datos sin int'!AR201</f>
        <v>3</v>
      </c>
      <c r="BF203" s="95">
        <f>'Datos sin int'!AS201</f>
        <v>5</v>
      </c>
      <c r="BG203" s="95">
        <f>'Datos sin int'!AT201</f>
        <v>0</v>
      </c>
      <c r="BH203" s="95">
        <f>'Datos sin int'!AU201</f>
        <v>1</v>
      </c>
      <c r="BI203" s="95">
        <f>'Datos sin int'!AV201</f>
        <v>2</v>
      </c>
      <c r="BJ203" s="95">
        <f>'Datos sin int'!AW201</f>
        <v>6</v>
      </c>
      <c r="BK203" s="95">
        <f>'Datos sin int'!AX201</f>
        <v>9</v>
      </c>
    </row>
    <row r="204" spans="1:63" x14ac:dyDescent="0.3">
      <c r="A204" s="141">
        <v>201</v>
      </c>
      <c r="B204" s="95">
        <f>IF(Datos_totales!$E202=1,1,0)</f>
        <v>0</v>
      </c>
      <c r="C204" s="95">
        <f>IF(Datos_totales!$E202=2,1,0)</f>
        <v>0</v>
      </c>
      <c r="D204" s="95">
        <f>IF(Datos_totales!$E202=3,1,0)</f>
        <v>1</v>
      </c>
      <c r="E204" s="95">
        <f>IF(Datos_totales!$E202=4,1,0)</f>
        <v>0</v>
      </c>
      <c r="F204" s="95">
        <f>IF(Datos_totales!$B202=40,1,0)</f>
        <v>0</v>
      </c>
      <c r="G204" s="95">
        <f>IF(Datos_totales!$B202=60,1,0)</f>
        <v>0</v>
      </c>
      <c r="H204" s="95">
        <f>IF(Datos_totales!$B202=80,1,0)</f>
        <v>1</v>
      </c>
      <c r="I204" s="95">
        <f>IF(Datos_totales!$B202=90,1,0)</f>
        <v>0</v>
      </c>
      <c r="J204" s="95">
        <f>IF(Datos_totales!$M202=2,1,0)</f>
        <v>1</v>
      </c>
      <c r="K204" s="95">
        <f>IF(Datos_totales!$M202=3,1,0)</f>
        <v>0</v>
      </c>
      <c r="L204" s="95">
        <f>IF(Datos_totales!$M202=4,1,0)</f>
        <v>0</v>
      </c>
      <c r="M204" s="95">
        <f>IF(Datos_totales!$M202&gt;4,1,0)</f>
        <v>0</v>
      </c>
      <c r="N204" s="95">
        <f>IF(Datos_totales!$N202&lt;3.2,1,0)</f>
        <v>0</v>
      </c>
      <c r="O204" s="95">
        <f>IF(AND(Datos_totales!$N202&gt;=3.2,Datos_totales!$N202&lt;3.5),1,0)</f>
        <v>1</v>
      </c>
      <c r="P204" s="95">
        <f>IF(AND(Datos_totales!$N202&gt;=3.5,Datos_totales!$N202&lt;3.7),1,0)</f>
        <v>0</v>
      </c>
      <c r="Q204" s="95">
        <f>IF(AND(Datos_totales!$N202&gt;=3.7,Datos_totales!$N202&lt;4),1,0)</f>
        <v>0</v>
      </c>
      <c r="R204" s="95">
        <f>IF(Datos_totales!$N202&gt;4,1,0)</f>
        <v>0</v>
      </c>
      <c r="S204" s="95">
        <v>1</v>
      </c>
      <c r="T204" s="95">
        <f t="shared" si="51"/>
        <v>116</v>
      </c>
      <c r="U204" s="95">
        <v>0</v>
      </c>
      <c r="V204" s="53">
        <v>4.0000000000000036E-2</v>
      </c>
      <c r="W204" s="54">
        <f t="shared" si="42"/>
        <v>0</v>
      </c>
      <c r="X204" s="54">
        <f t="shared" si="43"/>
        <v>1</v>
      </c>
      <c r="Y204" s="54">
        <f t="shared" si="44"/>
        <v>0</v>
      </c>
      <c r="Z204" s="54">
        <f t="shared" si="45"/>
        <v>0</v>
      </c>
      <c r="AA204" s="54">
        <f t="shared" si="46"/>
        <v>0</v>
      </c>
      <c r="AB204" s="95">
        <v>10064</v>
      </c>
      <c r="AC204" s="95">
        <v>10137</v>
      </c>
      <c r="AD204" s="95">
        <v>10210</v>
      </c>
      <c r="AE204" s="95">
        <f t="shared" si="47"/>
        <v>10137</v>
      </c>
      <c r="AF204" s="95">
        <v>37.03</v>
      </c>
      <c r="AG204" s="95">
        <v>1.5685537120494426</v>
      </c>
      <c r="AH204" s="95">
        <v>4.42</v>
      </c>
      <c r="AI204" s="95">
        <f t="shared" si="48"/>
        <v>0</v>
      </c>
      <c r="AJ204" s="95">
        <f t="shared" si="49"/>
        <v>0</v>
      </c>
      <c r="AK204" s="95">
        <f t="shared" si="39"/>
        <v>0</v>
      </c>
      <c r="AL204" s="95">
        <f t="shared" si="40"/>
        <v>1</v>
      </c>
      <c r="AM204" s="95">
        <f t="shared" si="41"/>
        <v>0</v>
      </c>
      <c r="AN204" s="95">
        <v>0.64542226934909186</v>
      </c>
      <c r="AO204" s="95">
        <v>2</v>
      </c>
      <c r="AP204" s="50">
        <f t="shared" si="50"/>
        <v>2</v>
      </c>
      <c r="AQ204" s="95">
        <v>0</v>
      </c>
      <c r="AR204" s="95">
        <f>'Datos sin int'!AE202</f>
        <v>0</v>
      </c>
      <c r="AS204" s="95">
        <f>'Datos sin int'!AF202</f>
        <v>0</v>
      </c>
      <c r="AT204" s="95">
        <f>'Datos sin int'!AG202</f>
        <v>1</v>
      </c>
      <c r="AU204" s="95">
        <f>'Datos sin int'!AH202</f>
        <v>0</v>
      </c>
      <c r="AV204" s="95">
        <f>'Datos sin int'!AI202</f>
        <v>1</v>
      </c>
      <c r="AW204" s="95">
        <f>'Datos sin int'!AJ202</f>
        <v>0</v>
      </c>
      <c r="AX204" s="95">
        <f>'Datos sin int'!AK202</f>
        <v>0</v>
      </c>
      <c r="AY204" s="95">
        <f>'Datos sin int'!AL202</f>
        <v>2</v>
      </c>
      <c r="AZ204" s="95">
        <f>'Datos sin int'!AM202</f>
        <v>1</v>
      </c>
      <c r="BA204" s="95">
        <f>'Datos sin int'!AN202</f>
        <v>3</v>
      </c>
      <c r="BB204" s="95">
        <f>'Datos sin int'!AO202</f>
        <v>0</v>
      </c>
      <c r="BC204" s="95">
        <f>'Datos sin int'!AP202</f>
        <v>0</v>
      </c>
      <c r="BD204" s="95">
        <f>'Datos sin int'!AQ202</f>
        <v>2</v>
      </c>
      <c r="BE204" s="95">
        <f>'Datos sin int'!AR202</f>
        <v>2</v>
      </c>
      <c r="BF204" s="95">
        <f>'Datos sin int'!AS202</f>
        <v>4</v>
      </c>
      <c r="BG204" s="95">
        <f>'Datos sin int'!AT202</f>
        <v>0</v>
      </c>
      <c r="BH204" s="95">
        <f>'Datos sin int'!AU202</f>
        <v>0</v>
      </c>
      <c r="BI204" s="95">
        <f>'Datos sin int'!AV202</f>
        <v>5</v>
      </c>
      <c r="BJ204" s="95">
        <f>'Datos sin int'!AW202</f>
        <v>3</v>
      </c>
      <c r="BK204" s="95">
        <f>'Datos sin int'!AX202</f>
        <v>8</v>
      </c>
    </row>
    <row r="205" spans="1:63" x14ac:dyDescent="0.3">
      <c r="A205" s="141">
        <v>202</v>
      </c>
      <c r="B205" s="95">
        <f>IF(Datos_totales!$E203=1,1,0)</f>
        <v>0</v>
      </c>
      <c r="C205" s="95">
        <f>IF(Datos_totales!$E203=2,1,0)</f>
        <v>0</v>
      </c>
      <c r="D205" s="95">
        <f>IF(Datos_totales!$E203=3,1,0)</f>
        <v>1</v>
      </c>
      <c r="E205" s="95">
        <f>IF(Datos_totales!$E203=4,1,0)</f>
        <v>0</v>
      </c>
      <c r="F205" s="95">
        <f>IF(Datos_totales!$B203=40,1,0)</f>
        <v>0</v>
      </c>
      <c r="G205" s="95">
        <f>IF(Datos_totales!$B203=60,1,0)</f>
        <v>1</v>
      </c>
      <c r="H205" s="95">
        <f>IF(Datos_totales!$B203=80,1,0)</f>
        <v>0</v>
      </c>
      <c r="I205" s="95">
        <f>IF(Datos_totales!$B203=90,1,0)</f>
        <v>0</v>
      </c>
      <c r="J205" s="95">
        <f>IF(Datos_totales!$M203=2,1,0)</f>
        <v>1</v>
      </c>
      <c r="K205" s="95">
        <f>IF(Datos_totales!$M203=3,1,0)</f>
        <v>0</v>
      </c>
      <c r="L205" s="95">
        <f>IF(Datos_totales!$M203=4,1,0)</f>
        <v>0</v>
      </c>
      <c r="M205" s="95">
        <f>IF(Datos_totales!$M203&gt;4,1,0)</f>
        <v>0</v>
      </c>
      <c r="N205" s="95">
        <f>IF(Datos_totales!$N203&lt;3.2,1,0)</f>
        <v>0</v>
      </c>
      <c r="O205" s="95">
        <f>IF(AND(Datos_totales!$N203&gt;=3.2,Datos_totales!$N203&lt;3.5),1,0)</f>
        <v>1</v>
      </c>
      <c r="P205" s="95">
        <f>IF(AND(Datos_totales!$N203&gt;=3.5,Datos_totales!$N203&lt;3.7),1,0)</f>
        <v>0</v>
      </c>
      <c r="Q205" s="95">
        <f>IF(AND(Datos_totales!$N203&gt;=3.7,Datos_totales!$N203&lt;4),1,0)</f>
        <v>0</v>
      </c>
      <c r="R205" s="95">
        <f>IF(Datos_totales!$N203&gt;4,1,0)</f>
        <v>0</v>
      </c>
      <c r="S205" s="95">
        <v>1</v>
      </c>
      <c r="T205" s="95">
        <f t="shared" si="51"/>
        <v>117</v>
      </c>
      <c r="U205" s="95">
        <v>0</v>
      </c>
      <c r="V205" s="53">
        <v>0</v>
      </c>
      <c r="W205" s="54">
        <f t="shared" si="42"/>
        <v>1</v>
      </c>
      <c r="X205" s="54">
        <f t="shared" si="43"/>
        <v>0</v>
      </c>
      <c r="Y205" s="54">
        <f t="shared" si="44"/>
        <v>0</v>
      </c>
      <c r="Z205" s="54">
        <f t="shared" si="45"/>
        <v>0</v>
      </c>
      <c r="AA205" s="54">
        <f t="shared" si="46"/>
        <v>0</v>
      </c>
      <c r="AB205" s="95">
        <v>10064</v>
      </c>
      <c r="AC205" s="95">
        <v>10137</v>
      </c>
      <c r="AD205" s="95">
        <v>10210</v>
      </c>
      <c r="AE205" s="95">
        <f t="shared" si="47"/>
        <v>10137</v>
      </c>
      <c r="AF205" s="95">
        <v>54.33</v>
      </c>
      <c r="AG205" s="95">
        <v>1.7350397050337207</v>
      </c>
      <c r="AH205" s="95">
        <v>3.26</v>
      </c>
      <c r="AI205" s="95">
        <f t="shared" si="48"/>
        <v>0</v>
      </c>
      <c r="AJ205" s="95">
        <f t="shared" si="49"/>
        <v>0</v>
      </c>
      <c r="AK205" s="95">
        <f t="shared" si="39"/>
        <v>1</v>
      </c>
      <c r="AL205" s="95">
        <f t="shared" si="40"/>
        <v>0</v>
      </c>
      <c r="AM205" s="95">
        <f t="shared" si="41"/>
        <v>0</v>
      </c>
      <c r="AN205" s="95">
        <v>0.51321760006793893</v>
      </c>
      <c r="AO205" s="95">
        <v>0</v>
      </c>
      <c r="AP205" s="50">
        <f t="shared" si="50"/>
        <v>0</v>
      </c>
      <c r="AQ205" s="95">
        <v>0</v>
      </c>
      <c r="AR205" s="95">
        <f>'Datos sin int'!AE203</f>
        <v>0</v>
      </c>
      <c r="AS205" s="95">
        <f>'Datos sin int'!AF203</f>
        <v>0</v>
      </c>
      <c r="AT205" s="95">
        <f>'Datos sin int'!AG203</f>
        <v>2</v>
      </c>
      <c r="AU205" s="95">
        <f>'Datos sin int'!AH203</f>
        <v>5</v>
      </c>
      <c r="AV205" s="95">
        <f>'Datos sin int'!AI203</f>
        <v>7</v>
      </c>
      <c r="AW205" s="95">
        <f>'Datos sin int'!AJ203</f>
        <v>0</v>
      </c>
      <c r="AX205" s="95">
        <f>'Datos sin int'!AK203</f>
        <v>0</v>
      </c>
      <c r="AY205" s="95">
        <f>'Datos sin int'!AL203</f>
        <v>0</v>
      </c>
      <c r="AZ205" s="95">
        <f>'Datos sin int'!AM203</f>
        <v>3</v>
      </c>
      <c r="BA205" s="95">
        <f>'Datos sin int'!AN203</f>
        <v>3</v>
      </c>
      <c r="BB205" s="95">
        <f>'Datos sin int'!AO203</f>
        <v>0</v>
      </c>
      <c r="BC205" s="95">
        <f>'Datos sin int'!AP203</f>
        <v>2</v>
      </c>
      <c r="BD205" s="95">
        <f>'Datos sin int'!AQ203</f>
        <v>0</v>
      </c>
      <c r="BE205" s="95">
        <f>'Datos sin int'!AR203</f>
        <v>2</v>
      </c>
      <c r="BF205" s="95">
        <f>'Datos sin int'!AS203</f>
        <v>4</v>
      </c>
      <c r="BG205" s="95">
        <f>'Datos sin int'!AT203</f>
        <v>0</v>
      </c>
      <c r="BH205" s="95">
        <f>'Datos sin int'!AU203</f>
        <v>2</v>
      </c>
      <c r="BI205" s="95">
        <f>'Datos sin int'!AV203</f>
        <v>2</v>
      </c>
      <c r="BJ205" s="95">
        <f>'Datos sin int'!AW203</f>
        <v>10</v>
      </c>
      <c r="BK205" s="95">
        <f>'Datos sin int'!AX203</f>
        <v>14</v>
      </c>
    </row>
    <row r="206" spans="1:63" x14ac:dyDescent="0.3">
      <c r="A206" s="141">
        <v>203</v>
      </c>
      <c r="B206" s="95">
        <f>IF(Datos_totales!$E204=1,1,0)</f>
        <v>0</v>
      </c>
      <c r="C206" s="95">
        <f>IF(Datos_totales!$E204=2,1,0)</f>
        <v>1</v>
      </c>
      <c r="D206" s="95">
        <f>IF(Datos_totales!$E204=3,1,0)</f>
        <v>0</v>
      </c>
      <c r="E206" s="95">
        <f>IF(Datos_totales!$E204=4,1,0)</f>
        <v>0</v>
      </c>
      <c r="F206" s="95">
        <f>IF(Datos_totales!$B204=40,1,0)</f>
        <v>0</v>
      </c>
      <c r="G206" s="95">
        <f>IF(Datos_totales!$B204=60,1,0)</f>
        <v>1</v>
      </c>
      <c r="H206" s="95">
        <f>IF(Datos_totales!$B204=80,1,0)</f>
        <v>0</v>
      </c>
      <c r="I206" s="95">
        <f>IF(Datos_totales!$B204=90,1,0)</f>
        <v>0</v>
      </c>
      <c r="J206" s="95">
        <f>IF(Datos_totales!$M204=2,1,0)</f>
        <v>1</v>
      </c>
      <c r="K206" s="95">
        <f>IF(Datos_totales!$M204=3,1,0)</f>
        <v>0</v>
      </c>
      <c r="L206" s="95">
        <f>IF(Datos_totales!$M204=4,1,0)</f>
        <v>0</v>
      </c>
      <c r="M206" s="95">
        <f>IF(Datos_totales!$M204&gt;4,1,0)</f>
        <v>0</v>
      </c>
      <c r="N206" s="95">
        <f>IF(Datos_totales!$N204&lt;3.2,1,0)</f>
        <v>0</v>
      </c>
      <c r="O206" s="95">
        <f>IF(AND(Datos_totales!$N204&gt;=3.2,Datos_totales!$N204&lt;3.5),1,0)</f>
        <v>1</v>
      </c>
      <c r="P206" s="95">
        <f>IF(AND(Datos_totales!$N204&gt;=3.5,Datos_totales!$N204&lt;3.7),1,0)</f>
        <v>0</v>
      </c>
      <c r="Q206" s="95">
        <f>IF(AND(Datos_totales!$N204&gt;=3.7,Datos_totales!$N204&lt;4),1,0)</f>
        <v>0</v>
      </c>
      <c r="R206" s="95">
        <f>IF(Datos_totales!$N204&gt;4,1,0)</f>
        <v>0</v>
      </c>
      <c r="S206" s="95">
        <v>1</v>
      </c>
      <c r="T206" s="95">
        <f t="shared" si="51"/>
        <v>118</v>
      </c>
      <c r="U206" s="95">
        <v>0</v>
      </c>
      <c r="V206" s="53">
        <v>0</v>
      </c>
      <c r="W206" s="54">
        <f t="shared" si="42"/>
        <v>1</v>
      </c>
      <c r="X206" s="54">
        <f t="shared" si="43"/>
        <v>0</v>
      </c>
      <c r="Y206" s="54">
        <f t="shared" si="44"/>
        <v>0</v>
      </c>
      <c r="Z206" s="54">
        <f t="shared" si="45"/>
        <v>0</v>
      </c>
      <c r="AA206" s="54">
        <f t="shared" si="46"/>
        <v>0</v>
      </c>
      <c r="AB206" s="95">
        <v>10064</v>
      </c>
      <c r="AC206" s="95">
        <v>10137</v>
      </c>
      <c r="AD206" s="95">
        <v>10210</v>
      </c>
      <c r="AE206" s="95">
        <f t="shared" si="47"/>
        <v>10137</v>
      </c>
      <c r="AF206" s="95">
        <v>40.94</v>
      </c>
      <c r="AG206" s="95">
        <v>1.6121478383264869</v>
      </c>
      <c r="AH206" s="95">
        <v>4.54</v>
      </c>
      <c r="AI206" s="95">
        <f t="shared" si="48"/>
        <v>0</v>
      </c>
      <c r="AJ206" s="95">
        <f t="shared" si="49"/>
        <v>0</v>
      </c>
      <c r="AK206" s="95">
        <f t="shared" si="39"/>
        <v>0</v>
      </c>
      <c r="AL206" s="95">
        <f t="shared" si="40"/>
        <v>1</v>
      </c>
      <c r="AM206" s="95">
        <f t="shared" si="41"/>
        <v>0</v>
      </c>
      <c r="AN206" s="95">
        <v>0.65705585285710388</v>
      </c>
      <c r="AO206" s="95">
        <v>0</v>
      </c>
      <c r="AP206" s="50">
        <f t="shared" si="50"/>
        <v>0</v>
      </c>
      <c r="AQ206" s="95">
        <v>0</v>
      </c>
      <c r="AR206" s="95">
        <f>'Datos sin int'!AE204</f>
        <v>0</v>
      </c>
      <c r="AS206" s="95">
        <f>'Datos sin int'!AF204</f>
        <v>0</v>
      </c>
      <c r="AT206" s="95">
        <f>'Datos sin int'!AG204</f>
        <v>4</v>
      </c>
      <c r="AU206" s="95">
        <f>'Datos sin int'!AH204</f>
        <v>4</v>
      </c>
      <c r="AV206" s="95">
        <f>'Datos sin int'!AI204</f>
        <v>8</v>
      </c>
      <c r="AW206" s="95">
        <f>'Datos sin int'!AJ204</f>
        <v>0</v>
      </c>
      <c r="AX206" s="95">
        <f>'Datos sin int'!AK204</f>
        <v>0</v>
      </c>
      <c r="AY206" s="95">
        <f>'Datos sin int'!AL204</f>
        <v>1</v>
      </c>
      <c r="AZ206" s="95">
        <f>'Datos sin int'!AM204</f>
        <v>6</v>
      </c>
      <c r="BA206" s="95">
        <f>'Datos sin int'!AN204</f>
        <v>7</v>
      </c>
      <c r="BB206" s="95">
        <f>'Datos sin int'!AO204</f>
        <v>0</v>
      </c>
      <c r="BC206" s="95">
        <f>'Datos sin int'!AP204</f>
        <v>1</v>
      </c>
      <c r="BD206" s="95">
        <f>'Datos sin int'!AQ204</f>
        <v>0</v>
      </c>
      <c r="BE206" s="95">
        <f>'Datos sin int'!AR204</f>
        <v>2</v>
      </c>
      <c r="BF206" s="95">
        <f>'Datos sin int'!AS204</f>
        <v>3</v>
      </c>
      <c r="BG206" s="95">
        <f>'Datos sin int'!AT204</f>
        <v>0</v>
      </c>
      <c r="BH206" s="95">
        <f>'Datos sin int'!AU204</f>
        <v>1</v>
      </c>
      <c r="BI206" s="95">
        <f>'Datos sin int'!AV204</f>
        <v>5</v>
      </c>
      <c r="BJ206" s="95">
        <f>'Datos sin int'!AW204</f>
        <v>12</v>
      </c>
      <c r="BK206" s="95">
        <f>'Datos sin int'!AX204</f>
        <v>18</v>
      </c>
    </row>
    <row r="207" spans="1:63" x14ac:dyDescent="0.3">
      <c r="A207" s="141">
        <v>204</v>
      </c>
      <c r="B207" s="95">
        <f>IF(Datos_totales!$E205=1,1,0)</f>
        <v>0</v>
      </c>
      <c r="C207" s="95">
        <f>IF(Datos_totales!$E205=2,1,0)</f>
        <v>0</v>
      </c>
      <c r="D207" s="95">
        <f>IF(Datos_totales!$E205=3,1,0)</f>
        <v>1</v>
      </c>
      <c r="E207" s="95">
        <f>IF(Datos_totales!$E205=4,1,0)</f>
        <v>0</v>
      </c>
      <c r="F207" s="95">
        <f>IF(Datos_totales!$B205=40,1,0)</f>
        <v>0</v>
      </c>
      <c r="G207" s="95">
        <f>IF(Datos_totales!$B205=60,1,0)</f>
        <v>1</v>
      </c>
      <c r="H207" s="95">
        <f>IF(Datos_totales!$B205=80,1,0)</f>
        <v>0</v>
      </c>
      <c r="I207" s="95">
        <f>IF(Datos_totales!$B205=90,1,0)</f>
        <v>0</v>
      </c>
      <c r="J207" s="95">
        <f>IF(Datos_totales!$M205=2,1,0)</f>
        <v>1</v>
      </c>
      <c r="K207" s="95">
        <f>IF(Datos_totales!$M205=3,1,0)</f>
        <v>0</v>
      </c>
      <c r="L207" s="95">
        <f>IF(Datos_totales!$M205=4,1,0)</f>
        <v>0</v>
      </c>
      <c r="M207" s="95">
        <f>IF(Datos_totales!$M205&gt;4,1,0)</f>
        <v>0</v>
      </c>
      <c r="N207" s="95">
        <f>IF(Datos_totales!$N205&lt;3.2,1,0)</f>
        <v>0</v>
      </c>
      <c r="O207" s="95">
        <f>IF(AND(Datos_totales!$N205&gt;=3.2,Datos_totales!$N205&lt;3.5),1,0)</f>
        <v>1</v>
      </c>
      <c r="P207" s="95">
        <f>IF(AND(Datos_totales!$N205&gt;=3.5,Datos_totales!$N205&lt;3.7),1,0)</f>
        <v>0</v>
      </c>
      <c r="Q207" s="95">
        <f>IF(AND(Datos_totales!$N205&gt;=3.7,Datos_totales!$N205&lt;4),1,0)</f>
        <v>0</v>
      </c>
      <c r="R207" s="95">
        <f>IF(Datos_totales!$N205&gt;4,1,0)</f>
        <v>0</v>
      </c>
      <c r="S207" s="95">
        <v>1</v>
      </c>
      <c r="T207" s="95">
        <f t="shared" si="51"/>
        <v>119</v>
      </c>
      <c r="U207" s="95">
        <v>0</v>
      </c>
      <c r="V207" s="53">
        <v>0</v>
      </c>
      <c r="W207" s="54">
        <f t="shared" si="42"/>
        <v>1</v>
      </c>
      <c r="X207" s="54">
        <f t="shared" si="43"/>
        <v>0</v>
      </c>
      <c r="Y207" s="54">
        <f t="shared" si="44"/>
        <v>0</v>
      </c>
      <c r="Z207" s="54">
        <f t="shared" si="45"/>
        <v>0</v>
      </c>
      <c r="AA207" s="54">
        <f t="shared" si="46"/>
        <v>0</v>
      </c>
      <c r="AB207" s="95">
        <v>8109</v>
      </c>
      <c r="AC207" s="95">
        <v>8276</v>
      </c>
      <c r="AD207" s="95">
        <v>8446</v>
      </c>
      <c r="AE207" s="95">
        <f t="shared" si="47"/>
        <v>8277</v>
      </c>
      <c r="AF207" s="95">
        <v>26.28</v>
      </c>
      <c r="AG207" s="95">
        <v>1.4196253608877432</v>
      </c>
      <c r="AH207" s="95">
        <v>3.82</v>
      </c>
      <c r="AI207" s="95">
        <f t="shared" si="48"/>
        <v>0</v>
      </c>
      <c r="AJ207" s="95">
        <f t="shared" si="49"/>
        <v>0</v>
      </c>
      <c r="AK207" s="95">
        <f t="shared" si="39"/>
        <v>0</v>
      </c>
      <c r="AL207" s="95">
        <f t="shared" si="40"/>
        <v>1</v>
      </c>
      <c r="AM207" s="95">
        <f t="shared" si="41"/>
        <v>0</v>
      </c>
      <c r="AN207" s="95">
        <v>0.58206336291170868</v>
      </c>
      <c r="AO207" s="95">
        <v>0</v>
      </c>
      <c r="AP207" s="50">
        <f t="shared" si="50"/>
        <v>0</v>
      </c>
      <c r="AQ207" s="95">
        <v>0</v>
      </c>
      <c r="AR207" s="95">
        <f>'Datos sin int'!AE205</f>
        <v>0</v>
      </c>
      <c r="AS207" s="95">
        <f>'Datos sin int'!AF205</f>
        <v>0</v>
      </c>
      <c r="AT207" s="95">
        <f>'Datos sin int'!AG205</f>
        <v>1</v>
      </c>
      <c r="AU207" s="95">
        <f>'Datos sin int'!AH205</f>
        <v>3</v>
      </c>
      <c r="AV207" s="95">
        <f>'Datos sin int'!AI205</f>
        <v>4</v>
      </c>
      <c r="AW207" s="95">
        <f>'Datos sin int'!AJ205</f>
        <v>0</v>
      </c>
      <c r="AX207" s="95">
        <f>'Datos sin int'!AK205</f>
        <v>2</v>
      </c>
      <c r="AY207" s="95">
        <f>'Datos sin int'!AL205</f>
        <v>2</v>
      </c>
      <c r="AZ207" s="95">
        <f>'Datos sin int'!AM205</f>
        <v>4</v>
      </c>
      <c r="BA207" s="95">
        <f>'Datos sin int'!AN205</f>
        <v>8</v>
      </c>
      <c r="BB207" s="95">
        <f>'Datos sin int'!AO205</f>
        <v>0</v>
      </c>
      <c r="BC207" s="95">
        <f>'Datos sin int'!AP205</f>
        <v>1</v>
      </c>
      <c r="BD207" s="95">
        <f>'Datos sin int'!AQ205</f>
        <v>0</v>
      </c>
      <c r="BE207" s="95">
        <f>'Datos sin int'!AR205</f>
        <v>2</v>
      </c>
      <c r="BF207" s="95">
        <f>'Datos sin int'!AS205</f>
        <v>3</v>
      </c>
      <c r="BG207" s="95">
        <f>'Datos sin int'!AT205</f>
        <v>0</v>
      </c>
      <c r="BH207" s="95">
        <f>'Datos sin int'!AU205</f>
        <v>3</v>
      </c>
      <c r="BI207" s="95">
        <f>'Datos sin int'!AV205</f>
        <v>3</v>
      </c>
      <c r="BJ207" s="95">
        <f>'Datos sin int'!AW205</f>
        <v>9</v>
      </c>
      <c r="BK207" s="95">
        <f>'Datos sin int'!AX205</f>
        <v>15</v>
      </c>
    </row>
    <row r="208" spans="1:63" x14ac:dyDescent="0.3">
      <c r="A208" s="141">
        <v>205</v>
      </c>
      <c r="B208" s="95">
        <f>IF(Datos_totales!$E206=1,1,0)</f>
        <v>0</v>
      </c>
      <c r="C208" s="95">
        <f>IF(Datos_totales!$E206=2,1,0)</f>
        <v>0</v>
      </c>
      <c r="D208" s="95">
        <f>IF(Datos_totales!$E206=3,1,0)</f>
        <v>1</v>
      </c>
      <c r="E208" s="95">
        <f>IF(Datos_totales!$E206=4,1,0)</f>
        <v>0</v>
      </c>
      <c r="F208" s="95">
        <f>IF(Datos_totales!$B206=40,1,0)</f>
        <v>0</v>
      </c>
      <c r="G208" s="95">
        <f>IF(Datos_totales!$B206=60,1,0)</f>
        <v>1</v>
      </c>
      <c r="H208" s="95">
        <f>IF(Datos_totales!$B206=80,1,0)</f>
        <v>0</v>
      </c>
      <c r="I208" s="95">
        <f>IF(Datos_totales!$B206=90,1,0)</f>
        <v>0</v>
      </c>
      <c r="J208" s="95">
        <f>IF(Datos_totales!$M206=2,1,0)</f>
        <v>1</v>
      </c>
      <c r="K208" s="95">
        <f>IF(Datos_totales!$M206=3,1,0)</f>
        <v>0</v>
      </c>
      <c r="L208" s="95">
        <f>IF(Datos_totales!$M206=4,1,0)</f>
        <v>0</v>
      </c>
      <c r="M208" s="95">
        <f>IF(Datos_totales!$M206&gt;4,1,0)</f>
        <v>0</v>
      </c>
      <c r="N208" s="95">
        <f>IF(Datos_totales!$N206&lt;3.2,1,0)</f>
        <v>0</v>
      </c>
      <c r="O208" s="95">
        <f>IF(AND(Datos_totales!$N206&gt;=3.2,Datos_totales!$N206&lt;3.5),1,0)</f>
        <v>1</v>
      </c>
      <c r="P208" s="95">
        <f>IF(AND(Datos_totales!$N206&gt;=3.5,Datos_totales!$N206&lt;3.7),1,0)</f>
        <v>0</v>
      </c>
      <c r="Q208" s="95">
        <f>IF(AND(Datos_totales!$N206&gt;=3.7,Datos_totales!$N206&lt;4),1,0)</f>
        <v>0</v>
      </c>
      <c r="R208" s="95">
        <f>IF(Datos_totales!$N206&gt;4,1,0)</f>
        <v>0</v>
      </c>
      <c r="S208" s="95">
        <v>0.42600000000000193</v>
      </c>
      <c r="T208" s="95">
        <f t="shared" si="51"/>
        <v>119.426</v>
      </c>
      <c r="U208" s="95">
        <v>0</v>
      </c>
      <c r="V208" s="53">
        <v>0</v>
      </c>
      <c r="W208" s="54">
        <f t="shared" si="42"/>
        <v>1</v>
      </c>
      <c r="X208" s="54">
        <f t="shared" si="43"/>
        <v>0</v>
      </c>
      <c r="Y208" s="54">
        <f t="shared" si="44"/>
        <v>0</v>
      </c>
      <c r="Z208" s="54">
        <f t="shared" si="45"/>
        <v>0</v>
      </c>
      <c r="AA208" s="54">
        <f t="shared" si="46"/>
        <v>0</v>
      </c>
      <c r="AB208" s="95">
        <v>8109</v>
      </c>
      <c r="AC208" s="95">
        <v>8276</v>
      </c>
      <c r="AD208" s="95">
        <v>8446</v>
      </c>
      <c r="AE208" s="95">
        <f t="shared" si="47"/>
        <v>8277</v>
      </c>
      <c r="AF208" s="95">
        <v>24.48</v>
      </c>
      <c r="AG208" s="95">
        <v>1.3888114134735237</v>
      </c>
      <c r="AH208" s="95">
        <v>4.6100000000000003</v>
      </c>
      <c r="AI208" s="95">
        <f t="shared" si="48"/>
        <v>0</v>
      </c>
      <c r="AJ208" s="95">
        <f t="shared" si="49"/>
        <v>0</v>
      </c>
      <c r="AK208" s="95">
        <f t="shared" si="39"/>
        <v>0</v>
      </c>
      <c r="AL208" s="95">
        <f t="shared" si="40"/>
        <v>1</v>
      </c>
      <c r="AM208" s="95">
        <f t="shared" si="41"/>
        <v>0</v>
      </c>
      <c r="AN208" s="95">
        <v>0.6637009253896482</v>
      </c>
      <c r="AO208" s="95">
        <v>0</v>
      </c>
      <c r="AP208" s="50">
        <f t="shared" si="50"/>
        <v>0</v>
      </c>
      <c r="AQ208" s="95">
        <v>0</v>
      </c>
      <c r="AR208" s="95">
        <f>'Datos sin int'!AE206</f>
        <v>0</v>
      </c>
      <c r="AS208" s="95">
        <f>'Datos sin int'!AF206</f>
        <v>0</v>
      </c>
      <c r="AT208" s="95">
        <f>'Datos sin int'!AG206</f>
        <v>0</v>
      </c>
      <c r="AU208" s="95">
        <f>'Datos sin int'!AH206</f>
        <v>1</v>
      </c>
      <c r="AV208" s="95">
        <f>'Datos sin int'!AI206</f>
        <v>1</v>
      </c>
      <c r="AW208" s="95">
        <f>'Datos sin int'!AJ206</f>
        <v>0</v>
      </c>
      <c r="AX208" s="95">
        <f>'Datos sin int'!AK206</f>
        <v>0</v>
      </c>
      <c r="AY208" s="95">
        <f>'Datos sin int'!AL206</f>
        <v>1</v>
      </c>
      <c r="AZ208" s="95">
        <f>'Datos sin int'!AM206</f>
        <v>3</v>
      </c>
      <c r="BA208" s="95">
        <f>'Datos sin int'!AN206</f>
        <v>4</v>
      </c>
      <c r="BB208" s="95">
        <f>'Datos sin int'!AO206</f>
        <v>0</v>
      </c>
      <c r="BC208" s="95">
        <f>'Datos sin int'!AP206</f>
        <v>1</v>
      </c>
      <c r="BD208" s="95">
        <f>'Datos sin int'!AQ206</f>
        <v>0</v>
      </c>
      <c r="BE208" s="95">
        <f>'Datos sin int'!AR206</f>
        <v>0</v>
      </c>
      <c r="BF208" s="95">
        <f>'Datos sin int'!AS206</f>
        <v>1</v>
      </c>
      <c r="BG208" s="95">
        <f>'Datos sin int'!AT206</f>
        <v>0</v>
      </c>
      <c r="BH208" s="95">
        <f>'Datos sin int'!AU206</f>
        <v>1</v>
      </c>
      <c r="BI208" s="95">
        <f>'Datos sin int'!AV206</f>
        <v>1</v>
      </c>
      <c r="BJ208" s="95">
        <f>'Datos sin int'!AW206</f>
        <v>4</v>
      </c>
      <c r="BK208" s="95">
        <f>'Datos sin int'!AX206</f>
        <v>6</v>
      </c>
    </row>
    <row r="209" spans="1:63" x14ac:dyDescent="0.3">
      <c r="A209" s="141">
        <v>206</v>
      </c>
      <c r="B209" s="95">
        <f>IF(Datos_totales!$E207=1,1,0)</f>
        <v>0</v>
      </c>
      <c r="C209" s="95">
        <f>IF(Datos_totales!$E207=2,1,0)</f>
        <v>1</v>
      </c>
      <c r="D209" s="95">
        <f>IF(Datos_totales!$E207=3,1,0)</f>
        <v>0</v>
      </c>
      <c r="E209" s="95">
        <f>IF(Datos_totales!$E207=4,1,0)</f>
        <v>0</v>
      </c>
      <c r="F209" s="95">
        <f>IF(Datos_totales!$B207=40,1,0)</f>
        <v>0</v>
      </c>
      <c r="G209" s="95">
        <f>IF(Datos_totales!$B207=60,1,0)</f>
        <v>1</v>
      </c>
      <c r="H209" s="95">
        <f>IF(Datos_totales!$B207=80,1,0)</f>
        <v>0</v>
      </c>
      <c r="I209" s="95">
        <f>IF(Datos_totales!$B207=90,1,0)</f>
        <v>0</v>
      </c>
      <c r="J209" s="95">
        <f>IF(Datos_totales!$M207=2,1,0)</f>
        <v>1</v>
      </c>
      <c r="K209" s="95">
        <f>IF(Datos_totales!$M207=3,1,0)</f>
        <v>0</v>
      </c>
      <c r="L209" s="95">
        <f>IF(Datos_totales!$M207=4,1,0)</f>
        <v>0</v>
      </c>
      <c r="M209" s="95">
        <f>IF(Datos_totales!$M207&gt;4,1,0)</f>
        <v>0</v>
      </c>
      <c r="N209" s="95">
        <f>IF(Datos_totales!$N207&lt;3.2,1,0)</f>
        <v>0</v>
      </c>
      <c r="O209" s="95">
        <f>IF(AND(Datos_totales!$N207&gt;=3.2,Datos_totales!$N207&lt;3.5),1,0)</f>
        <v>1</v>
      </c>
      <c r="P209" s="95">
        <f>IF(AND(Datos_totales!$N207&gt;=3.5,Datos_totales!$N207&lt;3.7),1,0)</f>
        <v>0</v>
      </c>
      <c r="Q209" s="95">
        <f>IF(AND(Datos_totales!$N207&gt;=3.7,Datos_totales!$N207&lt;4),1,0)</f>
        <v>0</v>
      </c>
      <c r="R209" s="95">
        <f>IF(Datos_totales!$N207&gt;4,1,0)</f>
        <v>0</v>
      </c>
      <c r="S209" s="95">
        <v>0.67399999999999238</v>
      </c>
      <c r="T209" s="95">
        <f t="shared" si="51"/>
        <v>120.1</v>
      </c>
      <c r="U209" s="95">
        <v>1</v>
      </c>
      <c r="V209" s="53">
        <v>1.0000000000000009E-2</v>
      </c>
      <c r="W209" s="54">
        <f t="shared" si="42"/>
        <v>1</v>
      </c>
      <c r="X209" s="54">
        <f t="shared" si="43"/>
        <v>0</v>
      </c>
      <c r="Y209" s="54">
        <f t="shared" si="44"/>
        <v>0</v>
      </c>
      <c r="Z209" s="54">
        <f t="shared" si="45"/>
        <v>0</v>
      </c>
      <c r="AA209" s="54">
        <f t="shared" si="46"/>
        <v>0</v>
      </c>
      <c r="AB209" s="95">
        <v>8109</v>
      </c>
      <c r="AC209" s="95">
        <v>8276</v>
      </c>
      <c r="AD209" s="95">
        <v>8446</v>
      </c>
      <c r="AE209" s="95">
        <f t="shared" si="47"/>
        <v>8277</v>
      </c>
      <c r="AF209" s="95">
        <v>50.91</v>
      </c>
      <c r="AG209" s="95">
        <v>1.7068030970373382</v>
      </c>
      <c r="AH209" s="95">
        <v>3.82</v>
      </c>
      <c r="AI209" s="95">
        <f t="shared" si="48"/>
        <v>0</v>
      </c>
      <c r="AJ209" s="95">
        <f t="shared" si="49"/>
        <v>0</v>
      </c>
      <c r="AK209" s="95">
        <f t="shared" si="39"/>
        <v>0</v>
      </c>
      <c r="AL209" s="95">
        <f t="shared" si="40"/>
        <v>1</v>
      </c>
      <c r="AM209" s="95">
        <f t="shared" si="41"/>
        <v>0</v>
      </c>
      <c r="AN209" s="95">
        <v>0.58206336291170868</v>
      </c>
      <c r="AO209" s="95">
        <v>5</v>
      </c>
      <c r="AP209" s="50">
        <f t="shared" si="50"/>
        <v>7.4183976261128439</v>
      </c>
      <c r="AQ209" s="95">
        <v>1</v>
      </c>
      <c r="AR209" s="95">
        <f>'Datos sin int'!AE207</f>
        <v>0</v>
      </c>
      <c r="AS209" s="95">
        <f>'Datos sin int'!AF207</f>
        <v>0</v>
      </c>
      <c r="AT209" s="95">
        <f>'Datos sin int'!AG207</f>
        <v>0</v>
      </c>
      <c r="AU209" s="95">
        <f>'Datos sin int'!AH207</f>
        <v>5</v>
      </c>
      <c r="AV209" s="95">
        <f>'Datos sin int'!AI207</f>
        <v>5</v>
      </c>
      <c r="AW209" s="95">
        <f>'Datos sin int'!AJ207</f>
        <v>0</v>
      </c>
      <c r="AX209" s="95">
        <f>'Datos sin int'!AK207</f>
        <v>0</v>
      </c>
      <c r="AY209" s="95">
        <f>'Datos sin int'!AL207</f>
        <v>0</v>
      </c>
      <c r="AZ209" s="95">
        <f>'Datos sin int'!AM207</f>
        <v>6</v>
      </c>
      <c r="BA209" s="95">
        <f>'Datos sin int'!AN207</f>
        <v>6</v>
      </c>
      <c r="BB209" s="95">
        <f>'Datos sin int'!AO207</f>
        <v>0</v>
      </c>
      <c r="BC209" s="95">
        <f>'Datos sin int'!AP207</f>
        <v>0</v>
      </c>
      <c r="BD209" s="95">
        <f>'Datos sin int'!AQ207</f>
        <v>2</v>
      </c>
      <c r="BE209" s="95">
        <f>'Datos sin int'!AR207</f>
        <v>2</v>
      </c>
      <c r="BF209" s="95">
        <f>'Datos sin int'!AS207</f>
        <v>4</v>
      </c>
      <c r="BG209" s="95">
        <f>'Datos sin int'!AT207</f>
        <v>0</v>
      </c>
      <c r="BH209" s="95">
        <f>'Datos sin int'!AU207</f>
        <v>0</v>
      </c>
      <c r="BI209" s="95">
        <f>'Datos sin int'!AV207</f>
        <v>2</v>
      </c>
      <c r="BJ209" s="95">
        <f>'Datos sin int'!AW207</f>
        <v>13</v>
      </c>
      <c r="BK209" s="95">
        <f>'Datos sin int'!AX207</f>
        <v>15</v>
      </c>
    </row>
    <row r="210" spans="1:63" x14ac:dyDescent="0.3">
      <c r="A210" s="141">
        <v>207</v>
      </c>
      <c r="B210" s="95">
        <f>IF(Datos_totales!$E208=1,1,0)</f>
        <v>0</v>
      </c>
      <c r="C210" s="95">
        <f>IF(Datos_totales!$E208=2,1,0)</f>
        <v>0</v>
      </c>
      <c r="D210" s="95">
        <f>IF(Datos_totales!$E208=3,1,0)</f>
        <v>1</v>
      </c>
      <c r="E210" s="95">
        <f>IF(Datos_totales!$E208=4,1,0)</f>
        <v>0</v>
      </c>
      <c r="F210" s="95">
        <f>IF(Datos_totales!$B208=40,1,0)</f>
        <v>0</v>
      </c>
      <c r="G210" s="95">
        <f>IF(Datos_totales!$B208=60,1,0)</f>
        <v>0</v>
      </c>
      <c r="H210" s="95">
        <f>IF(Datos_totales!$B208=80,1,0)</f>
        <v>1</v>
      </c>
      <c r="I210" s="95">
        <f>IF(Datos_totales!$B208=90,1,0)</f>
        <v>0</v>
      </c>
      <c r="J210" s="95">
        <f>IF(Datos_totales!$M208=2,1,0)</f>
        <v>1</v>
      </c>
      <c r="K210" s="95">
        <f>IF(Datos_totales!$M208=3,1,0)</f>
        <v>0</v>
      </c>
      <c r="L210" s="95">
        <f>IF(Datos_totales!$M208=4,1,0)</f>
        <v>0</v>
      </c>
      <c r="M210" s="95">
        <f>IF(Datos_totales!$M208&gt;4,1,0)</f>
        <v>0</v>
      </c>
      <c r="N210" s="95">
        <f>IF(Datos_totales!$N208&lt;3.2,1,0)</f>
        <v>0</v>
      </c>
      <c r="O210" s="95">
        <f>IF(AND(Datos_totales!$N208&gt;=3.2,Datos_totales!$N208&lt;3.5),1,0)</f>
        <v>1</v>
      </c>
      <c r="P210" s="95">
        <f>IF(AND(Datos_totales!$N208&gt;=3.5,Datos_totales!$N208&lt;3.7),1,0)</f>
        <v>0</v>
      </c>
      <c r="Q210" s="95">
        <f>IF(AND(Datos_totales!$N208&gt;=3.7,Datos_totales!$N208&lt;4),1,0)</f>
        <v>0</v>
      </c>
      <c r="R210" s="95">
        <f>IF(Datos_totales!$N208&gt;4,1,0)</f>
        <v>0</v>
      </c>
      <c r="S210" s="95">
        <v>0.90000000000000568</v>
      </c>
      <c r="T210" s="95">
        <f t="shared" si="51"/>
        <v>121</v>
      </c>
      <c r="U210" s="95">
        <v>0</v>
      </c>
      <c r="V210" s="53">
        <v>0</v>
      </c>
      <c r="W210" s="54">
        <f t="shared" si="42"/>
        <v>1</v>
      </c>
      <c r="X210" s="54">
        <f t="shared" si="43"/>
        <v>0</v>
      </c>
      <c r="Y210" s="54">
        <f t="shared" si="44"/>
        <v>0</v>
      </c>
      <c r="Z210" s="54">
        <f t="shared" si="45"/>
        <v>0</v>
      </c>
      <c r="AA210" s="54">
        <f t="shared" si="46"/>
        <v>0</v>
      </c>
      <c r="AB210" s="95">
        <v>8109</v>
      </c>
      <c r="AC210" s="95">
        <v>8276</v>
      </c>
      <c r="AD210" s="95">
        <v>8446</v>
      </c>
      <c r="AE210" s="95">
        <f t="shared" si="47"/>
        <v>8277</v>
      </c>
      <c r="AF210" s="95">
        <v>18.440000000000001</v>
      </c>
      <c r="AG210" s="95">
        <v>1.2657609167176105</v>
      </c>
      <c r="AH210" s="95">
        <v>3.17</v>
      </c>
      <c r="AI210" s="95">
        <f t="shared" si="48"/>
        <v>0</v>
      </c>
      <c r="AJ210" s="95">
        <f t="shared" si="49"/>
        <v>0</v>
      </c>
      <c r="AK210" s="95">
        <f t="shared" si="39"/>
        <v>1</v>
      </c>
      <c r="AL210" s="95">
        <f t="shared" si="40"/>
        <v>0</v>
      </c>
      <c r="AM210" s="95">
        <f t="shared" si="41"/>
        <v>0</v>
      </c>
      <c r="AN210" s="95">
        <v>0.50105926221775143</v>
      </c>
      <c r="AO210" s="95">
        <v>0</v>
      </c>
      <c r="AP210" s="50">
        <f t="shared" si="50"/>
        <v>0</v>
      </c>
      <c r="AQ210" s="95">
        <v>0</v>
      </c>
      <c r="AR210" s="95">
        <f>'Datos sin int'!AE208</f>
        <v>0</v>
      </c>
      <c r="AS210" s="95">
        <f>'Datos sin int'!AF208</f>
        <v>0</v>
      </c>
      <c r="AT210" s="95">
        <f>'Datos sin int'!AG208</f>
        <v>0</v>
      </c>
      <c r="AU210" s="95">
        <f>'Datos sin int'!AH208</f>
        <v>1</v>
      </c>
      <c r="AV210" s="95">
        <f>'Datos sin int'!AI208</f>
        <v>1</v>
      </c>
      <c r="AW210" s="95">
        <f>'Datos sin int'!AJ208</f>
        <v>0</v>
      </c>
      <c r="AX210" s="95">
        <f>'Datos sin int'!AK208</f>
        <v>0</v>
      </c>
      <c r="AY210" s="95">
        <f>'Datos sin int'!AL208</f>
        <v>0</v>
      </c>
      <c r="AZ210" s="95">
        <f>'Datos sin int'!AM208</f>
        <v>3</v>
      </c>
      <c r="BA210" s="95">
        <f>'Datos sin int'!AN208</f>
        <v>3</v>
      </c>
      <c r="BB210" s="95">
        <f>'Datos sin int'!AO208</f>
        <v>0</v>
      </c>
      <c r="BC210" s="95">
        <f>'Datos sin int'!AP208</f>
        <v>1</v>
      </c>
      <c r="BD210" s="95">
        <f>'Datos sin int'!AQ208</f>
        <v>2</v>
      </c>
      <c r="BE210" s="95">
        <f>'Datos sin int'!AR208</f>
        <v>1</v>
      </c>
      <c r="BF210" s="95">
        <f>'Datos sin int'!AS208</f>
        <v>4</v>
      </c>
      <c r="BG210" s="95">
        <f>'Datos sin int'!AT208</f>
        <v>0</v>
      </c>
      <c r="BH210" s="95">
        <f>'Datos sin int'!AU208</f>
        <v>1</v>
      </c>
      <c r="BI210" s="95">
        <f>'Datos sin int'!AV208</f>
        <v>2</v>
      </c>
      <c r="BJ210" s="95">
        <f>'Datos sin int'!AW208</f>
        <v>5</v>
      </c>
      <c r="BK210" s="95">
        <f>'Datos sin int'!AX208</f>
        <v>8</v>
      </c>
    </row>
    <row r="211" spans="1:63" x14ac:dyDescent="0.3">
      <c r="A211" s="141">
        <v>208</v>
      </c>
      <c r="B211" s="95">
        <f>IF(Datos_totales!$E209=1,1,0)</f>
        <v>0</v>
      </c>
      <c r="C211" s="95">
        <f>IF(Datos_totales!$E209=2,1,0)</f>
        <v>0</v>
      </c>
      <c r="D211" s="95">
        <f>IF(Datos_totales!$E209=3,1,0)</f>
        <v>1</v>
      </c>
      <c r="E211" s="95">
        <f>IF(Datos_totales!$E209=4,1,0)</f>
        <v>0</v>
      </c>
      <c r="F211" s="95">
        <f>IF(Datos_totales!$B209=40,1,0)</f>
        <v>0</v>
      </c>
      <c r="G211" s="95">
        <f>IF(Datos_totales!$B209=60,1,0)</f>
        <v>0</v>
      </c>
      <c r="H211" s="95">
        <f>IF(Datos_totales!$B209=80,1,0)</f>
        <v>1</v>
      </c>
      <c r="I211" s="95">
        <f>IF(Datos_totales!$B209=90,1,0)</f>
        <v>0</v>
      </c>
      <c r="J211" s="95">
        <f>IF(Datos_totales!$M209=2,1,0)</f>
        <v>1</v>
      </c>
      <c r="K211" s="95">
        <f>IF(Datos_totales!$M209=3,1,0)</f>
        <v>0</v>
      </c>
      <c r="L211" s="95">
        <f>IF(Datos_totales!$M209=4,1,0)</f>
        <v>0</v>
      </c>
      <c r="M211" s="95">
        <f>IF(Datos_totales!$M209&gt;4,1,0)</f>
        <v>0</v>
      </c>
      <c r="N211" s="95">
        <f>IF(Datos_totales!$N209&lt;3.2,1,0)</f>
        <v>0</v>
      </c>
      <c r="O211" s="95">
        <f>IF(AND(Datos_totales!$N209&gt;=3.2,Datos_totales!$N209&lt;3.5),1,0)</f>
        <v>1</v>
      </c>
      <c r="P211" s="95">
        <f>IF(AND(Datos_totales!$N209&gt;=3.5,Datos_totales!$N209&lt;3.7),1,0)</f>
        <v>0</v>
      </c>
      <c r="Q211" s="95">
        <f>IF(AND(Datos_totales!$N209&gt;=3.7,Datos_totales!$N209&lt;4),1,0)</f>
        <v>0</v>
      </c>
      <c r="R211" s="95">
        <f>IF(Datos_totales!$N209&gt;4,1,0)</f>
        <v>0</v>
      </c>
      <c r="S211" s="95">
        <v>1</v>
      </c>
      <c r="T211" s="95">
        <f t="shared" si="51"/>
        <v>122</v>
      </c>
      <c r="U211" s="95">
        <v>0</v>
      </c>
      <c r="V211" s="53">
        <v>1.0000000000000009E-2</v>
      </c>
      <c r="W211" s="54">
        <f t="shared" si="42"/>
        <v>1</v>
      </c>
      <c r="X211" s="54">
        <f t="shared" si="43"/>
        <v>0</v>
      </c>
      <c r="Y211" s="54">
        <f t="shared" si="44"/>
        <v>0</v>
      </c>
      <c r="Z211" s="54">
        <f t="shared" si="45"/>
        <v>0</v>
      </c>
      <c r="AA211" s="54">
        <f t="shared" si="46"/>
        <v>0</v>
      </c>
      <c r="AB211" s="95">
        <v>8109</v>
      </c>
      <c r="AC211" s="95">
        <v>8276</v>
      </c>
      <c r="AD211" s="95">
        <v>8446</v>
      </c>
      <c r="AE211" s="95">
        <f t="shared" si="47"/>
        <v>8277</v>
      </c>
      <c r="AF211" s="95">
        <v>10.69</v>
      </c>
      <c r="AG211" s="95">
        <v>1.0289777052087781</v>
      </c>
      <c r="AH211" s="95">
        <v>3.31</v>
      </c>
      <c r="AI211" s="95">
        <f t="shared" si="48"/>
        <v>0</v>
      </c>
      <c r="AJ211" s="95">
        <f t="shared" si="49"/>
        <v>0</v>
      </c>
      <c r="AK211" s="95">
        <f t="shared" si="39"/>
        <v>1</v>
      </c>
      <c r="AL211" s="95">
        <f t="shared" si="40"/>
        <v>0</v>
      </c>
      <c r="AM211" s="95">
        <f t="shared" si="41"/>
        <v>0</v>
      </c>
      <c r="AN211" s="95">
        <v>0.51982799377571876</v>
      </c>
      <c r="AO211" s="95">
        <v>0</v>
      </c>
      <c r="AP211" s="50">
        <f t="shared" si="50"/>
        <v>0</v>
      </c>
      <c r="AQ211" s="95">
        <v>0</v>
      </c>
      <c r="AR211" s="95">
        <f>'Datos sin int'!AE209</f>
        <v>0</v>
      </c>
      <c r="AS211" s="95">
        <f>'Datos sin int'!AF209</f>
        <v>0</v>
      </c>
      <c r="AT211" s="95">
        <f>'Datos sin int'!AG209</f>
        <v>0</v>
      </c>
      <c r="AU211" s="95">
        <f>'Datos sin int'!AH209</f>
        <v>1</v>
      </c>
      <c r="AV211" s="95">
        <f>'Datos sin int'!AI209</f>
        <v>1</v>
      </c>
      <c r="AW211" s="95">
        <f>'Datos sin int'!AJ209</f>
        <v>0</v>
      </c>
      <c r="AX211" s="95">
        <f>'Datos sin int'!AK209</f>
        <v>0</v>
      </c>
      <c r="AY211" s="95">
        <f>'Datos sin int'!AL209</f>
        <v>1</v>
      </c>
      <c r="AZ211" s="95">
        <f>'Datos sin int'!AM209</f>
        <v>1</v>
      </c>
      <c r="BA211" s="95">
        <f>'Datos sin int'!AN209</f>
        <v>2</v>
      </c>
      <c r="BB211" s="95">
        <f>'Datos sin int'!AO209</f>
        <v>0</v>
      </c>
      <c r="BC211" s="95">
        <f>'Datos sin int'!AP209</f>
        <v>0</v>
      </c>
      <c r="BD211" s="95">
        <f>'Datos sin int'!AQ209</f>
        <v>1</v>
      </c>
      <c r="BE211" s="95">
        <f>'Datos sin int'!AR209</f>
        <v>1</v>
      </c>
      <c r="BF211" s="95">
        <f>'Datos sin int'!AS209</f>
        <v>2</v>
      </c>
      <c r="BG211" s="95">
        <f>'Datos sin int'!AT209</f>
        <v>0</v>
      </c>
      <c r="BH211" s="95">
        <f>'Datos sin int'!AU209</f>
        <v>0</v>
      </c>
      <c r="BI211" s="95">
        <f>'Datos sin int'!AV209</f>
        <v>2</v>
      </c>
      <c r="BJ211" s="95">
        <f>'Datos sin int'!AW209</f>
        <v>3</v>
      </c>
      <c r="BK211" s="95">
        <f>'Datos sin int'!AX209</f>
        <v>5</v>
      </c>
    </row>
    <row r="212" spans="1:63" x14ac:dyDescent="0.3">
      <c r="A212" s="141">
        <v>209</v>
      </c>
      <c r="B212" s="95">
        <f>IF(Datos_totales!$E210=1,1,0)</f>
        <v>0</v>
      </c>
      <c r="C212" s="95">
        <f>IF(Datos_totales!$E210=2,1,0)</f>
        <v>0</v>
      </c>
      <c r="D212" s="95">
        <f>IF(Datos_totales!$E210=3,1,0)</f>
        <v>1</v>
      </c>
      <c r="E212" s="95">
        <f>IF(Datos_totales!$E210=4,1,0)</f>
        <v>0</v>
      </c>
      <c r="F212" s="95">
        <f>IF(Datos_totales!$B210=40,1,0)</f>
        <v>0</v>
      </c>
      <c r="G212" s="95">
        <f>IF(Datos_totales!$B210=60,1,0)</f>
        <v>1</v>
      </c>
      <c r="H212" s="95">
        <f>IF(Datos_totales!$B210=80,1,0)</f>
        <v>0</v>
      </c>
      <c r="I212" s="95">
        <f>IF(Datos_totales!$B210=90,1,0)</f>
        <v>0</v>
      </c>
      <c r="J212" s="95">
        <f>IF(Datos_totales!$M210=2,1,0)</f>
        <v>1</v>
      </c>
      <c r="K212" s="95">
        <f>IF(Datos_totales!$M210=3,1,0)</f>
        <v>0</v>
      </c>
      <c r="L212" s="95">
        <f>IF(Datos_totales!$M210=4,1,0)</f>
        <v>0</v>
      </c>
      <c r="M212" s="95">
        <f>IF(Datos_totales!$M210&gt;4,1,0)</f>
        <v>0</v>
      </c>
      <c r="N212" s="95">
        <f>IF(Datos_totales!$N210&lt;3.2,1,0)</f>
        <v>1</v>
      </c>
      <c r="O212" s="95">
        <f>IF(AND(Datos_totales!$N210&gt;=3.2,Datos_totales!$N210&lt;3.5),1,0)</f>
        <v>0</v>
      </c>
      <c r="P212" s="95">
        <f>IF(AND(Datos_totales!$N210&gt;=3.5,Datos_totales!$N210&lt;3.7),1,0)</f>
        <v>0</v>
      </c>
      <c r="Q212" s="95">
        <f>IF(AND(Datos_totales!$N210&gt;=3.7,Datos_totales!$N210&lt;4),1,0)</f>
        <v>0</v>
      </c>
      <c r="R212" s="95">
        <f>IF(Datos_totales!$N210&gt;4,1,0)</f>
        <v>0</v>
      </c>
      <c r="S212" s="95">
        <v>1</v>
      </c>
      <c r="T212" s="95">
        <f t="shared" si="51"/>
        <v>123</v>
      </c>
      <c r="U212" s="95">
        <v>0</v>
      </c>
      <c r="V212" s="53">
        <v>0</v>
      </c>
      <c r="W212" s="54">
        <f t="shared" si="42"/>
        <v>1</v>
      </c>
      <c r="X212" s="54">
        <f t="shared" si="43"/>
        <v>0</v>
      </c>
      <c r="Y212" s="54">
        <f t="shared" si="44"/>
        <v>0</v>
      </c>
      <c r="Z212" s="54">
        <f t="shared" si="45"/>
        <v>0</v>
      </c>
      <c r="AA212" s="54">
        <f t="shared" si="46"/>
        <v>0</v>
      </c>
      <c r="AB212" s="95">
        <v>8109</v>
      </c>
      <c r="AC212" s="95">
        <v>8276</v>
      </c>
      <c r="AD212" s="95">
        <v>8446</v>
      </c>
      <c r="AE212" s="95">
        <f t="shared" si="47"/>
        <v>8277</v>
      </c>
      <c r="AF212" s="95">
        <v>32.979999999999997</v>
      </c>
      <c r="AG212" s="95">
        <v>1.5182506513084999</v>
      </c>
      <c r="AH212" s="95">
        <v>5.49</v>
      </c>
      <c r="AI212" s="95">
        <f t="shared" si="48"/>
        <v>0</v>
      </c>
      <c r="AJ212" s="95">
        <f t="shared" si="49"/>
        <v>0</v>
      </c>
      <c r="AK212" s="95">
        <f t="shared" si="39"/>
        <v>0</v>
      </c>
      <c r="AL212" s="95">
        <f t="shared" si="40"/>
        <v>1</v>
      </c>
      <c r="AM212" s="95">
        <f t="shared" si="41"/>
        <v>0</v>
      </c>
      <c r="AN212" s="95">
        <v>0.7395723444500919</v>
      </c>
      <c r="AO212" s="95">
        <v>0</v>
      </c>
      <c r="AP212" s="50">
        <f t="shared" si="50"/>
        <v>0</v>
      </c>
      <c r="AQ212" s="95">
        <v>0</v>
      </c>
      <c r="AR212" s="95">
        <f>'Datos sin int'!AE210</f>
        <v>0</v>
      </c>
      <c r="AS212" s="95">
        <f>'Datos sin int'!AF210</f>
        <v>0</v>
      </c>
      <c r="AT212" s="95">
        <f>'Datos sin int'!AG210</f>
        <v>3</v>
      </c>
      <c r="AU212" s="95">
        <f>'Datos sin int'!AH210</f>
        <v>6</v>
      </c>
      <c r="AV212" s="95">
        <f>'Datos sin int'!AI210</f>
        <v>9</v>
      </c>
      <c r="AW212" s="95">
        <f>'Datos sin int'!AJ210</f>
        <v>0</v>
      </c>
      <c r="AX212" s="95">
        <f>'Datos sin int'!AK210</f>
        <v>0</v>
      </c>
      <c r="AY212" s="95">
        <f>'Datos sin int'!AL210</f>
        <v>2</v>
      </c>
      <c r="AZ212" s="95">
        <f>'Datos sin int'!AM210</f>
        <v>7</v>
      </c>
      <c r="BA212" s="95">
        <f>'Datos sin int'!AN210</f>
        <v>9</v>
      </c>
      <c r="BB212" s="95">
        <f>'Datos sin int'!AO210</f>
        <v>1</v>
      </c>
      <c r="BC212" s="95">
        <f>'Datos sin int'!AP210</f>
        <v>0</v>
      </c>
      <c r="BD212" s="95">
        <f>'Datos sin int'!AQ210</f>
        <v>2</v>
      </c>
      <c r="BE212" s="95">
        <f>'Datos sin int'!AR210</f>
        <v>10</v>
      </c>
      <c r="BF212" s="95">
        <f>'Datos sin int'!AS210</f>
        <v>13</v>
      </c>
      <c r="BG212" s="95">
        <f>'Datos sin int'!AT210</f>
        <v>1</v>
      </c>
      <c r="BH212" s="95">
        <f>'Datos sin int'!AU210</f>
        <v>0</v>
      </c>
      <c r="BI212" s="95">
        <f>'Datos sin int'!AV210</f>
        <v>7</v>
      </c>
      <c r="BJ212" s="95">
        <f>'Datos sin int'!AW210</f>
        <v>23</v>
      </c>
      <c r="BK212" s="95">
        <f>'Datos sin int'!AX210</f>
        <v>31</v>
      </c>
    </row>
    <row r="213" spans="1:63" x14ac:dyDescent="0.3">
      <c r="A213" s="141">
        <v>210</v>
      </c>
      <c r="B213" s="95">
        <f>IF(Datos_totales!$E211=1,1,0)</f>
        <v>0</v>
      </c>
      <c r="C213" s="95">
        <f>IF(Datos_totales!$E211=2,1,0)</f>
        <v>0</v>
      </c>
      <c r="D213" s="95">
        <f>IF(Datos_totales!$E211=3,1,0)</f>
        <v>1</v>
      </c>
      <c r="E213" s="95">
        <f>IF(Datos_totales!$E211=4,1,0)</f>
        <v>0</v>
      </c>
      <c r="F213" s="95">
        <f>IF(Datos_totales!$B211=40,1,0)</f>
        <v>0</v>
      </c>
      <c r="G213" s="95">
        <f>IF(Datos_totales!$B211=60,1,0)</f>
        <v>0</v>
      </c>
      <c r="H213" s="95">
        <f>IF(Datos_totales!$B211=80,1,0)</f>
        <v>1</v>
      </c>
      <c r="I213" s="95">
        <f>IF(Datos_totales!$B211=90,1,0)</f>
        <v>0</v>
      </c>
      <c r="J213" s="95">
        <f>IF(Datos_totales!$M211=2,1,0)</f>
        <v>1</v>
      </c>
      <c r="K213" s="95">
        <f>IF(Datos_totales!$M211=3,1,0)</f>
        <v>0</v>
      </c>
      <c r="L213" s="95">
        <f>IF(Datos_totales!$M211=4,1,0)</f>
        <v>0</v>
      </c>
      <c r="M213" s="95">
        <f>IF(Datos_totales!$M211&gt;4,1,0)</f>
        <v>0</v>
      </c>
      <c r="N213" s="95">
        <f>IF(Datos_totales!$N211&lt;3.2,1,0)</f>
        <v>0</v>
      </c>
      <c r="O213" s="95">
        <f>IF(AND(Datos_totales!$N211&gt;=3.2,Datos_totales!$N211&lt;3.5),1,0)</f>
        <v>1</v>
      </c>
      <c r="P213" s="95">
        <f>IF(AND(Datos_totales!$N211&gt;=3.5,Datos_totales!$N211&lt;3.7),1,0)</f>
        <v>0</v>
      </c>
      <c r="Q213" s="95">
        <f>IF(AND(Datos_totales!$N211&gt;=3.7,Datos_totales!$N211&lt;4),1,0)</f>
        <v>0</v>
      </c>
      <c r="R213" s="95">
        <f>IF(Datos_totales!$N211&gt;4,1,0)</f>
        <v>0</v>
      </c>
      <c r="S213" s="95">
        <v>1</v>
      </c>
      <c r="T213" s="95">
        <f t="shared" si="51"/>
        <v>124</v>
      </c>
      <c r="U213" s="95">
        <v>0</v>
      </c>
      <c r="V213" s="53">
        <v>0</v>
      </c>
      <c r="W213" s="54">
        <f t="shared" si="42"/>
        <v>1</v>
      </c>
      <c r="X213" s="54">
        <f t="shared" si="43"/>
        <v>0</v>
      </c>
      <c r="Y213" s="54">
        <f t="shared" si="44"/>
        <v>0</v>
      </c>
      <c r="Z213" s="54">
        <f t="shared" si="45"/>
        <v>0</v>
      </c>
      <c r="AA213" s="54">
        <f t="shared" si="46"/>
        <v>0</v>
      </c>
      <c r="AB213" s="95">
        <v>8109</v>
      </c>
      <c r="AC213" s="95">
        <v>8276</v>
      </c>
      <c r="AD213" s="95">
        <v>8446</v>
      </c>
      <c r="AE213" s="95">
        <f t="shared" si="47"/>
        <v>8277</v>
      </c>
      <c r="AF213" s="95">
        <v>34.89</v>
      </c>
      <c r="AG213" s="95">
        <v>1.5427009694481109</v>
      </c>
      <c r="AH213" s="95">
        <v>5.12</v>
      </c>
      <c r="AI213" s="95">
        <f t="shared" si="48"/>
        <v>0</v>
      </c>
      <c r="AJ213" s="95">
        <f t="shared" si="49"/>
        <v>0</v>
      </c>
      <c r="AK213" s="95">
        <f t="shared" si="39"/>
        <v>0</v>
      </c>
      <c r="AL213" s="95">
        <f t="shared" si="40"/>
        <v>1</v>
      </c>
      <c r="AM213" s="95">
        <f t="shared" si="41"/>
        <v>0</v>
      </c>
      <c r="AN213" s="95">
        <v>0.70926996097583073</v>
      </c>
      <c r="AO213" s="95">
        <v>4</v>
      </c>
      <c r="AP213" s="50">
        <f t="shared" si="50"/>
        <v>4</v>
      </c>
      <c r="AQ213" s="95">
        <v>0</v>
      </c>
      <c r="AR213" s="95">
        <f>'Datos sin int'!AE211</f>
        <v>0</v>
      </c>
      <c r="AS213" s="95">
        <f>'Datos sin int'!AF211</f>
        <v>0</v>
      </c>
      <c r="AT213" s="95">
        <f>'Datos sin int'!AG211</f>
        <v>0</v>
      </c>
      <c r="AU213" s="95">
        <f>'Datos sin int'!AH211</f>
        <v>2</v>
      </c>
      <c r="AV213" s="95">
        <f>'Datos sin int'!AI211</f>
        <v>2</v>
      </c>
      <c r="AW213" s="95">
        <f>'Datos sin int'!AJ211</f>
        <v>0</v>
      </c>
      <c r="AX213" s="95">
        <f>'Datos sin int'!AK211</f>
        <v>0</v>
      </c>
      <c r="AY213" s="95">
        <f>'Datos sin int'!AL211</f>
        <v>1</v>
      </c>
      <c r="AZ213" s="95">
        <f>'Datos sin int'!AM211</f>
        <v>1</v>
      </c>
      <c r="BA213" s="95">
        <f>'Datos sin int'!AN211</f>
        <v>2</v>
      </c>
      <c r="BB213" s="95">
        <f>'Datos sin int'!AO211</f>
        <v>0</v>
      </c>
      <c r="BC213" s="95">
        <f>'Datos sin int'!AP211</f>
        <v>0</v>
      </c>
      <c r="BD213" s="95">
        <f>'Datos sin int'!AQ211</f>
        <v>0</v>
      </c>
      <c r="BE213" s="95">
        <f>'Datos sin int'!AR211</f>
        <v>2</v>
      </c>
      <c r="BF213" s="95">
        <f>'Datos sin int'!AS211</f>
        <v>2</v>
      </c>
      <c r="BG213" s="95">
        <f>'Datos sin int'!AT211</f>
        <v>0</v>
      </c>
      <c r="BH213" s="95">
        <f>'Datos sin int'!AU211</f>
        <v>0</v>
      </c>
      <c r="BI213" s="95">
        <f>'Datos sin int'!AV211</f>
        <v>1</v>
      </c>
      <c r="BJ213" s="95">
        <f>'Datos sin int'!AW211</f>
        <v>5</v>
      </c>
      <c r="BK213" s="95">
        <f>'Datos sin int'!AX211</f>
        <v>6</v>
      </c>
    </row>
    <row r="214" spans="1:63" x14ac:dyDescent="0.3">
      <c r="A214" s="141">
        <v>211</v>
      </c>
      <c r="B214" s="95">
        <f>IF(Datos_totales!$E212=1,1,0)</f>
        <v>0</v>
      </c>
      <c r="C214" s="95">
        <f>IF(Datos_totales!$E212=2,1,0)</f>
        <v>0</v>
      </c>
      <c r="D214" s="95">
        <f>IF(Datos_totales!$E212=3,1,0)</f>
        <v>1</v>
      </c>
      <c r="E214" s="95">
        <f>IF(Datos_totales!$E212=4,1,0)</f>
        <v>0</v>
      </c>
      <c r="F214" s="95">
        <f>IF(Datos_totales!$B212=40,1,0)</f>
        <v>0</v>
      </c>
      <c r="G214" s="95">
        <f>IF(Datos_totales!$B212=60,1,0)</f>
        <v>0</v>
      </c>
      <c r="H214" s="95">
        <f>IF(Datos_totales!$B212=80,1,0)</f>
        <v>1</v>
      </c>
      <c r="I214" s="95">
        <f>IF(Datos_totales!$B212=90,1,0)</f>
        <v>0</v>
      </c>
      <c r="J214" s="95">
        <f>IF(Datos_totales!$M212=2,1,0)</f>
        <v>1</v>
      </c>
      <c r="K214" s="95">
        <f>IF(Datos_totales!$M212=3,1,0)</f>
        <v>0</v>
      </c>
      <c r="L214" s="95">
        <f>IF(Datos_totales!$M212=4,1,0)</f>
        <v>0</v>
      </c>
      <c r="M214" s="95">
        <f>IF(Datos_totales!$M212&gt;4,1,0)</f>
        <v>0</v>
      </c>
      <c r="N214" s="95">
        <f>IF(Datos_totales!$N212&lt;3.2,1,0)</f>
        <v>0</v>
      </c>
      <c r="O214" s="95">
        <f>IF(AND(Datos_totales!$N212&gt;=3.2,Datos_totales!$N212&lt;3.5),1,0)</f>
        <v>1</v>
      </c>
      <c r="P214" s="95">
        <f>IF(AND(Datos_totales!$N212&gt;=3.5,Datos_totales!$N212&lt;3.7),1,0)</f>
        <v>0</v>
      </c>
      <c r="Q214" s="95">
        <f>IF(AND(Datos_totales!$N212&gt;=3.7,Datos_totales!$N212&lt;4),1,0)</f>
        <v>0</v>
      </c>
      <c r="R214" s="95">
        <f>IF(Datos_totales!$N212&gt;4,1,0)</f>
        <v>0</v>
      </c>
      <c r="S214" s="95">
        <v>1</v>
      </c>
      <c r="T214" s="95">
        <f t="shared" si="51"/>
        <v>125</v>
      </c>
      <c r="U214" s="95">
        <v>0</v>
      </c>
      <c r="V214" s="53">
        <v>0</v>
      </c>
      <c r="W214" s="54">
        <f t="shared" si="42"/>
        <v>1</v>
      </c>
      <c r="X214" s="54">
        <f t="shared" si="43"/>
        <v>0</v>
      </c>
      <c r="Y214" s="54">
        <f t="shared" si="44"/>
        <v>0</v>
      </c>
      <c r="Z214" s="54">
        <f t="shared" si="45"/>
        <v>0</v>
      </c>
      <c r="AA214" s="54">
        <f t="shared" si="46"/>
        <v>0</v>
      </c>
      <c r="AB214" s="95">
        <v>8109</v>
      </c>
      <c r="AC214" s="95">
        <v>8276</v>
      </c>
      <c r="AD214" s="95">
        <v>8446</v>
      </c>
      <c r="AE214" s="95">
        <f t="shared" si="47"/>
        <v>8277</v>
      </c>
      <c r="AF214" s="95">
        <v>23.5</v>
      </c>
      <c r="AG214" s="95">
        <v>1.3710678622717363</v>
      </c>
      <c r="AH214" s="95">
        <v>4.2</v>
      </c>
      <c r="AI214" s="95">
        <f t="shared" si="48"/>
        <v>0</v>
      </c>
      <c r="AJ214" s="95">
        <f t="shared" si="49"/>
        <v>0</v>
      </c>
      <c r="AK214" s="95">
        <f t="shared" si="39"/>
        <v>0</v>
      </c>
      <c r="AL214" s="95">
        <f t="shared" si="40"/>
        <v>1</v>
      </c>
      <c r="AM214" s="95">
        <f t="shared" si="41"/>
        <v>0</v>
      </c>
      <c r="AN214" s="95">
        <v>0.62324929039790045</v>
      </c>
      <c r="AO214" s="95">
        <v>0</v>
      </c>
      <c r="AP214" s="50">
        <f t="shared" si="50"/>
        <v>0</v>
      </c>
      <c r="AQ214" s="95">
        <v>0</v>
      </c>
      <c r="AR214" s="95">
        <f>'Datos sin int'!AE212</f>
        <v>0</v>
      </c>
      <c r="AS214" s="95">
        <f>'Datos sin int'!AF212</f>
        <v>0</v>
      </c>
      <c r="AT214" s="95">
        <f>'Datos sin int'!AG212</f>
        <v>1</v>
      </c>
      <c r="AU214" s="95">
        <f>'Datos sin int'!AH212</f>
        <v>1</v>
      </c>
      <c r="AV214" s="95">
        <f>'Datos sin int'!AI212</f>
        <v>2</v>
      </c>
      <c r="AW214" s="95">
        <f>'Datos sin int'!AJ212</f>
        <v>0</v>
      </c>
      <c r="AX214" s="95">
        <f>'Datos sin int'!AK212</f>
        <v>0</v>
      </c>
      <c r="AY214" s="95">
        <f>'Datos sin int'!AL212</f>
        <v>0</v>
      </c>
      <c r="AZ214" s="95">
        <f>'Datos sin int'!AM212</f>
        <v>1</v>
      </c>
      <c r="BA214" s="95">
        <f>'Datos sin int'!AN212</f>
        <v>1</v>
      </c>
      <c r="BB214" s="95">
        <f>'Datos sin int'!AO212</f>
        <v>0</v>
      </c>
      <c r="BC214" s="95">
        <f>'Datos sin int'!AP212</f>
        <v>1</v>
      </c>
      <c r="BD214" s="95">
        <f>'Datos sin int'!AQ212</f>
        <v>0</v>
      </c>
      <c r="BE214" s="95">
        <f>'Datos sin int'!AR212</f>
        <v>3</v>
      </c>
      <c r="BF214" s="95">
        <f>'Datos sin int'!AS212</f>
        <v>4</v>
      </c>
      <c r="BG214" s="95">
        <f>'Datos sin int'!AT212</f>
        <v>0</v>
      </c>
      <c r="BH214" s="95">
        <f>'Datos sin int'!AU212</f>
        <v>1</v>
      </c>
      <c r="BI214" s="95">
        <f>'Datos sin int'!AV212</f>
        <v>1</v>
      </c>
      <c r="BJ214" s="95">
        <f>'Datos sin int'!AW212</f>
        <v>5</v>
      </c>
      <c r="BK214" s="95">
        <f>'Datos sin int'!AX212</f>
        <v>7</v>
      </c>
    </row>
    <row r="215" spans="1:63" x14ac:dyDescent="0.3">
      <c r="A215" s="141">
        <v>212</v>
      </c>
      <c r="B215" s="95">
        <f>IF(Datos_totales!$E213=1,1,0)</f>
        <v>0</v>
      </c>
      <c r="C215" s="95">
        <f>IF(Datos_totales!$E213=2,1,0)</f>
        <v>1</v>
      </c>
      <c r="D215" s="95">
        <f>IF(Datos_totales!$E213=3,1,0)</f>
        <v>0</v>
      </c>
      <c r="E215" s="95">
        <f>IF(Datos_totales!$E213=4,1,0)</f>
        <v>0</v>
      </c>
      <c r="F215" s="95">
        <f>IF(Datos_totales!$B213=40,1,0)</f>
        <v>0</v>
      </c>
      <c r="G215" s="95">
        <f>IF(Datos_totales!$B213=60,1,0)</f>
        <v>0</v>
      </c>
      <c r="H215" s="95">
        <f>IF(Datos_totales!$B213=80,1,0)</f>
        <v>1</v>
      </c>
      <c r="I215" s="95">
        <f>IF(Datos_totales!$B213=90,1,0)</f>
        <v>0</v>
      </c>
      <c r="J215" s="95">
        <f>IF(Datos_totales!$M213=2,1,0)</f>
        <v>1</v>
      </c>
      <c r="K215" s="95">
        <f>IF(Datos_totales!$M213=3,1,0)</f>
        <v>0</v>
      </c>
      <c r="L215" s="95">
        <f>IF(Datos_totales!$M213=4,1,0)</f>
        <v>0</v>
      </c>
      <c r="M215" s="95">
        <f>IF(Datos_totales!$M213&gt;4,1,0)</f>
        <v>0</v>
      </c>
      <c r="N215" s="95">
        <f>IF(Datos_totales!$N213&lt;3.2,1,0)</f>
        <v>0</v>
      </c>
      <c r="O215" s="95">
        <f>IF(AND(Datos_totales!$N213&gt;=3.2,Datos_totales!$N213&lt;3.5),1,0)</f>
        <v>1</v>
      </c>
      <c r="P215" s="95">
        <f>IF(AND(Datos_totales!$N213&gt;=3.5,Datos_totales!$N213&lt;3.7),1,0)</f>
        <v>0</v>
      </c>
      <c r="Q215" s="95">
        <f>IF(AND(Datos_totales!$N213&gt;=3.7,Datos_totales!$N213&lt;4),1,0)</f>
        <v>0</v>
      </c>
      <c r="R215" s="95">
        <f>IF(Datos_totales!$N213&gt;4,1,0)</f>
        <v>0</v>
      </c>
      <c r="S215" s="95">
        <v>1</v>
      </c>
      <c r="T215" s="95">
        <f t="shared" si="51"/>
        <v>126</v>
      </c>
      <c r="U215" s="95">
        <v>0</v>
      </c>
      <c r="V215" s="53">
        <v>0</v>
      </c>
      <c r="W215" s="54">
        <f t="shared" si="42"/>
        <v>1</v>
      </c>
      <c r="X215" s="54">
        <f t="shared" si="43"/>
        <v>0</v>
      </c>
      <c r="Y215" s="54">
        <f t="shared" si="44"/>
        <v>0</v>
      </c>
      <c r="Z215" s="54">
        <f t="shared" si="45"/>
        <v>0</v>
      </c>
      <c r="AA215" s="54">
        <f t="shared" si="46"/>
        <v>0</v>
      </c>
      <c r="AB215" s="95">
        <v>8109</v>
      </c>
      <c r="AC215" s="95">
        <v>8276</v>
      </c>
      <c r="AD215" s="95">
        <v>8446</v>
      </c>
      <c r="AE215" s="95">
        <f t="shared" si="47"/>
        <v>8277</v>
      </c>
      <c r="AF215" s="95">
        <v>18.86</v>
      </c>
      <c r="AG215" s="95">
        <v>1.2755416884013095</v>
      </c>
      <c r="AH215" s="95">
        <v>4.72</v>
      </c>
      <c r="AI215" s="95">
        <f t="shared" si="48"/>
        <v>0</v>
      </c>
      <c r="AJ215" s="95">
        <f t="shared" si="49"/>
        <v>0</v>
      </c>
      <c r="AK215" s="95">
        <f t="shared" si="39"/>
        <v>0</v>
      </c>
      <c r="AL215" s="95">
        <f t="shared" si="40"/>
        <v>1</v>
      </c>
      <c r="AM215" s="95">
        <f t="shared" si="41"/>
        <v>0</v>
      </c>
      <c r="AN215" s="95">
        <v>0.67394199863408777</v>
      </c>
      <c r="AO215" s="95">
        <v>1</v>
      </c>
      <c r="AP215" s="50">
        <f t="shared" si="50"/>
        <v>1</v>
      </c>
      <c r="AQ215" s="95">
        <v>0</v>
      </c>
      <c r="AR215" s="95">
        <f>'Datos sin int'!AE213</f>
        <v>0</v>
      </c>
      <c r="AS215" s="95">
        <f>'Datos sin int'!AF213</f>
        <v>0</v>
      </c>
      <c r="AT215" s="95">
        <f>'Datos sin int'!AG213</f>
        <v>0</v>
      </c>
      <c r="AU215" s="95">
        <f>'Datos sin int'!AH213</f>
        <v>1</v>
      </c>
      <c r="AV215" s="95">
        <f>'Datos sin int'!AI213</f>
        <v>1</v>
      </c>
      <c r="AW215" s="95">
        <f>'Datos sin int'!AJ213</f>
        <v>0</v>
      </c>
      <c r="AX215" s="95">
        <f>'Datos sin int'!AK213</f>
        <v>0</v>
      </c>
      <c r="AY215" s="95">
        <f>'Datos sin int'!AL213</f>
        <v>0</v>
      </c>
      <c r="AZ215" s="95">
        <f>'Datos sin int'!AM213</f>
        <v>9</v>
      </c>
      <c r="BA215" s="95">
        <f>'Datos sin int'!AN213</f>
        <v>9</v>
      </c>
      <c r="BB215" s="95">
        <f>'Datos sin int'!AO213</f>
        <v>0</v>
      </c>
      <c r="BC215" s="95">
        <f>'Datos sin int'!AP213</f>
        <v>0</v>
      </c>
      <c r="BD215" s="95">
        <f>'Datos sin int'!AQ213</f>
        <v>0</v>
      </c>
      <c r="BE215" s="95">
        <f>'Datos sin int'!AR213</f>
        <v>6</v>
      </c>
      <c r="BF215" s="95">
        <f>'Datos sin int'!AS213</f>
        <v>6</v>
      </c>
      <c r="BG215" s="95">
        <f>'Datos sin int'!AT213</f>
        <v>0</v>
      </c>
      <c r="BH215" s="95">
        <f>'Datos sin int'!AU213</f>
        <v>0</v>
      </c>
      <c r="BI215" s="95">
        <f>'Datos sin int'!AV213</f>
        <v>0</v>
      </c>
      <c r="BJ215" s="95">
        <f>'Datos sin int'!AW213</f>
        <v>16</v>
      </c>
      <c r="BK215" s="95">
        <f>'Datos sin int'!AX213</f>
        <v>16</v>
      </c>
    </row>
    <row r="216" spans="1:63" x14ac:dyDescent="0.3">
      <c r="A216" s="141">
        <v>213</v>
      </c>
      <c r="B216" s="95">
        <f>IF(Datos_totales!$E214=1,1,0)</f>
        <v>0</v>
      </c>
      <c r="C216" s="95">
        <f>IF(Datos_totales!$E214=2,1,0)</f>
        <v>0</v>
      </c>
      <c r="D216" s="95">
        <f>IF(Datos_totales!$E214=3,1,0)</f>
        <v>1</v>
      </c>
      <c r="E216" s="95">
        <f>IF(Datos_totales!$E214=4,1,0)</f>
        <v>0</v>
      </c>
      <c r="F216" s="95">
        <f>IF(Datos_totales!$B214=40,1,0)</f>
        <v>0</v>
      </c>
      <c r="G216" s="95">
        <f>IF(Datos_totales!$B214=60,1,0)</f>
        <v>1</v>
      </c>
      <c r="H216" s="95">
        <f>IF(Datos_totales!$B214=80,1,0)</f>
        <v>0</v>
      </c>
      <c r="I216" s="95">
        <f>IF(Datos_totales!$B214=90,1,0)</f>
        <v>0</v>
      </c>
      <c r="J216" s="95">
        <f>IF(Datos_totales!$M214=2,1,0)</f>
        <v>1</v>
      </c>
      <c r="K216" s="95">
        <f>IF(Datos_totales!$M214=3,1,0)</f>
        <v>0</v>
      </c>
      <c r="L216" s="95">
        <f>IF(Datos_totales!$M214=4,1,0)</f>
        <v>0</v>
      </c>
      <c r="M216" s="95">
        <f>IF(Datos_totales!$M214&gt;4,1,0)</f>
        <v>0</v>
      </c>
      <c r="N216" s="95">
        <f>IF(Datos_totales!$N214&lt;3.2,1,0)</f>
        <v>0</v>
      </c>
      <c r="O216" s="95">
        <f>IF(AND(Datos_totales!$N214&gt;=3.2,Datos_totales!$N214&lt;3.5),1,0)</f>
        <v>1</v>
      </c>
      <c r="P216" s="95">
        <f>IF(AND(Datos_totales!$N214&gt;=3.5,Datos_totales!$N214&lt;3.7),1,0)</f>
        <v>0</v>
      </c>
      <c r="Q216" s="95">
        <f>IF(AND(Datos_totales!$N214&gt;=3.7,Datos_totales!$N214&lt;4),1,0)</f>
        <v>0</v>
      </c>
      <c r="R216" s="95">
        <f>IF(Datos_totales!$N214&gt;4,1,0)</f>
        <v>0</v>
      </c>
      <c r="S216" s="95">
        <v>0.79200000000000159</v>
      </c>
      <c r="T216" s="95">
        <f t="shared" si="51"/>
        <v>126.792</v>
      </c>
      <c r="U216" s="95">
        <v>0</v>
      </c>
      <c r="V216" s="53">
        <v>0</v>
      </c>
      <c r="W216" s="54">
        <f t="shared" si="42"/>
        <v>1</v>
      </c>
      <c r="X216" s="54">
        <f t="shared" si="43"/>
        <v>0</v>
      </c>
      <c r="Y216" s="54">
        <f t="shared" si="44"/>
        <v>0</v>
      </c>
      <c r="Z216" s="54">
        <f t="shared" si="45"/>
        <v>0</v>
      </c>
      <c r="AA216" s="54">
        <f t="shared" si="46"/>
        <v>0</v>
      </c>
      <c r="AB216" s="95">
        <v>8109</v>
      </c>
      <c r="AC216" s="95">
        <v>8276</v>
      </c>
      <c r="AD216" s="95">
        <v>8446</v>
      </c>
      <c r="AE216" s="95">
        <f t="shared" si="47"/>
        <v>8277</v>
      </c>
      <c r="AF216" s="95">
        <v>47.87</v>
      </c>
      <c r="AG216" s="95">
        <v>1.6800634274819486</v>
      </c>
      <c r="AH216" s="95">
        <v>3.95</v>
      </c>
      <c r="AI216" s="95">
        <f t="shared" si="48"/>
        <v>0</v>
      </c>
      <c r="AJ216" s="95">
        <f t="shared" si="49"/>
        <v>0</v>
      </c>
      <c r="AK216" s="95">
        <f t="shared" si="39"/>
        <v>0</v>
      </c>
      <c r="AL216" s="95">
        <f t="shared" si="40"/>
        <v>1</v>
      </c>
      <c r="AM216" s="95">
        <f t="shared" si="41"/>
        <v>0</v>
      </c>
      <c r="AN216" s="95">
        <v>0.59659709562646024</v>
      </c>
      <c r="AO216" s="95">
        <v>1</v>
      </c>
      <c r="AP216" s="50">
        <f t="shared" si="50"/>
        <v>1.2626262626262601</v>
      </c>
      <c r="AQ216" s="95">
        <v>0</v>
      </c>
      <c r="AR216" s="95">
        <f>'Datos sin int'!AE214</f>
        <v>1</v>
      </c>
      <c r="AS216" s="95">
        <f>'Datos sin int'!AF214</f>
        <v>0</v>
      </c>
      <c r="AT216" s="95">
        <f>'Datos sin int'!AG214</f>
        <v>2</v>
      </c>
      <c r="AU216" s="95">
        <f>'Datos sin int'!AH214</f>
        <v>2</v>
      </c>
      <c r="AV216" s="95">
        <f>'Datos sin int'!AI214</f>
        <v>5</v>
      </c>
      <c r="AW216" s="95">
        <f>'Datos sin int'!AJ214</f>
        <v>0</v>
      </c>
      <c r="AX216" s="95">
        <f>'Datos sin int'!AK214</f>
        <v>1</v>
      </c>
      <c r="AY216" s="95">
        <f>'Datos sin int'!AL214</f>
        <v>0</v>
      </c>
      <c r="AZ216" s="95">
        <f>'Datos sin int'!AM214</f>
        <v>3</v>
      </c>
      <c r="BA216" s="95">
        <f>'Datos sin int'!AN214</f>
        <v>4</v>
      </c>
      <c r="BB216" s="95">
        <f>'Datos sin int'!AO214</f>
        <v>0</v>
      </c>
      <c r="BC216" s="95">
        <f>'Datos sin int'!AP214</f>
        <v>0</v>
      </c>
      <c r="BD216" s="95">
        <f>'Datos sin int'!AQ214</f>
        <v>0</v>
      </c>
      <c r="BE216" s="95">
        <f>'Datos sin int'!AR214</f>
        <v>2</v>
      </c>
      <c r="BF216" s="95">
        <f>'Datos sin int'!AS214</f>
        <v>2</v>
      </c>
      <c r="BG216" s="95">
        <f>'Datos sin int'!AT214</f>
        <v>1</v>
      </c>
      <c r="BH216" s="95">
        <f>'Datos sin int'!AU214</f>
        <v>1</v>
      </c>
      <c r="BI216" s="95">
        <f>'Datos sin int'!AV214</f>
        <v>2</v>
      </c>
      <c r="BJ216" s="95">
        <f>'Datos sin int'!AW214</f>
        <v>7</v>
      </c>
      <c r="BK216" s="95">
        <f>'Datos sin int'!AX214</f>
        <v>11</v>
      </c>
    </row>
    <row r="217" spans="1:63" x14ac:dyDescent="0.3">
      <c r="A217" s="141">
        <v>214</v>
      </c>
      <c r="B217" s="95">
        <f>IF(Datos_totales!$E215=1,1,0)</f>
        <v>0</v>
      </c>
      <c r="C217" s="95">
        <f>IF(Datos_totales!$E215=2,1,0)</f>
        <v>0</v>
      </c>
      <c r="D217" s="95">
        <f>IF(Datos_totales!$E215=3,1,0)</f>
        <v>1</v>
      </c>
      <c r="E217" s="95">
        <f>IF(Datos_totales!$E215=4,1,0)</f>
        <v>0</v>
      </c>
      <c r="F217" s="95">
        <f>IF(Datos_totales!$B215=40,1,0)</f>
        <v>0</v>
      </c>
      <c r="G217" s="95">
        <f>IF(Datos_totales!$B215=60,1,0)</f>
        <v>0</v>
      </c>
      <c r="H217" s="95">
        <f>IF(Datos_totales!$B215=80,1,0)</f>
        <v>1</v>
      </c>
      <c r="I217" s="95">
        <f>IF(Datos_totales!$B215=90,1,0)</f>
        <v>0</v>
      </c>
      <c r="J217" s="95">
        <f>IF(Datos_totales!$M215=2,1,0)</f>
        <v>1</v>
      </c>
      <c r="K217" s="95">
        <f>IF(Datos_totales!$M215=3,1,0)</f>
        <v>0</v>
      </c>
      <c r="L217" s="95">
        <f>IF(Datos_totales!$M215=4,1,0)</f>
        <v>0</v>
      </c>
      <c r="M217" s="95">
        <f>IF(Datos_totales!$M215&gt;4,1,0)</f>
        <v>0</v>
      </c>
      <c r="N217" s="95">
        <f>IF(Datos_totales!$N215&lt;3.2,1,0)</f>
        <v>0</v>
      </c>
      <c r="O217" s="95">
        <f>IF(AND(Datos_totales!$N215&gt;=3.2,Datos_totales!$N215&lt;3.5),1,0)</f>
        <v>1</v>
      </c>
      <c r="P217" s="95">
        <f>IF(AND(Datos_totales!$N215&gt;=3.5,Datos_totales!$N215&lt;3.7),1,0)</f>
        <v>0</v>
      </c>
      <c r="Q217" s="95">
        <f>IF(AND(Datos_totales!$N215&gt;=3.7,Datos_totales!$N215&lt;4),1,0)</f>
        <v>0</v>
      </c>
      <c r="R217" s="95">
        <f>IF(Datos_totales!$N215&gt;4,1,0)</f>
        <v>0</v>
      </c>
      <c r="S217" s="95">
        <v>0.70799999999999841</v>
      </c>
      <c r="T217" s="95">
        <f t="shared" si="51"/>
        <v>127.5</v>
      </c>
      <c r="U217" s="95">
        <v>0</v>
      </c>
      <c r="V217" s="53">
        <v>1.0000000000000009E-2</v>
      </c>
      <c r="W217" s="54">
        <f t="shared" si="42"/>
        <v>1</v>
      </c>
      <c r="X217" s="54">
        <f t="shared" si="43"/>
        <v>0</v>
      </c>
      <c r="Y217" s="54">
        <f t="shared" si="44"/>
        <v>0</v>
      </c>
      <c r="Z217" s="54">
        <f t="shared" si="45"/>
        <v>0</v>
      </c>
      <c r="AA217" s="54">
        <f t="shared" si="46"/>
        <v>0</v>
      </c>
      <c r="AB217" s="95">
        <v>8109</v>
      </c>
      <c r="AC217" s="95">
        <v>8276</v>
      </c>
      <c r="AD217" s="95">
        <v>8446</v>
      </c>
      <c r="AE217" s="95">
        <f t="shared" si="47"/>
        <v>8277</v>
      </c>
      <c r="AF217" s="95">
        <v>20.53</v>
      </c>
      <c r="AG217" s="95">
        <v>1.3123889493705918</v>
      </c>
      <c r="AH217" s="95">
        <v>3.94</v>
      </c>
      <c r="AI217" s="95">
        <f t="shared" si="48"/>
        <v>0</v>
      </c>
      <c r="AJ217" s="95">
        <f t="shared" si="49"/>
        <v>0</v>
      </c>
      <c r="AK217" s="95">
        <f t="shared" si="39"/>
        <v>0</v>
      </c>
      <c r="AL217" s="95">
        <f t="shared" si="40"/>
        <v>1</v>
      </c>
      <c r="AM217" s="95">
        <f t="shared" si="41"/>
        <v>0</v>
      </c>
      <c r="AN217" s="95">
        <v>0.59549622182557416</v>
      </c>
      <c r="AO217" s="95">
        <v>2</v>
      </c>
      <c r="AP217" s="50">
        <f t="shared" si="50"/>
        <v>2.8248587570621533</v>
      </c>
      <c r="AQ217" s="95">
        <v>0</v>
      </c>
      <c r="AR217" s="95">
        <f>'Datos sin int'!AE215</f>
        <v>0</v>
      </c>
      <c r="AS217" s="95">
        <f>'Datos sin int'!AF215</f>
        <v>0</v>
      </c>
      <c r="AT217" s="95">
        <f>'Datos sin int'!AG215</f>
        <v>0</v>
      </c>
      <c r="AU217" s="95">
        <f>'Datos sin int'!AH215</f>
        <v>0</v>
      </c>
      <c r="AV217" s="95">
        <f>'Datos sin int'!AI215</f>
        <v>0</v>
      </c>
      <c r="AW217" s="95">
        <f>'Datos sin int'!AJ215</f>
        <v>0</v>
      </c>
      <c r="AX217" s="95">
        <f>'Datos sin int'!AK215</f>
        <v>0</v>
      </c>
      <c r="AY217" s="95">
        <f>'Datos sin int'!AL215</f>
        <v>0</v>
      </c>
      <c r="AZ217" s="95">
        <f>'Datos sin int'!AM215</f>
        <v>0</v>
      </c>
      <c r="BA217" s="95">
        <f>'Datos sin int'!AN215</f>
        <v>0</v>
      </c>
      <c r="BB217" s="95">
        <f>'Datos sin int'!AO215</f>
        <v>0</v>
      </c>
      <c r="BC217" s="95">
        <f>'Datos sin int'!AP215</f>
        <v>0</v>
      </c>
      <c r="BD217" s="95">
        <f>'Datos sin int'!AQ215</f>
        <v>0</v>
      </c>
      <c r="BE217" s="95">
        <f>'Datos sin int'!AR215</f>
        <v>1</v>
      </c>
      <c r="BF217" s="95">
        <f>'Datos sin int'!AS215</f>
        <v>1</v>
      </c>
      <c r="BG217" s="95">
        <f>'Datos sin int'!AT215</f>
        <v>0</v>
      </c>
      <c r="BH217" s="95">
        <f>'Datos sin int'!AU215</f>
        <v>0</v>
      </c>
      <c r="BI217" s="95">
        <f>'Datos sin int'!AV215</f>
        <v>0</v>
      </c>
      <c r="BJ217" s="95">
        <f>'Datos sin int'!AW215</f>
        <v>1</v>
      </c>
      <c r="BK217" s="95">
        <f>'Datos sin int'!AX215</f>
        <v>1</v>
      </c>
    </row>
    <row r="218" spans="1:63" x14ac:dyDescent="0.3">
      <c r="A218" s="141">
        <v>215</v>
      </c>
      <c r="B218" s="95">
        <f>IF(Datos_totales!$E216=1,1,0)</f>
        <v>0</v>
      </c>
      <c r="C218" s="95">
        <f>IF(Datos_totales!$E216=2,1,0)</f>
        <v>0</v>
      </c>
      <c r="D218" s="95">
        <f>IF(Datos_totales!$E216=3,1,0)</f>
        <v>1</v>
      </c>
      <c r="E218" s="95">
        <f>IF(Datos_totales!$E216=4,1,0)</f>
        <v>0</v>
      </c>
      <c r="F218" s="95">
        <f>IF(Datos_totales!$B216=40,1,0)</f>
        <v>0</v>
      </c>
      <c r="G218" s="95">
        <f>IF(Datos_totales!$B216=60,1,0)</f>
        <v>1</v>
      </c>
      <c r="H218" s="95">
        <f>IF(Datos_totales!$B216=80,1,0)</f>
        <v>0</v>
      </c>
      <c r="I218" s="95">
        <f>IF(Datos_totales!$B216=90,1,0)</f>
        <v>0</v>
      </c>
      <c r="J218" s="95">
        <f>IF(Datos_totales!$M216=2,1,0)</f>
        <v>1</v>
      </c>
      <c r="K218" s="95">
        <f>IF(Datos_totales!$M216=3,1,0)</f>
        <v>0</v>
      </c>
      <c r="L218" s="95">
        <f>IF(Datos_totales!$M216=4,1,0)</f>
        <v>0</v>
      </c>
      <c r="M218" s="95">
        <f>IF(Datos_totales!$M216&gt;4,1,0)</f>
        <v>0</v>
      </c>
      <c r="N218" s="95">
        <f>IF(Datos_totales!$N216&lt;3.2,1,0)</f>
        <v>1</v>
      </c>
      <c r="O218" s="95">
        <f>IF(AND(Datos_totales!$N216&gt;=3.2,Datos_totales!$N216&lt;3.5),1,0)</f>
        <v>0</v>
      </c>
      <c r="P218" s="95">
        <f>IF(AND(Datos_totales!$N216&gt;=3.5,Datos_totales!$N216&lt;3.7),1,0)</f>
        <v>0</v>
      </c>
      <c r="Q218" s="95">
        <f>IF(AND(Datos_totales!$N216&gt;=3.7,Datos_totales!$N216&lt;4),1,0)</f>
        <v>0</v>
      </c>
      <c r="R218" s="95">
        <f>IF(Datos_totales!$N216&gt;4,1,0)</f>
        <v>0</v>
      </c>
      <c r="S218" s="95">
        <v>1</v>
      </c>
      <c r="T218" s="95">
        <f t="shared" si="51"/>
        <v>128.5</v>
      </c>
      <c r="U218" s="95">
        <v>0</v>
      </c>
      <c r="V218" s="53">
        <v>0</v>
      </c>
      <c r="W218" s="54">
        <f t="shared" si="42"/>
        <v>1</v>
      </c>
      <c r="X218" s="54">
        <f t="shared" si="43"/>
        <v>0</v>
      </c>
      <c r="Y218" s="54">
        <f t="shared" si="44"/>
        <v>0</v>
      </c>
      <c r="Z218" s="54">
        <f t="shared" si="45"/>
        <v>0</v>
      </c>
      <c r="AA218" s="54">
        <f t="shared" si="46"/>
        <v>0</v>
      </c>
      <c r="AB218" s="95">
        <v>8109</v>
      </c>
      <c r="AC218" s="95">
        <v>8276</v>
      </c>
      <c r="AD218" s="95">
        <v>8446</v>
      </c>
      <c r="AE218" s="95">
        <f t="shared" si="47"/>
        <v>8277</v>
      </c>
      <c r="AF218" s="95">
        <v>39.020000000000003</v>
      </c>
      <c r="AG218" s="95">
        <v>1.5912872650584993</v>
      </c>
      <c r="AH218" s="95">
        <v>3.79</v>
      </c>
      <c r="AI218" s="95">
        <f t="shared" si="48"/>
        <v>0</v>
      </c>
      <c r="AJ218" s="95">
        <f t="shared" si="49"/>
        <v>0</v>
      </c>
      <c r="AK218" s="95">
        <f t="shared" si="39"/>
        <v>0</v>
      </c>
      <c r="AL218" s="95">
        <f t="shared" si="40"/>
        <v>1</v>
      </c>
      <c r="AM218" s="95">
        <f t="shared" si="41"/>
        <v>0</v>
      </c>
      <c r="AN218" s="95">
        <v>0.57863920996807239</v>
      </c>
      <c r="AO218" s="95">
        <v>1</v>
      </c>
      <c r="AP218" s="50">
        <f t="shared" si="50"/>
        <v>1</v>
      </c>
      <c r="AQ218" s="95">
        <v>0</v>
      </c>
      <c r="AR218" s="95">
        <f>'Datos sin int'!AE216</f>
        <v>0</v>
      </c>
      <c r="AS218" s="95">
        <f>'Datos sin int'!AF216</f>
        <v>0</v>
      </c>
      <c r="AT218" s="95">
        <f>'Datos sin int'!AG216</f>
        <v>0</v>
      </c>
      <c r="AU218" s="95">
        <f>'Datos sin int'!AH216</f>
        <v>2</v>
      </c>
      <c r="AV218" s="95">
        <f>'Datos sin int'!AI216</f>
        <v>2</v>
      </c>
      <c r="AW218" s="95">
        <f>'Datos sin int'!AJ216</f>
        <v>0</v>
      </c>
      <c r="AX218" s="95">
        <f>'Datos sin int'!AK216</f>
        <v>0</v>
      </c>
      <c r="AY218" s="95">
        <f>'Datos sin int'!AL216</f>
        <v>0</v>
      </c>
      <c r="AZ218" s="95">
        <f>'Datos sin int'!AM216</f>
        <v>3</v>
      </c>
      <c r="BA218" s="95">
        <f>'Datos sin int'!AN216</f>
        <v>3</v>
      </c>
      <c r="BB218" s="95">
        <f>'Datos sin int'!AO216</f>
        <v>0</v>
      </c>
      <c r="BC218" s="95">
        <f>'Datos sin int'!AP216</f>
        <v>0</v>
      </c>
      <c r="BD218" s="95">
        <f>'Datos sin int'!AQ216</f>
        <v>0</v>
      </c>
      <c r="BE218" s="95">
        <f>'Datos sin int'!AR216</f>
        <v>2</v>
      </c>
      <c r="BF218" s="95">
        <f>'Datos sin int'!AS216</f>
        <v>2</v>
      </c>
      <c r="BG218" s="95">
        <f>'Datos sin int'!AT216</f>
        <v>0</v>
      </c>
      <c r="BH218" s="95">
        <f>'Datos sin int'!AU216</f>
        <v>0</v>
      </c>
      <c r="BI218" s="95">
        <f>'Datos sin int'!AV216</f>
        <v>0</v>
      </c>
      <c r="BJ218" s="95">
        <f>'Datos sin int'!AW216</f>
        <v>7</v>
      </c>
      <c r="BK218" s="95">
        <f>'Datos sin int'!AX216</f>
        <v>7</v>
      </c>
    </row>
    <row r="219" spans="1:63" x14ac:dyDescent="0.3">
      <c r="A219" s="141">
        <v>216</v>
      </c>
      <c r="B219" s="95">
        <f>IF(Datos_totales!$E217=1,1,0)</f>
        <v>0</v>
      </c>
      <c r="C219" s="95">
        <f>IF(Datos_totales!$E217=2,1,0)</f>
        <v>1</v>
      </c>
      <c r="D219" s="95">
        <f>IF(Datos_totales!$E217=3,1,0)</f>
        <v>0</v>
      </c>
      <c r="E219" s="95">
        <f>IF(Datos_totales!$E217=4,1,0)</f>
        <v>0</v>
      </c>
      <c r="F219" s="95">
        <f>IF(Datos_totales!$B217=40,1,0)</f>
        <v>0</v>
      </c>
      <c r="G219" s="95">
        <f>IF(Datos_totales!$B217=60,1,0)</f>
        <v>1</v>
      </c>
      <c r="H219" s="95">
        <f>IF(Datos_totales!$B217=80,1,0)</f>
        <v>0</v>
      </c>
      <c r="I219" s="95">
        <f>IF(Datos_totales!$B217=90,1,0)</f>
        <v>0</v>
      </c>
      <c r="J219" s="95">
        <f>IF(Datos_totales!$M217=2,1,0)</f>
        <v>1</v>
      </c>
      <c r="K219" s="95">
        <f>IF(Datos_totales!$M217=3,1,0)</f>
        <v>0</v>
      </c>
      <c r="L219" s="95">
        <f>IF(Datos_totales!$M217=4,1,0)</f>
        <v>0</v>
      </c>
      <c r="M219" s="95">
        <f>IF(Datos_totales!$M217&gt;4,1,0)</f>
        <v>0</v>
      </c>
      <c r="N219" s="95">
        <f>IF(Datos_totales!$N217&lt;3.2,1,0)</f>
        <v>0</v>
      </c>
      <c r="O219" s="95">
        <f>IF(AND(Datos_totales!$N217&gt;=3.2,Datos_totales!$N217&lt;3.5),1,0)</f>
        <v>1</v>
      </c>
      <c r="P219" s="95">
        <f>IF(AND(Datos_totales!$N217&gt;=3.5,Datos_totales!$N217&lt;3.7),1,0)</f>
        <v>0</v>
      </c>
      <c r="Q219" s="95">
        <f>IF(AND(Datos_totales!$N217&gt;=3.7,Datos_totales!$N217&lt;4),1,0)</f>
        <v>0</v>
      </c>
      <c r="R219" s="95">
        <f>IF(Datos_totales!$N217&gt;4,1,0)</f>
        <v>0</v>
      </c>
      <c r="S219" s="95">
        <v>1</v>
      </c>
      <c r="T219" s="95">
        <f t="shared" si="51"/>
        <v>129.5</v>
      </c>
      <c r="U219" s="95">
        <v>0</v>
      </c>
      <c r="V219" s="53">
        <v>0</v>
      </c>
      <c r="W219" s="54">
        <f t="shared" si="42"/>
        <v>1</v>
      </c>
      <c r="X219" s="54">
        <f t="shared" si="43"/>
        <v>0</v>
      </c>
      <c r="Y219" s="54">
        <f t="shared" si="44"/>
        <v>0</v>
      </c>
      <c r="Z219" s="54">
        <f t="shared" si="45"/>
        <v>0</v>
      </c>
      <c r="AA219" s="54">
        <f t="shared" si="46"/>
        <v>0</v>
      </c>
      <c r="AB219" s="95">
        <v>8109</v>
      </c>
      <c r="AC219" s="95">
        <v>8276</v>
      </c>
      <c r="AD219" s="95">
        <v>8446</v>
      </c>
      <c r="AE219" s="95">
        <f t="shared" si="47"/>
        <v>8277</v>
      </c>
      <c r="AF219" s="95">
        <v>25.79</v>
      </c>
      <c r="AG219" s="95">
        <v>1.4114513421379375</v>
      </c>
      <c r="AH219" s="95">
        <v>3.98</v>
      </c>
      <c r="AI219" s="95">
        <f t="shared" si="48"/>
        <v>0</v>
      </c>
      <c r="AJ219" s="95">
        <f t="shared" si="49"/>
        <v>0</v>
      </c>
      <c r="AK219" s="95">
        <f t="shared" si="39"/>
        <v>0</v>
      </c>
      <c r="AL219" s="95">
        <f t="shared" si="40"/>
        <v>1</v>
      </c>
      <c r="AM219" s="95">
        <f t="shared" si="41"/>
        <v>0</v>
      </c>
      <c r="AN219" s="95">
        <v>0.59988307207368785</v>
      </c>
      <c r="AO219" s="95">
        <v>2</v>
      </c>
      <c r="AP219" s="50">
        <f t="shared" si="50"/>
        <v>2</v>
      </c>
      <c r="AQ219" s="95">
        <v>0</v>
      </c>
      <c r="AR219" s="95">
        <f>'Datos sin int'!AE217</f>
        <v>0</v>
      </c>
      <c r="AS219" s="95">
        <f>'Datos sin int'!AF217</f>
        <v>0</v>
      </c>
      <c r="AT219" s="95">
        <f>'Datos sin int'!AG217</f>
        <v>0</v>
      </c>
      <c r="AU219" s="95">
        <f>'Datos sin int'!AH217</f>
        <v>3</v>
      </c>
      <c r="AV219" s="95">
        <f>'Datos sin int'!AI217</f>
        <v>3</v>
      </c>
      <c r="AW219" s="95">
        <f>'Datos sin int'!AJ217</f>
        <v>0</v>
      </c>
      <c r="AX219" s="95">
        <f>'Datos sin int'!AK217</f>
        <v>0</v>
      </c>
      <c r="AY219" s="95">
        <f>'Datos sin int'!AL217</f>
        <v>0</v>
      </c>
      <c r="AZ219" s="95">
        <f>'Datos sin int'!AM217</f>
        <v>3</v>
      </c>
      <c r="BA219" s="95">
        <f>'Datos sin int'!AN217</f>
        <v>3</v>
      </c>
      <c r="BB219" s="95">
        <f>'Datos sin int'!AO217</f>
        <v>0</v>
      </c>
      <c r="BC219" s="95">
        <f>'Datos sin int'!AP217</f>
        <v>0</v>
      </c>
      <c r="BD219" s="95">
        <f>'Datos sin int'!AQ217</f>
        <v>0</v>
      </c>
      <c r="BE219" s="95">
        <f>'Datos sin int'!AR217</f>
        <v>1</v>
      </c>
      <c r="BF219" s="95">
        <f>'Datos sin int'!AS217</f>
        <v>1</v>
      </c>
      <c r="BG219" s="95">
        <f>'Datos sin int'!AT217</f>
        <v>0</v>
      </c>
      <c r="BH219" s="95">
        <f>'Datos sin int'!AU217</f>
        <v>0</v>
      </c>
      <c r="BI219" s="95">
        <f>'Datos sin int'!AV217</f>
        <v>0</v>
      </c>
      <c r="BJ219" s="95">
        <f>'Datos sin int'!AW217</f>
        <v>7</v>
      </c>
      <c r="BK219" s="95">
        <f>'Datos sin int'!AX217</f>
        <v>7</v>
      </c>
    </row>
    <row r="220" spans="1:63" x14ac:dyDescent="0.3">
      <c r="A220" s="141">
        <v>217</v>
      </c>
      <c r="B220" s="95">
        <f>IF(Datos_totales!$E218=1,1,0)</f>
        <v>0</v>
      </c>
      <c r="C220" s="95">
        <f>IF(Datos_totales!$E218=2,1,0)</f>
        <v>0</v>
      </c>
      <c r="D220" s="95">
        <f>IF(Datos_totales!$E218=3,1,0)</f>
        <v>1</v>
      </c>
      <c r="E220" s="95">
        <f>IF(Datos_totales!$E218=4,1,0)</f>
        <v>0</v>
      </c>
      <c r="F220" s="95">
        <f>IF(Datos_totales!$B218=40,1,0)</f>
        <v>0</v>
      </c>
      <c r="G220" s="95">
        <f>IF(Datos_totales!$B218=60,1,0)</f>
        <v>0</v>
      </c>
      <c r="H220" s="95">
        <f>IF(Datos_totales!$B218=80,1,0)</f>
        <v>1</v>
      </c>
      <c r="I220" s="95">
        <f>IF(Datos_totales!$B218=90,1,0)</f>
        <v>0</v>
      </c>
      <c r="J220" s="95">
        <f>IF(Datos_totales!$M218=2,1,0)</f>
        <v>1</v>
      </c>
      <c r="K220" s="95">
        <f>IF(Datos_totales!$M218=3,1,0)</f>
        <v>0</v>
      </c>
      <c r="L220" s="95">
        <f>IF(Datos_totales!$M218=4,1,0)</f>
        <v>0</v>
      </c>
      <c r="M220" s="95">
        <f>IF(Datos_totales!$M218&gt;4,1,0)</f>
        <v>0</v>
      </c>
      <c r="N220" s="95">
        <f>IF(Datos_totales!$N218&lt;3.2,1,0)</f>
        <v>0</v>
      </c>
      <c r="O220" s="95">
        <f>IF(AND(Datos_totales!$N218&gt;=3.2,Datos_totales!$N218&lt;3.5),1,0)</f>
        <v>1</v>
      </c>
      <c r="P220" s="95">
        <f>IF(AND(Datos_totales!$N218&gt;=3.5,Datos_totales!$N218&lt;3.7),1,0)</f>
        <v>0</v>
      </c>
      <c r="Q220" s="95">
        <f>IF(AND(Datos_totales!$N218&gt;=3.7,Datos_totales!$N218&lt;4),1,0)</f>
        <v>0</v>
      </c>
      <c r="R220" s="95">
        <f>IF(Datos_totales!$N218&gt;4,1,0)</f>
        <v>0</v>
      </c>
      <c r="S220" s="95">
        <v>1.5</v>
      </c>
      <c r="T220" s="95">
        <f t="shared" si="51"/>
        <v>131</v>
      </c>
      <c r="U220" s="95">
        <v>0</v>
      </c>
      <c r="V220" s="53">
        <v>0.18000000000000005</v>
      </c>
      <c r="W220" s="54">
        <f t="shared" si="42"/>
        <v>0</v>
      </c>
      <c r="X220" s="54">
        <f t="shared" si="43"/>
        <v>0</v>
      </c>
      <c r="Y220" s="54">
        <f t="shared" si="44"/>
        <v>1</v>
      </c>
      <c r="Z220" s="54">
        <f t="shared" si="45"/>
        <v>0</v>
      </c>
      <c r="AA220" s="54">
        <f t="shared" si="46"/>
        <v>0</v>
      </c>
      <c r="AB220" s="95">
        <v>8109</v>
      </c>
      <c r="AC220" s="95">
        <v>8276</v>
      </c>
      <c r="AD220" s="95">
        <v>8446</v>
      </c>
      <c r="AE220" s="95">
        <f t="shared" si="47"/>
        <v>8277</v>
      </c>
      <c r="AF220" s="95">
        <v>37.1</v>
      </c>
      <c r="AG220" s="95">
        <v>1.5693739096150459</v>
      </c>
      <c r="AH220" s="95">
        <v>4.7300000000000004</v>
      </c>
      <c r="AI220" s="95">
        <f t="shared" si="48"/>
        <v>0</v>
      </c>
      <c r="AJ220" s="95">
        <f t="shared" si="49"/>
        <v>0</v>
      </c>
      <c r="AK220" s="95">
        <f t="shared" si="39"/>
        <v>0</v>
      </c>
      <c r="AL220" s="95">
        <f t="shared" si="40"/>
        <v>1</v>
      </c>
      <c r="AM220" s="95">
        <f t="shared" si="41"/>
        <v>0</v>
      </c>
      <c r="AN220" s="95">
        <v>0.67486114073781156</v>
      </c>
      <c r="AO220" s="95">
        <v>1</v>
      </c>
      <c r="AP220" s="50">
        <f t="shared" si="50"/>
        <v>0.66666666666666663</v>
      </c>
      <c r="AQ220" s="95">
        <v>0</v>
      </c>
      <c r="AR220" s="95">
        <f>'Datos sin int'!AE218</f>
        <v>0</v>
      </c>
      <c r="AS220" s="95">
        <f>'Datos sin int'!AF218</f>
        <v>0</v>
      </c>
      <c r="AT220" s="95">
        <f>'Datos sin int'!AG218</f>
        <v>0</v>
      </c>
      <c r="AU220" s="95">
        <f>'Datos sin int'!AH218</f>
        <v>7</v>
      </c>
      <c r="AV220" s="95">
        <f>'Datos sin int'!AI218</f>
        <v>7</v>
      </c>
      <c r="AW220" s="95">
        <f>'Datos sin int'!AJ218</f>
        <v>0</v>
      </c>
      <c r="AX220" s="95">
        <f>'Datos sin int'!AK218</f>
        <v>0</v>
      </c>
      <c r="AY220" s="95">
        <f>'Datos sin int'!AL218</f>
        <v>0</v>
      </c>
      <c r="AZ220" s="95">
        <f>'Datos sin int'!AM218</f>
        <v>3</v>
      </c>
      <c r="BA220" s="95">
        <f>'Datos sin int'!AN218</f>
        <v>3</v>
      </c>
      <c r="BB220" s="95">
        <f>'Datos sin int'!AO218</f>
        <v>0</v>
      </c>
      <c r="BC220" s="95">
        <f>'Datos sin int'!AP218</f>
        <v>0</v>
      </c>
      <c r="BD220" s="95">
        <f>'Datos sin int'!AQ218</f>
        <v>0</v>
      </c>
      <c r="BE220" s="95">
        <f>'Datos sin int'!AR218</f>
        <v>6</v>
      </c>
      <c r="BF220" s="95">
        <f>'Datos sin int'!AS218</f>
        <v>6</v>
      </c>
      <c r="BG220" s="95">
        <f>'Datos sin int'!AT218</f>
        <v>0</v>
      </c>
      <c r="BH220" s="95">
        <f>'Datos sin int'!AU218</f>
        <v>0</v>
      </c>
      <c r="BI220" s="95">
        <f>'Datos sin int'!AV218</f>
        <v>0</v>
      </c>
      <c r="BJ220" s="95">
        <f>'Datos sin int'!AW218</f>
        <v>16</v>
      </c>
      <c r="BK220" s="95">
        <f>'Datos sin int'!AX218</f>
        <v>16</v>
      </c>
    </row>
    <row r="221" spans="1:63" x14ac:dyDescent="0.3">
      <c r="A221" s="141">
        <v>218</v>
      </c>
      <c r="B221" s="95">
        <f>IF(Datos_totales!$E219=1,1,0)</f>
        <v>0</v>
      </c>
      <c r="C221" s="95">
        <f>IF(Datos_totales!$E219=2,1,0)</f>
        <v>0</v>
      </c>
      <c r="D221" s="95">
        <f>IF(Datos_totales!$E219=3,1,0)</f>
        <v>1</v>
      </c>
      <c r="E221" s="95">
        <f>IF(Datos_totales!$E219=4,1,0)</f>
        <v>0</v>
      </c>
      <c r="F221" s="95">
        <f>IF(Datos_totales!$B219=40,1,0)</f>
        <v>0</v>
      </c>
      <c r="G221" s="95">
        <f>IF(Datos_totales!$B219=60,1,0)</f>
        <v>1</v>
      </c>
      <c r="H221" s="95">
        <f>IF(Datos_totales!$B219=80,1,0)</f>
        <v>0</v>
      </c>
      <c r="I221" s="95">
        <f>IF(Datos_totales!$B219=90,1,0)</f>
        <v>0</v>
      </c>
      <c r="J221" s="95">
        <f>IF(Datos_totales!$M219=2,1,0)</f>
        <v>1</v>
      </c>
      <c r="K221" s="95">
        <f>IF(Datos_totales!$M219=3,1,0)</f>
        <v>0</v>
      </c>
      <c r="L221" s="95">
        <f>IF(Datos_totales!$M219=4,1,0)</f>
        <v>0</v>
      </c>
      <c r="M221" s="95">
        <f>IF(Datos_totales!$M219&gt;4,1,0)</f>
        <v>0</v>
      </c>
      <c r="N221" s="95">
        <f>IF(Datos_totales!$N219&lt;3.2,1,0)</f>
        <v>0</v>
      </c>
      <c r="O221" s="95">
        <f>IF(AND(Datos_totales!$N219&gt;=3.2,Datos_totales!$N219&lt;3.5),1,0)</f>
        <v>1</v>
      </c>
      <c r="P221" s="95">
        <f>IF(AND(Datos_totales!$N219&gt;=3.5,Datos_totales!$N219&lt;3.7),1,0)</f>
        <v>0</v>
      </c>
      <c r="Q221" s="95">
        <f>IF(AND(Datos_totales!$N219&gt;=3.7,Datos_totales!$N219&lt;4),1,0)</f>
        <v>0</v>
      </c>
      <c r="R221" s="95">
        <f>IF(Datos_totales!$N219&gt;4,1,0)</f>
        <v>0</v>
      </c>
      <c r="S221" s="95">
        <v>1</v>
      </c>
      <c r="T221" s="95">
        <f t="shared" si="51"/>
        <v>132</v>
      </c>
      <c r="U221" s="95">
        <v>0</v>
      </c>
      <c r="V221" s="53">
        <v>1.0000000000000009E-2</v>
      </c>
      <c r="W221" s="54">
        <f t="shared" si="42"/>
        <v>1</v>
      </c>
      <c r="X221" s="54">
        <f t="shared" si="43"/>
        <v>0</v>
      </c>
      <c r="Y221" s="54">
        <f t="shared" si="44"/>
        <v>0</v>
      </c>
      <c r="Z221" s="54">
        <f t="shared" si="45"/>
        <v>0</v>
      </c>
      <c r="AA221" s="54">
        <f t="shared" si="46"/>
        <v>0</v>
      </c>
      <c r="AB221" s="95">
        <v>8109</v>
      </c>
      <c r="AC221" s="95">
        <v>8276</v>
      </c>
      <c r="AD221" s="95">
        <v>8446</v>
      </c>
      <c r="AE221" s="95">
        <f t="shared" si="47"/>
        <v>8277</v>
      </c>
      <c r="AF221" s="95">
        <v>54.38</v>
      </c>
      <c r="AG221" s="95">
        <v>1.7354392032514814</v>
      </c>
      <c r="AH221" s="95">
        <v>4.08</v>
      </c>
      <c r="AI221" s="95">
        <f t="shared" si="48"/>
        <v>0</v>
      </c>
      <c r="AJ221" s="95">
        <f t="shared" si="49"/>
        <v>0</v>
      </c>
      <c r="AK221" s="95">
        <f t="shared" si="39"/>
        <v>0</v>
      </c>
      <c r="AL221" s="95">
        <f t="shared" si="40"/>
        <v>1</v>
      </c>
      <c r="AM221" s="95">
        <f t="shared" si="41"/>
        <v>0</v>
      </c>
      <c r="AN221" s="95">
        <v>0.61066016308987991</v>
      </c>
      <c r="AO221" s="95">
        <v>1</v>
      </c>
      <c r="AP221" s="50">
        <f t="shared" si="50"/>
        <v>1</v>
      </c>
      <c r="AQ221" s="95">
        <v>0</v>
      </c>
      <c r="AR221" s="95">
        <f>'Datos sin int'!AE219</f>
        <v>0</v>
      </c>
      <c r="AS221" s="95">
        <f>'Datos sin int'!AF219</f>
        <v>0</v>
      </c>
      <c r="AT221" s="95">
        <f>'Datos sin int'!AG219</f>
        <v>1</v>
      </c>
      <c r="AU221" s="95">
        <f>'Datos sin int'!AH219</f>
        <v>0</v>
      </c>
      <c r="AV221" s="95">
        <f>'Datos sin int'!AI219</f>
        <v>1</v>
      </c>
      <c r="AW221" s="95">
        <f>'Datos sin int'!AJ219</f>
        <v>0</v>
      </c>
      <c r="AX221" s="95">
        <f>'Datos sin int'!AK219</f>
        <v>0</v>
      </c>
      <c r="AY221" s="95">
        <f>'Datos sin int'!AL219</f>
        <v>0</v>
      </c>
      <c r="AZ221" s="95">
        <f>'Datos sin int'!AM219</f>
        <v>2</v>
      </c>
      <c r="BA221" s="95">
        <f>'Datos sin int'!AN219</f>
        <v>2</v>
      </c>
      <c r="BB221" s="95">
        <f>'Datos sin int'!AO219</f>
        <v>0</v>
      </c>
      <c r="BC221" s="95">
        <f>'Datos sin int'!AP219</f>
        <v>0</v>
      </c>
      <c r="BD221" s="95">
        <f>'Datos sin int'!AQ219</f>
        <v>0</v>
      </c>
      <c r="BE221" s="95">
        <f>'Datos sin int'!AR219</f>
        <v>0</v>
      </c>
      <c r="BF221" s="95">
        <f>'Datos sin int'!AS219</f>
        <v>0</v>
      </c>
      <c r="BG221" s="95">
        <f>'Datos sin int'!AT219</f>
        <v>0</v>
      </c>
      <c r="BH221" s="95">
        <f>'Datos sin int'!AU219</f>
        <v>0</v>
      </c>
      <c r="BI221" s="95">
        <f>'Datos sin int'!AV219</f>
        <v>1</v>
      </c>
      <c r="BJ221" s="95">
        <f>'Datos sin int'!AW219</f>
        <v>2</v>
      </c>
      <c r="BK221" s="95">
        <f>'Datos sin int'!AX219</f>
        <v>3</v>
      </c>
    </row>
    <row r="222" spans="1:63" x14ac:dyDescent="0.3">
      <c r="A222" s="141">
        <v>219</v>
      </c>
      <c r="B222" s="95">
        <f>IF(Datos_totales!$E220=1,1,0)</f>
        <v>0</v>
      </c>
      <c r="C222" s="95">
        <f>IF(Datos_totales!$E220=2,1,0)</f>
        <v>0</v>
      </c>
      <c r="D222" s="95">
        <f>IF(Datos_totales!$E220=3,1,0)</f>
        <v>1</v>
      </c>
      <c r="E222" s="95">
        <f>IF(Datos_totales!$E220=4,1,0)</f>
        <v>0</v>
      </c>
      <c r="F222" s="95">
        <f>IF(Datos_totales!$B220=40,1,0)</f>
        <v>0</v>
      </c>
      <c r="G222" s="95">
        <f>IF(Datos_totales!$B220=60,1,0)</f>
        <v>0</v>
      </c>
      <c r="H222" s="95">
        <f>IF(Datos_totales!$B220=80,1,0)</f>
        <v>1</v>
      </c>
      <c r="I222" s="95">
        <f>IF(Datos_totales!$B220=90,1,0)</f>
        <v>0</v>
      </c>
      <c r="J222" s="95">
        <f>IF(Datos_totales!$M220=2,1,0)</f>
        <v>1</v>
      </c>
      <c r="K222" s="95">
        <f>IF(Datos_totales!$M220=3,1,0)</f>
        <v>0</v>
      </c>
      <c r="L222" s="95">
        <f>IF(Datos_totales!$M220=4,1,0)</f>
        <v>0</v>
      </c>
      <c r="M222" s="95">
        <f>IF(Datos_totales!$M220&gt;4,1,0)</f>
        <v>0</v>
      </c>
      <c r="N222" s="95">
        <f>IF(Datos_totales!$N220&lt;3.2,1,0)</f>
        <v>0</v>
      </c>
      <c r="O222" s="95">
        <f>IF(AND(Datos_totales!$N220&gt;=3.2,Datos_totales!$N220&lt;3.5),1,0)</f>
        <v>1</v>
      </c>
      <c r="P222" s="95">
        <f>IF(AND(Datos_totales!$N220&gt;=3.5,Datos_totales!$N220&lt;3.7),1,0)</f>
        <v>0</v>
      </c>
      <c r="Q222" s="95">
        <f>IF(AND(Datos_totales!$N220&gt;=3.7,Datos_totales!$N220&lt;4),1,0)</f>
        <v>0</v>
      </c>
      <c r="R222" s="95">
        <f>IF(Datos_totales!$N220&gt;4,1,0)</f>
        <v>0</v>
      </c>
      <c r="S222" s="95">
        <v>1</v>
      </c>
      <c r="T222" s="95">
        <f t="shared" si="51"/>
        <v>133</v>
      </c>
      <c r="U222" s="95">
        <v>0</v>
      </c>
      <c r="V222" s="53">
        <v>2.0000000000000018E-2</v>
      </c>
      <c r="W222" s="54">
        <f t="shared" si="42"/>
        <v>0</v>
      </c>
      <c r="X222" s="54">
        <f t="shared" si="43"/>
        <v>1</v>
      </c>
      <c r="Y222" s="54">
        <f t="shared" si="44"/>
        <v>0</v>
      </c>
      <c r="Z222" s="54">
        <f t="shared" si="45"/>
        <v>0</v>
      </c>
      <c r="AA222" s="54">
        <f t="shared" si="46"/>
        <v>0</v>
      </c>
      <c r="AB222" s="95">
        <v>8109</v>
      </c>
      <c r="AC222" s="95">
        <v>8276</v>
      </c>
      <c r="AD222" s="95">
        <v>8446</v>
      </c>
      <c r="AE222" s="95">
        <f t="shared" si="47"/>
        <v>8277</v>
      </c>
      <c r="AF222" s="95">
        <v>61.79</v>
      </c>
      <c r="AG222" s="95">
        <v>1.7909181952145783</v>
      </c>
      <c r="AH222" s="95">
        <v>4.1900000000000004</v>
      </c>
      <c r="AI222" s="95">
        <f t="shared" si="48"/>
        <v>0</v>
      </c>
      <c r="AJ222" s="95">
        <f t="shared" si="49"/>
        <v>0</v>
      </c>
      <c r="AK222" s="95">
        <f t="shared" si="39"/>
        <v>0</v>
      </c>
      <c r="AL222" s="95">
        <f t="shared" si="40"/>
        <v>1</v>
      </c>
      <c r="AM222" s="95">
        <f t="shared" si="41"/>
        <v>0</v>
      </c>
      <c r="AN222" s="95">
        <v>0.62221402296629535</v>
      </c>
      <c r="AO222" s="95">
        <v>0</v>
      </c>
      <c r="AP222" s="50">
        <f t="shared" si="50"/>
        <v>0</v>
      </c>
      <c r="AQ222" s="95">
        <v>0</v>
      </c>
      <c r="AR222" s="95">
        <f>'Datos sin int'!AE220</f>
        <v>0</v>
      </c>
      <c r="AS222" s="95">
        <f>'Datos sin int'!AF220</f>
        <v>0</v>
      </c>
      <c r="AT222" s="95">
        <f>'Datos sin int'!AG220</f>
        <v>0</v>
      </c>
      <c r="AU222" s="95">
        <f>'Datos sin int'!AH220</f>
        <v>0</v>
      </c>
      <c r="AV222" s="95">
        <f>'Datos sin int'!AI220</f>
        <v>0</v>
      </c>
      <c r="AW222" s="95">
        <f>'Datos sin int'!AJ220</f>
        <v>0</v>
      </c>
      <c r="AX222" s="95">
        <f>'Datos sin int'!AK220</f>
        <v>0</v>
      </c>
      <c r="AY222" s="95">
        <f>'Datos sin int'!AL220</f>
        <v>0</v>
      </c>
      <c r="AZ222" s="95">
        <f>'Datos sin int'!AM220</f>
        <v>1</v>
      </c>
      <c r="BA222" s="95">
        <f>'Datos sin int'!AN220</f>
        <v>1</v>
      </c>
      <c r="BB222" s="95">
        <f>'Datos sin int'!AO220</f>
        <v>0</v>
      </c>
      <c r="BC222" s="95">
        <f>'Datos sin int'!AP220</f>
        <v>0</v>
      </c>
      <c r="BD222" s="95">
        <f>'Datos sin int'!AQ220</f>
        <v>0</v>
      </c>
      <c r="BE222" s="95">
        <f>'Datos sin int'!AR220</f>
        <v>3</v>
      </c>
      <c r="BF222" s="95">
        <f>'Datos sin int'!AS220</f>
        <v>3</v>
      </c>
      <c r="BG222" s="95">
        <f>'Datos sin int'!AT220</f>
        <v>0</v>
      </c>
      <c r="BH222" s="95">
        <f>'Datos sin int'!AU220</f>
        <v>0</v>
      </c>
      <c r="BI222" s="95">
        <f>'Datos sin int'!AV220</f>
        <v>0</v>
      </c>
      <c r="BJ222" s="95">
        <f>'Datos sin int'!AW220</f>
        <v>4</v>
      </c>
      <c r="BK222" s="95">
        <f>'Datos sin int'!AX220</f>
        <v>4</v>
      </c>
    </row>
    <row r="223" spans="1:63" x14ac:dyDescent="0.3">
      <c r="A223" s="141">
        <v>220</v>
      </c>
      <c r="B223" s="95">
        <f>IF(Datos_totales!$E221=1,1,0)</f>
        <v>0</v>
      </c>
      <c r="C223" s="95">
        <f>IF(Datos_totales!$E221=2,1,0)</f>
        <v>1</v>
      </c>
      <c r="D223" s="95">
        <f>IF(Datos_totales!$E221=3,1,0)</f>
        <v>0</v>
      </c>
      <c r="E223" s="95">
        <f>IF(Datos_totales!$E221=4,1,0)</f>
        <v>0</v>
      </c>
      <c r="F223" s="95">
        <f>IF(Datos_totales!$B221=40,1,0)</f>
        <v>0</v>
      </c>
      <c r="G223" s="95">
        <f>IF(Datos_totales!$B221=60,1,0)</f>
        <v>0</v>
      </c>
      <c r="H223" s="95">
        <f>IF(Datos_totales!$B221=80,1,0)</f>
        <v>1</v>
      </c>
      <c r="I223" s="95">
        <f>IF(Datos_totales!$B221=90,1,0)</f>
        <v>0</v>
      </c>
      <c r="J223" s="95">
        <f>IF(Datos_totales!$M221=2,1,0)</f>
        <v>1</v>
      </c>
      <c r="K223" s="95">
        <f>IF(Datos_totales!$M221=3,1,0)</f>
        <v>0</v>
      </c>
      <c r="L223" s="95">
        <f>IF(Datos_totales!$M221=4,1,0)</f>
        <v>0</v>
      </c>
      <c r="M223" s="95">
        <f>IF(Datos_totales!$M221&gt;4,1,0)</f>
        <v>0</v>
      </c>
      <c r="N223" s="95">
        <f>IF(Datos_totales!$N221&lt;3.2,1,0)</f>
        <v>0</v>
      </c>
      <c r="O223" s="95">
        <f>IF(AND(Datos_totales!$N221&gt;=3.2,Datos_totales!$N221&lt;3.5),1,0)</f>
        <v>1</v>
      </c>
      <c r="P223" s="95">
        <f>IF(AND(Datos_totales!$N221&gt;=3.5,Datos_totales!$N221&lt;3.7),1,0)</f>
        <v>0</v>
      </c>
      <c r="Q223" s="95">
        <f>IF(AND(Datos_totales!$N221&gt;=3.7,Datos_totales!$N221&lt;4),1,0)</f>
        <v>0</v>
      </c>
      <c r="R223" s="95">
        <f>IF(Datos_totales!$N221&gt;4,1,0)</f>
        <v>0</v>
      </c>
      <c r="S223" s="95">
        <v>1</v>
      </c>
      <c r="T223" s="95">
        <f t="shared" si="51"/>
        <v>134</v>
      </c>
      <c r="U223" s="95">
        <v>0</v>
      </c>
      <c r="V223" s="53">
        <v>0</v>
      </c>
      <c r="W223" s="54">
        <f t="shared" si="42"/>
        <v>1</v>
      </c>
      <c r="X223" s="54">
        <f t="shared" si="43"/>
        <v>0</v>
      </c>
      <c r="Y223" s="54">
        <f t="shared" si="44"/>
        <v>0</v>
      </c>
      <c r="Z223" s="54">
        <f t="shared" si="45"/>
        <v>0</v>
      </c>
      <c r="AA223" s="54">
        <f t="shared" si="46"/>
        <v>0</v>
      </c>
      <c r="AB223" s="95">
        <v>8109</v>
      </c>
      <c r="AC223" s="95">
        <v>8276</v>
      </c>
      <c r="AD223" s="95">
        <v>8446</v>
      </c>
      <c r="AE223" s="95">
        <f t="shared" si="47"/>
        <v>8277</v>
      </c>
      <c r="AF223" s="95">
        <v>36.5</v>
      </c>
      <c r="AG223" s="95">
        <v>1.5622928644564746</v>
      </c>
      <c r="AH223" s="95">
        <v>4.2699999999999996</v>
      </c>
      <c r="AI223" s="95">
        <f t="shared" si="48"/>
        <v>0</v>
      </c>
      <c r="AJ223" s="95">
        <f t="shared" si="49"/>
        <v>0</v>
      </c>
      <c r="AK223" s="95">
        <f t="shared" si="39"/>
        <v>0</v>
      </c>
      <c r="AL223" s="95">
        <f t="shared" si="40"/>
        <v>1</v>
      </c>
      <c r="AM223" s="95">
        <f t="shared" si="41"/>
        <v>0</v>
      </c>
      <c r="AN223" s="95">
        <v>0.63042787502502384</v>
      </c>
      <c r="AO223" s="95">
        <v>1</v>
      </c>
      <c r="AP223" s="50">
        <f t="shared" si="50"/>
        <v>1</v>
      </c>
      <c r="AQ223" s="95">
        <v>0</v>
      </c>
      <c r="AR223" s="95">
        <f>'Datos sin int'!AE221</f>
        <v>1</v>
      </c>
      <c r="AS223" s="95">
        <f>'Datos sin int'!AF221</f>
        <v>0</v>
      </c>
      <c r="AT223" s="95">
        <f>'Datos sin int'!AG221</f>
        <v>0</v>
      </c>
      <c r="AU223" s="95">
        <f>'Datos sin int'!AH221</f>
        <v>1</v>
      </c>
      <c r="AV223" s="95">
        <f>'Datos sin int'!AI221</f>
        <v>2</v>
      </c>
      <c r="AW223" s="95">
        <f>'Datos sin int'!AJ221</f>
        <v>0</v>
      </c>
      <c r="AX223" s="95">
        <f>'Datos sin int'!AK221</f>
        <v>0</v>
      </c>
      <c r="AY223" s="95">
        <f>'Datos sin int'!AL221</f>
        <v>1</v>
      </c>
      <c r="AZ223" s="95">
        <f>'Datos sin int'!AM221</f>
        <v>2</v>
      </c>
      <c r="BA223" s="95">
        <f>'Datos sin int'!AN221</f>
        <v>3</v>
      </c>
      <c r="BB223" s="95">
        <f>'Datos sin int'!AO221</f>
        <v>0</v>
      </c>
      <c r="BC223" s="95">
        <f>'Datos sin int'!AP221</f>
        <v>0</v>
      </c>
      <c r="BD223" s="95">
        <f>'Datos sin int'!AQ221</f>
        <v>0</v>
      </c>
      <c r="BE223" s="95">
        <f>'Datos sin int'!AR221</f>
        <v>5</v>
      </c>
      <c r="BF223" s="95">
        <f>'Datos sin int'!AS221</f>
        <v>5</v>
      </c>
      <c r="BG223" s="95">
        <f>'Datos sin int'!AT221</f>
        <v>1</v>
      </c>
      <c r="BH223" s="95">
        <f>'Datos sin int'!AU221</f>
        <v>0</v>
      </c>
      <c r="BI223" s="95">
        <f>'Datos sin int'!AV221</f>
        <v>1</v>
      </c>
      <c r="BJ223" s="95">
        <f>'Datos sin int'!AW221</f>
        <v>8</v>
      </c>
      <c r="BK223" s="95">
        <f>'Datos sin int'!AX221</f>
        <v>10</v>
      </c>
    </row>
    <row r="224" spans="1:63" x14ac:dyDescent="0.3">
      <c r="A224" s="141">
        <v>221</v>
      </c>
      <c r="B224" s="95">
        <f>IF(Datos_totales!$E222=1,1,0)</f>
        <v>0</v>
      </c>
      <c r="C224" s="95">
        <f>IF(Datos_totales!$E222=2,1,0)</f>
        <v>0</v>
      </c>
      <c r="D224" s="95">
        <f>IF(Datos_totales!$E222=3,1,0)</f>
        <v>1</v>
      </c>
      <c r="E224" s="95">
        <f>IF(Datos_totales!$E222=4,1,0)</f>
        <v>0</v>
      </c>
      <c r="F224" s="95">
        <f>IF(Datos_totales!$B222=40,1,0)</f>
        <v>0</v>
      </c>
      <c r="G224" s="95">
        <f>IF(Datos_totales!$B222=60,1,0)</f>
        <v>0</v>
      </c>
      <c r="H224" s="95">
        <f>IF(Datos_totales!$B222=80,1,0)</f>
        <v>1</v>
      </c>
      <c r="I224" s="95">
        <f>IF(Datos_totales!$B222=90,1,0)</f>
        <v>0</v>
      </c>
      <c r="J224" s="95">
        <f>IF(Datos_totales!$M222=2,1,0)</f>
        <v>1</v>
      </c>
      <c r="K224" s="95">
        <f>IF(Datos_totales!$M222=3,1,0)</f>
        <v>0</v>
      </c>
      <c r="L224" s="95">
        <f>IF(Datos_totales!$M222=4,1,0)</f>
        <v>0</v>
      </c>
      <c r="M224" s="95">
        <f>IF(Datos_totales!$M222&gt;4,1,0)</f>
        <v>0</v>
      </c>
      <c r="N224" s="95">
        <f>IF(Datos_totales!$N222&lt;3.2,1,0)</f>
        <v>0</v>
      </c>
      <c r="O224" s="95">
        <f>IF(AND(Datos_totales!$N222&gt;=3.2,Datos_totales!$N222&lt;3.5),1,0)</f>
        <v>1</v>
      </c>
      <c r="P224" s="95">
        <f>IF(AND(Datos_totales!$N222&gt;=3.5,Datos_totales!$N222&lt;3.7),1,0)</f>
        <v>0</v>
      </c>
      <c r="Q224" s="95">
        <f>IF(AND(Datos_totales!$N222&gt;=3.7,Datos_totales!$N222&lt;4),1,0)</f>
        <v>0</v>
      </c>
      <c r="R224" s="95">
        <f>IF(Datos_totales!$N222&gt;4,1,0)</f>
        <v>0</v>
      </c>
      <c r="S224" s="95">
        <v>1</v>
      </c>
      <c r="T224" s="95">
        <f t="shared" si="51"/>
        <v>135</v>
      </c>
      <c r="U224" s="95">
        <v>0</v>
      </c>
      <c r="V224" s="53">
        <v>0</v>
      </c>
      <c r="W224" s="54">
        <f t="shared" si="42"/>
        <v>1</v>
      </c>
      <c r="X224" s="54">
        <f t="shared" si="43"/>
        <v>0</v>
      </c>
      <c r="Y224" s="54">
        <f t="shared" si="44"/>
        <v>0</v>
      </c>
      <c r="Z224" s="54">
        <f t="shared" si="45"/>
        <v>0</v>
      </c>
      <c r="AA224" s="54">
        <f t="shared" si="46"/>
        <v>0</v>
      </c>
      <c r="AB224" s="95">
        <v>8109</v>
      </c>
      <c r="AC224" s="95">
        <v>8276</v>
      </c>
      <c r="AD224" s="95">
        <v>8446</v>
      </c>
      <c r="AE224" s="95">
        <f t="shared" si="47"/>
        <v>8277</v>
      </c>
      <c r="AF224" s="95">
        <v>49.06</v>
      </c>
      <c r="AG224" s="95">
        <v>1.6907275438703668</v>
      </c>
      <c r="AH224" s="95">
        <v>4</v>
      </c>
      <c r="AI224" s="95">
        <f t="shared" si="48"/>
        <v>0</v>
      </c>
      <c r="AJ224" s="95">
        <f t="shared" si="49"/>
        <v>0</v>
      </c>
      <c r="AK224" s="95">
        <f t="shared" si="39"/>
        <v>0</v>
      </c>
      <c r="AL224" s="95">
        <f t="shared" si="40"/>
        <v>1</v>
      </c>
      <c r="AM224" s="95">
        <f t="shared" si="41"/>
        <v>0</v>
      </c>
      <c r="AN224" s="95">
        <v>0.6020599913279624</v>
      </c>
      <c r="AO224" s="95">
        <v>1</v>
      </c>
      <c r="AP224" s="50">
        <f t="shared" si="50"/>
        <v>1</v>
      </c>
      <c r="AQ224" s="95">
        <v>0</v>
      </c>
      <c r="AR224" s="95">
        <f>'Datos sin int'!AE222</f>
        <v>0</v>
      </c>
      <c r="AS224" s="95">
        <f>'Datos sin int'!AF222</f>
        <v>0</v>
      </c>
      <c r="AT224" s="95">
        <f>'Datos sin int'!AG222</f>
        <v>0</v>
      </c>
      <c r="AU224" s="95">
        <f>'Datos sin int'!AH222</f>
        <v>1</v>
      </c>
      <c r="AV224" s="95">
        <f>'Datos sin int'!AI222</f>
        <v>1</v>
      </c>
      <c r="AW224" s="95">
        <f>'Datos sin int'!AJ222</f>
        <v>0</v>
      </c>
      <c r="AX224" s="95">
        <f>'Datos sin int'!AK222</f>
        <v>0</v>
      </c>
      <c r="AY224" s="95">
        <f>'Datos sin int'!AL222</f>
        <v>1</v>
      </c>
      <c r="AZ224" s="95">
        <f>'Datos sin int'!AM222</f>
        <v>1</v>
      </c>
      <c r="BA224" s="95">
        <f>'Datos sin int'!AN222</f>
        <v>2</v>
      </c>
      <c r="BB224" s="95">
        <f>'Datos sin int'!AO222</f>
        <v>0</v>
      </c>
      <c r="BC224" s="95">
        <f>'Datos sin int'!AP222</f>
        <v>0</v>
      </c>
      <c r="BD224" s="95">
        <f>'Datos sin int'!AQ222</f>
        <v>0</v>
      </c>
      <c r="BE224" s="95">
        <f>'Datos sin int'!AR222</f>
        <v>3</v>
      </c>
      <c r="BF224" s="95">
        <f>'Datos sin int'!AS222</f>
        <v>3</v>
      </c>
      <c r="BG224" s="95">
        <f>'Datos sin int'!AT222</f>
        <v>0</v>
      </c>
      <c r="BH224" s="95">
        <f>'Datos sin int'!AU222</f>
        <v>0</v>
      </c>
      <c r="BI224" s="95">
        <f>'Datos sin int'!AV222</f>
        <v>1</v>
      </c>
      <c r="BJ224" s="95">
        <f>'Datos sin int'!AW222</f>
        <v>5</v>
      </c>
      <c r="BK224" s="95">
        <f>'Datos sin int'!AX222</f>
        <v>6</v>
      </c>
    </row>
    <row r="225" spans="1:63" x14ac:dyDescent="0.3">
      <c r="A225" s="141">
        <v>222</v>
      </c>
      <c r="B225" s="95">
        <f>IF(Datos_totales!$E223=1,1,0)</f>
        <v>0</v>
      </c>
      <c r="C225" s="95">
        <f>IF(Datos_totales!$E223=2,1,0)</f>
        <v>1</v>
      </c>
      <c r="D225" s="95">
        <f>IF(Datos_totales!$E223=3,1,0)</f>
        <v>0</v>
      </c>
      <c r="E225" s="95">
        <f>IF(Datos_totales!$E223=4,1,0)</f>
        <v>0</v>
      </c>
      <c r="F225" s="95">
        <f>IF(Datos_totales!$B223=40,1,0)</f>
        <v>0</v>
      </c>
      <c r="G225" s="95">
        <f>IF(Datos_totales!$B223=60,1,0)</f>
        <v>0</v>
      </c>
      <c r="H225" s="95">
        <f>IF(Datos_totales!$B223=80,1,0)</f>
        <v>1</v>
      </c>
      <c r="I225" s="95">
        <f>IF(Datos_totales!$B223=90,1,0)</f>
        <v>0</v>
      </c>
      <c r="J225" s="95">
        <f>IF(Datos_totales!$M223=2,1,0)</f>
        <v>1</v>
      </c>
      <c r="K225" s="95">
        <f>IF(Datos_totales!$M223=3,1,0)</f>
        <v>0</v>
      </c>
      <c r="L225" s="95">
        <f>IF(Datos_totales!$M223=4,1,0)</f>
        <v>0</v>
      </c>
      <c r="M225" s="95">
        <f>IF(Datos_totales!$M223&gt;4,1,0)</f>
        <v>0</v>
      </c>
      <c r="N225" s="95">
        <f>IF(Datos_totales!$N223&lt;3.2,1,0)</f>
        <v>0</v>
      </c>
      <c r="O225" s="95">
        <f>IF(AND(Datos_totales!$N223&gt;=3.2,Datos_totales!$N223&lt;3.5),1,0)</f>
        <v>1</v>
      </c>
      <c r="P225" s="95">
        <f>IF(AND(Datos_totales!$N223&gt;=3.5,Datos_totales!$N223&lt;3.7),1,0)</f>
        <v>0</v>
      </c>
      <c r="Q225" s="95">
        <f>IF(AND(Datos_totales!$N223&gt;=3.7,Datos_totales!$N223&lt;4),1,0)</f>
        <v>0</v>
      </c>
      <c r="R225" s="95">
        <f>IF(Datos_totales!$N223&gt;4,1,0)</f>
        <v>0</v>
      </c>
      <c r="S225" s="95">
        <v>1</v>
      </c>
      <c r="T225" s="95">
        <f t="shared" si="51"/>
        <v>136</v>
      </c>
      <c r="U225" s="95">
        <v>0</v>
      </c>
      <c r="V225" s="53">
        <v>1.0000000000000009E-2</v>
      </c>
      <c r="W225" s="54">
        <f t="shared" si="42"/>
        <v>1</v>
      </c>
      <c r="X225" s="54">
        <f t="shared" si="43"/>
        <v>0</v>
      </c>
      <c r="Y225" s="54">
        <f t="shared" si="44"/>
        <v>0</v>
      </c>
      <c r="Z225" s="54">
        <f t="shared" si="45"/>
        <v>0</v>
      </c>
      <c r="AA225" s="54">
        <f t="shared" si="46"/>
        <v>0</v>
      </c>
      <c r="AB225" s="95">
        <v>8109</v>
      </c>
      <c r="AC225" s="95">
        <v>8276</v>
      </c>
      <c r="AD225" s="95">
        <v>8446</v>
      </c>
      <c r="AE225" s="95">
        <f t="shared" si="47"/>
        <v>8277</v>
      </c>
      <c r="AF225" s="95">
        <v>56.19</v>
      </c>
      <c r="AG225" s="95">
        <v>1.7496590320948997</v>
      </c>
      <c r="AH225" s="95">
        <v>4.32</v>
      </c>
      <c r="AI225" s="95">
        <f t="shared" si="48"/>
        <v>0</v>
      </c>
      <c r="AJ225" s="95">
        <f t="shared" si="49"/>
        <v>0</v>
      </c>
      <c r="AK225" s="95">
        <f t="shared" si="39"/>
        <v>0</v>
      </c>
      <c r="AL225" s="95">
        <f t="shared" si="40"/>
        <v>1</v>
      </c>
      <c r="AM225" s="95">
        <f t="shared" si="41"/>
        <v>0</v>
      </c>
      <c r="AN225" s="95">
        <v>0.63548374681491215</v>
      </c>
      <c r="AO225" s="95">
        <v>1</v>
      </c>
      <c r="AP225" s="50">
        <f t="shared" si="50"/>
        <v>1</v>
      </c>
      <c r="AQ225" s="95">
        <v>0</v>
      </c>
      <c r="AR225" s="95">
        <f>'Datos sin int'!AE223</f>
        <v>0</v>
      </c>
      <c r="AS225" s="95">
        <f>'Datos sin int'!AF223</f>
        <v>1</v>
      </c>
      <c r="AT225" s="95">
        <f>'Datos sin int'!AG223</f>
        <v>0</v>
      </c>
      <c r="AU225" s="95">
        <f>'Datos sin int'!AH223</f>
        <v>1</v>
      </c>
      <c r="AV225" s="95">
        <f>'Datos sin int'!AI223</f>
        <v>2</v>
      </c>
      <c r="AW225" s="95">
        <f>'Datos sin int'!AJ223</f>
        <v>0</v>
      </c>
      <c r="AX225" s="95">
        <f>'Datos sin int'!AK223</f>
        <v>0</v>
      </c>
      <c r="AY225" s="95">
        <f>'Datos sin int'!AL223</f>
        <v>0</v>
      </c>
      <c r="AZ225" s="95">
        <f>'Datos sin int'!AM223</f>
        <v>0</v>
      </c>
      <c r="BA225" s="95">
        <f>'Datos sin int'!AN223</f>
        <v>0</v>
      </c>
      <c r="BB225" s="95">
        <f>'Datos sin int'!AO223</f>
        <v>0</v>
      </c>
      <c r="BC225" s="95">
        <f>'Datos sin int'!AP223</f>
        <v>0</v>
      </c>
      <c r="BD225" s="95">
        <f>'Datos sin int'!AQ223</f>
        <v>1</v>
      </c>
      <c r="BE225" s="95">
        <f>'Datos sin int'!AR223</f>
        <v>4</v>
      </c>
      <c r="BF225" s="95">
        <f>'Datos sin int'!AS223</f>
        <v>5</v>
      </c>
      <c r="BG225" s="95">
        <f>'Datos sin int'!AT223</f>
        <v>0</v>
      </c>
      <c r="BH225" s="95">
        <f>'Datos sin int'!AU223</f>
        <v>1</v>
      </c>
      <c r="BI225" s="95">
        <f>'Datos sin int'!AV223</f>
        <v>1</v>
      </c>
      <c r="BJ225" s="95">
        <f>'Datos sin int'!AW223</f>
        <v>5</v>
      </c>
      <c r="BK225" s="95">
        <f>'Datos sin int'!AX223</f>
        <v>7</v>
      </c>
    </row>
    <row r="226" spans="1:63" x14ac:dyDescent="0.3">
      <c r="A226" s="141">
        <v>223</v>
      </c>
      <c r="B226" s="95">
        <f>IF(Datos_totales!$E224=1,1,0)</f>
        <v>0</v>
      </c>
      <c r="C226" s="95">
        <f>IF(Datos_totales!$E224=2,1,0)</f>
        <v>0</v>
      </c>
      <c r="D226" s="95">
        <f>IF(Datos_totales!$E224=3,1,0)</f>
        <v>1</v>
      </c>
      <c r="E226" s="95">
        <f>IF(Datos_totales!$E224=4,1,0)</f>
        <v>0</v>
      </c>
      <c r="F226" s="95">
        <f>IF(Datos_totales!$B224=40,1,0)</f>
        <v>0</v>
      </c>
      <c r="G226" s="95">
        <f>IF(Datos_totales!$B224=60,1,0)</f>
        <v>0</v>
      </c>
      <c r="H226" s="95">
        <f>IF(Datos_totales!$B224=80,1,0)</f>
        <v>1</v>
      </c>
      <c r="I226" s="95">
        <f>IF(Datos_totales!$B224=90,1,0)</f>
        <v>0</v>
      </c>
      <c r="J226" s="95">
        <f>IF(Datos_totales!$M224=2,1,0)</f>
        <v>1</v>
      </c>
      <c r="K226" s="95">
        <f>IF(Datos_totales!$M224=3,1,0)</f>
        <v>0</v>
      </c>
      <c r="L226" s="95">
        <f>IF(Datos_totales!$M224=4,1,0)</f>
        <v>0</v>
      </c>
      <c r="M226" s="95">
        <f>IF(Datos_totales!$M224&gt;4,1,0)</f>
        <v>0</v>
      </c>
      <c r="N226" s="95">
        <f>IF(Datos_totales!$N224&lt;3.2,1,0)</f>
        <v>0</v>
      </c>
      <c r="O226" s="95">
        <f>IF(AND(Datos_totales!$N224&gt;=3.2,Datos_totales!$N224&lt;3.5),1,0)</f>
        <v>1</v>
      </c>
      <c r="P226" s="95">
        <f>IF(AND(Datos_totales!$N224&gt;=3.5,Datos_totales!$N224&lt;3.7),1,0)</f>
        <v>0</v>
      </c>
      <c r="Q226" s="95">
        <f>IF(AND(Datos_totales!$N224&gt;=3.7,Datos_totales!$N224&lt;4),1,0)</f>
        <v>0</v>
      </c>
      <c r="R226" s="95">
        <f>IF(Datos_totales!$N224&gt;4,1,0)</f>
        <v>0</v>
      </c>
      <c r="S226" s="95">
        <v>1</v>
      </c>
      <c r="T226" s="95">
        <f t="shared" si="51"/>
        <v>137</v>
      </c>
      <c r="U226" s="95">
        <v>0</v>
      </c>
      <c r="V226" s="53">
        <v>0</v>
      </c>
      <c r="W226" s="54">
        <f t="shared" si="42"/>
        <v>1</v>
      </c>
      <c r="X226" s="54">
        <f t="shared" si="43"/>
        <v>0</v>
      </c>
      <c r="Y226" s="54">
        <f t="shared" si="44"/>
        <v>0</v>
      </c>
      <c r="Z226" s="54">
        <f t="shared" si="45"/>
        <v>0</v>
      </c>
      <c r="AA226" s="54">
        <f t="shared" si="46"/>
        <v>0</v>
      </c>
      <c r="AB226" s="95">
        <v>8109</v>
      </c>
      <c r="AC226" s="95">
        <v>8276</v>
      </c>
      <c r="AD226" s="95">
        <v>8446</v>
      </c>
      <c r="AE226" s="95">
        <f t="shared" si="47"/>
        <v>8277</v>
      </c>
      <c r="AF226" s="95">
        <v>52.25</v>
      </c>
      <c r="AG226" s="95">
        <v>1.7180862947830917</v>
      </c>
      <c r="AH226" s="95">
        <v>3.99</v>
      </c>
      <c r="AI226" s="95">
        <f t="shared" si="48"/>
        <v>0</v>
      </c>
      <c r="AJ226" s="95">
        <f t="shared" si="49"/>
        <v>0</v>
      </c>
      <c r="AK226" s="95">
        <f t="shared" si="39"/>
        <v>0</v>
      </c>
      <c r="AL226" s="95">
        <f t="shared" si="40"/>
        <v>1</v>
      </c>
      <c r="AM226" s="95">
        <f t="shared" si="41"/>
        <v>0</v>
      </c>
      <c r="AN226" s="95">
        <v>0.60097289568674828</v>
      </c>
      <c r="AO226" s="95">
        <v>0</v>
      </c>
      <c r="AP226" s="50">
        <f t="shared" si="50"/>
        <v>0</v>
      </c>
      <c r="AQ226" s="95">
        <v>0</v>
      </c>
      <c r="AR226" s="95">
        <f>'Datos sin int'!AE224</f>
        <v>0</v>
      </c>
      <c r="AS226" s="95">
        <f>'Datos sin int'!AF224</f>
        <v>0</v>
      </c>
      <c r="AT226" s="95">
        <f>'Datos sin int'!AG224</f>
        <v>0</v>
      </c>
      <c r="AU226" s="95">
        <f>'Datos sin int'!AH224</f>
        <v>1</v>
      </c>
      <c r="AV226" s="95">
        <f>'Datos sin int'!AI224</f>
        <v>1</v>
      </c>
      <c r="AW226" s="95">
        <f>'Datos sin int'!AJ224</f>
        <v>0</v>
      </c>
      <c r="AX226" s="95">
        <f>'Datos sin int'!AK224</f>
        <v>0</v>
      </c>
      <c r="AY226" s="95">
        <f>'Datos sin int'!AL224</f>
        <v>0</v>
      </c>
      <c r="AZ226" s="95">
        <f>'Datos sin int'!AM224</f>
        <v>2</v>
      </c>
      <c r="BA226" s="95">
        <f>'Datos sin int'!AN224</f>
        <v>2</v>
      </c>
      <c r="BB226" s="95">
        <f>'Datos sin int'!AO224</f>
        <v>0</v>
      </c>
      <c r="BC226" s="95">
        <f>'Datos sin int'!AP224</f>
        <v>0</v>
      </c>
      <c r="BD226" s="95">
        <f>'Datos sin int'!AQ224</f>
        <v>0</v>
      </c>
      <c r="BE226" s="95">
        <f>'Datos sin int'!AR224</f>
        <v>0</v>
      </c>
      <c r="BF226" s="95">
        <f>'Datos sin int'!AS224</f>
        <v>0</v>
      </c>
      <c r="BG226" s="95">
        <f>'Datos sin int'!AT224</f>
        <v>0</v>
      </c>
      <c r="BH226" s="95">
        <f>'Datos sin int'!AU224</f>
        <v>0</v>
      </c>
      <c r="BI226" s="95">
        <f>'Datos sin int'!AV224</f>
        <v>0</v>
      </c>
      <c r="BJ226" s="95">
        <f>'Datos sin int'!AW224</f>
        <v>3</v>
      </c>
      <c r="BK226" s="95">
        <f>'Datos sin int'!AX224</f>
        <v>3</v>
      </c>
    </row>
    <row r="227" spans="1:63" x14ac:dyDescent="0.3">
      <c r="A227" s="141">
        <v>224</v>
      </c>
      <c r="B227" s="95">
        <f>IF(Datos_totales!$E225=1,1,0)</f>
        <v>0</v>
      </c>
      <c r="C227" s="95">
        <f>IF(Datos_totales!$E225=2,1,0)</f>
        <v>0</v>
      </c>
      <c r="D227" s="95">
        <f>IF(Datos_totales!$E225=3,1,0)</f>
        <v>1</v>
      </c>
      <c r="E227" s="95">
        <f>IF(Datos_totales!$E225=4,1,0)</f>
        <v>0</v>
      </c>
      <c r="F227" s="95">
        <f>IF(Datos_totales!$B225=40,1,0)</f>
        <v>0</v>
      </c>
      <c r="G227" s="95">
        <f>IF(Datos_totales!$B225=60,1,0)</f>
        <v>0</v>
      </c>
      <c r="H227" s="95">
        <f>IF(Datos_totales!$B225=80,1,0)</f>
        <v>1</v>
      </c>
      <c r="I227" s="95">
        <f>IF(Datos_totales!$B225=90,1,0)</f>
        <v>0</v>
      </c>
      <c r="J227" s="95">
        <f>IF(Datos_totales!$M225=2,1,0)</f>
        <v>1</v>
      </c>
      <c r="K227" s="95">
        <f>IF(Datos_totales!$M225=3,1,0)</f>
        <v>0</v>
      </c>
      <c r="L227" s="95">
        <f>IF(Datos_totales!$M225=4,1,0)</f>
        <v>0</v>
      </c>
      <c r="M227" s="95">
        <f>IF(Datos_totales!$M225&gt;4,1,0)</f>
        <v>0</v>
      </c>
      <c r="N227" s="95">
        <f>IF(Datos_totales!$N225&lt;3.2,1,0)</f>
        <v>0</v>
      </c>
      <c r="O227" s="95">
        <f>IF(AND(Datos_totales!$N225&gt;=3.2,Datos_totales!$N225&lt;3.5),1,0)</f>
        <v>1</v>
      </c>
      <c r="P227" s="95">
        <f>IF(AND(Datos_totales!$N225&gt;=3.5,Datos_totales!$N225&lt;3.7),1,0)</f>
        <v>0</v>
      </c>
      <c r="Q227" s="95">
        <f>IF(AND(Datos_totales!$N225&gt;=3.7,Datos_totales!$N225&lt;4),1,0)</f>
        <v>0</v>
      </c>
      <c r="R227" s="95">
        <f>IF(Datos_totales!$N225&gt;4,1,0)</f>
        <v>0</v>
      </c>
      <c r="S227" s="95">
        <v>1</v>
      </c>
      <c r="T227" s="95">
        <f t="shared" si="51"/>
        <v>138</v>
      </c>
      <c r="U227" s="95">
        <v>0</v>
      </c>
      <c r="V227" s="53">
        <v>3.0000000000000027E-2</v>
      </c>
      <c r="W227" s="54">
        <f t="shared" si="42"/>
        <v>0</v>
      </c>
      <c r="X227" s="54">
        <f t="shared" si="43"/>
        <v>1</v>
      </c>
      <c r="Y227" s="54">
        <f t="shared" si="44"/>
        <v>0</v>
      </c>
      <c r="Z227" s="54">
        <f t="shared" si="45"/>
        <v>0</v>
      </c>
      <c r="AA227" s="54">
        <f t="shared" si="46"/>
        <v>0</v>
      </c>
      <c r="AB227" s="95">
        <v>8109</v>
      </c>
      <c r="AC227" s="95">
        <v>8276</v>
      </c>
      <c r="AD227" s="95">
        <v>8446</v>
      </c>
      <c r="AE227" s="95">
        <f t="shared" si="47"/>
        <v>8277</v>
      </c>
      <c r="AF227" s="95">
        <v>69.48</v>
      </c>
      <c r="AG227" s="95">
        <v>1.8418598097750611</v>
      </c>
      <c r="AH227" s="95">
        <v>3.69</v>
      </c>
      <c r="AI227" s="95">
        <f t="shared" si="48"/>
        <v>0</v>
      </c>
      <c r="AJ227" s="95">
        <f t="shared" si="49"/>
        <v>0</v>
      </c>
      <c r="AK227" s="95">
        <f t="shared" si="39"/>
        <v>0</v>
      </c>
      <c r="AL227" s="95">
        <f t="shared" si="40"/>
        <v>1</v>
      </c>
      <c r="AM227" s="95">
        <f t="shared" si="41"/>
        <v>0</v>
      </c>
      <c r="AN227" s="95">
        <v>0.56702636615906032</v>
      </c>
      <c r="AO227" s="95">
        <v>0</v>
      </c>
      <c r="AP227" s="50">
        <f t="shared" si="50"/>
        <v>0</v>
      </c>
      <c r="AQ227" s="95">
        <v>0</v>
      </c>
      <c r="AR227" s="95">
        <f>'Datos sin int'!AE225</f>
        <v>0</v>
      </c>
      <c r="AS227" s="95">
        <f>'Datos sin int'!AF225</f>
        <v>0</v>
      </c>
      <c r="AT227" s="95">
        <f>'Datos sin int'!AG225</f>
        <v>0</v>
      </c>
      <c r="AU227" s="95">
        <f>'Datos sin int'!AH225</f>
        <v>0</v>
      </c>
      <c r="AV227" s="95">
        <f>'Datos sin int'!AI225</f>
        <v>0</v>
      </c>
      <c r="AW227" s="95">
        <f>'Datos sin int'!AJ225</f>
        <v>0</v>
      </c>
      <c r="AX227" s="95">
        <f>'Datos sin int'!AK225</f>
        <v>0</v>
      </c>
      <c r="AY227" s="95">
        <f>'Datos sin int'!AL225</f>
        <v>0</v>
      </c>
      <c r="AZ227" s="95">
        <f>'Datos sin int'!AM225</f>
        <v>1</v>
      </c>
      <c r="BA227" s="95">
        <f>'Datos sin int'!AN225</f>
        <v>1</v>
      </c>
      <c r="BB227" s="95">
        <f>'Datos sin int'!AO225</f>
        <v>0</v>
      </c>
      <c r="BC227" s="95">
        <f>'Datos sin int'!AP225</f>
        <v>0</v>
      </c>
      <c r="BD227" s="95">
        <f>'Datos sin int'!AQ225</f>
        <v>0</v>
      </c>
      <c r="BE227" s="95">
        <f>'Datos sin int'!AR225</f>
        <v>1</v>
      </c>
      <c r="BF227" s="95">
        <f>'Datos sin int'!AS225</f>
        <v>1</v>
      </c>
      <c r="BG227" s="95">
        <f>'Datos sin int'!AT225</f>
        <v>0</v>
      </c>
      <c r="BH227" s="95">
        <f>'Datos sin int'!AU225</f>
        <v>0</v>
      </c>
      <c r="BI227" s="95">
        <f>'Datos sin int'!AV225</f>
        <v>0</v>
      </c>
      <c r="BJ227" s="95">
        <f>'Datos sin int'!AW225</f>
        <v>2</v>
      </c>
      <c r="BK227" s="95">
        <f>'Datos sin int'!AX225</f>
        <v>2</v>
      </c>
    </row>
    <row r="228" spans="1:63" x14ac:dyDescent="0.3">
      <c r="A228" s="141">
        <v>225</v>
      </c>
      <c r="B228" s="95">
        <f>IF(Datos_totales!$E226=1,1,0)</f>
        <v>0</v>
      </c>
      <c r="C228" s="95">
        <f>IF(Datos_totales!$E226=2,1,0)</f>
        <v>0</v>
      </c>
      <c r="D228" s="95">
        <f>IF(Datos_totales!$E226=3,1,0)</f>
        <v>1</v>
      </c>
      <c r="E228" s="95">
        <f>IF(Datos_totales!$E226=4,1,0)</f>
        <v>0</v>
      </c>
      <c r="F228" s="95">
        <f>IF(Datos_totales!$B226=40,1,0)</f>
        <v>0</v>
      </c>
      <c r="G228" s="95">
        <f>IF(Datos_totales!$B226=60,1,0)</f>
        <v>0</v>
      </c>
      <c r="H228" s="95">
        <f>IF(Datos_totales!$B226=80,1,0)</f>
        <v>1</v>
      </c>
      <c r="I228" s="95">
        <f>IF(Datos_totales!$B226=90,1,0)</f>
        <v>0</v>
      </c>
      <c r="J228" s="95">
        <f>IF(Datos_totales!$M226=2,1,0)</f>
        <v>1</v>
      </c>
      <c r="K228" s="95">
        <f>IF(Datos_totales!$M226=3,1,0)</f>
        <v>0</v>
      </c>
      <c r="L228" s="95">
        <f>IF(Datos_totales!$M226=4,1,0)</f>
        <v>0</v>
      </c>
      <c r="M228" s="95">
        <f>IF(Datos_totales!$M226&gt;4,1,0)</f>
        <v>0</v>
      </c>
      <c r="N228" s="95">
        <f>IF(Datos_totales!$N226&lt;3.2,1,0)</f>
        <v>0</v>
      </c>
      <c r="O228" s="95">
        <f>IF(AND(Datos_totales!$N226&gt;=3.2,Datos_totales!$N226&lt;3.5),1,0)</f>
        <v>1</v>
      </c>
      <c r="P228" s="95">
        <f>IF(AND(Datos_totales!$N226&gt;=3.5,Datos_totales!$N226&lt;3.7),1,0)</f>
        <v>0</v>
      </c>
      <c r="Q228" s="95">
        <f>IF(AND(Datos_totales!$N226&gt;=3.7,Datos_totales!$N226&lt;4),1,0)</f>
        <v>0</v>
      </c>
      <c r="R228" s="95">
        <f>IF(Datos_totales!$N226&gt;4,1,0)</f>
        <v>0</v>
      </c>
      <c r="S228" s="95">
        <v>1</v>
      </c>
      <c r="T228" s="95">
        <f t="shared" si="51"/>
        <v>139</v>
      </c>
      <c r="U228" s="95">
        <v>0</v>
      </c>
      <c r="V228" s="53">
        <v>1.0000000000000009E-2</v>
      </c>
      <c r="W228" s="54">
        <f t="shared" si="42"/>
        <v>1</v>
      </c>
      <c r="X228" s="54">
        <f t="shared" si="43"/>
        <v>0</v>
      </c>
      <c r="Y228" s="54">
        <f t="shared" si="44"/>
        <v>0</v>
      </c>
      <c r="Z228" s="54">
        <f t="shared" si="45"/>
        <v>0</v>
      </c>
      <c r="AA228" s="54">
        <f t="shared" si="46"/>
        <v>0</v>
      </c>
      <c r="AB228" s="95">
        <v>8795</v>
      </c>
      <c r="AC228" s="95">
        <v>8798</v>
      </c>
      <c r="AD228" s="95">
        <v>8800</v>
      </c>
      <c r="AE228" s="95">
        <f t="shared" si="47"/>
        <v>8798</v>
      </c>
      <c r="AF228" s="95">
        <v>30.81</v>
      </c>
      <c r="AG228" s="95">
        <v>1.4886916983169407</v>
      </c>
      <c r="AH228" s="95">
        <v>3.6</v>
      </c>
      <c r="AI228" s="95">
        <f t="shared" si="48"/>
        <v>0</v>
      </c>
      <c r="AJ228" s="95">
        <f t="shared" si="49"/>
        <v>0</v>
      </c>
      <c r="AK228" s="95">
        <f t="shared" si="39"/>
        <v>0</v>
      </c>
      <c r="AL228" s="95">
        <f t="shared" si="40"/>
        <v>1</v>
      </c>
      <c r="AM228" s="95">
        <f t="shared" si="41"/>
        <v>0</v>
      </c>
      <c r="AN228" s="95">
        <v>0.55630250076728727</v>
      </c>
      <c r="AO228" s="95">
        <v>1</v>
      </c>
      <c r="AP228" s="50">
        <f t="shared" si="50"/>
        <v>1</v>
      </c>
      <c r="AQ228" s="95">
        <v>0</v>
      </c>
      <c r="AR228" s="95">
        <f>'Datos sin int'!AE226</f>
        <v>0</v>
      </c>
      <c r="AS228" s="95">
        <f>'Datos sin int'!AF226</f>
        <v>0</v>
      </c>
      <c r="AT228" s="95">
        <f>'Datos sin int'!AG226</f>
        <v>2</v>
      </c>
      <c r="AU228" s="95">
        <f>'Datos sin int'!AH226</f>
        <v>2</v>
      </c>
      <c r="AV228" s="95">
        <f>'Datos sin int'!AI226</f>
        <v>4</v>
      </c>
      <c r="AW228" s="95">
        <f>'Datos sin int'!AJ226</f>
        <v>0</v>
      </c>
      <c r="AX228" s="95">
        <f>'Datos sin int'!AK226</f>
        <v>0</v>
      </c>
      <c r="AY228" s="95">
        <f>'Datos sin int'!AL226</f>
        <v>0</v>
      </c>
      <c r="AZ228" s="95">
        <f>'Datos sin int'!AM226</f>
        <v>3</v>
      </c>
      <c r="BA228" s="95">
        <f>'Datos sin int'!AN226</f>
        <v>3</v>
      </c>
      <c r="BB228" s="95">
        <f>'Datos sin int'!AO226</f>
        <v>0</v>
      </c>
      <c r="BC228" s="95">
        <f>'Datos sin int'!AP226</f>
        <v>0</v>
      </c>
      <c r="BD228" s="95">
        <f>'Datos sin int'!AQ226</f>
        <v>2</v>
      </c>
      <c r="BE228" s="95">
        <f>'Datos sin int'!AR226</f>
        <v>1</v>
      </c>
      <c r="BF228" s="95">
        <f>'Datos sin int'!AS226</f>
        <v>3</v>
      </c>
      <c r="BG228" s="95">
        <f>'Datos sin int'!AT226</f>
        <v>0</v>
      </c>
      <c r="BH228" s="95">
        <f>'Datos sin int'!AU226</f>
        <v>0</v>
      </c>
      <c r="BI228" s="95">
        <f>'Datos sin int'!AV226</f>
        <v>4</v>
      </c>
      <c r="BJ228" s="95">
        <f>'Datos sin int'!AW226</f>
        <v>6</v>
      </c>
      <c r="BK228" s="95">
        <f>'Datos sin int'!AX226</f>
        <v>10</v>
      </c>
    </row>
    <row r="229" spans="1:63" x14ac:dyDescent="0.3">
      <c r="A229" s="141">
        <v>226</v>
      </c>
      <c r="B229" s="95">
        <f>IF(Datos_totales!$E227=1,1,0)</f>
        <v>0</v>
      </c>
      <c r="C229" s="95">
        <f>IF(Datos_totales!$E227=2,1,0)</f>
        <v>0</v>
      </c>
      <c r="D229" s="95">
        <f>IF(Datos_totales!$E227=3,1,0)</f>
        <v>1</v>
      </c>
      <c r="E229" s="95">
        <f>IF(Datos_totales!$E227=4,1,0)</f>
        <v>0</v>
      </c>
      <c r="F229" s="95">
        <f>IF(Datos_totales!$B227=40,1,0)</f>
        <v>0</v>
      </c>
      <c r="G229" s="95">
        <f>IF(Datos_totales!$B227=60,1,0)</f>
        <v>1</v>
      </c>
      <c r="H229" s="95">
        <f>IF(Datos_totales!$B227=80,1,0)</f>
        <v>0</v>
      </c>
      <c r="I229" s="95">
        <f>IF(Datos_totales!$B227=90,1,0)</f>
        <v>0</v>
      </c>
      <c r="J229" s="95">
        <f>IF(Datos_totales!$M227=2,1,0)</f>
        <v>1</v>
      </c>
      <c r="K229" s="95">
        <f>IF(Datos_totales!$M227=3,1,0)</f>
        <v>0</v>
      </c>
      <c r="L229" s="95">
        <f>IF(Datos_totales!$M227=4,1,0)</f>
        <v>0</v>
      </c>
      <c r="M229" s="95">
        <f>IF(Datos_totales!$M227&gt;4,1,0)</f>
        <v>0</v>
      </c>
      <c r="N229" s="95">
        <f>IF(Datos_totales!$N227&lt;3.2,1,0)</f>
        <v>0</v>
      </c>
      <c r="O229" s="95">
        <f>IF(AND(Datos_totales!$N227&gt;=3.2,Datos_totales!$N227&lt;3.5),1,0)</f>
        <v>0</v>
      </c>
      <c r="P229" s="95">
        <f>IF(AND(Datos_totales!$N227&gt;=3.5,Datos_totales!$N227&lt;3.7),1,0)</f>
        <v>1</v>
      </c>
      <c r="Q229" s="95">
        <f>IF(AND(Datos_totales!$N227&gt;=3.7,Datos_totales!$N227&lt;4),1,0)</f>
        <v>0</v>
      </c>
      <c r="R229" s="95">
        <f>IF(Datos_totales!$N227&gt;4,1,0)</f>
        <v>0</v>
      </c>
      <c r="S229" s="95">
        <v>1.3000000000000114</v>
      </c>
      <c r="T229" s="95">
        <f t="shared" si="51"/>
        <v>140.30000000000001</v>
      </c>
      <c r="U229" s="95">
        <v>0</v>
      </c>
      <c r="V229" s="53">
        <v>2.0000000000000018E-2</v>
      </c>
      <c r="W229" s="54">
        <f t="shared" si="42"/>
        <v>0</v>
      </c>
      <c r="X229" s="54">
        <f t="shared" si="43"/>
        <v>1</v>
      </c>
      <c r="Y229" s="54">
        <f t="shared" si="44"/>
        <v>0</v>
      </c>
      <c r="Z229" s="54">
        <f t="shared" si="45"/>
        <v>0</v>
      </c>
      <c r="AA229" s="54">
        <f t="shared" si="46"/>
        <v>0</v>
      </c>
      <c r="AB229" s="95">
        <v>8795</v>
      </c>
      <c r="AC229" s="95">
        <v>8798</v>
      </c>
      <c r="AD229" s="95">
        <v>8800</v>
      </c>
      <c r="AE229" s="95">
        <f t="shared" si="47"/>
        <v>8798</v>
      </c>
      <c r="AF229" s="95">
        <v>41.92</v>
      </c>
      <c r="AG229" s="95">
        <v>1.6224212739756703</v>
      </c>
      <c r="AH229" s="95">
        <v>2.68</v>
      </c>
      <c r="AI229" s="95">
        <f t="shared" si="48"/>
        <v>0</v>
      </c>
      <c r="AJ229" s="95">
        <f t="shared" si="49"/>
        <v>0</v>
      </c>
      <c r="AK229" s="95">
        <f t="shared" si="39"/>
        <v>1</v>
      </c>
      <c r="AL229" s="95">
        <f t="shared" si="40"/>
        <v>0</v>
      </c>
      <c r="AM229" s="95">
        <f t="shared" si="41"/>
        <v>0</v>
      </c>
      <c r="AN229" s="95">
        <v>0.42813479402878885</v>
      </c>
      <c r="AO229" s="95">
        <v>1</v>
      </c>
      <c r="AP229" s="50">
        <f t="shared" si="50"/>
        <v>0.7692307692307625</v>
      </c>
      <c r="AQ229" s="95">
        <v>0</v>
      </c>
      <c r="AR229" s="95">
        <f>'Datos sin int'!AE227</f>
        <v>0</v>
      </c>
      <c r="AS229" s="95">
        <f>'Datos sin int'!AF227</f>
        <v>0</v>
      </c>
      <c r="AT229" s="95">
        <f>'Datos sin int'!AG227</f>
        <v>0</v>
      </c>
      <c r="AU229" s="95">
        <f>'Datos sin int'!AH227</f>
        <v>3</v>
      </c>
      <c r="AV229" s="95">
        <f>'Datos sin int'!AI227</f>
        <v>3</v>
      </c>
      <c r="AW229" s="95">
        <f>'Datos sin int'!AJ227</f>
        <v>0</v>
      </c>
      <c r="AX229" s="95">
        <f>'Datos sin int'!AK227</f>
        <v>0</v>
      </c>
      <c r="AY229" s="95">
        <f>'Datos sin int'!AL227</f>
        <v>1</v>
      </c>
      <c r="AZ229" s="95">
        <f>'Datos sin int'!AM227</f>
        <v>2</v>
      </c>
      <c r="BA229" s="95">
        <f>'Datos sin int'!AN227</f>
        <v>3</v>
      </c>
      <c r="BB229" s="95">
        <f>'Datos sin int'!AO227</f>
        <v>0</v>
      </c>
      <c r="BC229" s="95">
        <f>'Datos sin int'!AP227</f>
        <v>0</v>
      </c>
      <c r="BD229" s="95">
        <f>'Datos sin int'!AQ227</f>
        <v>0</v>
      </c>
      <c r="BE229" s="95">
        <f>'Datos sin int'!AR227</f>
        <v>4</v>
      </c>
      <c r="BF229" s="95">
        <f>'Datos sin int'!AS227</f>
        <v>4</v>
      </c>
      <c r="BG229" s="95">
        <f>'Datos sin int'!AT227</f>
        <v>0</v>
      </c>
      <c r="BH229" s="95">
        <f>'Datos sin int'!AU227</f>
        <v>0</v>
      </c>
      <c r="BI229" s="95">
        <f>'Datos sin int'!AV227</f>
        <v>1</v>
      </c>
      <c r="BJ229" s="95">
        <f>'Datos sin int'!AW227</f>
        <v>9</v>
      </c>
      <c r="BK229" s="95">
        <f>'Datos sin int'!AX227</f>
        <v>10</v>
      </c>
    </row>
    <row r="230" spans="1:63" x14ac:dyDescent="0.3">
      <c r="A230" s="141">
        <v>227</v>
      </c>
      <c r="B230" s="95">
        <f>IF(Datos_totales!$E228=1,1,0)</f>
        <v>0</v>
      </c>
      <c r="C230" s="95">
        <f>IF(Datos_totales!$E228=2,1,0)</f>
        <v>0</v>
      </c>
      <c r="D230" s="95">
        <f>IF(Datos_totales!$E228=3,1,0)</f>
        <v>1</v>
      </c>
      <c r="E230" s="95">
        <f>IF(Datos_totales!$E228=4,1,0)</f>
        <v>0</v>
      </c>
      <c r="F230" s="95">
        <f>IF(Datos_totales!$B228=40,1,0)</f>
        <v>0</v>
      </c>
      <c r="G230" s="95">
        <f>IF(Datos_totales!$B228=60,1,0)</f>
        <v>1</v>
      </c>
      <c r="H230" s="95">
        <f>IF(Datos_totales!$B228=80,1,0)</f>
        <v>0</v>
      </c>
      <c r="I230" s="95">
        <f>IF(Datos_totales!$B228=90,1,0)</f>
        <v>0</v>
      </c>
      <c r="J230" s="95">
        <f>IF(Datos_totales!$M228=2,1,0)</f>
        <v>1</v>
      </c>
      <c r="K230" s="95">
        <f>IF(Datos_totales!$M228=3,1,0)</f>
        <v>0</v>
      </c>
      <c r="L230" s="95">
        <f>IF(Datos_totales!$M228=4,1,0)</f>
        <v>0</v>
      </c>
      <c r="M230" s="95">
        <f>IF(Datos_totales!$M228&gt;4,1,0)</f>
        <v>0</v>
      </c>
      <c r="N230" s="95">
        <f>IF(Datos_totales!$N228&lt;3.2,1,0)</f>
        <v>0</v>
      </c>
      <c r="O230" s="95">
        <f>IF(AND(Datos_totales!$N228&gt;=3.2,Datos_totales!$N228&lt;3.5),1,0)</f>
        <v>1</v>
      </c>
      <c r="P230" s="95">
        <f>IF(AND(Datos_totales!$N228&gt;=3.5,Datos_totales!$N228&lt;3.7),1,0)</f>
        <v>0</v>
      </c>
      <c r="Q230" s="95">
        <f>IF(AND(Datos_totales!$N228&gt;=3.7,Datos_totales!$N228&lt;4),1,0)</f>
        <v>0</v>
      </c>
      <c r="R230" s="95">
        <f>IF(Datos_totales!$N228&gt;4,1,0)</f>
        <v>0</v>
      </c>
      <c r="S230" s="95">
        <v>1</v>
      </c>
      <c r="T230" s="95">
        <f t="shared" si="51"/>
        <v>141.30000000000001</v>
      </c>
      <c r="U230" s="95">
        <v>0</v>
      </c>
      <c r="V230" s="53">
        <v>0.10999999999999999</v>
      </c>
      <c r="W230" s="54">
        <f t="shared" si="42"/>
        <v>0</v>
      </c>
      <c r="X230" s="54">
        <f t="shared" si="43"/>
        <v>0</v>
      </c>
      <c r="Y230" s="54">
        <f t="shared" si="44"/>
        <v>1</v>
      </c>
      <c r="Z230" s="54">
        <f t="shared" si="45"/>
        <v>0</v>
      </c>
      <c r="AA230" s="54">
        <f t="shared" si="46"/>
        <v>0</v>
      </c>
      <c r="AB230" s="95">
        <v>8795</v>
      </c>
      <c r="AC230" s="95">
        <v>8798</v>
      </c>
      <c r="AD230" s="95">
        <v>8800</v>
      </c>
      <c r="AE230" s="95">
        <f t="shared" si="47"/>
        <v>8798</v>
      </c>
      <c r="AF230" s="95">
        <v>35.4</v>
      </c>
      <c r="AG230" s="95">
        <v>1.5490032620257879</v>
      </c>
      <c r="AH230" s="95">
        <v>2.87</v>
      </c>
      <c r="AI230" s="95">
        <f t="shared" si="48"/>
        <v>0</v>
      </c>
      <c r="AJ230" s="95">
        <f t="shared" si="49"/>
        <v>0</v>
      </c>
      <c r="AK230" s="95">
        <f t="shared" si="39"/>
        <v>1</v>
      </c>
      <c r="AL230" s="95">
        <f t="shared" si="40"/>
        <v>0</v>
      </c>
      <c r="AM230" s="95">
        <f t="shared" si="41"/>
        <v>0</v>
      </c>
      <c r="AN230" s="95">
        <v>0.45788189673399232</v>
      </c>
      <c r="AO230" s="95">
        <v>5</v>
      </c>
      <c r="AP230" s="50">
        <f t="shared" si="50"/>
        <v>5</v>
      </c>
      <c r="AQ230" s="95">
        <v>0</v>
      </c>
      <c r="AR230" s="95">
        <f>'Datos sin int'!AE228</f>
        <v>0</v>
      </c>
      <c r="AS230" s="95">
        <f>'Datos sin int'!AF228</f>
        <v>1</v>
      </c>
      <c r="AT230" s="95">
        <f>'Datos sin int'!AG228</f>
        <v>0</v>
      </c>
      <c r="AU230" s="95">
        <f>'Datos sin int'!AH228</f>
        <v>1</v>
      </c>
      <c r="AV230" s="95">
        <f>'Datos sin int'!AI228</f>
        <v>2</v>
      </c>
      <c r="AW230" s="95">
        <f>'Datos sin int'!AJ228</f>
        <v>0</v>
      </c>
      <c r="AX230" s="95">
        <f>'Datos sin int'!AK228</f>
        <v>0</v>
      </c>
      <c r="AY230" s="95">
        <f>'Datos sin int'!AL228</f>
        <v>0</v>
      </c>
      <c r="AZ230" s="95">
        <f>'Datos sin int'!AM228</f>
        <v>5</v>
      </c>
      <c r="BA230" s="95">
        <f>'Datos sin int'!AN228</f>
        <v>5</v>
      </c>
      <c r="BB230" s="95">
        <f>'Datos sin int'!AO228</f>
        <v>0</v>
      </c>
      <c r="BC230" s="95">
        <f>'Datos sin int'!AP228</f>
        <v>1</v>
      </c>
      <c r="BD230" s="95">
        <f>'Datos sin int'!AQ228</f>
        <v>0</v>
      </c>
      <c r="BE230" s="95">
        <f>'Datos sin int'!AR228</f>
        <v>4</v>
      </c>
      <c r="BF230" s="95">
        <f>'Datos sin int'!AS228</f>
        <v>5</v>
      </c>
      <c r="BG230" s="95">
        <f>'Datos sin int'!AT228</f>
        <v>0</v>
      </c>
      <c r="BH230" s="95">
        <f>'Datos sin int'!AU228</f>
        <v>2</v>
      </c>
      <c r="BI230" s="95">
        <f>'Datos sin int'!AV228</f>
        <v>0</v>
      </c>
      <c r="BJ230" s="95">
        <f>'Datos sin int'!AW228</f>
        <v>10</v>
      </c>
      <c r="BK230" s="95">
        <f>'Datos sin int'!AX228</f>
        <v>12</v>
      </c>
    </row>
    <row r="231" spans="1:63" x14ac:dyDescent="0.3">
      <c r="A231" s="141">
        <v>228</v>
      </c>
      <c r="B231" s="95">
        <f>IF(Datos_totales!$E229=1,1,0)</f>
        <v>0</v>
      </c>
      <c r="C231" s="95">
        <f>IF(Datos_totales!$E229=2,1,0)</f>
        <v>1</v>
      </c>
      <c r="D231" s="95">
        <f>IF(Datos_totales!$E229=3,1,0)</f>
        <v>0</v>
      </c>
      <c r="E231" s="95">
        <f>IF(Datos_totales!$E229=4,1,0)</f>
        <v>0</v>
      </c>
      <c r="F231" s="95">
        <f>IF(Datos_totales!$B229=40,1,0)</f>
        <v>0</v>
      </c>
      <c r="G231" s="95">
        <f>IF(Datos_totales!$B229=60,1,0)</f>
        <v>1</v>
      </c>
      <c r="H231" s="95">
        <f>IF(Datos_totales!$B229=80,1,0)</f>
        <v>0</v>
      </c>
      <c r="I231" s="95">
        <f>IF(Datos_totales!$B229=90,1,0)</f>
        <v>0</v>
      </c>
      <c r="J231" s="95">
        <f>IF(Datos_totales!$M229=2,1,0)</f>
        <v>1</v>
      </c>
      <c r="K231" s="95">
        <f>IF(Datos_totales!$M229=3,1,0)</f>
        <v>0</v>
      </c>
      <c r="L231" s="95">
        <f>IF(Datos_totales!$M229=4,1,0)</f>
        <v>0</v>
      </c>
      <c r="M231" s="95">
        <f>IF(Datos_totales!$M229&gt;4,1,0)</f>
        <v>0</v>
      </c>
      <c r="N231" s="95">
        <f>IF(Datos_totales!$N229&lt;3.2,1,0)</f>
        <v>0</v>
      </c>
      <c r="O231" s="95">
        <f>IF(AND(Datos_totales!$N229&gt;=3.2,Datos_totales!$N229&lt;3.5),1,0)</f>
        <v>1</v>
      </c>
      <c r="P231" s="95">
        <f>IF(AND(Datos_totales!$N229&gt;=3.5,Datos_totales!$N229&lt;3.7),1,0)</f>
        <v>0</v>
      </c>
      <c r="Q231" s="95">
        <f>IF(AND(Datos_totales!$N229&gt;=3.7,Datos_totales!$N229&lt;4),1,0)</f>
        <v>0</v>
      </c>
      <c r="R231" s="95">
        <f>IF(Datos_totales!$N229&gt;4,1,0)</f>
        <v>0</v>
      </c>
      <c r="S231" s="95">
        <v>0.29999999999998295</v>
      </c>
      <c r="T231" s="95">
        <f t="shared" si="51"/>
        <v>141.6</v>
      </c>
      <c r="U231" s="95">
        <v>0</v>
      </c>
      <c r="V231" s="53">
        <v>0</v>
      </c>
      <c r="W231" s="54">
        <f t="shared" si="42"/>
        <v>1</v>
      </c>
      <c r="X231" s="54">
        <f t="shared" si="43"/>
        <v>0</v>
      </c>
      <c r="Y231" s="54">
        <f t="shared" si="44"/>
        <v>0</v>
      </c>
      <c r="Z231" s="54">
        <f t="shared" si="45"/>
        <v>0</v>
      </c>
      <c r="AA231" s="54">
        <f t="shared" si="46"/>
        <v>0</v>
      </c>
      <c r="AB231" s="95">
        <v>8795</v>
      </c>
      <c r="AC231" s="95">
        <v>8798</v>
      </c>
      <c r="AD231" s="95">
        <v>8800</v>
      </c>
      <c r="AE231" s="95">
        <f t="shared" si="47"/>
        <v>8798</v>
      </c>
      <c r="AF231" s="95">
        <v>33.21</v>
      </c>
      <c r="AG231" s="95">
        <v>1.5212688755983852</v>
      </c>
      <c r="AH231" s="95">
        <v>3.73</v>
      </c>
      <c r="AI231" s="95">
        <f t="shared" si="48"/>
        <v>0</v>
      </c>
      <c r="AJ231" s="95">
        <f t="shared" si="49"/>
        <v>0</v>
      </c>
      <c r="AK231" s="95">
        <f t="shared" si="39"/>
        <v>0</v>
      </c>
      <c r="AL231" s="95">
        <f t="shared" si="40"/>
        <v>1</v>
      </c>
      <c r="AM231" s="95">
        <f t="shared" si="41"/>
        <v>0</v>
      </c>
      <c r="AN231" s="95">
        <v>0.57170883180868759</v>
      </c>
      <c r="AO231" s="95">
        <v>0</v>
      </c>
      <c r="AP231" s="50">
        <f t="shared" si="50"/>
        <v>0</v>
      </c>
      <c r="AQ231" s="95">
        <v>0</v>
      </c>
      <c r="AR231" s="95">
        <f>'Datos sin int'!AE229</f>
        <v>0</v>
      </c>
      <c r="AS231" s="95">
        <f>'Datos sin int'!AF229</f>
        <v>0</v>
      </c>
      <c r="AT231" s="95">
        <f>'Datos sin int'!AG229</f>
        <v>0</v>
      </c>
      <c r="AU231" s="95">
        <f>'Datos sin int'!AH229</f>
        <v>4</v>
      </c>
      <c r="AV231" s="95">
        <f>'Datos sin int'!AI229</f>
        <v>4</v>
      </c>
      <c r="AW231" s="95">
        <f>'Datos sin int'!AJ229</f>
        <v>0</v>
      </c>
      <c r="AX231" s="95">
        <f>'Datos sin int'!AK229</f>
        <v>0</v>
      </c>
      <c r="AY231" s="95">
        <f>'Datos sin int'!AL229</f>
        <v>0</v>
      </c>
      <c r="AZ231" s="95">
        <f>'Datos sin int'!AM229</f>
        <v>6</v>
      </c>
      <c r="BA231" s="95">
        <f>'Datos sin int'!AN229</f>
        <v>6</v>
      </c>
      <c r="BB231" s="95">
        <f>'Datos sin int'!AO229</f>
        <v>0</v>
      </c>
      <c r="BC231" s="95">
        <f>'Datos sin int'!AP229</f>
        <v>0</v>
      </c>
      <c r="BD231" s="95">
        <f>'Datos sin int'!AQ229</f>
        <v>0</v>
      </c>
      <c r="BE231" s="95">
        <f>'Datos sin int'!AR229</f>
        <v>2</v>
      </c>
      <c r="BF231" s="95">
        <f>'Datos sin int'!AS229</f>
        <v>2</v>
      </c>
      <c r="BG231" s="95">
        <f>'Datos sin int'!AT229</f>
        <v>0</v>
      </c>
      <c r="BH231" s="95">
        <f>'Datos sin int'!AU229</f>
        <v>0</v>
      </c>
      <c r="BI231" s="95">
        <f>'Datos sin int'!AV229</f>
        <v>0</v>
      </c>
      <c r="BJ231" s="95">
        <f>'Datos sin int'!AW229</f>
        <v>12</v>
      </c>
      <c r="BK231" s="95">
        <f>'Datos sin int'!AX229</f>
        <v>12</v>
      </c>
    </row>
    <row r="232" spans="1:63" x14ac:dyDescent="0.3">
      <c r="A232" s="141">
        <v>229</v>
      </c>
      <c r="B232" s="95">
        <f>IF(Datos_totales!$E230=1,1,0)</f>
        <v>0</v>
      </c>
      <c r="C232" s="95">
        <f>IF(Datos_totales!$E230=2,1,0)</f>
        <v>0</v>
      </c>
      <c r="D232" s="95">
        <f>IF(Datos_totales!$E230=3,1,0)</f>
        <v>0</v>
      </c>
      <c r="E232" s="95">
        <f>IF(Datos_totales!$E230=4,1,0)</f>
        <v>1</v>
      </c>
      <c r="F232" s="95">
        <f>IF(Datos_totales!$B230=40,1,0)</f>
        <v>0</v>
      </c>
      <c r="G232" s="95">
        <f>IF(Datos_totales!$B230=60,1,0)</f>
        <v>1</v>
      </c>
      <c r="H232" s="95">
        <f>IF(Datos_totales!$B230=80,1,0)</f>
        <v>0</v>
      </c>
      <c r="I232" s="95">
        <f>IF(Datos_totales!$B230=90,1,0)</f>
        <v>0</v>
      </c>
      <c r="J232" s="95">
        <f>IF(Datos_totales!$M230=2,1,0)</f>
        <v>1</v>
      </c>
      <c r="K232" s="95">
        <f>IF(Datos_totales!$M230=3,1,0)</f>
        <v>0</v>
      </c>
      <c r="L232" s="95">
        <f>IF(Datos_totales!$M230=4,1,0)</f>
        <v>0</v>
      </c>
      <c r="M232" s="95">
        <f>IF(Datos_totales!$M230&gt;4,1,0)</f>
        <v>0</v>
      </c>
      <c r="N232" s="95">
        <f>IF(Datos_totales!$N230&lt;3.2,1,0)</f>
        <v>0</v>
      </c>
      <c r="O232" s="95">
        <f>IF(AND(Datos_totales!$N230&gt;=3.2,Datos_totales!$N230&lt;3.5),1,0)</f>
        <v>0</v>
      </c>
      <c r="P232" s="95">
        <f>IF(AND(Datos_totales!$N230&gt;=3.5,Datos_totales!$N230&lt;3.7),1,0)</f>
        <v>1</v>
      </c>
      <c r="Q232" s="95">
        <f>IF(AND(Datos_totales!$N230&gt;=3.7,Datos_totales!$N230&lt;4),1,0)</f>
        <v>0</v>
      </c>
      <c r="R232" s="95">
        <f>IF(Datos_totales!$N230&gt;4,1,0)</f>
        <v>0</v>
      </c>
      <c r="S232" s="95">
        <v>0.90000000000000568</v>
      </c>
      <c r="T232" s="95">
        <f t="shared" si="51"/>
        <v>142.5</v>
      </c>
      <c r="U232" s="95">
        <v>0</v>
      </c>
      <c r="V232" s="53">
        <v>3.0000000000000027E-2</v>
      </c>
      <c r="W232" s="54">
        <f t="shared" si="42"/>
        <v>0</v>
      </c>
      <c r="X232" s="54">
        <f t="shared" si="43"/>
        <v>1</v>
      </c>
      <c r="Y232" s="54">
        <f t="shared" si="44"/>
        <v>0</v>
      </c>
      <c r="Z232" s="54">
        <f t="shared" si="45"/>
        <v>0</v>
      </c>
      <c r="AA232" s="54">
        <f t="shared" si="46"/>
        <v>0</v>
      </c>
      <c r="AB232" s="95">
        <v>8795</v>
      </c>
      <c r="AC232" s="95">
        <v>9599</v>
      </c>
      <c r="AD232" s="95">
        <v>10476</v>
      </c>
      <c r="AE232" s="95">
        <f t="shared" si="47"/>
        <v>9623</v>
      </c>
      <c r="AF232" s="95">
        <v>31.02</v>
      </c>
      <c r="AG232" s="95">
        <v>1.4916417934775861</v>
      </c>
      <c r="AH232" s="95">
        <v>3.16</v>
      </c>
      <c r="AI232" s="95">
        <f t="shared" si="48"/>
        <v>0</v>
      </c>
      <c r="AJ232" s="95">
        <f t="shared" si="49"/>
        <v>0</v>
      </c>
      <c r="AK232" s="95">
        <f t="shared" si="39"/>
        <v>1</v>
      </c>
      <c r="AL232" s="95">
        <f t="shared" si="40"/>
        <v>0</v>
      </c>
      <c r="AM232" s="95">
        <f t="shared" si="41"/>
        <v>0</v>
      </c>
      <c r="AN232" s="95">
        <v>0.49968708261840383</v>
      </c>
      <c r="AO232" s="95">
        <v>7</v>
      </c>
      <c r="AP232" s="50">
        <f t="shared" si="50"/>
        <v>7.7777777777777288</v>
      </c>
      <c r="AQ232" s="95">
        <v>0</v>
      </c>
      <c r="AR232" s="95">
        <f>'Datos sin int'!AE230</f>
        <v>0</v>
      </c>
      <c r="AS232" s="95">
        <f>'Datos sin int'!AF230</f>
        <v>0</v>
      </c>
      <c r="AT232" s="95">
        <f>'Datos sin int'!AG230</f>
        <v>0</v>
      </c>
      <c r="AU232" s="95">
        <f>'Datos sin int'!AH230</f>
        <v>0</v>
      </c>
      <c r="AV232" s="95">
        <f>'Datos sin int'!AI230</f>
        <v>0</v>
      </c>
      <c r="AW232" s="95">
        <f>'Datos sin int'!AJ230</f>
        <v>0</v>
      </c>
      <c r="AX232" s="95">
        <f>'Datos sin int'!AK230</f>
        <v>1</v>
      </c>
      <c r="AY232" s="95">
        <f>'Datos sin int'!AL230</f>
        <v>1</v>
      </c>
      <c r="AZ232" s="95">
        <f>'Datos sin int'!AM230</f>
        <v>1</v>
      </c>
      <c r="BA232" s="95">
        <f>'Datos sin int'!AN230</f>
        <v>3</v>
      </c>
      <c r="BB232" s="95">
        <f>'Datos sin int'!AO230</f>
        <v>0</v>
      </c>
      <c r="BC232" s="95">
        <f>'Datos sin int'!AP230</f>
        <v>0</v>
      </c>
      <c r="BD232" s="95">
        <f>'Datos sin int'!AQ230</f>
        <v>0</v>
      </c>
      <c r="BE232" s="95">
        <f>'Datos sin int'!AR230</f>
        <v>1</v>
      </c>
      <c r="BF232" s="95">
        <f>'Datos sin int'!AS230</f>
        <v>1</v>
      </c>
      <c r="BG232" s="95">
        <f>'Datos sin int'!AT230</f>
        <v>0</v>
      </c>
      <c r="BH232" s="95">
        <f>'Datos sin int'!AU230</f>
        <v>1</v>
      </c>
      <c r="BI232" s="95">
        <f>'Datos sin int'!AV230</f>
        <v>1</v>
      </c>
      <c r="BJ232" s="95">
        <f>'Datos sin int'!AW230</f>
        <v>2</v>
      </c>
      <c r="BK232" s="95">
        <f>'Datos sin int'!AX230</f>
        <v>4</v>
      </c>
    </row>
    <row r="233" spans="1:63" x14ac:dyDescent="0.3">
      <c r="A233" s="141">
        <v>230</v>
      </c>
      <c r="B233" s="95">
        <f>IF(Datos_totales!$E231=1,1,0)</f>
        <v>0</v>
      </c>
      <c r="C233" s="95">
        <f>IF(Datos_totales!$E231=2,1,0)</f>
        <v>0</v>
      </c>
      <c r="D233" s="95">
        <f>IF(Datos_totales!$E231=3,1,0)</f>
        <v>1</v>
      </c>
      <c r="E233" s="95">
        <f>IF(Datos_totales!$E231=4,1,0)</f>
        <v>0</v>
      </c>
      <c r="F233" s="95">
        <f>IF(Datos_totales!$B231=40,1,0)</f>
        <v>0</v>
      </c>
      <c r="G233" s="95">
        <f>IF(Datos_totales!$B231=60,1,0)</f>
        <v>1</v>
      </c>
      <c r="H233" s="95">
        <f>IF(Datos_totales!$B231=80,1,0)</f>
        <v>0</v>
      </c>
      <c r="I233" s="95">
        <f>IF(Datos_totales!$B231=90,1,0)</f>
        <v>0</v>
      </c>
      <c r="J233" s="95">
        <f>IF(Datos_totales!$M231=2,1,0)</f>
        <v>1</v>
      </c>
      <c r="K233" s="95">
        <f>IF(Datos_totales!$M231=3,1,0)</f>
        <v>0</v>
      </c>
      <c r="L233" s="95">
        <f>IF(Datos_totales!$M231=4,1,0)</f>
        <v>0</v>
      </c>
      <c r="M233" s="95">
        <f>IF(Datos_totales!$M231&gt;4,1,0)</f>
        <v>0</v>
      </c>
      <c r="N233" s="95">
        <f>IF(Datos_totales!$N231&lt;3.2,1,0)</f>
        <v>0</v>
      </c>
      <c r="O233" s="95">
        <f>IF(AND(Datos_totales!$N231&gt;=3.2,Datos_totales!$N231&lt;3.5),1,0)</f>
        <v>0</v>
      </c>
      <c r="P233" s="95">
        <f>IF(AND(Datos_totales!$N231&gt;=3.5,Datos_totales!$N231&lt;3.7),1,0)</f>
        <v>1</v>
      </c>
      <c r="Q233" s="95">
        <f>IF(AND(Datos_totales!$N231&gt;=3.7,Datos_totales!$N231&lt;4),1,0)</f>
        <v>0</v>
      </c>
      <c r="R233" s="95">
        <f>IF(Datos_totales!$N231&gt;4,1,0)</f>
        <v>0</v>
      </c>
      <c r="S233" s="95">
        <v>1.5</v>
      </c>
      <c r="T233" s="95">
        <f t="shared" si="51"/>
        <v>144</v>
      </c>
      <c r="U233" s="95">
        <v>1</v>
      </c>
      <c r="V233" s="53">
        <v>0</v>
      </c>
      <c r="W233" s="54">
        <f t="shared" si="42"/>
        <v>1</v>
      </c>
      <c r="X233" s="54">
        <f t="shared" si="43"/>
        <v>0</v>
      </c>
      <c r="Y233" s="54">
        <f t="shared" si="44"/>
        <v>0</v>
      </c>
      <c r="Z233" s="54">
        <f t="shared" si="45"/>
        <v>0</v>
      </c>
      <c r="AA233" s="54">
        <f t="shared" si="46"/>
        <v>0</v>
      </c>
      <c r="AB233" s="95">
        <v>8795</v>
      </c>
      <c r="AC233" s="95">
        <v>9599</v>
      </c>
      <c r="AD233" s="95">
        <v>10476</v>
      </c>
      <c r="AE233" s="95">
        <f t="shared" si="47"/>
        <v>9623</v>
      </c>
      <c r="AF233" s="95">
        <v>43.92</v>
      </c>
      <c r="AG233" s="95">
        <v>1.6426623314420354</v>
      </c>
      <c r="AH233" s="95">
        <v>1.92</v>
      </c>
      <c r="AI233" s="95">
        <f t="shared" si="48"/>
        <v>0</v>
      </c>
      <c r="AJ233" s="95">
        <f t="shared" si="49"/>
        <v>0</v>
      </c>
      <c r="AK233" s="95">
        <f t="shared" si="39"/>
        <v>1</v>
      </c>
      <c r="AL233" s="95">
        <f t="shared" si="40"/>
        <v>0</v>
      </c>
      <c r="AM233" s="95">
        <f t="shared" si="41"/>
        <v>0</v>
      </c>
      <c r="AN233" s="95">
        <v>0.28330122870354957</v>
      </c>
      <c r="AO233" s="95">
        <v>4</v>
      </c>
      <c r="AP233" s="50">
        <f t="shared" si="50"/>
        <v>2.6666666666666665</v>
      </c>
      <c r="AQ233" s="95">
        <v>1</v>
      </c>
      <c r="AR233" s="95">
        <f>'Datos sin int'!AE231</f>
        <v>0</v>
      </c>
      <c r="AS233" s="95">
        <f>'Datos sin int'!AF231</f>
        <v>1</v>
      </c>
      <c r="AT233" s="95">
        <f>'Datos sin int'!AG231</f>
        <v>1</v>
      </c>
      <c r="AU233" s="95">
        <f>'Datos sin int'!AH231</f>
        <v>3</v>
      </c>
      <c r="AV233" s="95">
        <f>'Datos sin int'!AI231</f>
        <v>5</v>
      </c>
      <c r="AW233" s="95">
        <f>'Datos sin int'!AJ231</f>
        <v>0</v>
      </c>
      <c r="AX233" s="95">
        <f>'Datos sin int'!AK231</f>
        <v>1</v>
      </c>
      <c r="AY233" s="95">
        <f>'Datos sin int'!AL231</f>
        <v>0</v>
      </c>
      <c r="AZ233" s="95">
        <f>'Datos sin int'!AM231</f>
        <v>8</v>
      </c>
      <c r="BA233" s="95">
        <f>'Datos sin int'!AN231</f>
        <v>9</v>
      </c>
      <c r="BB233" s="95">
        <f>'Datos sin int'!AO231</f>
        <v>0</v>
      </c>
      <c r="BC233" s="95">
        <f>'Datos sin int'!AP231</f>
        <v>0</v>
      </c>
      <c r="BD233" s="95">
        <f>'Datos sin int'!AQ231</f>
        <v>2</v>
      </c>
      <c r="BE233" s="95">
        <f>'Datos sin int'!AR231</f>
        <v>1</v>
      </c>
      <c r="BF233" s="95">
        <f>'Datos sin int'!AS231</f>
        <v>3</v>
      </c>
      <c r="BG233" s="95">
        <f>'Datos sin int'!AT231</f>
        <v>0</v>
      </c>
      <c r="BH233" s="95">
        <f>'Datos sin int'!AU231</f>
        <v>2</v>
      </c>
      <c r="BI233" s="95">
        <f>'Datos sin int'!AV231</f>
        <v>3</v>
      </c>
      <c r="BJ233" s="95">
        <f>'Datos sin int'!AW231</f>
        <v>12</v>
      </c>
      <c r="BK233" s="95">
        <f>'Datos sin int'!AX231</f>
        <v>17</v>
      </c>
    </row>
    <row r="234" spans="1:63" x14ac:dyDescent="0.3">
      <c r="A234" s="141">
        <v>231</v>
      </c>
      <c r="B234" s="95">
        <f>IF(Datos_totales!$E232=1,1,0)</f>
        <v>0</v>
      </c>
      <c r="C234" s="95">
        <f>IF(Datos_totales!$E232=2,1,0)</f>
        <v>0</v>
      </c>
      <c r="D234" s="95">
        <f>IF(Datos_totales!$E232=3,1,0)</f>
        <v>1</v>
      </c>
      <c r="E234" s="95">
        <f>IF(Datos_totales!$E232=4,1,0)</f>
        <v>0</v>
      </c>
      <c r="F234" s="95">
        <f>IF(Datos_totales!$B232=40,1,0)</f>
        <v>0</v>
      </c>
      <c r="G234" s="95">
        <f>IF(Datos_totales!$B232=60,1,0)</f>
        <v>1</v>
      </c>
      <c r="H234" s="95">
        <f>IF(Datos_totales!$B232=80,1,0)</f>
        <v>0</v>
      </c>
      <c r="I234" s="95">
        <f>IF(Datos_totales!$B232=90,1,0)</f>
        <v>0</v>
      </c>
      <c r="J234" s="95">
        <f>IF(Datos_totales!$M232=2,1,0)</f>
        <v>1</v>
      </c>
      <c r="K234" s="95">
        <f>IF(Datos_totales!$M232=3,1,0)</f>
        <v>0</v>
      </c>
      <c r="L234" s="95">
        <f>IF(Datos_totales!$M232=4,1,0)</f>
        <v>0</v>
      </c>
      <c r="M234" s="95">
        <f>IF(Datos_totales!$M232&gt;4,1,0)</f>
        <v>0</v>
      </c>
      <c r="N234" s="95">
        <f>IF(Datos_totales!$N232&lt;3.2,1,0)</f>
        <v>0</v>
      </c>
      <c r="O234" s="95">
        <f>IF(AND(Datos_totales!$N232&gt;=3.2,Datos_totales!$N232&lt;3.5),1,0)</f>
        <v>0</v>
      </c>
      <c r="P234" s="95">
        <f>IF(AND(Datos_totales!$N232&gt;=3.5,Datos_totales!$N232&lt;3.7),1,0)</f>
        <v>0</v>
      </c>
      <c r="Q234" s="95">
        <f>IF(AND(Datos_totales!$N232&gt;=3.7,Datos_totales!$N232&lt;4),1,0)</f>
        <v>1</v>
      </c>
      <c r="R234" s="95">
        <f>IF(Datos_totales!$N232&gt;4,1,0)</f>
        <v>0</v>
      </c>
      <c r="S234" s="95">
        <v>1</v>
      </c>
      <c r="T234" s="95">
        <f t="shared" si="51"/>
        <v>145</v>
      </c>
      <c r="U234" s="95">
        <v>0</v>
      </c>
      <c r="V234" s="53">
        <v>0</v>
      </c>
      <c r="W234" s="54">
        <f t="shared" si="42"/>
        <v>1</v>
      </c>
      <c r="X234" s="54">
        <f t="shared" si="43"/>
        <v>0</v>
      </c>
      <c r="Y234" s="54">
        <f t="shared" si="44"/>
        <v>0</v>
      </c>
      <c r="Z234" s="54">
        <f t="shared" si="45"/>
        <v>0</v>
      </c>
      <c r="AA234" s="54">
        <f t="shared" si="46"/>
        <v>0</v>
      </c>
      <c r="AB234" s="95">
        <v>8795</v>
      </c>
      <c r="AC234" s="95">
        <v>9599</v>
      </c>
      <c r="AD234" s="95">
        <v>10476</v>
      </c>
      <c r="AE234" s="95">
        <f t="shared" si="47"/>
        <v>9623</v>
      </c>
      <c r="AF234" s="95">
        <v>56.78</v>
      </c>
      <c r="AG234" s="95">
        <v>1.7541953881898384</v>
      </c>
      <c r="AH234" s="95">
        <v>1.92</v>
      </c>
      <c r="AI234" s="95">
        <f t="shared" si="48"/>
        <v>0</v>
      </c>
      <c r="AJ234" s="95">
        <f t="shared" si="49"/>
        <v>0</v>
      </c>
      <c r="AK234" s="95">
        <f t="shared" si="39"/>
        <v>1</v>
      </c>
      <c r="AL234" s="95">
        <f t="shared" si="40"/>
        <v>0</v>
      </c>
      <c r="AM234" s="95">
        <f t="shared" si="41"/>
        <v>0</v>
      </c>
      <c r="AN234" s="95">
        <v>0.28330122870354957</v>
      </c>
      <c r="AO234" s="95">
        <v>0</v>
      </c>
      <c r="AP234" s="50">
        <f t="shared" si="50"/>
        <v>0</v>
      </c>
      <c r="AQ234" s="95">
        <v>0</v>
      </c>
      <c r="AR234" s="95">
        <f>'Datos sin int'!AE232</f>
        <v>0</v>
      </c>
      <c r="AS234" s="95">
        <f>'Datos sin int'!AF232</f>
        <v>0</v>
      </c>
      <c r="AT234" s="95">
        <f>'Datos sin int'!AG232</f>
        <v>0</v>
      </c>
      <c r="AU234" s="95">
        <f>'Datos sin int'!AH232</f>
        <v>2</v>
      </c>
      <c r="AV234" s="95">
        <f>'Datos sin int'!AI232</f>
        <v>2</v>
      </c>
      <c r="AW234" s="95">
        <f>'Datos sin int'!AJ232</f>
        <v>0</v>
      </c>
      <c r="AX234" s="95">
        <f>'Datos sin int'!AK232</f>
        <v>0</v>
      </c>
      <c r="AY234" s="95">
        <f>'Datos sin int'!AL232</f>
        <v>0</v>
      </c>
      <c r="AZ234" s="95">
        <f>'Datos sin int'!AM232</f>
        <v>1</v>
      </c>
      <c r="BA234" s="95">
        <f>'Datos sin int'!AN232</f>
        <v>1</v>
      </c>
      <c r="BB234" s="95">
        <f>'Datos sin int'!AO232</f>
        <v>0</v>
      </c>
      <c r="BC234" s="95">
        <f>'Datos sin int'!AP232</f>
        <v>0</v>
      </c>
      <c r="BD234" s="95">
        <f>'Datos sin int'!AQ232</f>
        <v>0</v>
      </c>
      <c r="BE234" s="95">
        <f>'Datos sin int'!AR232</f>
        <v>0</v>
      </c>
      <c r="BF234" s="95">
        <f>'Datos sin int'!AS232</f>
        <v>0</v>
      </c>
      <c r="BG234" s="95">
        <f>'Datos sin int'!AT232</f>
        <v>0</v>
      </c>
      <c r="BH234" s="95">
        <f>'Datos sin int'!AU232</f>
        <v>0</v>
      </c>
      <c r="BI234" s="95">
        <f>'Datos sin int'!AV232</f>
        <v>0</v>
      </c>
      <c r="BJ234" s="95">
        <f>'Datos sin int'!AW232</f>
        <v>3</v>
      </c>
      <c r="BK234" s="95">
        <f>'Datos sin int'!AX232</f>
        <v>3</v>
      </c>
    </row>
    <row r="235" spans="1:63" x14ac:dyDescent="0.3">
      <c r="A235" s="141">
        <v>232</v>
      </c>
      <c r="B235" s="95">
        <f>IF(Datos_totales!$E233=1,1,0)</f>
        <v>0</v>
      </c>
      <c r="C235" s="95">
        <f>IF(Datos_totales!$E233=2,1,0)</f>
        <v>1</v>
      </c>
      <c r="D235" s="95">
        <f>IF(Datos_totales!$E233=3,1,0)</f>
        <v>0</v>
      </c>
      <c r="E235" s="95">
        <f>IF(Datos_totales!$E233=4,1,0)</f>
        <v>0</v>
      </c>
      <c r="F235" s="95">
        <f>IF(Datos_totales!$B233=40,1,0)</f>
        <v>0</v>
      </c>
      <c r="G235" s="95">
        <f>IF(Datos_totales!$B233=60,1,0)</f>
        <v>1</v>
      </c>
      <c r="H235" s="95">
        <f>IF(Datos_totales!$B233=80,1,0)</f>
        <v>0</v>
      </c>
      <c r="I235" s="95">
        <f>IF(Datos_totales!$B233=90,1,0)</f>
        <v>0</v>
      </c>
      <c r="J235" s="95">
        <f>IF(Datos_totales!$M233=2,1,0)</f>
        <v>1</v>
      </c>
      <c r="K235" s="95">
        <f>IF(Datos_totales!$M233=3,1,0)</f>
        <v>0</v>
      </c>
      <c r="L235" s="95">
        <f>IF(Datos_totales!$M233=4,1,0)</f>
        <v>0</v>
      </c>
      <c r="M235" s="95">
        <f>IF(Datos_totales!$M233&gt;4,1,0)</f>
        <v>0</v>
      </c>
      <c r="N235" s="95">
        <f>IF(Datos_totales!$N233&lt;3.2,1,0)</f>
        <v>0</v>
      </c>
      <c r="O235" s="95">
        <f>IF(AND(Datos_totales!$N233&gt;=3.2,Datos_totales!$N233&lt;3.5),1,0)</f>
        <v>0</v>
      </c>
      <c r="P235" s="95">
        <f>IF(AND(Datos_totales!$N233&gt;=3.5,Datos_totales!$N233&lt;3.7),1,0)</f>
        <v>1</v>
      </c>
      <c r="Q235" s="95">
        <f>IF(AND(Datos_totales!$N233&gt;=3.7,Datos_totales!$N233&lt;4),1,0)</f>
        <v>0</v>
      </c>
      <c r="R235" s="95">
        <f>IF(Datos_totales!$N233&gt;4,1,0)</f>
        <v>0</v>
      </c>
      <c r="S235" s="95">
        <v>1</v>
      </c>
      <c r="T235" s="95">
        <f t="shared" si="51"/>
        <v>146</v>
      </c>
      <c r="U235" s="95">
        <v>0</v>
      </c>
      <c r="V235" s="53">
        <v>3.0000000000000027E-2</v>
      </c>
      <c r="W235" s="54">
        <f t="shared" si="42"/>
        <v>0</v>
      </c>
      <c r="X235" s="54">
        <f t="shared" si="43"/>
        <v>1</v>
      </c>
      <c r="Y235" s="54">
        <f t="shared" si="44"/>
        <v>0</v>
      </c>
      <c r="Z235" s="54">
        <f t="shared" si="45"/>
        <v>0</v>
      </c>
      <c r="AA235" s="54">
        <f t="shared" si="46"/>
        <v>0</v>
      </c>
      <c r="AB235" s="95">
        <v>8795</v>
      </c>
      <c r="AC235" s="95">
        <v>9599</v>
      </c>
      <c r="AD235" s="95">
        <v>10476</v>
      </c>
      <c r="AE235" s="95">
        <f t="shared" si="47"/>
        <v>9623</v>
      </c>
      <c r="AF235" s="95">
        <v>57.83</v>
      </c>
      <c r="AG235" s="95">
        <v>1.7621531923035947</v>
      </c>
      <c r="AH235" s="95">
        <v>2.44</v>
      </c>
      <c r="AI235" s="95">
        <f t="shared" si="48"/>
        <v>0</v>
      </c>
      <c r="AJ235" s="95">
        <f t="shared" si="49"/>
        <v>0</v>
      </c>
      <c r="AK235" s="95">
        <f t="shared" si="39"/>
        <v>1</v>
      </c>
      <c r="AL235" s="95">
        <f t="shared" si="40"/>
        <v>0</v>
      </c>
      <c r="AM235" s="95">
        <f t="shared" si="41"/>
        <v>0</v>
      </c>
      <c r="AN235" s="95">
        <v>0.38738982633872943</v>
      </c>
      <c r="AO235" s="95">
        <v>0</v>
      </c>
      <c r="AP235" s="50">
        <f t="shared" si="50"/>
        <v>0</v>
      </c>
      <c r="AQ235" s="95">
        <v>0</v>
      </c>
      <c r="AR235" s="95">
        <f>'Datos sin int'!AE233</f>
        <v>0</v>
      </c>
      <c r="AS235" s="95">
        <f>'Datos sin int'!AF233</f>
        <v>0</v>
      </c>
      <c r="AT235" s="95">
        <f>'Datos sin int'!AG233</f>
        <v>0</v>
      </c>
      <c r="AU235" s="95">
        <f>'Datos sin int'!AH233</f>
        <v>1</v>
      </c>
      <c r="AV235" s="95">
        <f>'Datos sin int'!AI233</f>
        <v>1</v>
      </c>
      <c r="AW235" s="95">
        <f>'Datos sin int'!AJ233</f>
        <v>0</v>
      </c>
      <c r="AX235" s="95">
        <f>'Datos sin int'!AK233</f>
        <v>0</v>
      </c>
      <c r="AY235" s="95">
        <f>'Datos sin int'!AL233</f>
        <v>1</v>
      </c>
      <c r="AZ235" s="95">
        <f>'Datos sin int'!AM233</f>
        <v>1</v>
      </c>
      <c r="BA235" s="95">
        <f>'Datos sin int'!AN233</f>
        <v>2</v>
      </c>
      <c r="BB235" s="95">
        <f>'Datos sin int'!AO233</f>
        <v>0</v>
      </c>
      <c r="BC235" s="95">
        <f>'Datos sin int'!AP233</f>
        <v>1</v>
      </c>
      <c r="BD235" s="95">
        <f>'Datos sin int'!AQ233</f>
        <v>0</v>
      </c>
      <c r="BE235" s="95">
        <f>'Datos sin int'!AR233</f>
        <v>0</v>
      </c>
      <c r="BF235" s="95">
        <f>'Datos sin int'!AS233</f>
        <v>1</v>
      </c>
      <c r="BG235" s="95">
        <f>'Datos sin int'!AT233</f>
        <v>0</v>
      </c>
      <c r="BH235" s="95">
        <f>'Datos sin int'!AU233</f>
        <v>1</v>
      </c>
      <c r="BI235" s="95">
        <f>'Datos sin int'!AV233</f>
        <v>1</v>
      </c>
      <c r="BJ235" s="95">
        <f>'Datos sin int'!AW233</f>
        <v>2</v>
      </c>
      <c r="BK235" s="95">
        <f>'Datos sin int'!AX233</f>
        <v>4</v>
      </c>
    </row>
    <row r="236" spans="1:63" x14ac:dyDescent="0.3">
      <c r="A236" s="141">
        <v>233</v>
      </c>
      <c r="B236" s="95">
        <f>IF(Datos_totales!$E234=1,1,0)</f>
        <v>0</v>
      </c>
      <c r="C236" s="95">
        <f>IF(Datos_totales!$E234=2,1,0)</f>
        <v>0</v>
      </c>
      <c r="D236" s="95">
        <f>IF(Datos_totales!$E234=3,1,0)</f>
        <v>1</v>
      </c>
      <c r="E236" s="95">
        <f>IF(Datos_totales!$E234=4,1,0)</f>
        <v>0</v>
      </c>
      <c r="F236" s="95">
        <f>IF(Datos_totales!$B234=40,1,0)</f>
        <v>0</v>
      </c>
      <c r="G236" s="95">
        <f>IF(Datos_totales!$B234=60,1,0)</f>
        <v>1</v>
      </c>
      <c r="H236" s="95">
        <f>IF(Datos_totales!$B234=80,1,0)</f>
        <v>0</v>
      </c>
      <c r="I236" s="95">
        <f>IF(Datos_totales!$B234=90,1,0)</f>
        <v>0</v>
      </c>
      <c r="J236" s="95">
        <f>IF(Datos_totales!$M234=2,1,0)</f>
        <v>1</v>
      </c>
      <c r="K236" s="95">
        <f>IF(Datos_totales!$M234=3,1,0)</f>
        <v>0</v>
      </c>
      <c r="L236" s="95">
        <f>IF(Datos_totales!$M234=4,1,0)</f>
        <v>0</v>
      </c>
      <c r="M236" s="95">
        <f>IF(Datos_totales!$M234&gt;4,1,0)</f>
        <v>0</v>
      </c>
      <c r="N236" s="95">
        <f>IF(Datos_totales!$N234&lt;3.2,1,0)</f>
        <v>0</v>
      </c>
      <c r="O236" s="95">
        <f>IF(AND(Datos_totales!$N234&gt;=3.2,Datos_totales!$N234&lt;3.5),1,0)</f>
        <v>1</v>
      </c>
      <c r="P236" s="95">
        <f>IF(AND(Datos_totales!$N234&gt;=3.5,Datos_totales!$N234&lt;3.7),1,0)</f>
        <v>0</v>
      </c>
      <c r="Q236" s="95">
        <f>IF(AND(Datos_totales!$N234&gt;=3.7,Datos_totales!$N234&lt;4),1,0)</f>
        <v>0</v>
      </c>
      <c r="R236" s="95">
        <f>IF(Datos_totales!$N234&gt;4,1,0)</f>
        <v>0</v>
      </c>
      <c r="S236" s="95">
        <v>1.5</v>
      </c>
      <c r="T236" s="95">
        <f t="shared" si="51"/>
        <v>147.5</v>
      </c>
      <c r="U236" s="95">
        <v>0</v>
      </c>
      <c r="V236" s="53">
        <v>1.0000000000000009E-2</v>
      </c>
      <c r="W236" s="54">
        <f t="shared" si="42"/>
        <v>1</v>
      </c>
      <c r="X236" s="54">
        <f t="shared" si="43"/>
        <v>0</v>
      </c>
      <c r="Y236" s="54">
        <f t="shared" si="44"/>
        <v>0</v>
      </c>
      <c r="Z236" s="54">
        <f t="shared" si="45"/>
        <v>0</v>
      </c>
      <c r="AA236" s="54">
        <f t="shared" si="46"/>
        <v>0</v>
      </c>
      <c r="AB236" s="95">
        <v>8795</v>
      </c>
      <c r="AC236" s="95">
        <v>9599</v>
      </c>
      <c r="AD236" s="95">
        <v>10476</v>
      </c>
      <c r="AE236" s="95">
        <f t="shared" si="47"/>
        <v>9623</v>
      </c>
      <c r="AF236" s="95">
        <v>63.29</v>
      </c>
      <c r="AG236" s="95">
        <v>1.8013350956745466</v>
      </c>
      <c r="AH236" s="95">
        <v>3.12</v>
      </c>
      <c r="AI236" s="95">
        <f t="shared" si="48"/>
        <v>0</v>
      </c>
      <c r="AJ236" s="95">
        <f t="shared" si="49"/>
        <v>0</v>
      </c>
      <c r="AK236" s="95">
        <f t="shared" si="39"/>
        <v>1</v>
      </c>
      <c r="AL236" s="95">
        <f t="shared" si="40"/>
        <v>0</v>
      </c>
      <c r="AM236" s="95">
        <f t="shared" si="41"/>
        <v>0</v>
      </c>
      <c r="AN236" s="95">
        <v>0.49415459401844281</v>
      </c>
      <c r="AO236" s="95">
        <v>0</v>
      </c>
      <c r="AP236" s="50">
        <f t="shared" si="50"/>
        <v>0</v>
      </c>
      <c r="AQ236" s="95">
        <v>0</v>
      </c>
      <c r="AR236" s="95">
        <f>'Datos sin int'!AE234</f>
        <v>0</v>
      </c>
      <c r="AS236" s="95">
        <f>'Datos sin int'!AF234</f>
        <v>2</v>
      </c>
      <c r="AT236" s="95">
        <f>'Datos sin int'!AG234</f>
        <v>1</v>
      </c>
      <c r="AU236" s="95">
        <f>'Datos sin int'!AH234</f>
        <v>0</v>
      </c>
      <c r="AV236" s="95">
        <f>'Datos sin int'!AI234</f>
        <v>3</v>
      </c>
      <c r="AW236" s="95">
        <f>'Datos sin int'!AJ234</f>
        <v>0</v>
      </c>
      <c r="AX236" s="95">
        <f>'Datos sin int'!AK234</f>
        <v>0</v>
      </c>
      <c r="AY236" s="95">
        <f>'Datos sin int'!AL234</f>
        <v>0</v>
      </c>
      <c r="AZ236" s="95">
        <f>'Datos sin int'!AM234</f>
        <v>2</v>
      </c>
      <c r="BA236" s="95">
        <f>'Datos sin int'!AN234</f>
        <v>2</v>
      </c>
      <c r="BB236" s="95">
        <f>'Datos sin int'!AO234</f>
        <v>0</v>
      </c>
      <c r="BC236" s="95">
        <f>'Datos sin int'!AP234</f>
        <v>0</v>
      </c>
      <c r="BD236" s="95">
        <f>'Datos sin int'!AQ234</f>
        <v>0</v>
      </c>
      <c r="BE236" s="95">
        <f>'Datos sin int'!AR234</f>
        <v>0</v>
      </c>
      <c r="BF236" s="95">
        <f>'Datos sin int'!AS234</f>
        <v>0</v>
      </c>
      <c r="BG236" s="95">
        <f>'Datos sin int'!AT234</f>
        <v>0</v>
      </c>
      <c r="BH236" s="95">
        <f>'Datos sin int'!AU234</f>
        <v>2</v>
      </c>
      <c r="BI236" s="95">
        <f>'Datos sin int'!AV234</f>
        <v>1</v>
      </c>
      <c r="BJ236" s="95">
        <f>'Datos sin int'!AW234</f>
        <v>2</v>
      </c>
      <c r="BK236" s="95">
        <f>'Datos sin int'!AX234</f>
        <v>5</v>
      </c>
    </row>
    <row r="237" spans="1:63" x14ac:dyDescent="0.3">
      <c r="A237" s="141">
        <v>234</v>
      </c>
      <c r="B237" s="95">
        <f>IF(Datos_totales!$E235=1,1,0)</f>
        <v>0</v>
      </c>
      <c r="C237" s="95">
        <f>IF(Datos_totales!$E235=2,1,0)</f>
        <v>0</v>
      </c>
      <c r="D237" s="95">
        <f>IF(Datos_totales!$E235=3,1,0)</f>
        <v>1</v>
      </c>
      <c r="E237" s="95">
        <f>IF(Datos_totales!$E235=4,1,0)</f>
        <v>0</v>
      </c>
      <c r="F237" s="95">
        <f>IF(Datos_totales!$B235=40,1,0)</f>
        <v>0</v>
      </c>
      <c r="G237" s="95">
        <f>IF(Datos_totales!$B235=60,1,0)</f>
        <v>1</v>
      </c>
      <c r="H237" s="95">
        <f>IF(Datos_totales!$B235=80,1,0)</f>
        <v>0</v>
      </c>
      <c r="I237" s="95">
        <f>IF(Datos_totales!$B235=90,1,0)</f>
        <v>0</v>
      </c>
      <c r="J237" s="95">
        <f>IF(Datos_totales!$M235=2,1,0)</f>
        <v>1</v>
      </c>
      <c r="K237" s="95">
        <f>IF(Datos_totales!$M235=3,1,0)</f>
        <v>0</v>
      </c>
      <c r="L237" s="95">
        <f>IF(Datos_totales!$M235=4,1,0)</f>
        <v>0</v>
      </c>
      <c r="M237" s="95">
        <f>IF(Datos_totales!$M235&gt;4,1,0)</f>
        <v>0</v>
      </c>
      <c r="N237" s="95">
        <f>IF(Datos_totales!$N235&lt;3.2,1,0)</f>
        <v>0</v>
      </c>
      <c r="O237" s="95">
        <f>IF(AND(Datos_totales!$N235&gt;=3.2,Datos_totales!$N235&lt;3.5),1,0)</f>
        <v>1</v>
      </c>
      <c r="P237" s="95">
        <f>IF(AND(Datos_totales!$N235&gt;=3.5,Datos_totales!$N235&lt;3.7),1,0)</f>
        <v>0</v>
      </c>
      <c r="Q237" s="95">
        <f>IF(AND(Datos_totales!$N235&gt;=3.7,Datos_totales!$N235&lt;4),1,0)</f>
        <v>0</v>
      </c>
      <c r="R237" s="95">
        <f>IF(Datos_totales!$N235&gt;4,1,0)</f>
        <v>0</v>
      </c>
      <c r="S237" s="95">
        <v>1.9000000000000057</v>
      </c>
      <c r="T237" s="95">
        <f t="shared" si="51"/>
        <v>149.4</v>
      </c>
      <c r="U237" s="95">
        <v>0</v>
      </c>
      <c r="V237" s="53">
        <v>7.999999999999996E-2</v>
      </c>
      <c r="W237" s="54">
        <f t="shared" si="42"/>
        <v>0</v>
      </c>
      <c r="X237" s="54">
        <f t="shared" si="43"/>
        <v>1</v>
      </c>
      <c r="Y237" s="54">
        <f t="shared" si="44"/>
        <v>0</v>
      </c>
      <c r="Z237" s="54">
        <f t="shared" si="45"/>
        <v>0</v>
      </c>
      <c r="AA237" s="54">
        <f t="shared" si="46"/>
        <v>0</v>
      </c>
      <c r="AB237" s="95">
        <v>8795</v>
      </c>
      <c r="AC237" s="95">
        <v>9599</v>
      </c>
      <c r="AD237" s="95">
        <v>10476</v>
      </c>
      <c r="AE237" s="95">
        <f t="shared" si="47"/>
        <v>9623</v>
      </c>
      <c r="AF237" s="95">
        <v>53.83</v>
      </c>
      <c r="AG237" s="95">
        <v>1.7310243798156879</v>
      </c>
      <c r="AH237" s="95">
        <v>2.66</v>
      </c>
      <c r="AI237" s="95">
        <f t="shared" si="48"/>
        <v>0</v>
      </c>
      <c r="AJ237" s="95">
        <f t="shared" si="49"/>
        <v>0</v>
      </c>
      <c r="AK237" s="95">
        <f t="shared" si="39"/>
        <v>1</v>
      </c>
      <c r="AL237" s="95">
        <f t="shared" si="40"/>
        <v>0</v>
      </c>
      <c r="AM237" s="95">
        <f t="shared" si="41"/>
        <v>0</v>
      </c>
      <c r="AN237" s="95">
        <v>0.42488163663106698</v>
      </c>
      <c r="AO237" s="95">
        <v>2</v>
      </c>
      <c r="AP237" s="50">
        <f t="shared" si="50"/>
        <v>1.0526315789473653</v>
      </c>
      <c r="AQ237" s="95">
        <v>0</v>
      </c>
      <c r="AR237" s="95">
        <f>'Datos sin int'!AE235</f>
        <v>0</v>
      </c>
      <c r="AS237" s="95">
        <f>'Datos sin int'!AF235</f>
        <v>0</v>
      </c>
      <c r="AT237" s="95">
        <f>'Datos sin int'!AG235</f>
        <v>0</v>
      </c>
      <c r="AU237" s="95">
        <f>'Datos sin int'!AH235</f>
        <v>3</v>
      </c>
      <c r="AV237" s="95">
        <f>'Datos sin int'!AI235</f>
        <v>3</v>
      </c>
      <c r="AW237" s="95">
        <f>'Datos sin int'!AJ235</f>
        <v>0</v>
      </c>
      <c r="AX237" s="95">
        <f>'Datos sin int'!AK235</f>
        <v>0</v>
      </c>
      <c r="AY237" s="95">
        <f>'Datos sin int'!AL235</f>
        <v>0</v>
      </c>
      <c r="AZ237" s="95">
        <f>'Datos sin int'!AM235</f>
        <v>2</v>
      </c>
      <c r="BA237" s="95">
        <f>'Datos sin int'!AN235</f>
        <v>2</v>
      </c>
      <c r="BB237" s="95">
        <f>'Datos sin int'!AO235</f>
        <v>0</v>
      </c>
      <c r="BC237" s="95">
        <f>'Datos sin int'!AP235</f>
        <v>0</v>
      </c>
      <c r="BD237" s="95">
        <f>'Datos sin int'!AQ235</f>
        <v>0</v>
      </c>
      <c r="BE237" s="95">
        <f>'Datos sin int'!AR235</f>
        <v>3</v>
      </c>
      <c r="BF237" s="95">
        <f>'Datos sin int'!AS235</f>
        <v>3</v>
      </c>
      <c r="BG237" s="95">
        <f>'Datos sin int'!AT235</f>
        <v>0</v>
      </c>
      <c r="BH237" s="95">
        <f>'Datos sin int'!AU235</f>
        <v>0</v>
      </c>
      <c r="BI237" s="95">
        <f>'Datos sin int'!AV235</f>
        <v>0</v>
      </c>
      <c r="BJ237" s="95">
        <f>'Datos sin int'!AW235</f>
        <v>8</v>
      </c>
      <c r="BK237" s="95">
        <f>'Datos sin int'!AX235</f>
        <v>8</v>
      </c>
    </row>
    <row r="238" spans="1:63" x14ac:dyDescent="0.3">
      <c r="A238" s="141">
        <v>235</v>
      </c>
      <c r="B238" s="95">
        <f>IF(Datos_totales!$E236=1,1,0)</f>
        <v>0</v>
      </c>
      <c r="C238" s="95">
        <f>IF(Datos_totales!$E236=2,1,0)</f>
        <v>0</v>
      </c>
      <c r="D238" s="95">
        <f>IF(Datos_totales!$E236=3,1,0)</f>
        <v>1</v>
      </c>
      <c r="E238" s="95">
        <f>IF(Datos_totales!$E236=4,1,0)</f>
        <v>0</v>
      </c>
      <c r="F238" s="95">
        <f>IF(Datos_totales!$B236=40,1,0)</f>
        <v>0</v>
      </c>
      <c r="G238" s="95">
        <f>IF(Datos_totales!$B236=60,1,0)</f>
        <v>1</v>
      </c>
      <c r="H238" s="95">
        <f>IF(Datos_totales!$B236=80,1,0)</f>
        <v>0</v>
      </c>
      <c r="I238" s="95">
        <f>IF(Datos_totales!$B236=90,1,0)</f>
        <v>0</v>
      </c>
      <c r="J238" s="95">
        <f>IF(Datos_totales!$M236=2,1,0)</f>
        <v>1</v>
      </c>
      <c r="K238" s="95">
        <f>IF(Datos_totales!$M236=3,1,0)</f>
        <v>0</v>
      </c>
      <c r="L238" s="95">
        <f>IF(Datos_totales!$M236=4,1,0)</f>
        <v>0</v>
      </c>
      <c r="M238" s="95">
        <f>IF(Datos_totales!$M236&gt;4,1,0)</f>
        <v>0</v>
      </c>
      <c r="N238" s="95">
        <f>IF(Datos_totales!$N236&lt;3.2,1,0)</f>
        <v>0</v>
      </c>
      <c r="O238" s="95">
        <f>IF(AND(Datos_totales!$N236&gt;=3.2,Datos_totales!$N236&lt;3.5),1,0)</f>
        <v>1</v>
      </c>
      <c r="P238" s="95">
        <f>IF(AND(Datos_totales!$N236&gt;=3.5,Datos_totales!$N236&lt;3.7),1,0)</f>
        <v>0</v>
      </c>
      <c r="Q238" s="95">
        <f>IF(AND(Datos_totales!$N236&gt;=3.7,Datos_totales!$N236&lt;4),1,0)</f>
        <v>0</v>
      </c>
      <c r="R238" s="95">
        <f>IF(Datos_totales!$N236&gt;4,1,0)</f>
        <v>0</v>
      </c>
      <c r="S238" s="95">
        <v>0.93000000000000682</v>
      </c>
      <c r="T238" s="95">
        <f t="shared" si="51"/>
        <v>150.33000000000001</v>
      </c>
      <c r="U238" s="95">
        <v>0</v>
      </c>
      <c r="V238" s="53">
        <v>0</v>
      </c>
      <c r="W238" s="54">
        <f t="shared" si="42"/>
        <v>1</v>
      </c>
      <c r="X238" s="54">
        <f t="shared" si="43"/>
        <v>0</v>
      </c>
      <c r="Y238" s="54">
        <f t="shared" si="44"/>
        <v>0</v>
      </c>
      <c r="Z238" s="54">
        <f t="shared" si="45"/>
        <v>0</v>
      </c>
      <c r="AA238" s="54">
        <f t="shared" si="46"/>
        <v>0</v>
      </c>
      <c r="AB238" s="95">
        <v>8795</v>
      </c>
      <c r="AC238" s="95">
        <v>9599</v>
      </c>
      <c r="AD238" s="95">
        <v>10476</v>
      </c>
      <c r="AE238" s="95">
        <f t="shared" si="47"/>
        <v>9623</v>
      </c>
      <c r="AF238" s="95">
        <v>83.44</v>
      </c>
      <c r="AG238" s="95">
        <v>1.9213742954184745</v>
      </c>
      <c r="AH238" s="95">
        <v>3.54</v>
      </c>
      <c r="AI238" s="95">
        <f t="shared" si="48"/>
        <v>0</v>
      </c>
      <c r="AJ238" s="95">
        <f t="shared" si="49"/>
        <v>0</v>
      </c>
      <c r="AK238" s="95">
        <f t="shared" si="39"/>
        <v>1</v>
      </c>
      <c r="AL238" s="95">
        <f t="shared" si="40"/>
        <v>0</v>
      </c>
      <c r="AM238" s="95">
        <f t="shared" si="41"/>
        <v>0</v>
      </c>
      <c r="AN238" s="95">
        <v>0.54900326202578786</v>
      </c>
      <c r="AO238" s="95">
        <v>2</v>
      </c>
      <c r="AP238" s="50">
        <f t="shared" si="50"/>
        <v>2.1505376344085865</v>
      </c>
      <c r="AQ238" s="95">
        <v>0</v>
      </c>
      <c r="AR238" s="95">
        <f>'Datos sin int'!AE236</f>
        <v>0</v>
      </c>
      <c r="AS238" s="95">
        <f>'Datos sin int'!AF236</f>
        <v>0</v>
      </c>
      <c r="AT238" s="95">
        <f>'Datos sin int'!AG236</f>
        <v>0</v>
      </c>
      <c r="AU238" s="95">
        <f>'Datos sin int'!AH236</f>
        <v>0</v>
      </c>
      <c r="AV238" s="95">
        <f>'Datos sin int'!AI236</f>
        <v>0</v>
      </c>
      <c r="AW238" s="95">
        <f>'Datos sin int'!AJ236</f>
        <v>0</v>
      </c>
      <c r="AX238" s="95">
        <f>'Datos sin int'!AK236</f>
        <v>1</v>
      </c>
      <c r="AY238" s="95">
        <f>'Datos sin int'!AL236</f>
        <v>1</v>
      </c>
      <c r="AZ238" s="95">
        <f>'Datos sin int'!AM236</f>
        <v>2</v>
      </c>
      <c r="BA238" s="95">
        <f>'Datos sin int'!AN236</f>
        <v>4</v>
      </c>
      <c r="BB238" s="95">
        <f>'Datos sin int'!AO236</f>
        <v>1</v>
      </c>
      <c r="BC238" s="95">
        <f>'Datos sin int'!AP236</f>
        <v>0</v>
      </c>
      <c r="BD238" s="95">
        <f>'Datos sin int'!AQ236</f>
        <v>0</v>
      </c>
      <c r="BE238" s="95">
        <f>'Datos sin int'!AR236</f>
        <v>0</v>
      </c>
      <c r="BF238" s="95">
        <f>'Datos sin int'!AS236</f>
        <v>1</v>
      </c>
      <c r="BG238" s="95">
        <f>'Datos sin int'!AT236</f>
        <v>1</v>
      </c>
      <c r="BH238" s="95">
        <f>'Datos sin int'!AU236</f>
        <v>1</v>
      </c>
      <c r="BI238" s="95">
        <f>'Datos sin int'!AV236</f>
        <v>1</v>
      </c>
      <c r="BJ238" s="95">
        <f>'Datos sin int'!AW236</f>
        <v>2</v>
      </c>
      <c r="BK238" s="95">
        <f>'Datos sin int'!AX236</f>
        <v>5</v>
      </c>
    </row>
    <row r="239" spans="1:63" x14ac:dyDescent="0.3">
      <c r="A239" s="141">
        <v>236</v>
      </c>
      <c r="B239" s="95">
        <f>IF(Datos_totales!$E237=1,1,0)</f>
        <v>0</v>
      </c>
      <c r="C239" s="95">
        <f>IF(Datos_totales!$E237=2,1,0)</f>
        <v>0</v>
      </c>
      <c r="D239" s="95">
        <f>IF(Datos_totales!$E237=3,1,0)</f>
        <v>1</v>
      </c>
      <c r="E239" s="95">
        <f>IF(Datos_totales!$E237=4,1,0)</f>
        <v>0</v>
      </c>
      <c r="F239" s="95">
        <f>IF(Datos_totales!$B237=40,1,0)</f>
        <v>0</v>
      </c>
      <c r="G239" s="95">
        <f>IF(Datos_totales!$B237=60,1,0)</f>
        <v>0</v>
      </c>
      <c r="H239" s="95">
        <f>IF(Datos_totales!$B237=80,1,0)</f>
        <v>1</v>
      </c>
      <c r="I239" s="95">
        <f>IF(Datos_totales!$B237=90,1,0)</f>
        <v>0</v>
      </c>
      <c r="J239" s="95">
        <f>IF(Datos_totales!$M237=2,1,0)</f>
        <v>1</v>
      </c>
      <c r="K239" s="95">
        <f>IF(Datos_totales!$M237=3,1,0)</f>
        <v>0</v>
      </c>
      <c r="L239" s="95">
        <f>IF(Datos_totales!$M237=4,1,0)</f>
        <v>0</v>
      </c>
      <c r="M239" s="95">
        <f>IF(Datos_totales!$M237&gt;4,1,0)</f>
        <v>0</v>
      </c>
      <c r="N239" s="95">
        <f>IF(Datos_totales!$N237&lt;3.2,1,0)</f>
        <v>0</v>
      </c>
      <c r="O239" s="95">
        <f>IF(AND(Datos_totales!$N237&gt;=3.2,Datos_totales!$N237&lt;3.5),1,0)</f>
        <v>0</v>
      </c>
      <c r="P239" s="95">
        <f>IF(AND(Datos_totales!$N237&gt;=3.5,Datos_totales!$N237&lt;3.7),1,0)</f>
        <v>1</v>
      </c>
      <c r="Q239" s="95">
        <f>IF(AND(Datos_totales!$N237&gt;=3.7,Datos_totales!$N237&lt;4),1,0)</f>
        <v>0</v>
      </c>
      <c r="R239" s="95">
        <f>IF(Datos_totales!$N237&gt;4,1,0)</f>
        <v>0</v>
      </c>
      <c r="S239" s="95">
        <v>1.2039999999999793</v>
      </c>
      <c r="T239" s="95">
        <f t="shared" si="51"/>
        <v>151.53399999999999</v>
      </c>
      <c r="U239" s="95">
        <v>0</v>
      </c>
      <c r="V239" s="53">
        <v>6.0000000000000053E-2</v>
      </c>
      <c r="W239" s="54">
        <f t="shared" si="42"/>
        <v>0</v>
      </c>
      <c r="X239" s="54">
        <f t="shared" si="43"/>
        <v>1</v>
      </c>
      <c r="Y239" s="54">
        <f t="shared" si="44"/>
        <v>0</v>
      </c>
      <c r="Z239" s="54">
        <f t="shared" si="45"/>
        <v>0</v>
      </c>
      <c r="AA239" s="54">
        <f t="shared" si="46"/>
        <v>0</v>
      </c>
      <c r="AB239" s="95">
        <v>8795</v>
      </c>
      <c r="AC239" s="95">
        <v>9599</v>
      </c>
      <c r="AD239" s="95">
        <v>10476</v>
      </c>
      <c r="AE239" s="95">
        <f t="shared" si="47"/>
        <v>9623</v>
      </c>
      <c r="AF239" s="95">
        <v>50.53</v>
      </c>
      <c r="AG239" s="95">
        <v>1.7035492982382305</v>
      </c>
      <c r="AH239" s="95">
        <v>3.81</v>
      </c>
      <c r="AI239" s="95">
        <f t="shared" si="48"/>
        <v>0</v>
      </c>
      <c r="AJ239" s="95">
        <f t="shared" si="49"/>
        <v>0</v>
      </c>
      <c r="AK239" s="95">
        <f t="shared" si="39"/>
        <v>0</v>
      </c>
      <c r="AL239" s="95">
        <f t="shared" si="40"/>
        <v>1</v>
      </c>
      <c r="AM239" s="95">
        <f t="shared" si="41"/>
        <v>0</v>
      </c>
      <c r="AN239" s="95">
        <v>0.58092497567561929</v>
      </c>
      <c r="AO239" s="95">
        <v>0</v>
      </c>
      <c r="AP239" s="50">
        <f t="shared" si="50"/>
        <v>0</v>
      </c>
      <c r="AQ239" s="95">
        <v>0</v>
      </c>
      <c r="AR239" s="95">
        <f>'Datos sin int'!AE237</f>
        <v>0</v>
      </c>
      <c r="AS239" s="95">
        <f>'Datos sin int'!AF237</f>
        <v>1</v>
      </c>
      <c r="AT239" s="95">
        <f>'Datos sin int'!AG237</f>
        <v>0</v>
      </c>
      <c r="AU239" s="95">
        <f>'Datos sin int'!AH237</f>
        <v>0</v>
      </c>
      <c r="AV239" s="95">
        <f>'Datos sin int'!AI237</f>
        <v>1</v>
      </c>
      <c r="AW239" s="95">
        <f>'Datos sin int'!AJ237</f>
        <v>0</v>
      </c>
      <c r="AX239" s="95">
        <f>'Datos sin int'!AK237</f>
        <v>1</v>
      </c>
      <c r="AY239" s="95">
        <f>'Datos sin int'!AL237</f>
        <v>0</v>
      </c>
      <c r="AZ239" s="95">
        <f>'Datos sin int'!AM237</f>
        <v>1</v>
      </c>
      <c r="BA239" s="95">
        <f>'Datos sin int'!AN237</f>
        <v>2</v>
      </c>
      <c r="BB239" s="95">
        <f>'Datos sin int'!AO237</f>
        <v>0</v>
      </c>
      <c r="BC239" s="95">
        <f>'Datos sin int'!AP237</f>
        <v>0</v>
      </c>
      <c r="BD239" s="95">
        <f>'Datos sin int'!AQ237</f>
        <v>0</v>
      </c>
      <c r="BE239" s="95">
        <f>'Datos sin int'!AR237</f>
        <v>1</v>
      </c>
      <c r="BF239" s="95">
        <f>'Datos sin int'!AS237</f>
        <v>1</v>
      </c>
      <c r="BG239" s="95">
        <f>'Datos sin int'!AT237</f>
        <v>0</v>
      </c>
      <c r="BH239" s="95">
        <f>'Datos sin int'!AU237</f>
        <v>2</v>
      </c>
      <c r="BI239" s="95">
        <f>'Datos sin int'!AV237</f>
        <v>0</v>
      </c>
      <c r="BJ239" s="95">
        <f>'Datos sin int'!AW237</f>
        <v>2</v>
      </c>
      <c r="BK239" s="95">
        <f>'Datos sin int'!AX237</f>
        <v>4</v>
      </c>
    </row>
    <row r="240" spans="1:63" x14ac:dyDescent="0.3">
      <c r="A240" s="141">
        <v>237</v>
      </c>
      <c r="B240" s="95">
        <f>IF(Datos_totales!$E238=1,1,0)</f>
        <v>0</v>
      </c>
      <c r="C240" s="95">
        <f>IF(Datos_totales!$E238=2,1,0)</f>
        <v>0</v>
      </c>
      <c r="D240" s="95">
        <f>IF(Datos_totales!$E238=3,1,0)</f>
        <v>1</v>
      </c>
      <c r="E240" s="95">
        <f>IF(Datos_totales!$E238=4,1,0)</f>
        <v>0</v>
      </c>
      <c r="F240" s="95">
        <f>IF(Datos_totales!$B238=40,1,0)</f>
        <v>0</v>
      </c>
      <c r="G240" s="95">
        <f>IF(Datos_totales!$B238=60,1,0)</f>
        <v>1</v>
      </c>
      <c r="H240" s="95">
        <f>IF(Datos_totales!$B238=80,1,0)</f>
        <v>0</v>
      </c>
      <c r="I240" s="95">
        <f>IF(Datos_totales!$B238=90,1,0)</f>
        <v>0</v>
      </c>
      <c r="J240" s="95">
        <f>IF(Datos_totales!$M238=2,1,0)</f>
        <v>1</v>
      </c>
      <c r="K240" s="95">
        <f>IF(Datos_totales!$M238=3,1,0)</f>
        <v>0</v>
      </c>
      <c r="L240" s="95">
        <f>IF(Datos_totales!$M238=4,1,0)</f>
        <v>0</v>
      </c>
      <c r="M240" s="95">
        <f>IF(Datos_totales!$M238&gt;4,1,0)</f>
        <v>0</v>
      </c>
      <c r="N240" s="95">
        <f>IF(Datos_totales!$N238&lt;3.2,1,0)</f>
        <v>0</v>
      </c>
      <c r="O240" s="95">
        <f>IF(AND(Datos_totales!$N238&gt;=3.2,Datos_totales!$N238&lt;3.5),1,0)</f>
        <v>1</v>
      </c>
      <c r="P240" s="95">
        <f>IF(AND(Datos_totales!$N238&gt;=3.5,Datos_totales!$N238&lt;3.7),1,0)</f>
        <v>0</v>
      </c>
      <c r="Q240" s="95">
        <f>IF(AND(Datos_totales!$N238&gt;=3.7,Datos_totales!$N238&lt;4),1,0)</f>
        <v>0</v>
      </c>
      <c r="R240" s="95">
        <f>IF(Datos_totales!$N238&gt;4,1,0)</f>
        <v>0</v>
      </c>
      <c r="S240" s="95">
        <v>1.3060000000000116</v>
      </c>
      <c r="T240" s="95">
        <f t="shared" si="51"/>
        <v>152.84</v>
      </c>
      <c r="U240" s="95">
        <v>0</v>
      </c>
      <c r="V240" s="53">
        <v>0</v>
      </c>
      <c r="W240" s="54">
        <f t="shared" si="42"/>
        <v>1</v>
      </c>
      <c r="X240" s="54">
        <f t="shared" si="43"/>
        <v>0</v>
      </c>
      <c r="Y240" s="54">
        <f t="shared" si="44"/>
        <v>0</v>
      </c>
      <c r="Z240" s="54">
        <f t="shared" si="45"/>
        <v>0</v>
      </c>
      <c r="AA240" s="54">
        <f t="shared" si="46"/>
        <v>0</v>
      </c>
      <c r="AB240" s="95">
        <v>8795</v>
      </c>
      <c r="AC240" s="95">
        <v>9599</v>
      </c>
      <c r="AD240" s="95">
        <v>10476</v>
      </c>
      <c r="AE240" s="95">
        <f t="shared" si="47"/>
        <v>9623</v>
      </c>
      <c r="AF240" s="95">
        <v>68.73</v>
      </c>
      <c r="AG240" s="95">
        <v>1.8371463439090601</v>
      </c>
      <c r="AH240" s="95">
        <v>3.08</v>
      </c>
      <c r="AI240" s="95">
        <f t="shared" si="48"/>
        <v>0</v>
      </c>
      <c r="AJ240" s="95">
        <f t="shared" si="49"/>
        <v>0</v>
      </c>
      <c r="AK240" s="95">
        <f t="shared" si="39"/>
        <v>1</v>
      </c>
      <c r="AL240" s="95">
        <f t="shared" si="40"/>
        <v>0</v>
      </c>
      <c r="AM240" s="95">
        <f t="shared" si="41"/>
        <v>0</v>
      </c>
      <c r="AN240" s="95">
        <v>0.48855071650044429</v>
      </c>
      <c r="AO240" s="95">
        <v>0</v>
      </c>
      <c r="AP240" s="50">
        <f t="shared" si="50"/>
        <v>0</v>
      </c>
      <c r="AQ240" s="95">
        <v>0</v>
      </c>
      <c r="AR240" s="95">
        <f>'Datos sin int'!AE238</f>
        <v>0</v>
      </c>
      <c r="AS240" s="95">
        <f>'Datos sin int'!AF238</f>
        <v>1</v>
      </c>
      <c r="AT240" s="95">
        <f>'Datos sin int'!AG238</f>
        <v>0</v>
      </c>
      <c r="AU240" s="95">
        <f>'Datos sin int'!AH238</f>
        <v>1</v>
      </c>
      <c r="AV240" s="95">
        <f>'Datos sin int'!AI238</f>
        <v>2</v>
      </c>
      <c r="AW240" s="95">
        <f>'Datos sin int'!AJ238</f>
        <v>0</v>
      </c>
      <c r="AX240" s="95">
        <f>'Datos sin int'!AK238</f>
        <v>0</v>
      </c>
      <c r="AY240" s="95">
        <f>'Datos sin int'!AL238</f>
        <v>0</v>
      </c>
      <c r="AZ240" s="95">
        <f>'Datos sin int'!AM238</f>
        <v>2</v>
      </c>
      <c r="BA240" s="95">
        <f>'Datos sin int'!AN238</f>
        <v>2</v>
      </c>
      <c r="BB240" s="95">
        <f>'Datos sin int'!AO238</f>
        <v>1</v>
      </c>
      <c r="BC240" s="95">
        <f>'Datos sin int'!AP238</f>
        <v>0</v>
      </c>
      <c r="BD240" s="95">
        <f>'Datos sin int'!AQ238</f>
        <v>1</v>
      </c>
      <c r="BE240" s="95">
        <f>'Datos sin int'!AR238</f>
        <v>2</v>
      </c>
      <c r="BF240" s="95">
        <f>'Datos sin int'!AS238</f>
        <v>4</v>
      </c>
      <c r="BG240" s="95">
        <f>'Datos sin int'!AT238</f>
        <v>1</v>
      </c>
      <c r="BH240" s="95">
        <f>'Datos sin int'!AU238</f>
        <v>1</v>
      </c>
      <c r="BI240" s="95">
        <f>'Datos sin int'!AV238</f>
        <v>1</v>
      </c>
      <c r="BJ240" s="95">
        <f>'Datos sin int'!AW238</f>
        <v>5</v>
      </c>
      <c r="BK240" s="95">
        <f>'Datos sin int'!AX238</f>
        <v>8</v>
      </c>
    </row>
    <row r="241" spans="1:63" x14ac:dyDescent="0.3">
      <c r="A241" s="141">
        <v>238</v>
      </c>
      <c r="B241" s="95">
        <f>IF(Datos_totales!$E239=1,1,0)</f>
        <v>0</v>
      </c>
      <c r="C241" s="95">
        <f>IF(Datos_totales!$E239=2,1,0)</f>
        <v>0</v>
      </c>
      <c r="D241" s="95">
        <f>IF(Datos_totales!$E239=3,1,0)</f>
        <v>1</v>
      </c>
      <c r="E241" s="95">
        <f>IF(Datos_totales!$E239=4,1,0)</f>
        <v>0</v>
      </c>
      <c r="F241" s="95">
        <f>IF(Datos_totales!$B239=40,1,0)</f>
        <v>0</v>
      </c>
      <c r="G241" s="95">
        <f>IF(Datos_totales!$B239=60,1,0)</f>
        <v>1</v>
      </c>
      <c r="H241" s="95">
        <f>IF(Datos_totales!$B239=80,1,0)</f>
        <v>0</v>
      </c>
      <c r="I241" s="95">
        <f>IF(Datos_totales!$B239=90,1,0)</f>
        <v>0</v>
      </c>
      <c r="J241" s="95">
        <f>IF(Datos_totales!$M239=2,1,0)</f>
        <v>1</v>
      </c>
      <c r="K241" s="95">
        <f>IF(Datos_totales!$M239=3,1,0)</f>
        <v>0</v>
      </c>
      <c r="L241" s="95">
        <f>IF(Datos_totales!$M239=4,1,0)</f>
        <v>0</v>
      </c>
      <c r="M241" s="95">
        <f>IF(Datos_totales!$M239&gt;4,1,0)</f>
        <v>0</v>
      </c>
      <c r="N241" s="95">
        <f>IF(Datos_totales!$N239&lt;3.2,1,0)</f>
        <v>0</v>
      </c>
      <c r="O241" s="95">
        <f>IF(AND(Datos_totales!$N239&gt;=3.2,Datos_totales!$N239&lt;3.5),1,0)</f>
        <v>0</v>
      </c>
      <c r="P241" s="95">
        <f>IF(AND(Datos_totales!$N239&gt;=3.5,Datos_totales!$N239&lt;3.7),1,0)</f>
        <v>1</v>
      </c>
      <c r="Q241" s="95">
        <f>IF(AND(Datos_totales!$N239&gt;=3.7,Datos_totales!$N239&lt;4),1,0)</f>
        <v>0</v>
      </c>
      <c r="R241" s="95">
        <f>IF(Datos_totales!$N239&gt;4,1,0)</f>
        <v>0</v>
      </c>
      <c r="S241" s="95">
        <v>1.1599999999999966</v>
      </c>
      <c r="T241" s="95">
        <f t="shared" si="51"/>
        <v>154</v>
      </c>
      <c r="U241" s="95">
        <v>0</v>
      </c>
      <c r="V241" s="53">
        <v>5.0000000000000044E-2</v>
      </c>
      <c r="W241" s="54">
        <f t="shared" si="42"/>
        <v>0</v>
      </c>
      <c r="X241" s="54">
        <f t="shared" si="43"/>
        <v>1</v>
      </c>
      <c r="Y241" s="54">
        <f t="shared" si="44"/>
        <v>0</v>
      </c>
      <c r="Z241" s="54">
        <f t="shared" si="45"/>
        <v>0</v>
      </c>
      <c r="AA241" s="54">
        <f t="shared" si="46"/>
        <v>0</v>
      </c>
      <c r="AB241" s="95">
        <v>8795</v>
      </c>
      <c r="AC241" s="95">
        <v>9599</v>
      </c>
      <c r="AD241" s="95">
        <v>10476</v>
      </c>
      <c r="AE241" s="95">
        <f t="shared" si="47"/>
        <v>9623</v>
      </c>
      <c r="AF241" s="95">
        <v>74.58</v>
      </c>
      <c r="AG241" s="95">
        <v>1.8726223790252885</v>
      </c>
      <c r="AH241" s="95">
        <v>3.37</v>
      </c>
      <c r="AI241" s="95">
        <f t="shared" si="48"/>
        <v>0</v>
      </c>
      <c r="AJ241" s="95">
        <f t="shared" si="49"/>
        <v>0</v>
      </c>
      <c r="AK241" s="95">
        <f t="shared" si="39"/>
        <v>1</v>
      </c>
      <c r="AL241" s="95">
        <f t="shared" si="40"/>
        <v>0</v>
      </c>
      <c r="AM241" s="95">
        <f t="shared" si="41"/>
        <v>0</v>
      </c>
      <c r="AN241" s="95">
        <v>0.52762990087133865</v>
      </c>
      <c r="AO241" s="95">
        <v>2</v>
      </c>
      <c r="AP241" s="50">
        <f t="shared" si="50"/>
        <v>1.7241379310344878</v>
      </c>
      <c r="AQ241" s="95">
        <v>0</v>
      </c>
      <c r="AR241" s="95">
        <f>'Datos sin int'!AE239</f>
        <v>0</v>
      </c>
      <c r="AS241" s="95">
        <f>'Datos sin int'!AF239</f>
        <v>0</v>
      </c>
      <c r="AT241" s="95">
        <f>'Datos sin int'!AG239</f>
        <v>0</v>
      </c>
      <c r="AU241" s="95">
        <f>'Datos sin int'!AH239</f>
        <v>1</v>
      </c>
      <c r="AV241" s="95">
        <f>'Datos sin int'!AI239</f>
        <v>1</v>
      </c>
      <c r="AW241" s="95">
        <f>'Datos sin int'!AJ239</f>
        <v>0</v>
      </c>
      <c r="AX241" s="95">
        <f>'Datos sin int'!AK239</f>
        <v>0</v>
      </c>
      <c r="AY241" s="95">
        <f>'Datos sin int'!AL239</f>
        <v>0</v>
      </c>
      <c r="AZ241" s="95">
        <f>'Datos sin int'!AM239</f>
        <v>2</v>
      </c>
      <c r="BA241" s="95">
        <f>'Datos sin int'!AN239</f>
        <v>2</v>
      </c>
      <c r="BB241" s="95">
        <f>'Datos sin int'!AO239</f>
        <v>0</v>
      </c>
      <c r="BC241" s="95">
        <f>'Datos sin int'!AP239</f>
        <v>0</v>
      </c>
      <c r="BD241" s="95">
        <f>'Datos sin int'!AQ239</f>
        <v>1</v>
      </c>
      <c r="BE241" s="95">
        <f>'Datos sin int'!AR239</f>
        <v>2</v>
      </c>
      <c r="BF241" s="95">
        <f>'Datos sin int'!AS239</f>
        <v>3</v>
      </c>
      <c r="BG241" s="95">
        <f>'Datos sin int'!AT239</f>
        <v>0</v>
      </c>
      <c r="BH241" s="95">
        <f>'Datos sin int'!AU239</f>
        <v>0</v>
      </c>
      <c r="BI241" s="95">
        <f>'Datos sin int'!AV239</f>
        <v>1</v>
      </c>
      <c r="BJ241" s="95">
        <f>'Datos sin int'!AW239</f>
        <v>5</v>
      </c>
      <c r="BK241" s="95">
        <f>'Datos sin int'!AX239</f>
        <v>6</v>
      </c>
    </row>
    <row r="242" spans="1:63" x14ac:dyDescent="0.3">
      <c r="A242" s="141">
        <v>239</v>
      </c>
      <c r="B242" s="95">
        <f>IF(Datos_totales!$E240=1,1,0)</f>
        <v>0</v>
      </c>
      <c r="C242" s="95">
        <f>IF(Datos_totales!$E240=2,1,0)</f>
        <v>0</v>
      </c>
      <c r="D242" s="95">
        <f>IF(Datos_totales!$E240=3,1,0)</f>
        <v>0</v>
      </c>
      <c r="E242" s="95">
        <f>IF(Datos_totales!$E240=4,1,0)</f>
        <v>1</v>
      </c>
      <c r="F242" s="95">
        <f>IF(Datos_totales!$B240=40,1,0)</f>
        <v>0</v>
      </c>
      <c r="G242" s="95">
        <f>IF(Datos_totales!$B240=60,1,0)</f>
        <v>1</v>
      </c>
      <c r="H242" s="95">
        <f>IF(Datos_totales!$B240=80,1,0)</f>
        <v>0</v>
      </c>
      <c r="I242" s="95">
        <f>IF(Datos_totales!$B240=90,1,0)</f>
        <v>0</v>
      </c>
      <c r="J242" s="95">
        <f>IF(Datos_totales!$M240=2,1,0)</f>
        <v>1</v>
      </c>
      <c r="K242" s="95">
        <f>IF(Datos_totales!$M240=3,1,0)</f>
        <v>0</v>
      </c>
      <c r="L242" s="95">
        <f>IF(Datos_totales!$M240=4,1,0)</f>
        <v>0</v>
      </c>
      <c r="M242" s="95">
        <f>IF(Datos_totales!$M240&gt;4,1,0)</f>
        <v>0</v>
      </c>
      <c r="N242" s="95">
        <f>IF(Datos_totales!$N240&lt;3.2,1,0)</f>
        <v>0</v>
      </c>
      <c r="O242" s="95">
        <f>IF(AND(Datos_totales!$N240&gt;=3.2,Datos_totales!$N240&lt;3.5),1,0)</f>
        <v>0</v>
      </c>
      <c r="P242" s="95">
        <f>IF(AND(Datos_totales!$N240&gt;=3.5,Datos_totales!$N240&lt;3.7),1,0)</f>
        <v>1</v>
      </c>
      <c r="Q242" s="95">
        <f>IF(AND(Datos_totales!$N240&gt;=3.7,Datos_totales!$N240&lt;4),1,0)</f>
        <v>0</v>
      </c>
      <c r="R242" s="95">
        <f>IF(Datos_totales!$N240&gt;4,1,0)</f>
        <v>0</v>
      </c>
      <c r="S242" s="95">
        <v>1.4000000000000057</v>
      </c>
      <c r="T242" s="95">
        <f t="shared" si="51"/>
        <v>155.4</v>
      </c>
      <c r="U242" s="95">
        <v>0</v>
      </c>
      <c r="V242" s="53">
        <v>0</v>
      </c>
      <c r="W242" s="54">
        <f t="shared" si="42"/>
        <v>1</v>
      </c>
      <c r="X242" s="54">
        <f t="shared" si="43"/>
        <v>0</v>
      </c>
      <c r="Y242" s="54">
        <f t="shared" si="44"/>
        <v>0</v>
      </c>
      <c r="Z242" s="54">
        <f t="shared" si="45"/>
        <v>0</v>
      </c>
      <c r="AA242" s="54">
        <f t="shared" si="46"/>
        <v>0</v>
      </c>
      <c r="AB242" s="95">
        <v>8795</v>
      </c>
      <c r="AC242" s="95">
        <v>9599</v>
      </c>
      <c r="AD242" s="95">
        <v>10476</v>
      </c>
      <c r="AE242" s="95">
        <f t="shared" si="47"/>
        <v>9623</v>
      </c>
      <c r="AF242" s="95">
        <v>81.510000000000005</v>
      </c>
      <c r="AG242" s="95">
        <v>1.9112108931375533</v>
      </c>
      <c r="AH242" s="95">
        <v>3.35</v>
      </c>
      <c r="AI242" s="95">
        <f t="shared" si="48"/>
        <v>0</v>
      </c>
      <c r="AJ242" s="95">
        <f t="shared" si="49"/>
        <v>0</v>
      </c>
      <c r="AK242" s="95">
        <f t="shared" si="39"/>
        <v>1</v>
      </c>
      <c r="AL242" s="95">
        <f t="shared" si="40"/>
        <v>0</v>
      </c>
      <c r="AM242" s="95">
        <f t="shared" si="41"/>
        <v>0</v>
      </c>
      <c r="AN242" s="95">
        <v>0.5250448070368452</v>
      </c>
      <c r="AO242" s="95">
        <v>2</v>
      </c>
      <c r="AP242" s="50">
        <f t="shared" si="50"/>
        <v>1.4285714285714228</v>
      </c>
      <c r="AQ242" s="95">
        <v>0</v>
      </c>
      <c r="AR242" s="95">
        <f>'Datos sin int'!AE240</f>
        <v>0</v>
      </c>
      <c r="AS242" s="95">
        <f>'Datos sin int'!AF240</f>
        <v>0</v>
      </c>
      <c r="AT242" s="95">
        <f>'Datos sin int'!AG240</f>
        <v>2</v>
      </c>
      <c r="AU242" s="95">
        <f>'Datos sin int'!AH240</f>
        <v>0</v>
      </c>
      <c r="AV242" s="95">
        <f>'Datos sin int'!AI240</f>
        <v>2</v>
      </c>
      <c r="AW242" s="95">
        <f>'Datos sin int'!AJ240</f>
        <v>0</v>
      </c>
      <c r="AX242" s="95">
        <f>'Datos sin int'!AK240</f>
        <v>0</v>
      </c>
      <c r="AY242" s="95">
        <f>'Datos sin int'!AL240</f>
        <v>2</v>
      </c>
      <c r="AZ242" s="95">
        <f>'Datos sin int'!AM240</f>
        <v>2</v>
      </c>
      <c r="BA242" s="95">
        <f>'Datos sin int'!AN240</f>
        <v>4</v>
      </c>
      <c r="BB242" s="95">
        <f>'Datos sin int'!AO240</f>
        <v>0</v>
      </c>
      <c r="BC242" s="95">
        <f>'Datos sin int'!AP240</f>
        <v>0</v>
      </c>
      <c r="BD242" s="95">
        <f>'Datos sin int'!AQ240</f>
        <v>0</v>
      </c>
      <c r="BE242" s="95">
        <f>'Datos sin int'!AR240</f>
        <v>2</v>
      </c>
      <c r="BF242" s="95">
        <f>'Datos sin int'!AS240</f>
        <v>2</v>
      </c>
      <c r="BG242" s="95">
        <f>'Datos sin int'!AT240</f>
        <v>0</v>
      </c>
      <c r="BH242" s="95">
        <f>'Datos sin int'!AU240</f>
        <v>0</v>
      </c>
      <c r="BI242" s="95">
        <f>'Datos sin int'!AV240</f>
        <v>4</v>
      </c>
      <c r="BJ242" s="95">
        <f>'Datos sin int'!AW240</f>
        <v>4</v>
      </c>
      <c r="BK242" s="95">
        <f>'Datos sin int'!AX240</f>
        <v>8</v>
      </c>
    </row>
    <row r="243" spans="1:63" x14ac:dyDescent="0.3">
      <c r="A243" s="141">
        <v>240</v>
      </c>
      <c r="B243" s="95">
        <f>IF(Datos_totales!$E241=1,1,0)</f>
        <v>0</v>
      </c>
      <c r="C243" s="95">
        <f>IF(Datos_totales!$E241=2,1,0)</f>
        <v>0</v>
      </c>
      <c r="D243" s="95">
        <f>IF(Datos_totales!$E241=3,1,0)</f>
        <v>1</v>
      </c>
      <c r="E243" s="95">
        <f>IF(Datos_totales!$E241=4,1,0)</f>
        <v>0</v>
      </c>
      <c r="F243" s="95">
        <f>IF(Datos_totales!$B241=40,1,0)</f>
        <v>0</v>
      </c>
      <c r="G243" s="95">
        <f>IF(Datos_totales!$B241=60,1,0)</f>
        <v>1</v>
      </c>
      <c r="H243" s="95">
        <f>IF(Datos_totales!$B241=80,1,0)</f>
        <v>0</v>
      </c>
      <c r="I243" s="95">
        <f>IF(Datos_totales!$B241=90,1,0)</f>
        <v>0</v>
      </c>
      <c r="J243" s="95">
        <f>IF(Datos_totales!$M241=2,1,0)</f>
        <v>1</v>
      </c>
      <c r="K243" s="95">
        <f>IF(Datos_totales!$M241=3,1,0)</f>
        <v>0</v>
      </c>
      <c r="L243" s="95">
        <f>IF(Datos_totales!$M241=4,1,0)</f>
        <v>0</v>
      </c>
      <c r="M243" s="95">
        <f>IF(Datos_totales!$M241&gt;4,1,0)</f>
        <v>0</v>
      </c>
      <c r="N243" s="95">
        <f>IF(Datos_totales!$N241&lt;3.2,1,0)</f>
        <v>0</v>
      </c>
      <c r="O243" s="95">
        <f>IF(AND(Datos_totales!$N241&gt;=3.2,Datos_totales!$N241&lt;3.5),1,0)</f>
        <v>1</v>
      </c>
      <c r="P243" s="95">
        <f>IF(AND(Datos_totales!$N241&gt;=3.5,Datos_totales!$N241&lt;3.7),1,0)</f>
        <v>0</v>
      </c>
      <c r="Q243" s="95">
        <f>IF(AND(Datos_totales!$N241&gt;=3.7,Datos_totales!$N241&lt;4),1,0)</f>
        <v>0</v>
      </c>
      <c r="R243" s="95">
        <f>IF(Datos_totales!$N241&gt;4,1,0)</f>
        <v>0</v>
      </c>
      <c r="S243" s="95">
        <v>0.59999999999999432</v>
      </c>
      <c r="T243" s="95">
        <f t="shared" si="51"/>
        <v>156</v>
      </c>
      <c r="U243" s="95">
        <v>0</v>
      </c>
      <c r="V243" s="53">
        <v>0</v>
      </c>
      <c r="W243" s="54">
        <f t="shared" si="42"/>
        <v>1</v>
      </c>
      <c r="X243" s="54">
        <f t="shared" si="43"/>
        <v>0</v>
      </c>
      <c r="Y243" s="54">
        <f t="shared" si="44"/>
        <v>0</v>
      </c>
      <c r="Z243" s="54">
        <f t="shared" si="45"/>
        <v>0</v>
      </c>
      <c r="AA243" s="54">
        <f t="shared" si="46"/>
        <v>0</v>
      </c>
      <c r="AB243" s="95">
        <v>6367</v>
      </c>
      <c r="AC243" s="95">
        <v>6693</v>
      </c>
      <c r="AD243" s="95">
        <v>7035</v>
      </c>
      <c r="AE243" s="95">
        <f t="shared" si="47"/>
        <v>6698</v>
      </c>
      <c r="AF243" s="95">
        <v>86.46</v>
      </c>
      <c r="AG243" s="95">
        <v>1.936815231197633</v>
      </c>
      <c r="AH243" s="95">
        <v>3.98</v>
      </c>
      <c r="AI243" s="95">
        <f t="shared" si="48"/>
        <v>0</v>
      </c>
      <c r="AJ243" s="95">
        <f t="shared" si="49"/>
        <v>0</v>
      </c>
      <c r="AK243" s="95">
        <f t="shared" si="39"/>
        <v>0</v>
      </c>
      <c r="AL243" s="95">
        <f t="shared" si="40"/>
        <v>1</v>
      </c>
      <c r="AM243" s="95">
        <f t="shared" si="41"/>
        <v>0</v>
      </c>
      <c r="AN243" s="95">
        <v>0.59988307207368785</v>
      </c>
      <c r="AO243" s="95">
        <v>2</v>
      </c>
      <c r="AP243" s="50">
        <f t="shared" si="50"/>
        <v>3.333333333333365</v>
      </c>
      <c r="AQ243" s="95">
        <v>0</v>
      </c>
      <c r="AR243" s="95">
        <f>'Datos sin int'!AE241</f>
        <v>0</v>
      </c>
      <c r="AS243" s="95">
        <f>'Datos sin int'!AF241</f>
        <v>0</v>
      </c>
      <c r="AT243" s="95">
        <f>'Datos sin int'!AG241</f>
        <v>0</v>
      </c>
      <c r="AU243" s="95">
        <f>'Datos sin int'!AH241</f>
        <v>0</v>
      </c>
      <c r="AV243" s="95">
        <f>'Datos sin int'!AI241</f>
        <v>0</v>
      </c>
      <c r="AW243" s="95">
        <f>'Datos sin int'!AJ241</f>
        <v>1</v>
      </c>
      <c r="AX243" s="95">
        <f>'Datos sin int'!AK241</f>
        <v>0</v>
      </c>
      <c r="AY243" s="95">
        <f>'Datos sin int'!AL241</f>
        <v>1</v>
      </c>
      <c r="AZ243" s="95">
        <f>'Datos sin int'!AM241</f>
        <v>1</v>
      </c>
      <c r="BA243" s="95">
        <f>'Datos sin int'!AN241</f>
        <v>3</v>
      </c>
      <c r="BB243" s="95">
        <f>'Datos sin int'!AO241</f>
        <v>0</v>
      </c>
      <c r="BC243" s="95">
        <f>'Datos sin int'!AP241</f>
        <v>2</v>
      </c>
      <c r="BD243" s="95">
        <f>'Datos sin int'!AQ241</f>
        <v>1</v>
      </c>
      <c r="BE243" s="95">
        <f>'Datos sin int'!AR241</f>
        <v>0</v>
      </c>
      <c r="BF243" s="95">
        <f>'Datos sin int'!AS241</f>
        <v>3</v>
      </c>
      <c r="BG243" s="95">
        <f>'Datos sin int'!AT241</f>
        <v>1</v>
      </c>
      <c r="BH243" s="95">
        <f>'Datos sin int'!AU241</f>
        <v>2</v>
      </c>
      <c r="BI243" s="95">
        <f>'Datos sin int'!AV241</f>
        <v>2</v>
      </c>
      <c r="BJ243" s="95">
        <f>'Datos sin int'!AW241</f>
        <v>1</v>
      </c>
      <c r="BK243" s="95">
        <f>'Datos sin int'!AX241</f>
        <v>6</v>
      </c>
    </row>
    <row r="244" spans="1:63" x14ac:dyDescent="0.3">
      <c r="A244" s="141">
        <v>241</v>
      </c>
      <c r="B244" s="95">
        <f>IF(Datos_totales!$E242=1,1,0)</f>
        <v>0</v>
      </c>
      <c r="C244" s="95">
        <f>IF(Datos_totales!$E242=2,1,0)</f>
        <v>0</v>
      </c>
      <c r="D244" s="95">
        <f>IF(Datos_totales!$E242=3,1,0)</f>
        <v>1</v>
      </c>
      <c r="E244" s="95">
        <f>IF(Datos_totales!$E242=4,1,0)</f>
        <v>0</v>
      </c>
      <c r="F244" s="95">
        <f>IF(Datos_totales!$B242=40,1,0)</f>
        <v>0</v>
      </c>
      <c r="G244" s="95">
        <f>IF(Datos_totales!$B242=60,1,0)</f>
        <v>1</v>
      </c>
      <c r="H244" s="95">
        <f>IF(Datos_totales!$B242=80,1,0)</f>
        <v>0</v>
      </c>
      <c r="I244" s="95">
        <f>IF(Datos_totales!$B242=90,1,0)</f>
        <v>0</v>
      </c>
      <c r="J244" s="95">
        <f>IF(Datos_totales!$M242=2,1,0)</f>
        <v>1</v>
      </c>
      <c r="K244" s="95">
        <f>IF(Datos_totales!$M242=3,1,0)</f>
        <v>0</v>
      </c>
      <c r="L244" s="95">
        <f>IF(Datos_totales!$M242=4,1,0)</f>
        <v>0</v>
      </c>
      <c r="M244" s="95">
        <f>IF(Datos_totales!$M242&gt;4,1,0)</f>
        <v>0</v>
      </c>
      <c r="N244" s="95">
        <f>IF(Datos_totales!$N242&lt;3.2,1,0)</f>
        <v>0</v>
      </c>
      <c r="O244" s="95">
        <f>IF(AND(Datos_totales!$N242&gt;=3.2,Datos_totales!$N242&lt;3.5),1,0)</f>
        <v>1</v>
      </c>
      <c r="P244" s="95">
        <f>IF(AND(Datos_totales!$N242&gt;=3.5,Datos_totales!$N242&lt;3.7),1,0)</f>
        <v>0</v>
      </c>
      <c r="Q244" s="95">
        <f>IF(AND(Datos_totales!$N242&gt;=3.7,Datos_totales!$N242&lt;4),1,0)</f>
        <v>0</v>
      </c>
      <c r="R244" s="95">
        <f>IF(Datos_totales!$N242&gt;4,1,0)</f>
        <v>0</v>
      </c>
      <c r="S244" s="95">
        <v>1</v>
      </c>
      <c r="T244" s="95">
        <f t="shared" si="51"/>
        <v>157</v>
      </c>
      <c r="U244" s="95">
        <v>0</v>
      </c>
      <c r="V244" s="53">
        <v>0</v>
      </c>
      <c r="W244" s="54">
        <f t="shared" si="42"/>
        <v>1</v>
      </c>
      <c r="X244" s="54">
        <f t="shared" si="43"/>
        <v>0</v>
      </c>
      <c r="Y244" s="54">
        <f t="shared" si="44"/>
        <v>0</v>
      </c>
      <c r="Z244" s="54">
        <f t="shared" si="45"/>
        <v>0</v>
      </c>
      <c r="AA244" s="54">
        <f t="shared" si="46"/>
        <v>0</v>
      </c>
      <c r="AB244" s="95">
        <v>6367</v>
      </c>
      <c r="AC244" s="95">
        <v>6693</v>
      </c>
      <c r="AD244" s="95">
        <v>7035</v>
      </c>
      <c r="AE244" s="95">
        <f t="shared" si="47"/>
        <v>6698</v>
      </c>
      <c r="AF244" s="95">
        <v>48.63</v>
      </c>
      <c r="AG244" s="95">
        <v>1.6869042695681773</v>
      </c>
      <c r="AH244" s="95">
        <v>2.79</v>
      </c>
      <c r="AI244" s="95">
        <f t="shared" si="48"/>
        <v>0</v>
      </c>
      <c r="AJ244" s="95">
        <f t="shared" si="49"/>
        <v>0</v>
      </c>
      <c r="AK244" s="95">
        <f t="shared" si="39"/>
        <v>1</v>
      </c>
      <c r="AL244" s="95">
        <f t="shared" si="40"/>
        <v>0</v>
      </c>
      <c r="AM244" s="95">
        <f t="shared" si="41"/>
        <v>0</v>
      </c>
      <c r="AN244" s="95">
        <v>0.44560420327359757</v>
      </c>
      <c r="AO244" s="95">
        <v>0</v>
      </c>
      <c r="AP244" s="50">
        <f t="shared" si="50"/>
        <v>0</v>
      </c>
      <c r="AQ244" s="95">
        <v>0</v>
      </c>
      <c r="AR244" s="95">
        <f>'Datos sin int'!AE242</f>
        <v>0</v>
      </c>
      <c r="AS244" s="95">
        <f>'Datos sin int'!AF242</f>
        <v>0</v>
      </c>
      <c r="AT244" s="95">
        <f>'Datos sin int'!AG242</f>
        <v>0</v>
      </c>
      <c r="AU244" s="95">
        <f>'Datos sin int'!AH242</f>
        <v>0</v>
      </c>
      <c r="AV244" s="95">
        <f>'Datos sin int'!AI242</f>
        <v>0</v>
      </c>
      <c r="AW244" s="95">
        <f>'Datos sin int'!AJ242</f>
        <v>0</v>
      </c>
      <c r="AX244" s="95">
        <f>'Datos sin int'!AK242</f>
        <v>0</v>
      </c>
      <c r="AY244" s="95">
        <f>'Datos sin int'!AL242</f>
        <v>2</v>
      </c>
      <c r="AZ244" s="95">
        <f>'Datos sin int'!AM242</f>
        <v>0</v>
      </c>
      <c r="BA244" s="95">
        <f>'Datos sin int'!AN242</f>
        <v>2</v>
      </c>
      <c r="BB244" s="95">
        <f>'Datos sin int'!AO242</f>
        <v>0</v>
      </c>
      <c r="BC244" s="95">
        <f>'Datos sin int'!AP242</f>
        <v>1</v>
      </c>
      <c r="BD244" s="95">
        <f>'Datos sin int'!AQ242</f>
        <v>0</v>
      </c>
      <c r="BE244" s="95">
        <f>'Datos sin int'!AR242</f>
        <v>0</v>
      </c>
      <c r="BF244" s="95">
        <f>'Datos sin int'!AS242</f>
        <v>1</v>
      </c>
      <c r="BG244" s="95">
        <f>'Datos sin int'!AT242</f>
        <v>0</v>
      </c>
      <c r="BH244" s="95">
        <f>'Datos sin int'!AU242</f>
        <v>1</v>
      </c>
      <c r="BI244" s="95">
        <f>'Datos sin int'!AV242</f>
        <v>2</v>
      </c>
      <c r="BJ244" s="95">
        <f>'Datos sin int'!AW242</f>
        <v>0</v>
      </c>
      <c r="BK244" s="95">
        <f>'Datos sin int'!AX242</f>
        <v>3</v>
      </c>
    </row>
    <row r="245" spans="1:63" x14ac:dyDescent="0.3">
      <c r="A245" s="141">
        <v>242</v>
      </c>
      <c r="B245" s="95">
        <f>IF(Datos_totales!$E243=1,1,0)</f>
        <v>0</v>
      </c>
      <c r="C245" s="95">
        <f>IF(Datos_totales!$E243=2,1,0)</f>
        <v>0</v>
      </c>
      <c r="D245" s="95">
        <f>IF(Datos_totales!$E243=3,1,0)</f>
        <v>1</v>
      </c>
      <c r="E245" s="95">
        <f>IF(Datos_totales!$E243=4,1,0)</f>
        <v>0</v>
      </c>
      <c r="F245" s="95">
        <f>IF(Datos_totales!$B243=40,1,0)</f>
        <v>0</v>
      </c>
      <c r="G245" s="95">
        <f>IF(Datos_totales!$B243=60,1,0)</f>
        <v>1</v>
      </c>
      <c r="H245" s="95">
        <f>IF(Datos_totales!$B243=80,1,0)</f>
        <v>0</v>
      </c>
      <c r="I245" s="95">
        <f>IF(Datos_totales!$B243=90,1,0)</f>
        <v>0</v>
      </c>
      <c r="J245" s="95">
        <f>IF(Datos_totales!$M243=2,1,0)</f>
        <v>1</v>
      </c>
      <c r="K245" s="95">
        <f>IF(Datos_totales!$M243=3,1,0)</f>
        <v>0</v>
      </c>
      <c r="L245" s="95">
        <f>IF(Datos_totales!$M243=4,1,0)</f>
        <v>0</v>
      </c>
      <c r="M245" s="95">
        <f>IF(Datos_totales!$M243&gt;4,1,0)</f>
        <v>0</v>
      </c>
      <c r="N245" s="95">
        <f>IF(Datos_totales!$N243&lt;3.2,1,0)</f>
        <v>0</v>
      </c>
      <c r="O245" s="95">
        <f>IF(AND(Datos_totales!$N243&gt;=3.2,Datos_totales!$N243&lt;3.5),1,0)</f>
        <v>1</v>
      </c>
      <c r="P245" s="95">
        <f>IF(AND(Datos_totales!$N243&gt;=3.5,Datos_totales!$N243&lt;3.7),1,0)</f>
        <v>0</v>
      </c>
      <c r="Q245" s="95">
        <f>IF(AND(Datos_totales!$N243&gt;=3.7,Datos_totales!$N243&lt;4),1,0)</f>
        <v>0</v>
      </c>
      <c r="R245" s="95">
        <f>IF(Datos_totales!$N243&gt;4,1,0)</f>
        <v>0</v>
      </c>
      <c r="S245" s="95">
        <v>1</v>
      </c>
      <c r="T245" s="95">
        <f t="shared" si="51"/>
        <v>158</v>
      </c>
      <c r="U245" s="95">
        <v>0</v>
      </c>
      <c r="V245" s="53">
        <v>1.0000000000000009E-2</v>
      </c>
      <c r="W245" s="54">
        <f t="shared" si="42"/>
        <v>1</v>
      </c>
      <c r="X245" s="54">
        <f t="shared" si="43"/>
        <v>0</v>
      </c>
      <c r="Y245" s="54">
        <f t="shared" si="44"/>
        <v>0</v>
      </c>
      <c r="Z245" s="54">
        <f t="shared" si="45"/>
        <v>0</v>
      </c>
      <c r="AA245" s="54">
        <f t="shared" si="46"/>
        <v>0</v>
      </c>
      <c r="AB245" s="95">
        <v>6367</v>
      </c>
      <c r="AC245" s="95">
        <v>6693</v>
      </c>
      <c r="AD245" s="95">
        <v>7035</v>
      </c>
      <c r="AE245" s="95">
        <f t="shared" si="47"/>
        <v>6698</v>
      </c>
      <c r="AF245" s="95">
        <v>52.12</v>
      </c>
      <c r="AG245" s="95">
        <v>1.717004407040547</v>
      </c>
      <c r="AH245" s="95">
        <v>3.21</v>
      </c>
      <c r="AI245" s="95">
        <f t="shared" si="48"/>
        <v>0</v>
      </c>
      <c r="AJ245" s="95">
        <f t="shared" si="49"/>
        <v>0</v>
      </c>
      <c r="AK245" s="95">
        <f t="shared" si="39"/>
        <v>1</v>
      </c>
      <c r="AL245" s="95">
        <f t="shared" si="40"/>
        <v>0</v>
      </c>
      <c r="AM245" s="95">
        <f t="shared" si="41"/>
        <v>0</v>
      </c>
      <c r="AN245" s="95">
        <v>0.5065050324048721</v>
      </c>
      <c r="AO245" s="95">
        <v>2</v>
      </c>
      <c r="AP245" s="50">
        <f t="shared" si="50"/>
        <v>2</v>
      </c>
      <c r="AQ245" s="95">
        <v>0</v>
      </c>
      <c r="AR245" s="95">
        <f>'Datos sin int'!AE243</f>
        <v>0</v>
      </c>
      <c r="AS245" s="95">
        <f>'Datos sin int'!AF243</f>
        <v>0</v>
      </c>
      <c r="AT245" s="95">
        <f>'Datos sin int'!AG243</f>
        <v>0</v>
      </c>
      <c r="AU245" s="95">
        <f>'Datos sin int'!AH243</f>
        <v>0</v>
      </c>
      <c r="AV245" s="95">
        <f>'Datos sin int'!AI243</f>
        <v>0</v>
      </c>
      <c r="AW245" s="95">
        <f>'Datos sin int'!AJ243</f>
        <v>0</v>
      </c>
      <c r="AX245" s="95">
        <f>'Datos sin int'!AK243</f>
        <v>1</v>
      </c>
      <c r="AY245" s="95">
        <f>'Datos sin int'!AL243</f>
        <v>0</v>
      </c>
      <c r="AZ245" s="95">
        <f>'Datos sin int'!AM243</f>
        <v>1</v>
      </c>
      <c r="BA245" s="95">
        <f>'Datos sin int'!AN243</f>
        <v>2</v>
      </c>
      <c r="BB245" s="95">
        <f>'Datos sin int'!AO243</f>
        <v>0</v>
      </c>
      <c r="BC245" s="95">
        <f>'Datos sin int'!AP243</f>
        <v>0</v>
      </c>
      <c r="BD245" s="95">
        <f>'Datos sin int'!AQ243</f>
        <v>1</v>
      </c>
      <c r="BE245" s="95">
        <f>'Datos sin int'!AR243</f>
        <v>0</v>
      </c>
      <c r="BF245" s="95">
        <f>'Datos sin int'!AS243</f>
        <v>1</v>
      </c>
      <c r="BG245" s="95">
        <f>'Datos sin int'!AT243</f>
        <v>0</v>
      </c>
      <c r="BH245" s="95">
        <f>'Datos sin int'!AU243</f>
        <v>1</v>
      </c>
      <c r="BI245" s="95">
        <f>'Datos sin int'!AV243</f>
        <v>1</v>
      </c>
      <c r="BJ245" s="95">
        <f>'Datos sin int'!AW243</f>
        <v>1</v>
      </c>
      <c r="BK245" s="95">
        <f>'Datos sin int'!AX243</f>
        <v>3</v>
      </c>
    </row>
    <row r="246" spans="1:63" x14ac:dyDescent="0.3">
      <c r="A246" s="141">
        <v>243</v>
      </c>
      <c r="B246" s="95">
        <f>IF(Datos_totales!$E244=1,1,0)</f>
        <v>0</v>
      </c>
      <c r="C246" s="95">
        <f>IF(Datos_totales!$E244=2,1,0)</f>
        <v>0</v>
      </c>
      <c r="D246" s="95">
        <f>IF(Datos_totales!$E244=3,1,0)</f>
        <v>0</v>
      </c>
      <c r="E246" s="95">
        <f>IF(Datos_totales!$E244=4,1,0)</f>
        <v>1</v>
      </c>
      <c r="F246" s="95">
        <f>IF(Datos_totales!$B244=40,1,0)</f>
        <v>0</v>
      </c>
      <c r="G246" s="95">
        <f>IF(Datos_totales!$B244=60,1,0)</f>
        <v>1</v>
      </c>
      <c r="H246" s="95">
        <f>IF(Datos_totales!$B244=80,1,0)</f>
        <v>0</v>
      </c>
      <c r="I246" s="95">
        <f>IF(Datos_totales!$B244=90,1,0)</f>
        <v>0</v>
      </c>
      <c r="J246" s="95">
        <f>IF(Datos_totales!$M244=2,1,0)</f>
        <v>1</v>
      </c>
      <c r="K246" s="95">
        <f>IF(Datos_totales!$M244=3,1,0)</f>
        <v>0</v>
      </c>
      <c r="L246" s="95">
        <f>IF(Datos_totales!$M244=4,1,0)</f>
        <v>0</v>
      </c>
      <c r="M246" s="95">
        <f>IF(Datos_totales!$M244&gt;4,1,0)</f>
        <v>0</v>
      </c>
      <c r="N246" s="95">
        <f>IF(Datos_totales!$N244&lt;3.2,1,0)</f>
        <v>0</v>
      </c>
      <c r="O246" s="95">
        <f>IF(AND(Datos_totales!$N244&gt;=3.2,Datos_totales!$N244&lt;3.5),1,0)</f>
        <v>1</v>
      </c>
      <c r="P246" s="95">
        <f>IF(AND(Datos_totales!$N244&gt;=3.5,Datos_totales!$N244&lt;3.7),1,0)</f>
        <v>0</v>
      </c>
      <c r="Q246" s="95">
        <f>IF(AND(Datos_totales!$N244&gt;=3.7,Datos_totales!$N244&lt;4),1,0)</f>
        <v>0</v>
      </c>
      <c r="R246" s="95">
        <f>IF(Datos_totales!$N244&gt;4,1,0)</f>
        <v>0</v>
      </c>
      <c r="S246" s="95">
        <v>0.76800000000000068</v>
      </c>
      <c r="T246" s="95">
        <f t="shared" si="51"/>
        <v>158.768</v>
      </c>
      <c r="U246" s="95">
        <v>0</v>
      </c>
      <c r="V246" s="53">
        <v>1.0000000000000009E-2</v>
      </c>
      <c r="W246" s="54">
        <f t="shared" si="42"/>
        <v>1</v>
      </c>
      <c r="X246" s="54">
        <f t="shared" si="43"/>
        <v>0</v>
      </c>
      <c r="Y246" s="54">
        <f t="shared" si="44"/>
        <v>0</v>
      </c>
      <c r="Z246" s="54">
        <f t="shared" si="45"/>
        <v>0</v>
      </c>
      <c r="AA246" s="54">
        <f t="shared" si="46"/>
        <v>0</v>
      </c>
      <c r="AB246" s="95">
        <v>6367</v>
      </c>
      <c r="AC246" s="95">
        <v>6693</v>
      </c>
      <c r="AD246" s="95">
        <v>7035</v>
      </c>
      <c r="AE246" s="95">
        <f t="shared" si="47"/>
        <v>6698</v>
      </c>
      <c r="AF246" s="95">
        <v>83.22</v>
      </c>
      <c r="AG246" s="95">
        <v>1.9202277114569284</v>
      </c>
      <c r="AH246" s="95">
        <v>3.2</v>
      </c>
      <c r="AI246" s="95">
        <f t="shared" si="48"/>
        <v>0</v>
      </c>
      <c r="AJ246" s="95">
        <f t="shared" si="49"/>
        <v>0</v>
      </c>
      <c r="AK246" s="95">
        <f t="shared" si="39"/>
        <v>1</v>
      </c>
      <c r="AL246" s="95">
        <f t="shared" si="40"/>
        <v>0</v>
      </c>
      <c r="AM246" s="95">
        <f t="shared" si="41"/>
        <v>0</v>
      </c>
      <c r="AN246" s="95">
        <v>0.50514997831990605</v>
      </c>
      <c r="AO246" s="95">
        <v>0</v>
      </c>
      <c r="AP246" s="50">
        <f t="shared" si="50"/>
        <v>0</v>
      </c>
      <c r="AQ246" s="95">
        <v>0</v>
      </c>
      <c r="AR246" s="95">
        <f>'Datos sin int'!AE244</f>
        <v>0</v>
      </c>
      <c r="AS246" s="95">
        <f>'Datos sin int'!AF244</f>
        <v>0</v>
      </c>
      <c r="AT246" s="95">
        <f>'Datos sin int'!AG244</f>
        <v>0</v>
      </c>
      <c r="AU246" s="95">
        <f>'Datos sin int'!AH244</f>
        <v>0</v>
      </c>
      <c r="AV246" s="95">
        <f>'Datos sin int'!AI244</f>
        <v>0</v>
      </c>
      <c r="AW246" s="95">
        <f>'Datos sin int'!AJ244</f>
        <v>0</v>
      </c>
      <c r="AX246" s="95">
        <f>'Datos sin int'!AK244</f>
        <v>0</v>
      </c>
      <c r="AY246" s="95">
        <f>'Datos sin int'!AL244</f>
        <v>0</v>
      </c>
      <c r="AZ246" s="95">
        <f>'Datos sin int'!AM244</f>
        <v>0</v>
      </c>
      <c r="BA246" s="95">
        <f>'Datos sin int'!AN244</f>
        <v>0</v>
      </c>
      <c r="BB246" s="95">
        <f>'Datos sin int'!AO244</f>
        <v>0</v>
      </c>
      <c r="BC246" s="95">
        <f>'Datos sin int'!AP244</f>
        <v>0</v>
      </c>
      <c r="BD246" s="95">
        <f>'Datos sin int'!AQ244</f>
        <v>0</v>
      </c>
      <c r="BE246" s="95">
        <f>'Datos sin int'!AR244</f>
        <v>2</v>
      </c>
      <c r="BF246" s="95">
        <f>'Datos sin int'!AS244</f>
        <v>2</v>
      </c>
      <c r="BG246" s="95">
        <f>'Datos sin int'!AT244</f>
        <v>0</v>
      </c>
      <c r="BH246" s="95">
        <f>'Datos sin int'!AU244</f>
        <v>0</v>
      </c>
      <c r="BI246" s="95">
        <f>'Datos sin int'!AV244</f>
        <v>0</v>
      </c>
      <c r="BJ246" s="95">
        <f>'Datos sin int'!AW244</f>
        <v>2</v>
      </c>
      <c r="BK246" s="95">
        <f>'Datos sin int'!AX244</f>
        <v>2</v>
      </c>
    </row>
    <row r="247" spans="1:63" x14ac:dyDescent="0.3">
      <c r="A247" s="141">
        <v>244</v>
      </c>
      <c r="B247" s="95">
        <f>IF(Datos_totales!$E245=1,1,0)</f>
        <v>0</v>
      </c>
      <c r="C247" s="95">
        <f>IF(Datos_totales!$E245=2,1,0)</f>
        <v>0</v>
      </c>
      <c r="D247" s="95">
        <f>IF(Datos_totales!$E245=3,1,0)</f>
        <v>0</v>
      </c>
      <c r="E247" s="95">
        <f>IF(Datos_totales!$E245=4,1,0)</f>
        <v>1</v>
      </c>
      <c r="F247" s="95">
        <f>IF(Datos_totales!$B245=40,1,0)</f>
        <v>0</v>
      </c>
      <c r="G247" s="95">
        <f>IF(Datos_totales!$B245=60,1,0)</f>
        <v>1</v>
      </c>
      <c r="H247" s="95">
        <f>IF(Datos_totales!$B245=80,1,0)</f>
        <v>0</v>
      </c>
      <c r="I247" s="95">
        <f>IF(Datos_totales!$B245=90,1,0)</f>
        <v>0</v>
      </c>
      <c r="J247" s="95">
        <f>IF(Datos_totales!$M245=2,1,0)</f>
        <v>1</v>
      </c>
      <c r="K247" s="95">
        <f>IF(Datos_totales!$M245=3,1,0)</f>
        <v>0</v>
      </c>
      <c r="L247" s="95">
        <f>IF(Datos_totales!$M245=4,1,0)</f>
        <v>0</v>
      </c>
      <c r="M247" s="95">
        <f>IF(Datos_totales!$M245&gt;4,1,0)</f>
        <v>0</v>
      </c>
      <c r="N247" s="95">
        <f>IF(Datos_totales!$N245&lt;3.2,1,0)</f>
        <v>0</v>
      </c>
      <c r="O247" s="95">
        <f>IF(AND(Datos_totales!$N245&gt;=3.2,Datos_totales!$N245&lt;3.5),1,0)</f>
        <v>1</v>
      </c>
      <c r="P247" s="95">
        <f>IF(AND(Datos_totales!$N245&gt;=3.5,Datos_totales!$N245&lt;3.7),1,0)</f>
        <v>0</v>
      </c>
      <c r="Q247" s="95">
        <f>IF(AND(Datos_totales!$N245&gt;=3.7,Datos_totales!$N245&lt;4),1,0)</f>
        <v>0</v>
      </c>
      <c r="R247" s="95">
        <f>IF(Datos_totales!$N245&gt;4,1,0)</f>
        <v>0</v>
      </c>
      <c r="S247" s="95">
        <v>1.2319999999999993</v>
      </c>
      <c r="T247" s="95">
        <f t="shared" si="51"/>
        <v>160</v>
      </c>
      <c r="U247" s="95">
        <v>0</v>
      </c>
      <c r="V247" s="53">
        <v>0</v>
      </c>
      <c r="W247" s="54">
        <f t="shared" si="42"/>
        <v>1</v>
      </c>
      <c r="X247" s="54">
        <f t="shared" si="43"/>
        <v>0</v>
      </c>
      <c r="Y247" s="54">
        <f t="shared" si="44"/>
        <v>0</v>
      </c>
      <c r="Z247" s="54">
        <f t="shared" si="45"/>
        <v>0</v>
      </c>
      <c r="AA247" s="54">
        <f t="shared" si="46"/>
        <v>0</v>
      </c>
      <c r="AB247" s="95">
        <v>6367</v>
      </c>
      <c r="AC247" s="95">
        <v>6693</v>
      </c>
      <c r="AD247" s="95">
        <v>7035</v>
      </c>
      <c r="AE247" s="95">
        <f t="shared" si="47"/>
        <v>6698</v>
      </c>
      <c r="AF247" s="95">
        <v>78.680000000000007</v>
      </c>
      <c r="AG247" s="95">
        <v>1.8958643512472992</v>
      </c>
      <c r="AH247" s="95">
        <v>3.34</v>
      </c>
      <c r="AI247" s="95">
        <f t="shared" si="48"/>
        <v>0</v>
      </c>
      <c r="AJ247" s="95">
        <f t="shared" si="49"/>
        <v>0</v>
      </c>
      <c r="AK247" s="95">
        <f t="shared" si="39"/>
        <v>1</v>
      </c>
      <c r="AL247" s="95">
        <f t="shared" si="40"/>
        <v>0</v>
      </c>
      <c r="AM247" s="95">
        <f t="shared" si="41"/>
        <v>0</v>
      </c>
      <c r="AN247" s="95">
        <v>0.52374646681156445</v>
      </c>
      <c r="AO247" s="95">
        <v>1</v>
      </c>
      <c r="AP247" s="50">
        <f t="shared" si="50"/>
        <v>0.81168831168831213</v>
      </c>
      <c r="AQ247" s="95">
        <v>0</v>
      </c>
      <c r="AR247" s="95">
        <f>'Datos sin int'!AE245</f>
        <v>0</v>
      </c>
      <c r="AS247" s="95">
        <f>'Datos sin int'!AF245</f>
        <v>0</v>
      </c>
      <c r="AT247" s="95">
        <f>'Datos sin int'!AG245</f>
        <v>0</v>
      </c>
      <c r="AU247" s="95">
        <f>'Datos sin int'!AH245</f>
        <v>1</v>
      </c>
      <c r="AV247" s="95">
        <f>'Datos sin int'!AI245</f>
        <v>1</v>
      </c>
      <c r="AW247" s="95">
        <f>'Datos sin int'!AJ245</f>
        <v>0</v>
      </c>
      <c r="AX247" s="95">
        <f>'Datos sin int'!AK245</f>
        <v>1</v>
      </c>
      <c r="AY247" s="95">
        <f>'Datos sin int'!AL245</f>
        <v>0</v>
      </c>
      <c r="AZ247" s="95">
        <f>'Datos sin int'!AM245</f>
        <v>2</v>
      </c>
      <c r="BA247" s="95">
        <f>'Datos sin int'!AN245</f>
        <v>3</v>
      </c>
      <c r="BB247" s="95">
        <f>'Datos sin int'!AO245</f>
        <v>0</v>
      </c>
      <c r="BC247" s="95">
        <f>'Datos sin int'!AP245</f>
        <v>2</v>
      </c>
      <c r="BD247" s="95">
        <f>'Datos sin int'!AQ245</f>
        <v>1</v>
      </c>
      <c r="BE247" s="95">
        <f>'Datos sin int'!AR245</f>
        <v>1</v>
      </c>
      <c r="BF247" s="95">
        <f>'Datos sin int'!AS245</f>
        <v>4</v>
      </c>
      <c r="BG247" s="95">
        <f>'Datos sin int'!AT245</f>
        <v>0</v>
      </c>
      <c r="BH247" s="95">
        <f>'Datos sin int'!AU245</f>
        <v>3</v>
      </c>
      <c r="BI247" s="95">
        <f>'Datos sin int'!AV245</f>
        <v>1</v>
      </c>
      <c r="BJ247" s="95">
        <f>'Datos sin int'!AW245</f>
        <v>4</v>
      </c>
      <c r="BK247" s="95">
        <f>'Datos sin int'!AX245</f>
        <v>8</v>
      </c>
    </row>
    <row r="248" spans="1:63" x14ac:dyDescent="0.3">
      <c r="A248" s="141">
        <v>245</v>
      </c>
      <c r="B248" s="95">
        <f>IF(Datos_totales!$E246=1,1,0)</f>
        <v>0</v>
      </c>
      <c r="C248" s="95">
        <f>IF(Datos_totales!$E246=2,1,0)</f>
        <v>0</v>
      </c>
      <c r="D248" s="95">
        <f>IF(Datos_totales!$E246=3,1,0)</f>
        <v>1</v>
      </c>
      <c r="E248" s="95">
        <f>IF(Datos_totales!$E246=4,1,0)</f>
        <v>0</v>
      </c>
      <c r="F248" s="95">
        <f>IF(Datos_totales!$B246=40,1,0)</f>
        <v>0</v>
      </c>
      <c r="G248" s="95">
        <f>IF(Datos_totales!$B246=60,1,0)</f>
        <v>1</v>
      </c>
      <c r="H248" s="95">
        <f>IF(Datos_totales!$B246=80,1,0)</f>
        <v>0</v>
      </c>
      <c r="I248" s="95">
        <f>IF(Datos_totales!$B246=90,1,0)</f>
        <v>0</v>
      </c>
      <c r="J248" s="95">
        <f>IF(Datos_totales!$M246=2,1,0)</f>
        <v>1</v>
      </c>
      <c r="K248" s="95">
        <f>IF(Datos_totales!$M246=3,1,0)</f>
        <v>0</v>
      </c>
      <c r="L248" s="95">
        <f>IF(Datos_totales!$M246=4,1,0)</f>
        <v>0</v>
      </c>
      <c r="M248" s="95">
        <f>IF(Datos_totales!$M246&gt;4,1,0)</f>
        <v>0</v>
      </c>
      <c r="N248" s="95">
        <f>IF(Datos_totales!$N246&lt;3.2,1,0)</f>
        <v>0</v>
      </c>
      <c r="O248" s="95">
        <f>IF(AND(Datos_totales!$N246&gt;=3.2,Datos_totales!$N246&lt;3.5),1,0)</f>
        <v>0</v>
      </c>
      <c r="P248" s="95">
        <f>IF(AND(Datos_totales!$N246&gt;=3.5,Datos_totales!$N246&lt;3.7),1,0)</f>
        <v>1</v>
      </c>
      <c r="Q248" s="95">
        <f>IF(AND(Datos_totales!$N246&gt;=3.7,Datos_totales!$N246&lt;4),1,0)</f>
        <v>0</v>
      </c>
      <c r="R248" s="95">
        <f>IF(Datos_totales!$N246&gt;4,1,0)</f>
        <v>0</v>
      </c>
      <c r="S248" s="95">
        <v>1</v>
      </c>
      <c r="T248" s="95">
        <f t="shared" si="51"/>
        <v>161</v>
      </c>
      <c r="U248" s="95">
        <v>0</v>
      </c>
      <c r="V248" s="53">
        <v>1.0000000000000009E-2</v>
      </c>
      <c r="W248" s="54">
        <f t="shared" si="42"/>
        <v>1</v>
      </c>
      <c r="X248" s="54">
        <f t="shared" si="43"/>
        <v>0</v>
      </c>
      <c r="Y248" s="54">
        <f t="shared" si="44"/>
        <v>0</v>
      </c>
      <c r="Z248" s="54">
        <f t="shared" si="45"/>
        <v>0</v>
      </c>
      <c r="AA248" s="54">
        <f t="shared" si="46"/>
        <v>0</v>
      </c>
      <c r="AB248" s="95">
        <v>6367</v>
      </c>
      <c r="AC248" s="95">
        <v>6693</v>
      </c>
      <c r="AD248" s="95">
        <v>7035</v>
      </c>
      <c r="AE248" s="95">
        <f t="shared" si="47"/>
        <v>6698</v>
      </c>
      <c r="AF248" s="95">
        <v>99.78</v>
      </c>
      <c r="AG248" s="95">
        <v>1.999043499603163</v>
      </c>
      <c r="AH248" s="95">
        <v>3.43</v>
      </c>
      <c r="AI248" s="95">
        <f t="shared" si="48"/>
        <v>0</v>
      </c>
      <c r="AJ248" s="95">
        <f t="shared" si="49"/>
        <v>0</v>
      </c>
      <c r="AK248" s="95">
        <f t="shared" si="39"/>
        <v>1</v>
      </c>
      <c r="AL248" s="95">
        <f t="shared" si="40"/>
        <v>0</v>
      </c>
      <c r="AM248" s="95">
        <f t="shared" si="41"/>
        <v>0</v>
      </c>
      <c r="AN248" s="95">
        <v>0.53529412004277055</v>
      </c>
      <c r="AO248" s="95">
        <v>5</v>
      </c>
      <c r="AP248" s="50">
        <f t="shared" si="50"/>
        <v>5</v>
      </c>
      <c r="AQ248" s="95">
        <v>0</v>
      </c>
      <c r="AR248" s="95">
        <f>'Datos sin int'!AE246</f>
        <v>0</v>
      </c>
      <c r="AS248" s="95">
        <f>'Datos sin int'!AF246</f>
        <v>0</v>
      </c>
      <c r="AT248" s="95">
        <f>'Datos sin int'!AG246</f>
        <v>2</v>
      </c>
      <c r="AU248" s="95">
        <f>'Datos sin int'!AH246</f>
        <v>2</v>
      </c>
      <c r="AV248" s="95">
        <f>'Datos sin int'!AI246</f>
        <v>4</v>
      </c>
      <c r="AW248" s="95">
        <f>'Datos sin int'!AJ246</f>
        <v>0</v>
      </c>
      <c r="AX248" s="95">
        <f>'Datos sin int'!AK246</f>
        <v>0</v>
      </c>
      <c r="AY248" s="95">
        <f>'Datos sin int'!AL246</f>
        <v>0</v>
      </c>
      <c r="AZ248" s="95">
        <f>'Datos sin int'!AM246</f>
        <v>6</v>
      </c>
      <c r="BA248" s="95">
        <f>'Datos sin int'!AN246</f>
        <v>6</v>
      </c>
      <c r="BB248" s="95">
        <f>'Datos sin int'!AO246</f>
        <v>0</v>
      </c>
      <c r="BC248" s="95">
        <f>'Datos sin int'!AP246</f>
        <v>1</v>
      </c>
      <c r="BD248" s="95">
        <f>'Datos sin int'!AQ246</f>
        <v>0</v>
      </c>
      <c r="BE248" s="95">
        <f>'Datos sin int'!AR246</f>
        <v>2</v>
      </c>
      <c r="BF248" s="95">
        <f>'Datos sin int'!AS246</f>
        <v>3</v>
      </c>
      <c r="BG248" s="95">
        <f>'Datos sin int'!AT246</f>
        <v>0</v>
      </c>
      <c r="BH248" s="95">
        <f>'Datos sin int'!AU246</f>
        <v>1</v>
      </c>
      <c r="BI248" s="95">
        <f>'Datos sin int'!AV246</f>
        <v>2</v>
      </c>
      <c r="BJ248" s="95">
        <f>'Datos sin int'!AW246</f>
        <v>10</v>
      </c>
      <c r="BK248" s="95">
        <f>'Datos sin int'!AX246</f>
        <v>13</v>
      </c>
    </row>
    <row r="249" spans="1:63" x14ac:dyDescent="0.3">
      <c r="A249" s="141">
        <v>246</v>
      </c>
      <c r="B249" s="95">
        <f>IF(Datos_totales!$E247=1,1,0)</f>
        <v>0</v>
      </c>
      <c r="C249" s="95">
        <f>IF(Datos_totales!$E247=2,1,0)</f>
        <v>0</v>
      </c>
      <c r="D249" s="95">
        <f>IF(Datos_totales!$E247=3,1,0)</f>
        <v>1</v>
      </c>
      <c r="E249" s="95">
        <f>IF(Datos_totales!$E247=4,1,0)</f>
        <v>0</v>
      </c>
      <c r="F249" s="95">
        <f>IF(Datos_totales!$B247=40,1,0)</f>
        <v>0</v>
      </c>
      <c r="G249" s="95">
        <f>IF(Datos_totales!$B247=60,1,0)</f>
        <v>0</v>
      </c>
      <c r="H249" s="95">
        <f>IF(Datos_totales!$B247=80,1,0)</f>
        <v>1</v>
      </c>
      <c r="I249" s="95">
        <f>IF(Datos_totales!$B247=90,1,0)</f>
        <v>0</v>
      </c>
      <c r="J249" s="95">
        <f>IF(Datos_totales!$M247=2,1,0)</f>
        <v>1</v>
      </c>
      <c r="K249" s="95">
        <f>IF(Datos_totales!$M247=3,1,0)</f>
        <v>0</v>
      </c>
      <c r="L249" s="95">
        <f>IF(Datos_totales!$M247=4,1,0)</f>
        <v>0</v>
      </c>
      <c r="M249" s="95">
        <f>IF(Datos_totales!$M247&gt;4,1,0)</f>
        <v>0</v>
      </c>
      <c r="N249" s="95">
        <f>IF(Datos_totales!$N247&lt;3.2,1,0)</f>
        <v>0</v>
      </c>
      <c r="O249" s="95">
        <f>IF(AND(Datos_totales!$N247&gt;=3.2,Datos_totales!$N247&lt;3.5),1,0)</f>
        <v>1</v>
      </c>
      <c r="P249" s="95">
        <f>IF(AND(Datos_totales!$N247&gt;=3.5,Datos_totales!$N247&lt;3.7),1,0)</f>
        <v>0</v>
      </c>
      <c r="Q249" s="95">
        <f>IF(AND(Datos_totales!$N247&gt;=3.7,Datos_totales!$N247&lt;4),1,0)</f>
        <v>0</v>
      </c>
      <c r="R249" s="95">
        <f>IF(Datos_totales!$N247&gt;4,1,0)</f>
        <v>0</v>
      </c>
      <c r="S249" s="95">
        <v>0.75</v>
      </c>
      <c r="T249" s="95">
        <f t="shared" si="51"/>
        <v>161.75</v>
      </c>
      <c r="U249" s="95">
        <v>0</v>
      </c>
      <c r="V249" s="53">
        <v>4.0000000000000036E-2</v>
      </c>
      <c r="W249" s="54">
        <f t="shared" si="42"/>
        <v>0</v>
      </c>
      <c r="X249" s="54">
        <f t="shared" si="43"/>
        <v>1</v>
      </c>
      <c r="Y249" s="54">
        <f t="shared" si="44"/>
        <v>0</v>
      </c>
      <c r="Z249" s="54">
        <f t="shared" si="45"/>
        <v>0</v>
      </c>
      <c r="AA249" s="54">
        <f t="shared" si="46"/>
        <v>0</v>
      </c>
      <c r="AB249" s="95">
        <v>6367</v>
      </c>
      <c r="AC249" s="95">
        <v>6693</v>
      </c>
      <c r="AD249" s="95">
        <v>7035</v>
      </c>
      <c r="AE249" s="95">
        <f t="shared" si="47"/>
        <v>6698</v>
      </c>
      <c r="AF249" s="95">
        <v>127.45</v>
      </c>
      <c r="AG249" s="95">
        <v>2.1053398398052865</v>
      </c>
      <c r="AH249" s="95">
        <v>3.03</v>
      </c>
      <c r="AI249" s="95">
        <f t="shared" si="48"/>
        <v>0</v>
      </c>
      <c r="AJ249" s="95">
        <f t="shared" si="49"/>
        <v>0</v>
      </c>
      <c r="AK249" s="95">
        <f t="shared" si="39"/>
        <v>1</v>
      </c>
      <c r="AL249" s="95">
        <f t="shared" si="40"/>
        <v>0</v>
      </c>
      <c r="AM249" s="95">
        <f t="shared" si="41"/>
        <v>0</v>
      </c>
      <c r="AN249" s="95">
        <v>0.48144262850230496</v>
      </c>
      <c r="AO249" s="95">
        <v>4</v>
      </c>
      <c r="AP249" s="50">
        <f t="shared" si="50"/>
        <v>5.333333333333333</v>
      </c>
      <c r="AQ249" s="95">
        <v>0</v>
      </c>
      <c r="AR249" s="95">
        <f>'Datos sin int'!AE247</f>
        <v>0</v>
      </c>
      <c r="AS249" s="95">
        <f>'Datos sin int'!AF247</f>
        <v>0</v>
      </c>
      <c r="AT249" s="95">
        <f>'Datos sin int'!AG247</f>
        <v>0</v>
      </c>
      <c r="AU249" s="95">
        <f>'Datos sin int'!AH247</f>
        <v>2</v>
      </c>
      <c r="AV249" s="95">
        <f>'Datos sin int'!AI247</f>
        <v>2</v>
      </c>
      <c r="AW249" s="95">
        <f>'Datos sin int'!AJ247</f>
        <v>0</v>
      </c>
      <c r="AX249" s="95">
        <f>'Datos sin int'!AK247</f>
        <v>0</v>
      </c>
      <c r="AY249" s="95">
        <f>'Datos sin int'!AL247</f>
        <v>0</v>
      </c>
      <c r="AZ249" s="95">
        <f>'Datos sin int'!AM247</f>
        <v>2</v>
      </c>
      <c r="BA249" s="95">
        <f>'Datos sin int'!AN247</f>
        <v>2</v>
      </c>
      <c r="BB249" s="95">
        <f>'Datos sin int'!AO247</f>
        <v>0</v>
      </c>
      <c r="BC249" s="95">
        <f>'Datos sin int'!AP247</f>
        <v>0</v>
      </c>
      <c r="BD249" s="95">
        <f>'Datos sin int'!AQ247</f>
        <v>0</v>
      </c>
      <c r="BE249" s="95">
        <f>'Datos sin int'!AR247</f>
        <v>0</v>
      </c>
      <c r="BF249" s="95">
        <f>'Datos sin int'!AS247</f>
        <v>0</v>
      </c>
      <c r="BG249" s="95">
        <f>'Datos sin int'!AT247</f>
        <v>0</v>
      </c>
      <c r="BH249" s="95">
        <f>'Datos sin int'!AU247</f>
        <v>0</v>
      </c>
      <c r="BI249" s="95">
        <f>'Datos sin int'!AV247</f>
        <v>0</v>
      </c>
      <c r="BJ249" s="95">
        <f>'Datos sin int'!AW247</f>
        <v>4</v>
      </c>
      <c r="BK249" s="95">
        <f>'Datos sin int'!AX247</f>
        <v>4</v>
      </c>
    </row>
    <row r="250" spans="1:63" x14ac:dyDescent="0.3">
      <c r="A250" s="141">
        <v>247</v>
      </c>
      <c r="B250" s="95">
        <f>IF(Datos_totales!$E248=1,1,0)</f>
        <v>0</v>
      </c>
      <c r="C250" s="95">
        <f>IF(Datos_totales!$E248=2,1,0)</f>
        <v>0</v>
      </c>
      <c r="D250" s="95">
        <f>IF(Datos_totales!$E248=3,1,0)</f>
        <v>0</v>
      </c>
      <c r="E250" s="95">
        <f>IF(Datos_totales!$E248=4,1,0)</f>
        <v>1</v>
      </c>
      <c r="F250" s="95">
        <f>IF(Datos_totales!$B248=40,1,0)</f>
        <v>0</v>
      </c>
      <c r="G250" s="95">
        <f>IF(Datos_totales!$B248=60,1,0)</f>
        <v>1</v>
      </c>
      <c r="H250" s="95">
        <f>IF(Datos_totales!$B248=80,1,0)</f>
        <v>0</v>
      </c>
      <c r="I250" s="95">
        <f>IF(Datos_totales!$B248=90,1,0)</f>
        <v>0</v>
      </c>
      <c r="J250" s="95">
        <f>IF(Datos_totales!$M248=2,1,0)</f>
        <v>1</v>
      </c>
      <c r="K250" s="95">
        <f>IF(Datos_totales!$M248=3,1,0)</f>
        <v>0</v>
      </c>
      <c r="L250" s="95">
        <f>IF(Datos_totales!$M248=4,1,0)</f>
        <v>0</v>
      </c>
      <c r="M250" s="95">
        <f>IF(Datos_totales!$M248&gt;4,1,0)</f>
        <v>0</v>
      </c>
      <c r="N250" s="95">
        <f>IF(Datos_totales!$N248&lt;3.2,1,0)</f>
        <v>0</v>
      </c>
      <c r="O250" s="95">
        <f>IF(AND(Datos_totales!$N248&gt;=3.2,Datos_totales!$N248&lt;3.5),1,0)</f>
        <v>1</v>
      </c>
      <c r="P250" s="95">
        <f>IF(AND(Datos_totales!$N248&gt;=3.5,Datos_totales!$N248&lt;3.7),1,0)</f>
        <v>0</v>
      </c>
      <c r="Q250" s="95">
        <f>IF(AND(Datos_totales!$N248&gt;=3.7,Datos_totales!$N248&lt;4),1,0)</f>
        <v>0</v>
      </c>
      <c r="R250" s="95">
        <f>IF(Datos_totales!$N248&gt;4,1,0)</f>
        <v>0</v>
      </c>
      <c r="S250" s="95">
        <v>1.25</v>
      </c>
      <c r="T250" s="95">
        <f t="shared" si="51"/>
        <v>163</v>
      </c>
      <c r="U250" s="95">
        <v>0</v>
      </c>
      <c r="V250" s="53">
        <v>0.12</v>
      </c>
      <c r="W250" s="54">
        <f t="shared" si="42"/>
        <v>0</v>
      </c>
      <c r="X250" s="54">
        <f t="shared" si="43"/>
        <v>0</v>
      </c>
      <c r="Y250" s="54">
        <f t="shared" si="44"/>
        <v>1</v>
      </c>
      <c r="Z250" s="54">
        <f t="shared" si="45"/>
        <v>0</v>
      </c>
      <c r="AA250" s="54">
        <f t="shared" si="46"/>
        <v>0</v>
      </c>
      <c r="AB250" s="95">
        <v>6367</v>
      </c>
      <c r="AC250" s="95">
        <v>6693</v>
      </c>
      <c r="AD250" s="95">
        <v>7035</v>
      </c>
      <c r="AE250" s="95">
        <f t="shared" si="47"/>
        <v>6698</v>
      </c>
      <c r="AF250" s="95">
        <v>96.82</v>
      </c>
      <c r="AG250" s="95">
        <v>1.9859650783048708</v>
      </c>
      <c r="AH250" s="95">
        <v>3.45</v>
      </c>
      <c r="AI250" s="95">
        <f t="shared" si="48"/>
        <v>0</v>
      </c>
      <c r="AJ250" s="95">
        <f t="shared" si="49"/>
        <v>0</v>
      </c>
      <c r="AK250" s="95">
        <f t="shared" si="39"/>
        <v>1</v>
      </c>
      <c r="AL250" s="95">
        <f t="shared" si="40"/>
        <v>0</v>
      </c>
      <c r="AM250" s="95">
        <f t="shared" si="41"/>
        <v>0</v>
      </c>
      <c r="AN250" s="95">
        <v>0.53781909507327419</v>
      </c>
      <c r="AO250" s="95">
        <v>1</v>
      </c>
      <c r="AP250" s="50">
        <f t="shared" si="50"/>
        <v>0.8</v>
      </c>
      <c r="AQ250" s="95">
        <v>0</v>
      </c>
      <c r="AR250" s="95">
        <f>'Datos sin int'!AE248</f>
        <v>1</v>
      </c>
      <c r="AS250" s="95">
        <f>'Datos sin int'!AF248</f>
        <v>0</v>
      </c>
      <c r="AT250" s="95">
        <f>'Datos sin int'!AG248</f>
        <v>0</v>
      </c>
      <c r="AU250" s="95">
        <f>'Datos sin int'!AH248</f>
        <v>4</v>
      </c>
      <c r="AV250" s="95">
        <f>'Datos sin int'!AI248</f>
        <v>5</v>
      </c>
      <c r="AW250" s="95">
        <f>'Datos sin int'!AJ248</f>
        <v>0</v>
      </c>
      <c r="AX250" s="95">
        <f>'Datos sin int'!AK248</f>
        <v>1</v>
      </c>
      <c r="AY250" s="95">
        <f>'Datos sin int'!AL248</f>
        <v>1</v>
      </c>
      <c r="AZ250" s="95">
        <f>'Datos sin int'!AM248</f>
        <v>1</v>
      </c>
      <c r="BA250" s="95">
        <f>'Datos sin int'!AN248</f>
        <v>3</v>
      </c>
      <c r="BB250" s="95">
        <f>'Datos sin int'!AO248</f>
        <v>0</v>
      </c>
      <c r="BC250" s="95">
        <f>'Datos sin int'!AP248</f>
        <v>0</v>
      </c>
      <c r="BD250" s="95">
        <f>'Datos sin int'!AQ248</f>
        <v>2</v>
      </c>
      <c r="BE250" s="95">
        <f>'Datos sin int'!AR248</f>
        <v>5</v>
      </c>
      <c r="BF250" s="95">
        <f>'Datos sin int'!AS248</f>
        <v>7</v>
      </c>
      <c r="BG250" s="95">
        <f>'Datos sin int'!AT248</f>
        <v>1</v>
      </c>
      <c r="BH250" s="95">
        <f>'Datos sin int'!AU248</f>
        <v>1</v>
      </c>
      <c r="BI250" s="95">
        <f>'Datos sin int'!AV248</f>
        <v>3</v>
      </c>
      <c r="BJ250" s="95">
        <f>'Datos sin int'!AW248</f>
        <v>10</v>
      </c>
      <c r="BK250" s="95">
        <f>'Datos sin int'!AX248</f>
        <v>15</v>
      </c>
    </row>
    <row r="251" spans="1:63" x14ac:dyDescent="0.3">
      <c r="A251" s="141">
        <v>248</v>
      </c>
      <c r="B251" s="95">
        <f>IF(Datos_totales!$E249=1,1,0)</f>
        <v>0</v>
      </c>
      <c r="C251" s="95">
        <f>IF(Datos_totales!$E249=2,1,0)</f>
        <v>0</v>
      </c>
      <c r="D251" s="95">
        <f>IF(Datos_totales!$E249=3,1,0)</f>
        <v>1</v>
      </c>
      <c r="E251" s="95">
        <f>IF(Datos_totales!$E249=4,1,0)</f>
        <v>0</v>
      </c>
      <c r="F251" s="95">
        <f>IF(Datos_totales!$B249=40,1,0)</f>
        <v>0</v>
      </c>
      <c r="G251" s="95">
        <f>IF(Datos_totales!$B249=60,1,0)</f>
        <v>1</v>
      </c>
      <c r="H251" s="95">
        <f>IF(Datos_totales!$B249=80,1,0)</f>
        <v>0</v>
      </c>
      <c r="I251" s="95">
        <f>IF(Datos_totales!$B249=90,1,0)</f>
        <v>0</v>
      </c>
      <c r="J251" s="95">
        <f>IF(Datos_totales!$M249=2,1,0)</f>
        <v>1</v>
      </c>
      <c r="K251" s="95">
        <f>IF(Datos_totales!$M249=3,1,0)</f>
        <v>0</v>
      </c>
      <c r="L251" s="95">
        <f>IF(Datos_totales!$M249=4,1,0)</f>
        <v>0</v>
      </c>
      <c r="M251" s="95">
        <f>IF(Datos_totales!$M249&gt;4,1,0)</f>
        <v>0</v>
      </c>
      <c r="N251" s="95">
        <f>IF(Datos_totales!$N249&lt;3.2,1,0)</f>
        <v>0</v>
      </c>
      <c r="O251" s="95">
        <f>IF(AND(Datos_totales!$N249&gt;=3.2,Datos_totales!$N249&lt;3.5),1,0)</f>
        <v>1</v>
      </c>
      <c r="P251" s="95">
        <f>IF(AND(Datos_totales!$N249&gt;=3.5,Datos_totales!$N249&lt;3.7),1,0)</f>
        <v>0</v>
      </c>
      <c r="Q251" s="95">
        <f>IF(AND(Datos_totales!$N249&gt;=3.7,Datos_totales!$N249&lt;4),1,0)</f>
        <v>0</v>
      </c>
      <c r="R251" s="95">
        <f>IF(Datos_totales!$N249&gt;4,1,0)</f>
        <v>0</v>
      </c>
      <c r="S251" s="95">
        <v>0.5</v>
      </c>
      <c r="T251" s="95">
        <f t="shared" si="51"/>
        <v>163.5</v>
      </c>
      <c r="U251" s="95">
        <v>0</v>
      </c>
      <c r="V251" s="53">
        <v>3.0000000000000027E-2</v>
      </c>
      <c r="W251" s="54">
        <f t="shared" si="42"/>
        <v>0</v>
      </c>
      <c r="X251" s="54">
        <f t="shared" si="43"/>
        <v>1</v>
      </c>
      <c r="Y251" s="54">
        <f t="shared" si="44"/>
        <v>0</v>
      </c>
      <c r="Z251" s="54">
        <f t="shared" si="45"/>
        <v>0</v>
      </c>
      <c r="AA251" s="54">
        <f t="shared" si="46"/>
        <v>0</v>
      </c>
      <c r="AB251" s="95">
        <v>6367</v>
      </c>
      <c r="AC251" s="95">
        <v>6693</v>
      </c>
      <c r="AD251" s="95">
        <v>7035</v>
      </c>
      <c r="AE251" s="95">
        <f t="shared" si="47"/>
        <v>6698</v>
      </c>
      <c r="AF251" s="95">
        <v>56.28</v>
      </c>
      <c r="AG251" s="95">
        <v>1.750354088762708</v>
      </c>
      <c r="AH251" s="95">
        <v>3.87</v>
      </c>
      <c r="AI251" s="95">
        <f t="shared" si="48"/>
        <v>0</v>
      </c>
      <c r="AJ251" s="95">
        <f t="shared" si="49"/>
        <v>0</v>
      </c>
      <c r="AK251" s="95">
        <f t="shared" si="39"/>
        <v>0</v>
      </c>
      <c r="AL251" s="95">
        <f t="shared" si="40"/>
        <v>1</v>
      </c>
      <c r="AM251" s="95">
        <f t="shared" si="41"/>
        <v>0</v>
      </c>
      <c r="AN251" s="95">
        <v>0.5877109650189114</v>
      </c>
      <c r="AO251" s="95">
        <v>4</v>
      </c>
      <c r="AP251" s="50">
        <f t="shared" si="50"/>
        <v>8</v>
      </c>
      <c r="AQ251" s="95">
        <v>0</v>
      </c>
      <c r="AR251" s="95">
        <f>'Datos sin int'!AE249</f>
        <v>0</v>
      </c>
      <c r="AS251" s="95">
        <f>'Datos sin int'!AF249</f>
        <v>0</v>
      </c>
      <c r="AT251" s="95">
        <f>'Datos sin int'!AG249</f>
        <v>0</v>
      </c>
      <c r="AU251" s="95">
        <f>'Datos sin int'!AH249</f>
        <v>0</v>
      </c>
      <c r="AV251" s="95">
        <f>'Datos sin int'!AI249</f>
        <v>0</v>
      </c>
      <c r="AW251" s="95">
        <f>'Datos sin int'!AJ249</f>
        <v>0</v>
      </c>
      <c r="AX251" s="95">
        <f>'Datos sin int'!AK249</f>
        <v>0</v>
      </c>
      <c r="AY251" s="95">
        <f>'Datos sin int'!AL249</f>
        <v>0</v>
      </c>
      <c r="AZ251" s="95">
        <f>'Datos sin int'!AM249</f>
        <v>1</v>
      </c>
      <c r="BA251" s="95">
        <f>'Datos sin int'!AN249</f>
        <v>1</v>
      </c>
      <c r="BB251" s="95">
        <f>'Datos sin int'!AO249</f>
        <v>0</v>
      </c>
      <c r="BC251" s="95">
        <f>'Datos sin int'!AP249</f>
        <v>0</v>
      </c>
      <c r="BD251" s="95">
        <f>'Datos sin int'!AQ249</f>
        <v>0</v>
      </c>
      <c r="BE251" s="95">
        <f>'Datos sin int'!AR249</f>
        <v>0</v>
      </c>
      <c r="BF251" s="95">
        <f>'Datos sin int'!AS249</f>
        <v>0</v>
      </c>
      <c r="BG251" s="95">
        <f>'Datos sin int'!AT249</f>
        <v>0</v>
      </c>
      <c r="BH251" s="95">
        <f>'Datos sin int'!AU249</f>
        <v>0</v>
      </c>
      <c r="BI251" s="95">
        <f>'Datos sin int'!AV249</f>
        <v>0</v>
      </c>
      <c r="BJ251" s="95">
        <f>'Datos sin int'!AW249</f>
        <v>1</v>
      </c>
      <c r="BK251" s="95">
        <f>'Datos sin int'!AX249</f>
        <v>1</v>
      </c>
    </row>
    <row r="252" spans="1:63" x14ac:dyDescent="0.3">
      <c r="A252" s="141">
        <v>249</v>
      </c>
      <c r="B252" s="95">
        <f>IF(Datos_totales!$E250=1,1,0)</f>
        <v>0</v>
      </c>
      <c r="C252" s="95">
        <f>IF(Datos_totales!$E250=2,1,0)</f>
        <v>0</v>
      </c>
      <c r="D252" s="95">
        <f>IF(Datos_totales!$E250=3,1,0)</f>
        <v>1</v>
      </c>
      <c r="E252" s="95">
        <f>IF(Datos_totales!$E250=4,1,0)</f>
        <v>0</v>
      </c>
      <c r="F252" s="95">
        <f>IF(Datos_totales!$B250=40,1,0)</f>
        <v>0</v>
      </c>
      <c r="G252" s="95">
        <f>IF(Datos_totales!$B250=60,1,0)</f>
        <v>1</v>
      </c>
      <c r="H252" s="95">
        <f>IF(Datos_totales!$B250=80,1,0)</f>
        <v>0</v>
      </c>
      <c r="I252" s="95">
        <f>IF(Datos_totales!$B250=90,1,0)</f>
        <v>0</v>
      </c>
      <c r="J252" s="95">
        <f>IF(Datos_totales!$M250=2,1,0)</f>
        <v>1</v>
      </c>
      <c r="K252" s="95">
        <f>IF(Datos_totales!$M250=3,1,0)</f>
        <v>0</v>
      </c>
      <c r="L252" s="95">
        <f>IF(Datos_totales!$M250=4,1,0)</f>
        <v>0</v>
      </c>
      <c r="M252" s="95">
        <f>IF(Datos_totales!$M250&gt;4,1,0)</f>
        <v>0</v>
      </c>
      <c r="N252" s="95">
        <f>IF(Datos_totales!$N250&lt;3.2,1,0)</f>
        <v>0</v>
      </c>
      <c r="O252" s="95">
        <f>IF(AND(Datos_totales!$N250&gt;=3.2,Datos_totales!$N250&lt;3.5),1,0)</f>
        <v>1</v>
      </c>
      <c r="P252" s="95">
        <f>IF(AND(Datos_totales!$N250&gt;=3.5,Datos_totales!$N250&lt;3.7),1,0)</f>
        <v>0</v>
      </c>
      <c r="Q252" s="95">
        <f>IF(AND(Datos_totales!$N250&gt;=3.7,Datos_totales!$N250&lt;4),1,0)</f>
        <v>0</v>
      </c>
      <c r="R252" s="95">
        <f>IF(Datos_totales!$N250&gt;4,1,0)</f>
        <v>0</v>
      </c>
      <c r="S252" s="95">
        <v>0.5</v>
      </c>
      <c r="T252" s="95">
        <f t="shared" si="51"/>
        <v>164</v>
      </c>
      <c r="U252" s="95">
        <v>0</v>
      </c>
      <c r="V252" s="53">
        <v>2.0000000000000018E-2</v>
      </c>
      <c r="W252" s="54">
        <f t="shared" si="42"/>
        <v>0</v>
      </c>
      <c r="X252" s="54">
        <f t="shared" si="43"/>
        <v>1</v>
      </c>
      <c r="Y252" s="54">
        <f t="shared" si="44"/>
        <v>0</v>
      </c>
      <c r="Z252" s="54">
        <f t="shared" si="45"/>
        <v>0</v>
      </c>
      <c r="AA252" s="54">
        <f t="shared" si="46"/>
        <v>0</v>
      </c>
      <c r="AB252" s="95">
        <v>6367</v>
      </c>
      <c r="AC252" s="95">
        <v>6693</v>
      </c>
      <c r="AD252" s="95">
        <v>7035</v>
      </c>
      <c r="AE252" s="95">
        <f t="shared" si="47"/>
        <v>6698</v>
      </c>
      <c r="AF252" s="95">
        <v>75.209999999999994</v>
      </c>
      <c r="AG252" s="95">
        <v>1.876275588677879</v>
      </c>
      <c r="AH252" s="95">
        <v>2.89</v>
      </c>
      <c r="AI252" s="95">
        <f t="shared" si="48"/>
        <v>0</v>
      </c>
      <c r="AJ252" s="95">
        <f t="shared" si="49"/>
        <v>0</v>
      </c>
      <c r="AK252" s="95">
        <f t="shared" si="39"/>
        <v>1</v>
      </c>
      <c r="AL252" s="95">
        <f t="shared" si="40"/>
        <v>0</v>
      </c>
      <c r="AM252" s="95">
        <f t="shared" si="41"/>
        <v>0</v>
      </c>
      <c r="AN252" s="95">
        <v>0.46089784275654788</v>
      </c>
      <c r="AO252" s="95">
        <v>2</v>
      </c>
      <c r="AP252" s="50">
        <f t="shared" si="50"/>
        <v>4</v>
      </c>
      <c r="AQ252" s="95">
        <v>0</v>
      </c>
      <c r="AR252" s="95">
        <f>'Datos sin int'!AE250</f>
        <v>0</v>
      </c>
      <c r="AS252" s="95">
        <f>'Datos sin int'!AF250</f>
        <v>0</v>
      </c>
      <c r="AT252" s="95">
        <f>'Datos sin int'!AG250</f>
        <v>0</v>
      </c>
      <c r="AU252" s="95">
        <f>'Datos sin int'!AH250</f>
        <v>6</v>
      </c>
      <c r="AV252" s="95">
        <f>'Datos sin int'!AI250</f>
        <v>6</v>
      </c>
      <c r="AW252" s="95">
        <f>'Datos sin int'!AJ250</f>
        <v>0</v>
      </c>
      <c r="AX252" s="95">
        <f>'Datos sin int'!AK250</f>
        <v>0</v>
      </c>
      <c r="AY252" s="95">
        <f>'Datos sin int'!AL250</f>
        <v>0</v>
      </c>
      <c r="AZ252" s="95">
        <f>'Datos sin int'!AM250</f>
        <v>2</v>
      </c>
      <c r="BA252" s="95">
        <f>'Datos sin int'!AN250</f>
        <v>2</v>
      </c>
      <c r="BB252" s="95">
        <f>'Datos sin int'!AO250</f>
        <v>0</v>
      </c>
      <c r="BC252" s="95">
        <f>'Datos sin int'!AP250</f>
        <v>0</v>
      </c>
      <c r="BD252" s="95">
        <f>'Datos sin int'!AQ250</f>
        <v>0</v>
      </c>
      <c r="BE252" s="95">
        <f>'Datos sin int'!AR250</f>
        <v>1</v>
      </c>
      <c r="BF252" s="95">
        <f>'Datos sin int'!AS250</f>
        <v>1</v>
      </c>
      <c r="BG252" s="95">
        <f>'Datos sin int'!AT250</f>
        <v>0</v>
      </c>
      <c r="BH252" s="95">
        <f>'Datos sin int'!AU250</f>
        <v>0</v>
      </c>
      <c r="BI252" s="95">
        <f>'Datos sin int'!AV250</f>
        <v>0</v>
      </c>
      <c r="BJ252" s="95">
        <f>'Datos sin int'!AW250</f>
        <v>9</v>
      </c>
      <c r="BK252" s="95">
        <f>'Datos sin int'!AX250</f>
        <v>9</v>
      </c>
    </row>
    <row r="253" spans="1:63" x14ac:dyDescent="0.3">
      <c r="A253" s="141">
        <v>250</v>
      </c>
      <c r="B253" s="95">
        <f>IF(Datos_totales!$E251=1,1,0)</f>
        <v>0</v>
      </c>
      <c r="C253" s="95">
        <f>IF(Datos_totales!$E251=2,1,0)</f>
        <v>0</v>
      </c>
      <c r="D253" s="95">
        <f>IF(Datos_totales!$E251=3,1,0)</f>
        <v>0</v>
      </c>
      <c r="E253" s="95">
        <f>IF(Datos_totales!$E251=4,1,0)</f>
        <v>1</v>
      </c>
      <c r="F253" s="95">
        <f>IF(Datos_totales!$B251=40,1,0)</f>
        <v>1</v>
      </c>
      <c r="G253" s="95">
        <f>IF(Datos_totales!$B251=60,1,0)</f>
        <v>0</v>
      </c>
      <c r="H253" s="95">
        <f>IF(Datos_totales!$B251=80,1,0)</f>
        <v>0</v>
      </c>
      <c r="I253" s="95">
        <f>IF(Datos_totales!$B251=90,1,0)</f>
        <v>0</v>
      </c>
      <c r="J253" s="95">
        <f>IF(Datos_totales!$M251=2,1,0)</f>
        <v>1</v>
      </c>
      <c r="K253" s="95">
        <f>IF(Datos_totales!$M251=3,1,0)</f>
        <v>0</v>
      </c>
      <c r="L253" s="95">
        <f>IF(Datos_totales!$M251=4,1,0)</f>
        <v>0</v>
      </c>
      <c r="M253" s="95">
        <f>IF(Datos_totales!$M251&gt;4,1,0)</f>
        <v>0</v>
      </c>
      <c r="N253" s="95">
        <f>IF(Datos_totales!$N251&lt;3.2,1,0)</f>
        <v>1</v>
      </c>
      <c r="O253" s="95">
        <f>IF(AND(Datos_totales!$N251&gt;=3.2,Datos_totales!$N251&lt;3.5),1,0)</f>
        <v>0</v>
      </c>
      <c r="P253" s="95">
        <f>IF(AND(Datos_totales!$N251&gt;=3.5,Datos_totales!$N251&lt;3.7),1,0)</f>
        <v>0</v>
      </c>
      <c r="Q253" s="95">
        <f>IF(AND(Datos_totales!$N251&gt;=3.7,Datos_totales!$N251&lt;4),1,0)</f>
        <v>0</v>
      </c>
      <c r="R253" s="95">
        <f>IF(Datos_totales!$N251&gt;4,1,0)</f>
        <v>0</v>
      </c>
      <c r="S253" s="95">
        <v>1</v>
      </c>
      <c r="T253" s="95">
        <f t="shared" si="51"/>
        <v>165</v>
      </c>
      <c r="U253" s="95">
        <v>1</v>
      </c>
      <c r="V253" s="53">
        <v>2.0000000000000018E-2</v>
      </c>
      <c r="W253" s="54">
        <f t="shared" si="42"/>
        <v>0</v>
      </c>
      <c r="X253" s="54">
        <f t="shared" si="43"/>
        <v>1</v>
      </c>
      <c r="Y253" s="54">
        <f t="shared" si="44"/>
        <v>0</v>
      </c>
      <c r="Z253" s="54">
        <f t="shared" si="45"/>
        <v>0</v>
      </c>
      <c r="AA253" s="54">
        <f t="shared" si="46"/>
        <v>0</v>
      </c>
      <c r="AB253" s="95">
        <v>6367</v>
      </c>
      <c r="AC253" s="95">
        <v>6693</v>
      </c>
      <c r="AD253" s="95">
        <v>7035</v>
      </c>
      <c r="AE253" s="95">
        <f t="shared" si="47"/>
        <v>6698</v>
      </c>
      <c r="AF253" s="95">
        <v>58.3</v>
      </c>
      <c r="AG253" s="95">
        <v>1.7656685547590141</v>
      </c>
      <c r="AH253" s="95">
        <v>3.74</v>
      </c>
      <c r="AI253" s="95">
        <f t="shared" si="48"/>
        <v>0</v>
      </c>
      <c r="AJ253" s="95">
        <f t="shared" si="49"/>
        <v>0</v>
      </c>
      <c r="AK253" s="95">
        <f t="shared" si="39"/>
        <v>0</v>
      </c>
      <c r="AL253" s="95">
        <f t="shared" si="40"/>
        <v>1</v>
      </c>
      <c r="AM253" s="95">
        <f t="shared" si="41"/>
        <v>0</v>
      </c>
      <c r="AN253" s="95">
        <v>0.57287160220048017</v>
      </c>
      <c r="AO253" s="95">
        <v>12</v>
      </c>
      <c r="AP253" s="50">
        <f t="shared" si="50"/>
        <v>12</v>
      </c>
      <c r="AQ253" s="95">
        <v>1</v>
      </c>
      <c r="AR253" s="95">
        <f>'Datos sin int'!AE251</f>
        <v>0</v>
      </c>
      <c r="AS253" s="95">
        <f>'Datos sin int'!AF251</f>
        <v>1</v>
      </c>
      <c r="AT253" s="95">
        <f>'Datos sin int'!AG251</f>
        <v>0</v>
      </c>
      <c r="AU253" s="95">
        <f>'Datos sin int'!AH251</f>
        <v>2</v>
      </c>
      <c r="AV253" s="95">
        <f>'Datos sin int'!AI251</f>
        <v>3</v>
      </c>
      <c r="AW253" s="95">
        <f>'Datos sin int'!AJ251</f>
        <v>0</v>
      </c>
      <c r="AX253" s="95">
        <f>'Datos sin int'!AK251</f>
        <v>0</v>
      </c>
      <c r="AY253" s="95">
        <f>'Datos sin int'!AL251</f>
        <v>0</v>
      </c>
      <c r="AZ253" s="95">
        <f>'Datos sin int'!AM251</f>
        <v>1</v>
      </c>
      <c r="BA253" s="95">
        <f>'Datos sin int'!AN251</f>
        <v>1</v>
      </c>
      <c r="BB253" s="95">
        <f>'Datos sin int'!AO251</f>
        <v>0</v>
      </c>
      <c r="BC253" s="95">
        <f>'Datos sin int'!AP251</f>
        <v>0</v>
      </c>
      <c r="BD253" s="95">
        <f>'Datos sin int'!AQ251</f>
        <v>0</v>
      </c>
      <c r="BE253" s="95">
        <f>'Datos sin int'!AR251</f>
        <v>1</v>
      </c>
      <c r="BF253" s="95">
        <f>'Datos sin int'!AS251</f>
        <v>1</v>
      </c>
      <c r="BG253" s="95">
        <f>'Datos sin int'!AT251</f>
        <v>0</v>
      </c>
      <c r="BH253" s="95">
        <f>'Datos sin int'!AU251</f>
        <v>1</v>
      </c>
      <c r="BI253" s="95">
        <f>'Datos sin int'!AV251</f>
        <v>0</v>
      </c>
      <c r="BJ253" s="95">
        <f>'Datos sin int'!AW251</f>
        <v>4</v>
      </c>
      <c r="BK253" s="95">
        <f>'Datos sin int'!AX251</f>
        <v>5</v>
      </c>
    </row>
    <row r="254" spans="1:63" x14ac:dyDescent="0.3">
      <c r="A254" s="141">
        <v>251</v>
      </c>
      <c r="B254" s="95">
        <f>IF(Datos_totales!$E252=1,1,0)</f>
        <v>0</v>
      </c>
      <c r="C254" s="95">
        <f>IF(Datos_totales!$E252=2,1,0)</f>
        <v>0</v>
      </c>
      <c r="D254" s="95">
        <f>IF(Datos_totales!$E252=3,1,0)</f>
        <v>0</v>
      </c>
      <c r="E254" s="95">
        <f>IF(Datos_totales!$E252=4,1,0)</f>
        <v>1</v>
      </c>
      <c r="F254" s="95">
        <f>IF(Datos_totales!$B252=40,1,0)</f>
        <v>1</v>
      </c>
      <c r="G254" s="95">
        <f>IF(Datos_totales!$B252=60,1,0)</f>
        <v>0</v>
      </c>
      <c r="H254" s="95">
        <f>IF(Datos_totales!$B252=80,1,0)</f>
        <v>0</v>
      </c>
      <c r="I254" s="95">
        <f>IF(Datos_totales!$B252=90,1,0)</f>
        <v>0</v>
      </c>
      <c r="J254" s="95">
        <f>IF(Datos_totales!$M252=2,1,0)</f>
        <v>1</v>
      </c>
      <c r="K254" s="95">
        <f>IF(Datos_totales!$M252=3,1,0)</f>
        <v>0</v>
      </c>
      <c r="L254" s="95">
        <f>IF(Datos_totales!$M252=4,1,0)</f>
        <v>0</v>
      </c>
      <c r="M254" s="95">
        <f>IF(Datos_totales!$M252&gt;4,1,0)</f>
        <v>0</v>
      </c>
      <c r="N254" s="95">
        <f>IF(Datos_totales!$N252&lt;3.2,1,0)</f>
        <v>1</v>
      </c>
      <c r="O254" s="95">
        <f>IF(AND(Datos_totales!$N252&gt;=3.2,Datos_totales!$N252&lt;3.5),1,0)</f>
        <v>0</v>
      </c>
      <c r="P254" s="95">
        <f>IF(AND(Datos_totales!$N252&gt;=3.5,Datos_totales!$N252&lt;3.7),1,0)</f>
        <v>0</v>
      </c>
      <c r="Q254" s="95">
        <f>IF(AND(Datos_totales!$N252&gt;=3.7,Datos_totales!$N252&lt;4),1,0)</f>
        <v>0</v>
      </c>
      <c r="R254" s="95">
        <f>IF(Datos_totales!$N252&gt;4,1,0)</f>
        <v>0</v>
      </c>
      <c r="S254" s="95">
        <v>1</v>
      </c>
      <c r="T254" s="95">
        <f t="shared" si="51"/>
        <v>166</v>
      </c>
      <c r="U254" s="95">
        <v>0</v>
      </c>
      <c r="V254" s="53">
        <v>8.9999999999999969E-2</v>
      </c>
      <c r="W254" s="54">
        <f t="shared" si="42"/>
        <v>0</v>
      </c>
      <c r="X254" s="54">
        <f t="shared" si="43"/>
        <v>0</v>
      </c>
      <c r="Y254" s="54">
        <f t="shared" si="44"/>
        <v>1</v>
      </c>
      <c r="Z254" s="54">
        <f t="shared" si="45"/>
        <v>0</v>
      </c>
      <c r="AA254" s="54">
        <f t="shared" si="46"/>
        <v>0</v>
      </c>
      <c r="AB254" s="95">
        <v>6367</v>
      </c>
      <c r="AC254" s="95">
        <v>6693</v>
      </c>
      <c r="AD254" s="95">
        <v>7035</v>
      </c>
      <c r="AE254" s="95">
        <f t="shared" si="47"/>
        <v>6698</v>
      </c>
      <c r="AF254" s="95">
        <v>52.34</v>
      </c>
      <c r="AG254" s="95">
        <v>1.7188337183038622</v>
      </c>
      <c r="AH254" s="95">
        <v>4.0599999999999996</v>
      </c>
      <c r="AI254" s="95">
        <f t="shared" si="48"/>
        <v>0</v>
      </c>
      <c r="AJ254" s="95">
        <f t="shared" si="49"/>
        <v>0</v>
      </c>
      <c r="AK254" s="95">
        <f t="shared" si="39"/>
        <v>0</v>
      </c>
      <c r="AL254" s="95">
        <f t="shared" si="40"/>
        <v>1</v>
      </c>
      <c r="AM254" s="95">
        <f t="shared" si="41"/>
        <v>0</v>
      </c>
      <c r="AN254" s="95">
        <v>0.60852603357719404</v>
      </c>
      <c r="AO254" s="95">
        <v>12</v>
      </c>
      <c r="AP254" s="50">
        <f t="shared" si="50"/>
        <v>12</v>
      </c>
      <c r="AQ254" s="95">
        <v>0</v>
      </c>
      <c r="AR254" s="95">
        <f>'Datos sin int'!AE252</f>
        <v>0</v>
      </c>
      <c r="AS254" s="95">
        <f>'Datos sin int'!AF252</f>
        <v>0</v>
      </c>
      <c r="AT254" s="95">
        <f>'Datos sin int'!AG252</f>
        <v>0</v>
      </c>
      <c r="AU254" s="95">
        <f>'Datos sin int'!AH252</f>
        <v>0</v>
      </c>
      <c r="AV254" s="95">
        <f>'Datos sin int'!AI252</f>
        <v>0</v>
      </c>
      <c r="AW254" s="95">
        <f>'Datos sin int'!AJ252</f>
        <v>0</v>
      </c>
      <c r="AX254" s="95">
        <f>'Datos sin int'!AK252</f>
        <v>0</v>
      </c>
      <c r="AY254" s="95">
        <f>'Datos sin int'!AL252</f>
        <v>0</v>
      </c>
      <c r="AZ254" s="95">
        <f>'Datos sin int'!AM252</f>
        <v>0</v>
      </c>
      <c r="BA254" s="95">
        <f>'Datos sin int'!AN252</f>
        <v>0</v>
      </c>
      <c r="BB254" s="95">
        <f>'Datos sin int'!AO252</f>
        <v>0</v>
      </c>
      <c r="BC254" s="95">
        <f>'Datos sin int'!AP252</f>
        <v>0</v>
      </c>
      <c r="BD254" s="95">
        <f>'Datos sin int'!AQ252</f>
        <v>0</v>
      </c>
      <c r="BE254" s="95">
        <f>'Datos sin int'!AR252</f>
        <v>0</v>
      </c>
      <c r="BF254" s="95">
        <f>'Datos sin int'!AS252</f>
        <v>0</v>
      </c>
      <c r="BG254" s="95">
        <f>'Datos sin int'!AT252</f>
        <v>0</v>
      </c>
      <c r="BH254" s="95">
        <f>'Datos sin int'!AU252</f>
        <v>0</v>
      </c>
      <c r="BI254" s="95">
        <f>'Datos sin int'!AV252</f>
        <v>0</v>
      </c>
      <c r="BJ254" s="95">
        <f>'Datos sin int'!AW252</f>
        <v>0</v>
      </c>
      <c r="BK254" s="95">
        <f>'Datos sin int'!AX252</f>
        <v>0</v>
      </c>
    </row>
    <row r="255" spans="1:63" x14ac:dyDescent="0.3">
      <c r="A255" s="141">
        <v>252</v>
      </c>
      <c r="B255" s="95">
        <f>IF(Datos_totales!$E253=1,1,0)</f>
        <v>0</v>
      </c>
      <c r="C255" s="95">
        <f>IF(Datos_totales!$E253=2,1,0)</f>
        <v>0</v>
      </c>
      <c r="D255" s="95">
        <f>IF(Datos_totales!$E253=3,1,0)</f>
        <v>0</v>
      </c>
      <c r="E255" s="95">
        <f>IF(Datos_totales!$E253=4,1,0)</f>
        <v>1</v>
      </c>
      <c r="F255" s="95">
        <f>IF(Datos_totales!$B253=40,1,0)</f>
        <v>1</v>
      </c>
      <c r="G255" s="95">
        <f>IF(Datos_totales!$B253=60,1,0)</f>
        <v>0</v>
      </c>
      <c r="H255" s="95">
        <f>IF(Datos_totales!$B253=80,1,0)</f>
        <v>0</v>
      </c>
      <c r="I255" s="95">
        <f>IF(Datos_totales!$B253=90,1,0)</f>
        <v>0</v>
      </c>
      <c r="J255" s="95">
        <f>IF(Datos_totales!$M253=2,1,0)</f>
        <v>1</v>
      </c>
      <c r="K255" s="95">
        <f>IF(Datos_totales!$M253=3,1,0)</f>
        <v>0</v>
      </c>
      <c r="L255" s="95">
        <f>IF(Datos_totales!$M253=4,1,0)</f>
        <v>0</v>
      </c>
      <c r="M255" s="95">
        <f>IF(Datos_totales!$M253&gt;4,1,0)</f>
        <v>0</v>
      </c>
      <c r="N255" s="95">
        <f>IF(Datos_totales!$N253&lt;3.2,1,0)</f>
        <v>0</v>
      </c>
      <c r="O255" s="95">
        <f>IF(AND(Datos_totales!$N253&gt;=3.2,Datos_totales!$N253&lt;3.5),1,0)</f>
        <v>1</v>
      </c>
      <c r="P255" s="95">
        <f>IF(AND(Datos_totales!$N253&gt;=3.5,Datos_totales!$N253&lt;3.7),1,0)</f>
        <v>0</v>
      </c>
      <c r="Q255" s="95">
        <f>IF(AND(Datos_totales!$N253&gt;=3.7,Datos_totales!$N253&lt;4),1,0)</f>
        <v>0</v>
      </c>
      <c r="R255" s="95">
        <f>IF(Datos_totales!$N253&gt;4,1,0)</f>
        <v>0</v>
      </c>
      <c r="S255" s="95">
        <v>0.5519999999999925</v>
      </c>
      <c r="T255" s="95">
        <f t="shared" si="51"/>
        <v>166.55199999999999</v>
      </c>
      <c r="U255" s="95">
        <v>0</v>
      </c>
      <c r="V255" s="53">
        <v>4.0000000000000036E-2</v>
      </c>
      <c r="W255" s="54">
        <f t="shared" si="42"/>
        <v>0</v>
      </c>
      <c r="X255" s="54">
        <f t="shared" si="43"/>
        <v>1</v>
      </c>
      <c r="Y255" s="54">
        <f t="shared" si="44"/>
        <v>0</v>
      </c>
      <c r="Z255" s="54">
        <f t="shared" si="45"/>
        <v>0</v>
      </c>
      <c r="AA255" s="54">
        <f t="shared" si="46"/>
        <v>0</v>
      </c>
      <c r="AB255" s="95">
        <v>6367</v>
      </c>
      <c r="AC255" s="95">
        <v>6693</v>
      </c>
      <c r="AD255" s="95">
        <v>7035</v>
      </c>
      <c r="AE255" s="95">
        <f t="shared" si="47"/>
        <v>6698</v>
      </c>
      <c r="AF255" s="95">
        <v>27.61</v>
      </c>
      <c r="AG255" s="95">
        <v>1.4410664066392631</v>
      </c>
      <c r="AH255" s="95">
        <v>4.13</v>
      </c>
      <c r="AI255" s="95">
        <f t="shared" si="48"/>
        <v>0</v>
      </c>
      <c r="AJ255" s="95">
        <f t="shared" si="49"/>
        <v>0</v>
      </c>
      <c r="AK255" s="95">
        <f t="shared" si="39"/>
        <v>0</v>
      </c>
      <c r="AL255" s="95">
        <f t="shared" si="40"/>
        <v>1</v>
      </c>
      <c r="AM255" s="95">
        <f t="shared" si="41"/>
        <v>0</v>
      </c>
      <c r="AN255" s="95">
        <v>0.61595005165640104</v>
      </c>
      <c r="AO255" s="95">
        <v>1</v>
      </c>
      <c r="AP255" s="50">
        <f t="shared" si="50"/>
        <v>1.8115942028985754</v>
      </c>
      <c r="AQ255" s="95">
        <v>0</v>
      </c>
      <c r="AR255" s="95">
        <f>'Datos sin int'!AE253</f>
        <v>0</v>
      </c>
      <c r="AS255" s="95">
        <f>'Datos sin int'!AF253</f>
        <v>0</v>
      </c>
      <c r="AT255" s="95">
        <f>'Datos sin int'!AG253</f>
        <v>1</v>
      </c>
      <c r="AU255" s="95">
        <f>'Datos sin int'!AH253</f>
        <v>0</v>
      </c>
      <c r="AV255" s="95">
        <f>'Datos sin int'!AI253</f>
        <v>1</v>
      </c>
      <c r="AW255" s="95">
        <f>'Datos sin int'!AJ253</f>
        <v>0</v>
      </c>
      <c r="AX255" s="95">
        <f>'Datos sin int'!AK253</f>
        <v>0</v>
      </c>
      <c r="AY255" s="95">
        <f>'Datos sin int'!AL253</f>
        <v>1</v>
      </c>
      <c r="AZ255" s="95">
        <f>'Datos sin int'!AM253</f>
        <v>2</v>
      </c>
      <c r="BA255" s="95">
        <f>'Datos sin int'!AN253</f>
        <v>3</v>
      </c>
      <c r="BB255" s="95">
        <f>'Datos sin int'!AO253</f>
        <v>0</v>
      </c>
      <c r="BC255" s="95">
        <f>'Datos sin int'!AP253</f>
        <v>0</v>
      </c>
      <c r="BD255" s="95">
        <f>'Datos sin int'!AQ253</f>
        <v>0</v>
      </c>
      <c r="BE255" s="95">
        <f>'Datos sin int'!AR253</f>
        <v>0</v>
      </c>
      <c r="BF255" s="95">
        <f>'Datos sin int'!AS253</f>
        <v>0</v>
      </c>
      <c r="BG255" s="95">
        <f>'Datos sin int'!AT253</f>
        <v>0</v>
      </c>
      <c r="BH255" s="95">
        <f>'Datos sin int'!AU253</f>
        <v>0</v>
      </c>
      <c r="BI255" s="95">
        <f>'Datos sin int'!AV253</f>
        <v>2</v>
      </c>
      <c r="BJ255" s="95">
        <f>'Datos sin int'!AW253</f>
        <v>2</v>
      </c>
      <c r="BK255" s="95">
        <f>'Datos sin int'!AX253</f>
        <v>4</v>
      </c>
    </row>
    <row r="256" spans="1:63" x14ac:dyDescent="0.3">
      <c r="A256" s="141">
        <v>253</v>
      </c>
      <c r="B256" s="95">
        <f>IF(Datos_totales!$E254=1,1,0)</f>
        <v>0</v>
      </c>
      <c r="C256" s="95">
        <f>IF(Datos_totales!$E254=2,1,0)</f>
        <v>0</v>
      </c>
      <c r="D256" s="95">
        <f>IF(Datos_totales!$E254=3,1,0)</f>
        <v>0</v>
      </c>
      <c r="E256" s="95">
        <f>IF(Datos_totales!$E254=4,1,0)</f>
        <v>1</v>
      </c>
      <c r="F256" s="95">
        <f>IF(Datos_totales!$B254=40,1,0)</f>
        <v>0</v>
      </c>
      <c r="G256" s="95">
        <f>IF(Datos_totales!$B254=60,1,0)</f>
        <v>1</v>
      </c>
      <c r="H256" s="95">
        <f>IF(Datos_totales!$B254=80,1,0)</f>
        <v>0</v>
      </c>
      <c r="I256" s="95">
        <f>IF(Datos_totales!$B254=90,1,0)</f>
        <v>0</v>
      </c>
      <c r="J256" s="95">
        <f>IF(Datos_totales!$M254=2,1,0)</f>
        <v>1</v>
      </c>
      <c r="K256" s="95">
        <f>IF(Datos_totales!$M254=3,1,0)</f>
        <v>0</v>
      </c>
      <c r="L256" s="95">
        <f>IF(Datos_totales!$M254=4,1,0)</f>
        <v>0</v>
      </c>
      <c r="M256" s="95">
        <f>IF(Datos_totales!$M254&gt;4,1,0)</f>
        <v>0</v>
      </c>
      <c r="N256" s="95">
        <f>IF(Datos_totales!$N254&lt;3.2,1,0)</f>
        <v>0</v>
      </c>
      <c r="O256" s="95">
        <f>IF(AND(Datos_totales!$N254&gt;=3.2,Datos_totales!$N254&lt;3.5),1,0)</f>
        <v>1</v>
      </c>
      <c r="P256" s="95">
        <f>IF(AND(Datos_totales!$N254&gt;=3.5,Datos_totales!$N254&lt;3.7),1,0)</f>
        <v>0</v>
      </c>
      <c r="Q256" s="95">
        <f>IF(AND(Datos_totales!$N254&gt;=3.7,Datos_totales!$N254&lt;4),1,0)</f>
        <v>0</v>
      </c>
      <c r="R256" s="95">
        <f>IF(Datos_totales!$N254&gt;4,1,0)</f>
        <v>0</v>
      </c>
      <c r="S256" s="95">
        <v>0.96299999999999386</v>
      </c>
      <c r="T256" s="95">
        <f t="shared" si="51"/>
        <v>167.51499999999999</v>
      </c>
      <c r="U256" s="95">
        <v>0</v>
      </c>
      <c r="V256" s="53">
        <v>1.0000000000000009E-2</v>
      </c>
      <c r="W256" s="54">
        <f t="shared" si="42"/>
        <v>1</v>
      </c>
      <c r="X256" s="54">
        <f t="shared" si="43"/>
        <v>0</v>
      </c>
      <c r="Y256" s="54">
        <f t="shared" si="44"/>
        <v>0</v>
      </c>
      <c r="Z256" s="54">
        <f t="shared" si="45"/>
        <v>0</v>
      </c>
      <c r="AA256" s="54">
        <f t="shared" si="46"/>
        <v>0</v>
      </c>
      <c r="AB256" s="95">
        <v>6367</v>
      </c>
      <c r="AC256" s="95">
        <v>6693</v>
      </c>
      <c r="AD256" s="95">
        <v>7035</v>
      </c>
      <c r="AE256" s="95">
        <f t="shared" si="47"/>
        <v>6698</v>
      </c>
      <c r="AF256" s="95">
        <v>78.930000000000007</v>
      </c>
      <c r="AG256" s="95">
        <v>1.8972421028053654</v>
      </c>
      <c r="AH256" s="95">
        <v>4.22</v>
      </c>
      <c r="AI256" s="95">
        <f t="shared" si="48"/>
        <v>0</v>
      </c>
      <c r="AJ256" s="95">
        <f t="shared" si="49"/>
        <v>0</v>
      </c>
      <c r="AK256" s="95">
        <f t="shared" si="39"/>
        <v>0</v>
      </c>
      <c r="AL256" s="95">
        <f t="shared" si="40"/>
        <v>1</v>
      </c>
      <c r="AM256" s="95">
        <f t="shared" si="41"/>
        <v>0</v>
      </c>
      <c r="AN256" s="95">
        <v>0.62531245096167387</v>
      </c>
      <c r="AO256" s="95">
        <v>0</v>
      </c>
      <c r="AP256" s="50">
        <f t="shared" si="50"/>
        <v>0</v>
      </c>
      <c r="AQ256" s="95">
        <v>0</v>
      </c>
      <c r="AR256" s="95">
        <f>'Datos sin int'!AE254</f>
        <v>0</v>
      </c>
      <c r="AS256" s="95">
        <f>'Datos sin int'!AF254</f>
        <v>0</v>
      </c>
      <c r="AT256" s="95">
        <f>'Datos sin int'!AG254</f>
        <v>2</v>
      </c>
      <c r="AU256" s="95">
        <f>'Datos sin int'!AH254</f>
        <v>2</v>
      </c>
      <c r="AV256" s="95">
        <f>'Datos sin int'!AI254</f>
        <v>4</v>
      </c>
      <c r="AW256" s="95">
        <f>'Datos sin int'!AJ254</f>
        <v>0</v>
      </c>
      <c r="AX256" s="95">
        <f>'Datos sin int'!AK254</f>
        <v>0</v>
      </c>
      <c r="AY256" s="95">
        <f>'Datos sin int'!AL254</f>
        <v>0</v>
      </c>
      <c r="AZ256" s="95">
        <f>'Datos sin int'!AM254</f>
        <v>3</v>
      </c>
      <c r="BA256" s="95">
        <f>'Datos sin int'!AN254</f>
        <v>3</v>
      </c>
      <c r="BB256" s="95">
        <f>'Datos sin int'!AO254</f>
        <v>0</v>
      </c>
      <c r="BC256" s="95">
        <f>'Datos sin int'!AP254</f>
        <v>0</v>
      </c>
      <c r="BD256" s="95">
        <f>'Datos sin int'!AQ254</f>
        <v>0</v>
      </c>
      <c r="BE256" s="95">
        <f>'Datos sin int'!AR254</f>
        <v>2</v>
      </c>
      <c r="BF256" s="95">
        <f>'Datos sin int'!AS254</f>
        <v>2</v>
      </c>
      <c r="BG256" s="95">
        <f>'Datos sin int'!AT254</f>
        <v>0</v>
      </c>
      <c r="BH256" s="95">
        <f>'Datos sin int'!AU254</f>
        <v>0</v>
      </c>
      <c r="BI256" s="95">
        <f>'Datos sin int'!AV254</f>
        <v>2</v>
      </c>
      <c r="BJ256" s="95">
        <f>'Datos sin int'!AW254</f>
        <v>7</v>
      </c>
      <c r="BK256" s="95">
        <f>'Datos sin int'!AX254</f>
        <v>9</v>
      </c>
    </row>
    <row r="257" spans="1:63" x14ac:dyDescent="0.3">
      <c r="A257" s="141">
        <v>254</v>
      </c>
      <c r="B257" s="95">
        <f>IF(Datos_totales!$E255=1,1,0)</f>
        <v>0</v>
      </c>
      <c r="C257" s="95">
        <f>IF(Datos_totales!$E255=2,1,0)</f>
        <v>0</v>
      </c>
      <c r="D257" s="95">
        <f>IF(Datos_totales!$E255=3,1,0)</f>
        <v>0</v>
      </c>
      <c r="E257" s="95">
        <f>IF(Datos_totales!$E255=4,1,0)</f>
        <v>1</v>
      </c>
      <c r="F257" s="95">
        <f>IF(Datos_totales!$B255=40,1,0)</f>
        <v>0</v>
      </c>
      <c r="G257" s="95">
        <f>IF(Datos_totales!$B255=60,1,0)</f>
        <v>1</v>
      </c>
      <c r="H257" s="95">
        <f>IF(Datos_totales!$B255=80,1,0)</f>
        <v>0</v>
      </c>
      <c r="I257" s="95">
        <f>IF(Datos_totales!$B255=90,1,0)</f>
        <v>0</v>
      </c>
      <c r="J257" s="95">
        <f>IF(Datos_totales!$M255=2,1,0)</f>
        <v>1</v>
      </c>
      <c r="K257" s="95">
        <f>IF(Datos_totales!$M255=3,1,0)</f>
        <v>0</v>
      </c>
      <c r="L257" s="95">
        <f>IF(Datos_totales!$M255=4,1,0)</f>
        <v>0</v>
      </c>
      <c r="M257" s="95">
        <f>IF(Datos_totales!$M255&gt;4,1,0)</f>
        <v>0</v>
      </c>
      <c r="N257" s="95">
        <f>IF(Datos_totales!$N255&lt;3.2,1,0)</f>
        <v>0</v>
      </c>
      <c r="O257" s="95">
        <f>IF(AND(Datos_totales!$N255&gt;=3.2,Datos_totales!$N255&lt;3.5),1,0)</f>
        <v>1</v>
      </c>
      <c r="P257" s="95">
        <f>IF(AND(Datos_totales!$N255&gt;=3.5,Datos_totales!$N255&lt;3.7),1,0)</f>
        <v>0</v>
      </c>
      <c r="Q257" s="95">
        <f>IF(AND(Datos_totales!$N255&gt;=3.7,Datos_totales!$N255&lt;4),1,0)</f>
        <v>0</v>
      </c>
      <c r="R257" s="95">
        <f>IF(Datos_totales!$N255&gt;4,1,0)</f>
        <v>0</v>
      </c>
      <c r="S257" s="95">
        <v>0.91800000000000637</v>
      </c>
      <c r="T257" s="95">
        <f t="shared" si="51"/>
        <v>168.43299999999999</v>
      </c>
      <c r="U257" s="95">
        <v>0</v>
      </c>
      <c r="V257" s="53">
        <v>4.0000000000000036E-2</v>
      </c>
      <c r="W257" s="54">
        <f t="shared" si="42"/>
        <v>0</v>
      </c>
      <c r="X257" s="54">
        <f t="shared" si="43"/>
        <v>1</v>
      </c>
      <c r="Y257" s="54">
        <f t="shared" si="44"/>
        <v>0</v>
      </c>
      <c r="Z257" s="54">
        <f t="shared" si="45"/>
        <v>0</v>
      </c>
      <c r="AA257" s="54">
        <f t="shared" si="46"/>
        <v>0</v>
      </c>
      <c r="AB257" s="95">
        <v>6367</v>
      </c>
      <c r="AC257" s="95">
        <v>6693</v>
      </c>
      <c r="AD257" s="95">
        <v>7035</v>
      </c>
      <c r="AE257" s="95">
        <f t="shared" si="47"/>
        <v>6698</v>
      </c>
      <c r="AF257" s="95">
        <v>88.8</v>
      </c>
      <c r="AG257" s="95">
        <v>1.9484129657786009</v>
      </c>
      <c r="AH257" s="95">
        <v>4.5999999999999996</v>
      </c>
      <c r="AI257" s="95">
        <f t="shared" si="48"/>
        <v>0</v>
      </c>
      <c r="AJ257" s="95">
        <f t="shared" si="49"/>
        <v>0</v>
      </c>
      <c r="AK257" s="95">
        <f t="shared" si="39"/>
        <v>0</v>
      </c>
      <c r="AL257" s="95">
        <f t="shared" si="40"/>
        <v>1</v>
      </c>
      <c r="AM257" s="95">
        <f t="shared" si="41"/>
        <v>0</v>
      </c>
      <c r="AN257" s="95">
        <v>0.66275783168157409</v>
      </c>
      <c r="AO257" s="95">
        <v>1</v>
      </c>
      <c r="AP257" s="50">
        <f t="shared" si="50"/>
        <v>1.0893246187363759</v>
      </c>
      <c r="AQ257" s="95">
        <v>0</v>
      </c>
      <c r="AR257" s="95">
        <f>'Datos sin int'!AE255</f>
        <v>0</v>
      </c>
      <c r="AS257" s="95">
        <f>'Datos sin int'!AF255</f>
        <v>0</v>
      </c>
      <c r="AT257" s="95">
        <f>'Datos sin int'!AG255</f>
        <v>2</v>
      </c>
      <c r="AU257" s="95">
        <f>'Datos sin int'!AH255</f>
        <v>0</v>
      </c>
      <c r="AV257" s="95">
        <f>'Datos sin int'!AI255</f>
        <v>2</v>
      </c>
      <c r="AW257" s="95">
        <f>'Datos sin int'!AJ255</f>
        <v>0</v>
      </c>
      <c r="AX257" s="95">
        <f>'Datos sin int'!AK255</f>
        <v>0</v>
      </c>
      <c r="AY257" s="95">
        <f>'Datos sin int'!AL255</f>
        <v>0</v>
      </c>
      <c r="AZ257" s="95">
        <f>'Datos sin int'!AM255</f>
        <v>3</v>
      </c>
      <c r="BA257" s="95">
        <f>'Datos sin int'!AN255</f>
        <v>3</v>
      </c>
      <c r="BB257" s="95">
        <f>'Datos sin int'!AO255</f>
        <v>0</v>
      </c>
      <c r="BC257" s="95">
        <f>'Datos sin int'!AP255</f>
        <v>0</v>
      </c>
      <c r="BD257" s="95">
        <f>'Datos sin int'!AQ255</f>
        <v>0</v>
      </c>
      <c r="BE257" s="95">
        <f>'Datos sin int'!AR255</f>
        <v>3</v>
      </c>
      <c r="BF257" s="95">
        <f>'Datos sin int'!AS255</f>
        <v>3</v>
      </c>
      <c r="BG257" s="95">
        <f>'Datos sin int'!AT255</f>
        <v>0</v>
      </c>
      <c r="BH257" s="95">
        <f>'Datos sin int'!AU255</f>
        <v>0</v>
      </c>
      <c r="BI257" s="95">
        <f>'Datos sin int'!AV255</f>
        <v>2</v>
      </c>
      <c r="BJ257" s="95">
        <f>'Datos sin int'!AW255</f>
        <v>6</v>
      </c>
      <c r="BK257" s="95">
        <f>'Datos sin int'!AX255</f>
        <v>8</v>
      </c>
    </row>
    <row r="258" spans="1:63" x14ac:dyDescent="0.3">
      <c r="A258" s="141">
        <v>255</v>
      </c>
      <c r="B258" s="95">
        <f>IF(Datos_totales!$E256=1,1,0)</f>
        <v>0</v>
      </c>
      <c r="C258" s="95">
        <f>IF(Datos_totales!$E256=2,1,0)</f>
        <v>0</v>
      </c>
      <c r="D258" s="95">
        <f>IF(Datos_totales!$E256=3,1,0)</f>
        <v>0</v>
      </c>
      <c r="E258" s="95">
        <f>IF(Datos_totales!$E256=4,1,0)</f>
        <v>1</v>
      </c>
      <c r="F258" s="95">
        <f>IF(Datos_totales!$B256=40,1,0)</f>
        <v>0</v>
      </c>
      <c r="G258" s="95">
        <f>IF(Datos_totales!$B256=60,1,0)</f>
        <v>1</v>
      </c>
      <c r="H258" s="95">
        <f>IF(Datos_totales!$B256=80,1,0)</f>
        <v>0</v>
      </c>
      <c r="I258" s="95">
        <f>IF(Datos_totales!$B256=90,1,0)</f>
        <v>0</v>
      </c>
      <c r="J258" s="95">
        <f>IF(Datos_totales!$M256=2,1,0)</f>
        <v>1</v>
      </c>
      <c r="K258" s="95">
        <f>IF(Datos_totales!$M256=3,1,0)</f>
        <v>0</v>
      </c>
      <c r="L258" s="95">
        <f>IF(Datos_totales!$M256=4,1,0)</f>
        <v>0</v>
      </c>
      <c r="M258" s="95">
        <f>IF(Datos_totales!$M256&gt;4,1,0)</f>
        <v>0</v>
      </c>
      <c r="N258" s="95">
        <f>IF(Datos_totales!$N256&lt;3.2,1,0)</f>
        <v>0</v>
      </c>
      <c r="O258" s="95">
        <f>IF(AND(Datos_totales!$N256&gt;=3.2,Datos_totales!$N256&lt;3.5),1,0)</f>
        <v>1</v>
      </c>
      <c r="P258" s="95">
        <f>IF(AND(Datos_totales!$N256&gt;=3.5,Datos_totales!$N256&lt;3.7),1,0)</f>
        <v>0</v>
      </c>
      <c r="Q258" s="95">
        <f>IF(AND(Datos_totales!$N256&gt;=3.7,Datos_totales!$N256&lt;4),1,0)</f>
        <v>0</v>
      </c>
      <c r="R258" s="95">
        <f>IF(Datos_totales!$N256&gt;4,1,0)</f>
        <v>0</v>
      </c>
      <c r="S258" s="95">
        <v>0.80299999999999727</v>
      </c>
      <c r="T258" s="95">
        <f t="shared" si="51"/>
        <v>169.23599999999999</v>
      </c>
      <c r="U258" s="95">
        <v>0</v>
      </c>
      <c r="V258" s="53">
        <v>0</v>
      </c>
      <c r="W258" s="54">
        <f t="shared" si="42"/>
        <v>1</v>
      </c>
      <c r="X258" s="54">
        <f t="shared" si="43"/>
        <v>0</v>
      </c>
      <c r="Y258" s="54">
        <f t="shared" si="44"/>
        <v>0</v>
      </c>
      <c r="Z258" s="54">
        <f t="shared" si="45"/>
        <v>0</v>
      </c>
      <c r="AA258" s="54">
        <f t="shared" si="46"/>
        <v>0</v>
      </c>
      <c r="AB258" s="95">
        <v>6367</v>
      </c>
      <c r="AC258" s="95">
        <v>6693</v>
      </c>
      <c r="AD258" s="95">
        <v>7035</v>
      </c>
      <c r="AE258" s="95">
        <f t="shared" si="47"/>
        <v>6698</v>
      </c>
      <c r="AF258" s="95">
        <v>91.18</v>
      </c>
      <c r="AG258" s="95">
        <v>1.9598995878659435</v>
      </c>
      <c r="AH258" s="95">
        <v>3.52</v>
      </c>
      <c r="AI258" s="95">
        <f t="shared" si="48"/>
        <v>0</v>
      </c>
      <c r="AJ258" s="95">
        <f t="shared" si="49"/>
        <v>0</v>
      </c>
      <c r="AK258" s="95">
        <f t="shared" si="39"/>
        <v>1</v>
      </c>
      <c r="AL258" s="95">
        <f t="shared" si="40"/>
        <v>0</v>
      </c>
      <c r="AM258" s="95">
        <f t="shared" si="41"/>
        <v>0</v>
      </c>
      <c r="AN258" s="95">
        <v>0.54654266347813107</v>
      </c>
      <c r="AO258" s="95">
        <v>1</v>
      </c>
      <c r="AP258" s="50">
        <f t="shared" si="50"/>
        <v>1.2453300124533044</v>
      </c>
      <c r="AQ258" s="95">
        <v>0</v>
      </c>
      <c r="AR258" s="95">
        <f>'Datos sin int'!AE256</f>
        <v>0</v>
      </c>
      <c r="AS258" s="95">
        <f>'Datos sin int'!AF256</f>
        <v>0</v>
      </c>
      <c r="AT258" s="95">
        <f>'Datos sin int'!AG256</f>
        <v>1</v>
      </c>
      <c r="AU258" s="95">
        <f>'Datos sin int'!AH256</f>
        <v>0</v>
      </c>
      <c r="AV258" s="95">
        <f>'Datos sin int'!AI256</f>
        <v>1</v>
      </c>
      <c r="AW258" s="95">
        <f>'Datos sin int'!AJ256</f>
        <v>0</v>
      </c>
      <c r="AX258" s="95">
        <f>'Datos sin int'!AK256</f>
        <v>0</v>
      </c>
      <c r="AY258" s="95">
        <f>'Datos sin int'!AL256</f>
        <v>1</v>
      </c>
      <c r="AZ258" s="95">
        <f>'Datos sin int'!AM256</f>
        <v>2</v>
      </c>
      <c r="BA258" s="95">
        <f>'Datos sin int'!AN256</f>
        <v>3</v>
      </c>
      <c r="BB258" s="95">
        <f>'Datos sin int'!AO256</f>
        <v>0</v>
      </c>
      <c r="BC258" s="95">
        <f>'Datos sin int'!AP256</f>
        <v>1</v>
      </c>
      <c r="BD258" s="95">
        <f>'Datos sin int'!AQ256</f>
        <v>0</v>
      </c>
      <c r="BE258" s="95">
        <f>'Datos sin int'!AR256</f>
        <v>3</v>
      </c>
      <c r="BF258" s="95">
        <f>'Datos sin int'!AS256</f>
        <v>4</v>
      </c>
      <c r="BG258" s="95">
        <f>'Datos sin int'!AT256</f>
        <v>0</v>
      </c>
      <c r="BH258" s="95">
        <f>'Datos sin int'!AU256</f>
        <v>1</v>
      </c>
      <c r="BI258" s="95">
        <f>'Datos sin int'!AV256</f>
        <v>2</v>
      </c>
      <c r="BJ258" s="95">
        <f>'Datos sin int'!AW256</f>
        <v>5</v>
      </c>
      <c r="BK258" s="95">
        <f>'Datos sin int'!AX256</f>
        <v>8</v>
      </c>
    </row>
    <row r="259" spans="1:63" x14ac:dyDescent="0.3">
      <c r="A259" s="141">
        <v>256</v>
      </c>
      <c r="B259" s="95">
        <f>IF(Datos_totales!$E257=1,1,0)</f>
        <v>0</v>
      </c>
      <c r="C259" s="95">
        <f>IF(Datos_totales!$E257=2,1,0)</f>
        <v>0</v>
      </c>
      <c r="D259" s="95">
        <f>IF(Datos_totales!$E257=3,1,0)</f>
        <v>0</v>
      </c>
      <c r="E259" s="95">
        <f>IF(Datos_totales!$E257=4,1,0)</f>
        <v>1</v>
      </c>
      <c r="F259" s="95">
        <f>IF(Datos_totales!$B257=40,1,0)</f>
        <v>0</v>
      </c>
      <c r="G259" s="95">
        <f>IF(Datos_totales!$B257=60,1,0)</f>
        <v>1</v>
      </c>
      <c r="H259" s="95">
        <f>IF(Datos_totales!$B257=80,1,0)</f>
        <v>0</v>
      </c>
      <c r="I259" s="95">
        <f>IF(Datos_totales!$B257=90,1,0)</f>
        <v>0</v>
      </c>
      <c r="J259" s="95">
        <f>IF(Datos_totales!$M257=2,1,0)</f>
        <v>1</v>
      </c>
      <c r="K259" s="95">
        <f>IF(Datos_totales!$M257=3,1,0)</f>
        <v>0</v>
      </c>
      <c r="L259" s="95">
        <f>IF(Datos_totales!$M257=4,1,0)</f>
        <v>0</v>
      </c>
      <c r="M259" s="95">
        <f>IF(Datos_totales!$M257&gt;4,1,0)</f>
        <v>0</v>
      </c>
      <c r="N259" s="95">
        <f>IF(Datos_totales!$N257&lt;3.2,1,0)</f>
        <v>0</v>
      </c>
      <c r="O259" s="95">
        <f>IF(AND(Datos_totales!$N257&gt;=3.2,Datos_totales!$N257&lt;3.5),1,0)</f>
        <v>1</v>
      </c>
      <c r="P259" s="95">
        <f>IF(AND(Datos_totales!$N257&gt;=3.5,Datos_totales!$N257&lt;3.7),1,0)</f>
        <v>0</v>
      </c>
      <c r="Q259" s="95">
        <f>IF(AND(Datos_totales!$N257&gt;=3.7,Datos_totales!$N257&lt;4),1,0)</f>
        <v>0</v>
      </c>
      <c r="R259" s="95">
        <f>IF(Datos_totales!$N257&gt;4,1,0)</f>
        <v>0</v>
      </c>
      <c r="S259" s="95">
        <v>0.76400000000001</v>
      </c>
      <c r="T259" s="95">
        <f t="shared" si="51"/>
        <v>170</v>
      </c>
      <c r="U259" s="95">
        <v>0</v>
      </c>
      <c r="V259" s="53">
        <v>2.0000000000000018E-2</v>
      </c>
      <c r="W259" s="54">
        <f t="shared" si="42"/>
        <v>0</v>
      </c>
      <c r="X259" s="54">
        <f t="shared" si="43"/>
        <v>1</v>
      </c>
      <c r="Y259" s="54">
        <f t="shared" si="44"/>
        <v>0</v>
      </c>
      <c r="Z259" s="54">
        <f t="shared" si="45"/>
        <v>0</v>
      </c>
      <c r="AA259" s="54">
        <f t="shared" si="46"/>
        <v>0</v>
      </c>
      <c r="AB259" s="95">
        <v>6367</v>
      </c>
      <c r="AC259" s="95">
        <v>6693</v>
      </c>
      <c r="AD259" s="95">
        <v>7035</v>
      </c>
      <c r="AE259" s="95">
        <f t="shared" si="47"/>
        <v>6698</v>
      </c>
      <c r="AF259" s="95">
        <v>50.8</v>
      </c>
      <c r="AG259" s="95">
        <v>1.7058637122839193</v>
      </c>
      <c r="AH259" s="95">
        <v>5.29</v>
      </c>
      <c r="AI259" s="95">
        <f t="shared" si="48"/>
        <v>0</v>
      </c>
      <c r="AJ259" s="95">
        <f t="shared" si="49"/>
        <v>0</v>
      </c>
      <c r="AK259" s="95">
        <f t="shared" si="39"/>
        <v>0</v>
      </c>
      <c r="AL259" s="95">
        <f t="shared" si="40"/>
        <v>1</v>
      </c>
      <c r="AM259" s="95">
        <f t="shared" si="41"/>
        <v>0</v>
      </c>
      <c r="AN259" s="95">
        <v>0.72345567203518579</v>
      </c>
      <c r="AO259" s="95">
        <v>5</v>
      </c>
      <c r="AP259" s="50">
        <f t="shared" si="50"/>
        <v>6.5445026178009611</v>
      </c>
      <c r="AQ259" s="95">
        <v>0</v>
      </c>
      <c r="AR259" s="95">
        <f>'Datos sin int'!AE257</f>
        <v>0</v>
      </c>
      <c r="AS259" s="95">
        <f>'Datos sin int'!AF257</f>
        <v>0</v>
      </c>
      <c r="AT259" s="95">
        <f>'Datos sin int'!AG257</f>
        <v>2</v>
      </c>
      <c r="AU259" s="95">
        <f>'Datos sin int'!AH257</f>
        <v>0</v>
      </c>
      <c r="AV259" s="95">
        <f>'Datos sin int'!AI257</f>
        <v>2</v>
      </c>
      <c r="AW259" s="95">
        <f>'Datos sin int'!AJ257</f>
        <v>0</v>
      </c>
      <c r="AX259" s="95">
        <f>'Datos sin int'!AK257</f>
        <v>0</v>
      </c>
      <c r="AY259" s="95">
        <f>'Datos sin int'!AL257</f>
        <v>0</v>
      </c>
      <c r="AZ259" s="95">
        <f>'Datos sin int'!AM257</f>
        <v>0</v>
      </c>
      <c r="BA259" s="95">
        <f>'Datos sin int'!AN257</f>
        <v>0</v>
      </c>
      <c r="BB259" s="95">
        <f>'Datos sin int'!AO257</f>
        <v>0</v>
      </c>
      <c r="BC259" s="95">
        <f>'Datos sin int'!AP257</f>
        <v>0</v>
      </c>
      <c r="BD259" s="95">
        <f>'Datos sin int'!AQ257</f>
        <v>0</v>
      </c>
      <c r="BE259" s="95">
        <f>'Datos sin int'!AR257</f>
        <v>2</v>
      </c>
      <c r="BF259" s="95">
        <f>'Datos sin int'!AS257</f>
        <v>2</v>
      </c>
      <c r="BG259" s="95">
        <f>'Datos sin int'!AT257</f>
        <v>0</v>
      </c>
      <c r="BH259" s="95">
        <f>'Datos sin int'!AU257</f>
        <v>0</v>
      </c>
      <c r="BI259" s="95">
        <f>'Datos sin int'!AV257</f>
        <v>2</v>
      </c>
      <c r="BJ259" s="95">
        <f>'Datos sin int'!AW257</f>
        <v>2</v>
      </c>
      <c r="BK259" s="95">
        <f>'Datos sin int'!AX257</f>
        <v>4</v>
      </c>
    </row>
    <row r="260" spans="1:63" x14ac:dyDescent="0.3">
      <c r="A260" s="141">
        <v>257</v>
      </c>
      <c r="B260" s="95">
        <f>IF(Datos_totales!$E258=1,1,0)</f>
        <v>0</v>
      </c>
      <c r="C260" s="95">
        <f>IF(Datos_totales!$E258=2,1,0)</f>
        <v>0</v>
      </c>
      <c r="D260" s="95">
        <f>IF(Datos_totales!$E258=3,1,0)</f>
        <v>0</v>
      </c>
      <c r="E260" s="95">
        <f>IF(Datos_totales!$E258=4,1,0)</f>
        <v>1</v>
      </c>
      <c r="F260" s="95">
        <f>IF(Datos_totales!$B258=40,1,0)</f>
        <v>0</v>
      </c>
      <c r="G260" s="95">
        <f>IF(Datos_totales!$B258=60,1,0)</f>
        <v>1</v>
      </c>
      <c r="H260" s="95">
        <f>IF(Datos_totales!$B258=80,1,0)</f>
        <v>0</v>
      </c>
      <c r="I260" s="95">
        <f>IF(Datos_totales!$B258=90,1,0)</f>
        <v>0</v>
      </c>
      <c r="J260" s="95">
        <f>IF(Datos_totales!$M258=2,1,0)</f>
        <v>1</v>
      </c>
      <c r="K260" s="95">
        <f>IF(Datos_totales!$M258=3,1,0)</f>
        <v>0</v>
      </c>
      <c r="L260" s="95">
        <f>IF(Datos_totales!$M258=4,1,0)</f>
        <v>0</v>
      </c>
      <c r="M260" s="95">
        <f>IF(Datos_totales!$M258&gt;4,1,0)</f>
        <v>0</v>
      </c>
      <c r="N260" s="95">
        <f>IF(Datos_totales!$N258&lt;3.2,1,0)</f>
        <v>0</v>
      </c>
      <c r="O260" s="95">
        <f>IF(AND(Datos_totales!$N258&gt;=3.2,Datos_totales!$N258&lt;3.5),1,0)</f>
        <v>1</v>
      </c>
      <c r="P260" s="95">
        <f>IF(AND(Datos_totales!$N258&gt;=3.5,Datos_totales!$N258&lt;3.7),1,0)</f>
        <v>0</v>
      </c>
      <c r="Q260" s="95">
        <f>IF(AND(Datos_totales!$N258&gt;=3.7,Datos_totales!$N258&lt;4),1,0)</f>
        <v>0</v>
      </c>
      <c r="R260" s="95">
        <f>IF(Datos_totales!$N258&gt;4,1,0)</f>
        <v>0</v>
      </c>
      <c r="S260" s="95">
        <v>1</v>
      </c>
      <c r="T260" s="95">
        <f t="shared" si="51"/>
        <v>171</v>
      </c>
      <c r="U260" s="95">
        <v>1</v>
      </c>
      <c r="V260" s="53">
        <v>1.0000000000000009E-2</v>
      </c>
      <c r="W260" s="54">
        <f t="shared" si="42"/>
        <v>1</v>
      </c>
      <c r="X260" s="54">
        <f t="shared" si="43"/>
        <v>0</v>
      </c>
      <c r="Y260" s="54">
        <f t="shared" si="44"/>
        <v>0</v>
      </c>
      <c r="Z260" s="54">
        <f t="shared" si="45"/>
        <v>0</v>
      </c>
      <c r="AA260" s="54">
        <f t="shared" si="46"/>
        <v>0</v>
      </c>
      <c r="AB260" s="95">
        <v>7674</v>
      </c>
      <c r="AC260" s="95">
        <v>8073</v>
      </c>
      <c r="AD260" s="95">
        <v>8492</v>
      </c>
      <c r="AE260" s="95">
        <f t="shared" si="47"/>
        <v>8080</v>
      </c>
      <c r="AF260" s="95">
        <v>74.150000000000006</v>
      </c>
      <c r="AG260" s="95">
        <v>1.8701111553644008</v>
      </c>
      <c r="AH260" s="95">
        <v>3.96</v>
      </c>
      <c r="AI260" s="95">
        <f t="shared" si="48"/>
        <v>0</v>
      </c>
      <c r="AJ260" s="95">
        <f t="shared" si="49"/>
        <v>0</v>
      </c>
      <c r="AK260" s="95">
        <f t="shared" ref="AK260:AK323" si="52">IF(AND(AH260&gt;=1.9,AH260&lt;3.6),1,0)</f>
        <v>0</v>
      </c>
      <c r="AL260" s="95">
        <f t="shared" ref="AL260:AL323" si="53">IF(AND(AH260&gt;=3.6,AH260&lt;6.4),1,0)</f>
        <v>1</v>
      </c>
      <c r="AM260" s="95">
        <f t="shared" ref="AM260:AM323" si="54">IF(AH260&gt;=6.4,1,0)</f>
        <v>0</v>
      </c>
      <c r="AN260" s="95">
        <v>0.5976951859255123</v>
      </c>
      <c r="AO260" s="95">
        <v>1</v>
      </c>
      <c r="AP260" s="50">
        <f t="shared" si="50"/>
        <v>1</v>
      </c>
      <c r="AQ260" s="95">
        <v>1</v>
      </c>
      <c r="AR260" s="95">
        <f>'Datos sin int'!AE258</f>
        <v>0</v>
      </c>
      <c r="AS260" s="95">
        <f>'Datos sin int'!AF258</f>
        <v>0</v>
      </c>
      <c r="AT260" s="95">
        <f>'Datos sin int'!AG258</f>
        <v>0</v>
      </c>
      <c r="AU260" s="95">
        <f>'Datos sin int'!AH258</f>
        <v>1</v>
      </c>
      <c r="AV260" s="95">
        <f>'Datos sin int'!AI258</f>
        <v>1</v>
      </c>
      <c r="AW260" s="95">
        <f>'Datos sin int'!AJ258</f>
        <v>0</v>
      </c>
      <c r="AX260" s="95">
        <f>'Datos sin int'!AK258</f>
        <v>0</v>
      </c>
      <c r="AY260" s="95">
        <f>'Datos sin int'!AL258</f>
        <v>1</v>
      </c>
      <c r="AZ260" s="95">
        <f>'Datos sin int'!AM258</f>
        <v>5</v>
      </c>
      <c r="BA260" s="95">
        <f>'Datos sin int'!AN258</f>
        <v>6</v>
      </c>
      <c r="BB260" s="95">
        <f>'Datos sin int'!AO258</f>
        <v>0</v>
      </c>
      <c r="BC260" s="95">
        <f>'Datos sin int'!AP258</f>
        <v>0</v>
      </c>
      <c r="BD260" s="95">
        <f>'Datos sin int'!AQ258</f>
        <v>1</v>
      </c>
      <c r="BE260" s="95">
        <f>'Datos sin int'!AR258</f>
        <v>3</v>
      </c>
      <c r="BF260" s="95">
        <f>'Datos sin int'!AS258</f>
        <v>4</v>
      </c>
      <c r="BG260" s="95">
        <f>'Datos sin int'!AT258</f>
        <v>0</v>
      </c>
      <c r="BH260" s="95">
        <f>'Datos sin int'!AU258</f>
        <v>0</v>
      </c>
      <c r="BI260" s="95">
        <f>'Datos sin int'!AV258</f>
        <v>2</v>
      </c>
      <c r="BJ260" s="95">
        <f>'Datos sin int'!AW258</f>
        <v>9</v>
      </c>
      <c r="BK260" s="95">
        <f>'Datos sin int'!AX258</f>
        <v>11</v>
      </c>
    </row>
    <row r="261" spans="1:63" x14ac:dyDescent="0.3">
      <c r="A261" s="141">
        <v>258</v>
      </c>
      <c r="B261" s="95">
        <f>IF(Datos_totales!$E259=1,1,0)</f>
        <v>0</v>
      </c>
      <c r="C261" s="95">
        <f>IF(Datos_totales!$E259=2,1,0)</f>
        <v>0</v>
      </c>
      <c r="D261" s="95">
        <f>IF(Datos_totales!$E259=3,1,0)</f>
        <v>0</v>
      </c>
      <c r="E261" s="95">
        <f>IF(Datos_totales!$E259=4,1,0)</f>
        <v>1</v>
      </c>
      <c r="F261" s="95">
        <f>IF(Datos_totales!$B259=40,1,0)</f>
        <v>0</v>
      </c>
      <c r="G261" s="95">
        <f>IF(Datos_totales!$B259=60,1,0)</f>
        <v>1</v>
      </c>
      <c r="H261" s="95">
        <f>IF(Datos_totales!$B259=80,1,0)</f>
        <v>0</v>
      </c>
      <c r="I261" s="95">
        <f>IF(Datos_totales!$B259=90,1,0)</f>
        <v>0</v>
      </c>
      <c r="J261" s="95">
        <f>IF(Datos_totales!$M259=2,1,0)</f>
        <v>1</v>
      </c>
      <c r="K261" s="95">
        <f>IF(Datos_totales!$M259=3,1,0)</f>
        <v>0</v>
      </c>
      <c r="L261" s="95">
        <f>IF(Datos_totales!$M259=4,1,0)</f>
        <v>0</v>
      </c>
      <c r="M261" s="95">
        <f>IF(Datos_totales!$M259&gt;4,1,0)</f>
        <v>0</v>
      </c>
      <c r="N261" s="95">
        <f>IF(Datos_totales!$N259&lt;3.2,1,0)</f>
        <v>0</v>
      </c>
      <c r="O261" s="95">
        <f>IF(AND(Datos_totales!$N259&gt;=3.2,Datos_totales!$N259&lt;3.5),1,0)</f>
        <v>0</v>
      </c>
      <c r="P261" s="95">
        <f>IF(AND(Datos_totales!$N259&gt;=3.5,Datos_totales!$N259&lt;3.7),1,0)</f>
        <v>0</v>
      </c>
      <c r="Q261" s="95">
        <f>IF(AND(Datos_totales!$N259&gt;=3.7,Datos_totales!$N259&lt;4),1,0)</f>
        <v>1</v>
      </c>
      <c r="R261" s="95">
        <f>IF(Datos_totales!$N259&gt;4,1,0)</f>
        <v>0</v>
      </c>
      <c r="S261" s="95">
        <v>1</v>
      </c>
      <c r="T261" s="95">
        <f t="shared" si="51"/>
        <v>172</v>
      </c>
      <c r="U261" s="95">
        <v>0</v>
      </c>
      <c r="V261" s="53">
        <v>0</v>
      </c>
      <c r="W261" s="54">
        <f t="shared" ref="W261:W324" si="55">IF(AND($V261&gt;=0,$V261&lt;0.02),1,0)</f>
        <v>1</v>
      </c>
      <c r="X261" s="54">
        <f t="shared" ref="X261:X324" si="56">IF(AND($V261&gt;=0.02,$V261&lt;0.09),1,0)</f>
        <v>0</v>
      </c>
      <c r="Y261" s="54">
        <f t="shared" ref="Y261:Y324" si="57">IF(AND($V261&gt;=0.09,$V261&lt;0.2),1,0)</f>
        <v>0</v>
      </c>
      <c r="Z261" s="54">
        <f t="shared" ref="Z261:Z324" si="58">IF(AND($V261&gt;=0.2,$V261&lt;0.33),1,0)</f>
        <v>0</v>
      </c>
      <c r="AA261" s="54">
        <f t="shared" ref="AA261:AA324" si="59">IF(AND($V261&gt;=0.33,$V261&lt;=0.52),1,0)</f>
        <v>0</v>
      </c>
      <c r="AB261" s="95">
        <v>7674</v>
      </c>
      <c r="AC261" s="95">
        <v>8073</v>
      </c>
      <c r="AD261" s="95">
        <v>8492</v>
      </c>
      <c r="AE261" s="95">
        <f t="shared" ref="AE261:AE324" si="60">ROUND(AVERAGE(AB261:AD261),0)</f>
        <v>8080</v>
      </c>
      <c r="AF261" s="95">
        <v>81.739999999999995</v>
      </c>
      <c r="AG261" s="95">
        <v>1.9124346333755746</v>
      </c>
      <c r="AH261" s="95">
        <v>2.77</v>
      </c>
      <c r="AI261" s="95">
        <f t="shared" ref="AI261:AI324" si="61">IF(AND(AH261&gt;=0,AH261&lt;1),1,0)</f>
        <v>0</v>
      </c>
      <c r="AJ261" s="95">
        <f t="shared" ref="AJ261:AJ324" si="62">IF(AND(AH261&gt;=1,AH261&lt;1.9),1,0)</f>
        <v>0</v>
      </c>
      <c r="AK261" s="95">
        <f t="shared" si="52"/>
        <v>1</v>
      </c>
      <c r="AL261" s="95">
        <f t="shared" si="53"/>
        <v>0</v>
      </c>
      <c r="AM261" s="95">
        <f t="shared" si="54"/>
        <v>0</v>
      </c>
      <c r="AN261" s="95">
        <v>0.44247976906444858</v>
      </c>
      <c r="AO261" s="95">
        <v>2</v>
      </c>
      <c r="AP261" s="50">
        <f t="shared" ref="AP261:AP324" si="63">AO261/S261</f>
        <v>2</v>
      </c>
      <c r="AQ261" s="95">
        <v>0</v>
      </c>
      <c r="AR261" s="95">
        <f>'Datos sin int'!AE259</f>
        <v>0</v>
      </c>
      <c r="AS261" s="95">
        <f>'Datos sin int'!AF259</f>
        <v>0</v>
      </c>
      <c r="AT261" s="95">
        <f>'Datos sin int'!AG259</f>
        <v>0</v>
      </c>
      <c r="AU261" s="95">
        <f>'Datos sin int'!AH259</f>
        <v>0</v>
      </c>
      <c r="AV261" s="95">
        <f>'Datos sin int'!AI259</f>
        <v>0</v>
      </c>
      <c r="AW261" s="95">
        <f>'Datos sin int'!AJ259</f>
        <v>0</v>
      </c>
      <c r="AX261" s="95">
        <f>'Datos sin int'!AK259</f>
        <v>0</v>
      </c>
      <c r="AY261" s="95">
        <f>'Datos sin int'!AL259</f>
        <v>0</v>
      </c>
      <c r="AZ261" s="95">
        <f>'Datos sin int'!AM259</f>
        <v>4</v>
      </c>
      <c r="BA261" s="95">
        <f>'Datos sin int'!AN259</f>
        <v>4</v>
      </c>
      <c r="BB261" s="95">
        <f>'Datos sin int'!AO259</f>
        <v>1</v>
      </c>
      <c r="BC261" s="95">
        <f>'Datos sin int'!AP259</f>
        <v>0</v>
      </c>
      <c r="BD261" s="95">
        <f>'Datos sin int'!AQ259</f>
        <v>0</v>
      </c>
      <c r="BE261" s="95">
        <f>'Datos sin int'!AR259</f>
        <v>4</v>
      </c>
      <c r="BF261" s="95">
        <f>'Datos sin int'!AS259</f>
        <v>5</v>
      </c>
      <c r="BG261" s="95">
        <f>'Datos sin int'!AT259</f>
        <v>1</v>
      </c>
      <c r="BH261" s="95">
        <f>'Datos sin int'!AU259</f>
        <v>0</v>
      </c>
      <c r="BI261" s="95">
        <f>'Datos sin int'!AV259</f>
        <v>0</v>
      </c>
      <c r="BJ261" s="95">
        <f>'Datos sin int'!AW259</f>
        <v>8</v>
      </c>
      <c r="BK261" s="95">
        <f>'Datos sin int'!AX259</f>
        <v>9</v>
      </c>
    </row>
    <row r="262" spans="1:63" x14ac:dyDescent="0.3">
      <c r="A262" s="141">
        <v>259</v>
      </c>
      <c r="B262" s="95">
        <f>IF(Datos_totales!$E260=1,1,0)</f>
        <v>0</v>
      </c>
      <c r="C262" s="95">
        <f>IF(Datos_totales!$E260=2,1,0)</f>
        <v>0</v>
      </c>
      <c r="D262" s="95">
        <f>IF(Datos_totales!$E260=3,1,0)</f>
        <v>0</v>
      </c>
      <c r="E262" s="95">
        <f>IF(Datos_totales!$E260=4,1,0)</f>
        <v>1</v>
      </c>
      <c r="F262" s="95">
        <f>IF(Datos_totales!$B260=40,1,0)</f>
        <v>0</v>
      </c>
      <c r="G262" s="95">
        <f>IF(Datos_totales!$B260=60,1,0)</f>
        <v>0</v>
      </c>
      <c r="H262" s="95">
        <f>IF(Datos_totales!$B260=80,1,0)</f>
        <v>1</v>
      </c>
      <c r="I262" s="95">
        <f>IF(Datos_totales!$B260=90,1,0)</f>
        <v>0</v>
      </c>
      <c r="J262" s="95">
        <f>IF(Datos_totales!$M260=2,1,0)</f>
        <v>1</v>
      </c>
      <c r="K262" s="95">
        <f>IF(Datos_totales!$M260=3,1,0)</f>
        <v>0</v>
      </c>
      <c r="L262" s="95">
        <f>IF(Datos_totales!$M260=4,1,0)</f>
        <v>0</v>
      </c>
      <c r="M262" s="95">
        <f>IF(Datos_totales!$M260&gt;4,1,0)</f>
        <v>0</v>
      </c>
      <c r="N262" s="95">
        <f>IF(Datos_totales!$N260&lt;3.2,1,0)</f>
        <v>0</v>
      </c>
      <c r="O262" s="95">
        <f>IF(AND(Datos_totales!$N260&gt;=3.2,Datos_totales!$N260&lt;3.5),1,0)</f>
        <v>0</v>
      </c>
      <c r="P262" s="95">
        <f>IF(AND(Datos_totales!$N260&gt;=3.5,Datos_totales!$N260&lt;3.7),1,0)</f>
        <v>1</v>
      </c>
      <c r="Q262" s="95">
        <f>IF(AND(Datos_totales!$N260&gt;=3.7,Datos_totales!$N260&lt;4),1,0)</f>
        <v>0</v>
      </c>
      <c r="R262" s="95">
        <f>IF(Datos_totales!$N260&gt;4,1,0)</f>
        <v>0</v>
      </c>
      <c r="S262" s="95">
        <v>1</v>
      </c>
      <c r="T262" s="95">
        <f t="shared" ref="T262:T325" si="64">T261+S262</f>
        <v>173</v>
      </c>
      <c r="U262" s="95">
        <v>0</v>
      </c>
      <c r="V262" s="53">
        <v>0</v>
      </c>
      <c r="W262" s="54">
        <f t="shared" si="55"/>
        <v>1</v>
      </c>
      <c r="X262" s="54">
        <f t="shared" si="56"/>
        <v>0</v>
      </c>
      <c r="Y262" s="54">
        <f t="shared" si="57"/>
        <v>0</v>
      </c>
      <c r="Z262" s="54">
        <f t="shared" si="58"/>
        <v>0</v>
      </c>
      <c r="AA262" s="54">
        <f t="shared" si="59"/>
        <v>0</v>
      </c>
      <c r="AB262" s="95">
        <v>7674</v>
      </c>
      <c r="AC262" s="95">
        <v>8073</v>
      </c>
      <c r="AD262" s="95">
        <v>8492</v>
      </c>
      <c r="AE262" s="95">
        <f t="shared" si="60"/>
        <v>8080</v>
      </c>
      <c r="AF262" s="95">
        <v>89.93</v>
      </c>
      <c r="AG262" s="95">
        <v>1.9539045934134598</v>
      </c>
      <c r="AH262" s="95">
        <v>2.92</v>
      </c>
      <c r="AI262" s="95">
        <f t="shared" si="61"/>
        <v>0</v>
      </c>
      <c r="AJ262" s="95">
        <f t="shared" si="62"/>
        <v>0</v>
      </c>
      <c r="AK262" s="95">
        <f t="shared" si="52"/>
        <v>1</v>
      </c>
      <c r="AL262" s="95">
        <f t="shared" si="53"/>
        <v>0</v>
      </c>
      <c r="AM262" s="95">
        <f t="shared" si="54"/>
        <v>0</v>
      </c>
      <c r="AN262" s="95">
        <v>0.46538285144841829</v>
      </c>
      <c r="AO262" s="95">
        <v>0</v>
      </c>
      <c r="AP262" s="50">
        <f t="shared" si="63"/>
        <v>0</v>
      </c>
      <c r="AQ262" s="95">
        <v>0</v>
      </c>
      <c r="AR262" s="95">
        <f>'Datos sin int'!AE260</f>
        <v>0</v>
      </c>
      <c r="AS262" s="95">
        <f>'Datos sin int'!AF260</f>
        <v>0</v>
      </c>
      <c r="AT262" s="95">
        <f>'Datos sin int'!AG260</f>
        <v>0</v>
      </c>
      <c r="AU262" s="95">
        <f>'Datos sin int'!AH260</f>
        <v>0</v>
      </c>
      <c r="AV262" s="95">
        <f>'Datos sin int'!AI260</f>
        <v>0</v>
      </c>
      <c r="AW262" s="95">
        <f>'Datos sin int'!AJ260</f>
        <v>0</v>
      </c>
      <c r="AX262" s="95">
        <f>'Datos sin int'!AK260</f>
        <v>0</v>
      </c>
      <c r="AY262" s="95">
        <f>'Datos sin int'!AL260</f>
        <v>1</v>
      </c>
      <c r="AZ262" s="95">
        <f>'Datos sin int'!AM260</f>
        <v>0</v>
      </c>
      <c r="BA262" s="95">
        <f>'Datos sin int'!AN260</f>
        <v>1</v>
      </c>
      <c r="BB262" s="95">
        <f>'Datos sin int'!AO260</f>
        <v>0</v>
      </c>
      <c r="BC262" s="95">
        <f>'Datos sin int'!AP260</f>
        <v>0</v>
      </c>
      <c r="BD262" s="95">
        <f>'Datos sin int'!AQ260</f>
        <v>0</v>
      </c>
      <c r="BE262" s="95">
        <f>'Datos sin int'!AR260</f>
        <v>1</v>
      </c>
      <c r="BF262" s="95">
        <f>'Datos sin int'!AS260</f>
        <v>1</v>
      </c>
      <c r="BG262" s="95">
        <f>'Datos sin int'!AT260</f>
        <v>0</v>
      </c>
      <c r="BH262" s="95">
        <f>'Datos sin int'!AU260</f>
        <v>0</v>
      </c>
      <c r="BI262" s="95">
        <f>'Datos sin int'!AV260</f>
        <v>1</v>
      </c>
      <c r="BJ262" s="95">
        <f>'Datos sin int'!AW260</f>
        <v>1</v>
      </c>
      <c r="BK262" s="95">
        <f>'Datos sin int'!AX260</f>
        <v>2</v>
      </c>
    </row>
    <row r="263" spans="1:63" x14ac:dyDescent="0.3">
      <c r="A263" s="141">
        <v>260</v>
      </c>
      <c r="B263" s="95">
        <f>IF(Datos_totales!$E261=1,1,0)</f>
        <v>0</v>
      </c>
      <c r="C263" s="95">
        <f>IF(Datos_totales!$E261=2,1,0)</f>
        <v>0</v>
      </c>
      <c r="D263" s="95">
        <f>IF(Datos_totales!$E261=3,1,0)</f>
        <v>0</v>
      </c>
      <c r="E263" s="95">
        <f>IF(Datos_totales!$E261=4,1,0)</f>
        <v>1</v>
      </c>
      <c r="F263" s="95">
        <f>IF(Datos_totales!$B261=40,1,0)</f>
        <v>0</v>
      </c>
      <c r="G263" s="95">
        <f>IF(Datos_totales!$B261=60,1,0)</f>
        <v>0</v>
      </c>
      <c r="H263" s="95">
        <f>IF(Datos_totales!$B261=80,1,0)</f>
        <v>1</v>
      </c>
      <c r="I263" s="95">
        <f>IF(Datos_totales!$B261=90,1,0)</f>
        <v>0</v>
      </c>
      <c r="J263" s="95">
        <f>IF(Datos_totales!$M261=2,1,0)</f>
        <v>1</v>
      </c>
      <c r="K263" s="95">
        <f>IF(Datos_totales!$M261=3,1,0)</f>
        <v>0</v>
      </c>
      <c r="L263" s="95">
        <f>IF(Datos_totales!$M261=4,1,0)</f>
        <v>0</v>
      </c>
      <c r="M263" s="95">
        <f>IF(Datos_totales!$M261&gt;4,1,0)</f>
        <v>0</v>
      </c>
      <c r="N263" s="95">
        <f>IF(Datos_totales!$N261&lt;3.2,1,0)</f>
        <v>0</v>
      </c>
      <c r="O263" s="95">
        <f>IF(AND(Datos_totales!$N261&gt;=3.2,Datos_totales!$N261&lt;3.5),1,0)</f>
        <v>1</v>
      </c>
      <c r="P263" s="95">
        <f>IF(AND(Datos_totales!$N261&gt;=3.5,Datos_totales!$N261&lt;3.7),1,0)</f>
        <v>0</v>
      </c>
      <c r="Q263" s="95">
        <f>IF(AND(Datos_totales!$N261&gt;=3.7,Datos_totales!$N261&lt;4),1,0)</f>
        <v>0</v>
      </c>
      <c r="R263" s="95">
        <f>IF(Datos_totales!$N261&gt;4,1,0)</f>
        <v>0</v>
      </c>
      <c r="S263" s="95">
        <v>1</v>
      </c>
      <c r="T263" s="95">
        <f t="shared" si="64"/>
        <v>174</v>
      </c>
      <c r="U263" s="95">
        <v>0</v>
      </c>
      <c r="V263" s="53">
        <v>0</v>
      </c>
      <c r="W263" s="54">
        <f t="shared" si="55"/>
        <v>1</v>
      </c>
      <c r="X263" s="54">
        <f t="shared" si="56"/>
        <v>0</v>
      </c>
      <c r="Y263" s="54">
        <f t="shared" si="57"/>
        <v>0</v>
      </c>
      <c r="Z263" s="54">
        <f t="shared" si="58"/>
        <v>0</v>
      </c>
      <c r="AA263" s="54">
        <f t="shared" si="59"/>
        <v>0</v>
      </c>
      <c r="AB263" s="95">
        <v>7674</v>
      </c>
      <c r="AC263" s="95">
        <v>8073</v>
      </c>
      <c r="AD263" s="95">
        <v>8492</v>
      </c>
      <c r="AE263" s="95">
        <f t="shared" si="60"/>
        <v>8080</v>
      </c>
      <c r="AF263" s="95">
        <v>54.36</v>
      </c>
      <c r="AG263" s="95">
        <v>1.7352794480604568</v>
      </c>
      <c r="AH263" s="95">
        <v>3.05</v>
      </c>
      <c r="AI263" s="95">
        <f t="shared" si="61"/>
        <v>0</v>
      </c>
      <c r="AJ263" s="95">
        <f t="shared" si="62"/>
        <v>0</v>
      </c>
      <c r="AK263" s="95">
        <f t="shared" si="52"/>
        <v>1</v>
      </c>
      <c r="AL263" s="95">
        <f t="shared" si="53"/>
        <v>0</v>
      </c>
      <c r="AM263" s="95">
        <f t="shared" si="54"/>
        <v>0</v>
      </c>
      <c r="AN263" s="95">
        <v>0.48429983934678583</v>
      </c>
      <c r="AO263" s="95">
        <v>0</v>
      </c>
      <c r="AP263" s="50">
        <f t="shared" si="63"/>
        <v>0</v>
      </c>
      <c r="AQ263" s="95">
        <v>0</v>
      </c>
      <c r="AR263" s="95">
        <f>'Datos sin int'!AE261</f>
        <v>0</v>
      </c>
      <c r="AS263" s="95">
        <f>'Datos sin int'!AF261</f>
        <v>0</v>
      </c>
      <c r="AT263" s="95">
        <f>'Datos sin int'!AG261</f>
        <v>0</v>
      </c>
      <c r="AU263" s="95">
        <f>'Datos sin int'!AH261</f>
        <v>1</v>
      </c>
      <c r="AV263" s="95">
        <f>'Datos sin int'!AI261</f>
        <v>1</v>
      </c>
      <c r="AW263" s="95">
        <f>'Datos sin int'!AJ261</f>
        <v>0</v>
      </c>
      <c r="AX263" s="95">
        <f>'Datos sin int'!AK261</f>
        <v>0</v>
      </c>
      <c r="AY263" s="95">
        <f>'Datos sin int'!AL261</f>
        <v>3</v>
      </c>
      <c r="AZ263" s="95">
        <f>'Datos sin int'!AM261</f>
        <v>2</v>
      </c>
      <c r="BA263" s="95">
        <f>'Datos sin int'!AN261</f>
        <v>5</v>
      </c>
      <c r="BB263" s="95">
        <f>'Datos sin int'!AO261</f>
        <v>0</v>
      </c>
      <c r="BC263" s="95">
        <f>'Datos sin int'!AP261</f>
        <v>0</v>
      </c>
      <c r="BD263" s="95">
        <f>'Datos sin int'!AQ261</f>
        <v>1</v>
      </c>
      <c r="BE263" s="95">
        <f>'Datos sin int'!AR261</f>
        <v>2</v>
      </c>
      <c r="BF263" s="95">
        <f>'Datos sin int'!AS261</f>
        <v>3</v>
      </c>
      <c r="BG263" s="95">
        <f>'Datos sin int'!AT261</f>
        <v>0</v>
      </c>
      <c r="BH263" s="95">
        <f>'Datos sin int'!AU261</f>
        <v>0</v>
      </c>
      <c r="BI263" s="95">
        <f>'Datos sin int'!AV261</f>
        <v>4</v>
      </c>
      <c r="BJ263" s="95">
        <f>'Datos sin int'!AW261</f>
        <v>5</v>
      </c>
      <c r="BK263" s="95">
        <f>'Datos sin int'!AX261</f>
        <v>9</v>
      </c>
    </row>
    <row r="264" spans="1:63" x14ac:dyDescent="0.3">
      <c r="A264" s="141">
        <v>261</v>
      </c>
      <c r="B264" s="95">
        <f>IF(Datos_totales!$E262=1,1,0)</f>
        <v>0</v>
      </c>
      <c r="C264" s="95">
        <f>IF(Datos_totales!$E262=2,1,0)</f>
        <v>0</v>
      </c>
      <c r="D264" s="95">
        <f>IF(Datos_totales!$E262=3,1,0)</f>
        <v>0</v>
      </c>
      <c r="E264" s="95">
        <f>IF(Datos_totales!$E262=4,1,0)</f>
        <v>1</v>
      </c>
      <c r="F264" s="95">
        <f>IF(Datos_totales!$B262=40,1,0)</f>
        <v>0</v>
      </c>
      <c r="G264" s="95">
        <f>IF(Datos_totales!$B262=60,1,0)</f>
        <v>0</v>
      </c>
      <c r="H264" s="95">
        <f>IF(Datos_totales!$B262=80,1,0)</f>
        <v>1</v>
      </c>
      <c r="I264" s="95">
        <f>IF(Datos_totales!$B262=90,1,0)</f>
        <v>0</v>
      </c>
      <c r="J264" s="95">
        <f>IF(Datos_totales!$M262=2,1,0)</f>
        <v>1</v>
      </c>
      <c r="K264" s="95">
        <f>IF(Datos_totales!$M262=3,1,0)</f>
        <v>0</v>
      </c>
      <c r="L264" s="95">
        <f>IF(Datos_totales!$M262=4,1,0)</f>
        <v>0</v>
      </c>
      <c r="M264" s="95">
        <f>IF(Datos_totales!$M262&gt;4,1,0)</f>
        <v>0</v>
      </c>
      <c r="N264" s="95">
        <f>IF(Datos_totales!$N262&lt;3.2,1,0)</f>
        <v>0</v>
      </c>
      <c r="O264" s="95">
        <f>IF(AND(Datos_totales!$N262&gt;=3.2,Datos_totales!$N262&lt;3.5),1,0)</f>
        <v>1</v>
      </c>
      <c r="P264" s="95">
        <f>IF(AND(Datos_totales!$N262&gt;=3.5,Datos_totales!$N262&lt;3.7),1,0)</f>
        <v>0</v>
      </c>
      <c r="Q264" s="95">
        <f>IF(AND(Datos_totales!$N262&gt;=3.7,Datos_totales!$N262&lt;4),1,0)</f>
        <v>0</v>
      </c>
      <c r="R264" s="95">
        <f>IF(Datos_totales!$N262&gt;4,1,0)</f>
        <v>0</v>
      </c>
      <c r="S264" s="95">
        <v>1</v>
      </c>
      <c r="T264" s="95">
        <f t="shared" si="64"/>
        <v>175</v>
      </c>
      <c r="U264" s="95">
        <v>0</v>
      </c>
      <c r="V264" s="53">
        <v>0</v>
      </c>
      <c r="W264" s="54">
        <f t="shared" si="55"/>
        <v>1</v>
      </c>
      <c r="X264" s="54">
        <f t="shared" si="56"/>
        <v>0</v>
      </c>
      <c r="Y264" s="54">
        <f t="shared" si="57"/>
        <v>0</v>
      </c>
      <c r="Z264" s="54">
        <f t="shared" si="58"/>
        <v>0</v>
      </c>
      <c r="AA264" s="54">
        <f t="shared" si="59"/>
        <v>0</v>
      </c>
      <c r="AB264" s="95">
        <v>7674</v>
      </c>
      <c r="AC264" s="95">
        <v>8073</v>
      </c>
      <c r="AD264" s="95">
        <v>8492</v>
      </c>
      <c r="AE264" s="95">
        <f t="shared" si="60"/>
        <v>8080</v>
      </c>
      <c r="AF264" s="95">
        <v>90.97</v>
      </c>
      <c r="AG264" s="95">
        <v>1.9588981947107718</v>
      </c>
      <c r="AH264" s="95">
        <v>4.1500000000000004</v>
      </c>
      <c r="AI264" s="95">
        <f t="shared" si="61"/>
        <v>0</v>
      </c>
      <c r="AJ264" s="95">
        <f t="shared" si="62"/>
        <v>0</v>
      </c>
      <c r="AK264" s="95">
        <f t="shared" si="52"/>
        <v>0</v>
      </c>
      <c r="AL264" s="95">
        <f t="shared" si="53"/>
        <v>1</v>
      </c>
      <c r="AM264" s="95">
        <f t="shared" si="54"/>
        <v>0</v>
      </c>
      <c r="AN264" s="95">
        <v>0.61804809671209271</v>
      </c>
      <c r="AO264" s="95">
        <v>3</v>
      </c>
      <c r="AP264" s="50">
        <f t="shared" si="63"/>
        <v>3</v>
      </c>
      <c r="AQ264" s="95">
        <v>0</v>
      </c>
      <c r="AR264" s="95">
        <f>'Datos sin int'!AE262</f>
        <v>0</v>
      </c>
      <c r="AS264" s="95">
        <f>'Datos sin int'!AF262</f>
        <v>1</v>
      </c>
      <c r="AT264" s="95">
        <f>'Datos sin int'!AG262</f>
        <v>0</v>
      </c>
      <c r="AU264" s="95">
        <f>'Datos sin int'!AH262</f>
        <v>0</v>
      </c>
      <c r="AV264" s="95">
        <f>'Datos sin int'!AI262</f>
        <v>1</v>
      </c>
      <c r="AW264" s="95">
        <f>'Datos sin int'!AJ262</f>
        <v>0</v>
      </c>
      <c r="AX264" s="95">
        <f>'Datos sin int'!AK262</f>
        <v>0</v>
      </c>
      <c r="AY264" s="95">
        <f>'Datos sin int'!AL262</f>
        <v>0</v>
      </c>
      <c r="AZ264" s="95">
        <f>'Datos sin int'!AM262</f>
        <v>0</v>
      </c>
      <c r="BA264" s="95">
        <f>'Datos sin int'!AN262</f>
        <v>0</v>
      </c>
      <c r="BB264" s="95">
        <f>'Datos sin int'!AO262</f>
        <v>0</v>
      </c>
      <c r="BC264" s="95">
        <f>'Datos sin int'!AP262</f>
        <v>0</v>
      </c>
      <c r="BD264" s="95">
        <f>'Datos sin int'!AQ262</f>
        <v>3</v>
      </c>
      <c r="BE264" s="95">
        <f>'Datos sin int'!AR262</f>
        <v>1</v>
      </c>
      <c r="BF264" s="95">
        <f>'Datos sin int'!AS262</f>
        <v>4</v>
      </c>
      <c r="BG264" s="95">
        <f>'Datos sin int'!AT262</f>
        <v>0</v>
      </c>
      <c r="BH264" s="95">
        <f>'Datos sin int'!AU262</f>
        <v>1</v>
      </c>
      <c r="BI264" s="95">
        <f>'Datos sin int'!AV262</f>
        <v>3</v>
      </c>
      <c r="BJ264" s="95">
        <f>'Datos sin int'!AW262</f>
        <v>1</v>
      </c>
      <c r="BK264" s="95">
        <f>'Datos sin int'!AX262</f>
        <v>5</v>
      </c>
    </row>
    <row r="265" spans="1:63" x14ac:dyDescent="0.3">
      <c r="A265" s="141">
        <v>262</v>
      </c>
      <c r="B265" s="95">
        <f>IF(Datos_totales!$E263=1,1,0)</f>
        <v>0</v>
      </c>
      <c r="C265" s="95">
        <f>IF(Datos_totales!$E263=2,1,0)</f>
        <v>0</v>
      </c>
      <c r="D265" s="95">
        <f>IF(Datos_totales!$E263=3,1,0)</f>
        <v>0</v>
      </c>
      <c r="E265" s="95">
        <f>IF(Datos_totales!$E263=4,1,0)</f>
        <v>1</v>
      </c>
      <c r="F265" s="95">
        <f>IF(Datos_totales!$B263=40,1,0)</f>
        <v>0</v>
      </c>
      <c r="G265" s="95">
        <f>IF(Datos_totales!$B263=60,1,0)</f>
        <v>0</v>
      </c>
      <c r="H265" s="95">
        <f>IF(Datos_totales!$B263=80,1,0)</f>
        <v>1</v>
      </c>
      <c r="I265" s="95">
        <f>IF(Datos_totales!$B263=90,1,0)</f>
        <v>0</v>
      </c>
      <c r="J265" s="95">
        <f>IF(Datos_totales!$M263=2,1,0)</f>
        <v>1</v>
      </c>
      <c r="K265" s="95">
        <f>IF(Datos_totales!$M263=3,1,0)</f>
        <v>0</v>
      </c>
      <c r="L265" s="95">
        <f>IF(Datos_totales!$M263=4,1,0)</f>
        <v>0</v>
      </c>
      <c r="M265" s="95">
        <f>IF(Datos_totales!$M263&gt;4,1,0)</f>
        <v>0</v>
      </c>
      <c r="N265" s="95">
        <f>IF(Datos_totales!$N263&lt;3.2,1,0)</f>
        <v>0</v>
      </c>
      <c r="O265" s="95">
        <f>IF(AND(Datos_totales!$N263&gt;=3.2,Datos_totales!$N263&lt;3.5),1,0)</f>
        <v>1</v>
      </c>
      <c r="P265" s="95">
        <f>IF(AND(Datos_totales!$N263&gt;=3.5,Datos_totales!$N263&lt;3.7),1,0)</f>
        <v>0</v>
      </c>
      <c r="Q265" s="95">
        <f>IF(AND(Datos_totales!$N263&gt;=3.7,Datos_totales!$N263&lt;4),1,0)</f>
        <v>0</v>
      </c>
      <c r="R265" s="95">
        <f>IF(Datos_totales!$N263&gt;4,1,0)</f>
        <v>0</v>
      </c>
      <c r="S265" s="95">
        <v>1</v>
      </c>
      <c r="T265" s="95">
        <f t="shared" si="64"/>
        <v>176</v>
      </c>
      <c r="U265" s="95">
        <v>0</v>
      </c>
      <c r="V265" s="53">
        <v>0</v>
      </c>
      <c r="W265" s="54">
        <f t="shared" si="55"/>
        <v>1</v>
      </c>
      <c r="X265" s="54">
        <f t="shared" si="56"/>
        <v>0</v>
      </c>
      <c r="Y265" s="54">
        <f t="shared" si="57"/>
        <v>0</v>
      </c>
      <c r="Z265" s="54">
        <f t="shared" si="58"/>
        <v>0</v>
      </c>
      <c r="AA265" s="54">
        <f t="shared" si="59"/>
        <v>0</v>
      </c>
      <c r="AB265" s="95">
        <v>7674</v>
      </c>
      <c r="AC265" s="95">
        <v>8073</v>
      </c>
      <c r="AD265" s="95">
        <v>8492</v>
      </c>
      <c r="AE265" s="95">
        <f t="shared" si="60"/>
        <v>8080</v>
      </c>
      <c r="AF265" s="95">
        <v>70.67</v>
      </c>
      <c r="AG265" s="95">
        <v>1.8492350913147226</v>
      </c>
      <c r="AH265" s="95">
        <v>3.58</v>
      </c>
      <c r="AI265" s="95">
        <f t="shared" si="61"/>
        <v>0</v>
      </c>
      <c r="AJ265" s="95">
        <f t="shared" si="62"/>
        <v>0</v>
      </c>
      <c r="AK265" s="95">
        <f t="shared" si="52"/>
        <v>1</v>
      </c>
      <c r="AL265" s="95">
        <f t="shared" si="53"/>
        <v>0</v>
      </c>
      <c r="AM265" s="95">
        <f t="shared" si="54"/>
        <v>0</v>
      </c>
      <c r="AN265" s="95">
        <v>0.55388302664387434</v>
      </c>
      <c r="AO265" s="95">
        <v>1</v>
      </c>
      <c r="AP265" s="50">
        <f t="shared" si="63"/>
        <v>1</v>
      </c>
      <c r="AQ265" s="95">
        <v>0</v>
      </c>
      <c r="AR265" s="95">
        <f>'Datos sin int'!AE263</f>
        <v>0</v>
      </c>
      <c r="AS265" s="95">
        <f>'Datos sin int'!AF263</f>
        <v>0</v>
      </c>
      <c r="AT265" s="95">
        <f>'Datos sin int'!AG263</f>
        <v>1</v>
      </c>
      <c r="AU265" s="95">
        <f>'Datos sin int'!AH263</f>
        <v>1</v>
      </c>
      <c r="AV265" s="95">
        <f>'Datos sin int'!AI263</f>
        <v>2</v>
      </c>
      <c r="AW265" s="95">
        <f>'Datos sin int'!AJ263</f>
        <v>0</v>
      </c>
      <c r="AX265" s="95">
        <f>'Datos sin int'!AK263</f>
        <v>0</v>
      </c>
      <c r="AY265" s="95">
        <f>'Datos sin int'!AL263</f>
        <v>0</v>
      </c>
      <c r="AZ265" s="95">
        <f>'Datos sin int'!AM263</f>
        <v>2</v>
      </c>
      <c r="BA265" s="95">
        <f>'Datos sin int'!AN263</f>
        <v>2</v>
      </c>
      <c r="BB265" s="95">
        <f>'Datos sin int'!AO263</f>
        <v>0</v>
      </c>
      <c r="BC265" s="95">
        <f>'Datos sin int'!AP263</f>
        <v>0</v>
      </c>
      <c r="BD265" s="95">
        <f>'Datos sin int'!AQ263</f>
        <v>0</v>
      </c>
      <c r="BE265" s="95">
        <f>'Datos sin int'!AR263</f>
        <v>1</v>
      </c>
      <c r="BF265" s="95">
        <f>'Datos sin int'!AS263</f>
        <v>1</v>
      </c>
      <c r="BG265" s="95">
        <f>'Datos sin int'!AT263</f>
        <v>0</v>
      </c>
      <c r="BH265" s="95">
        <f>'Datos sin int'!AU263</f>
        <v>0</v>
      </c>
      <c r="BI265" s="95">
        <f>'Datos sin int'!AV263</f>
        <v>1</v>
      </c>
      <c r="BJ265" s="95">
        <f>'Datos sin int'!AW263</f>
        <v>4</v>
      </c>
      <c r="BK265" s="95">
        <f>'Datos sin int'!AX263</f>
        <v>5</v>
      </c>
    </row>
    <row r="266" spans="1:63" x14ac:dyDescent="0.3">
      <c r="A266" s="141">
        <v>263</v>
      </c>
      <c r="B266" s="95">
        <f>IF(Datos_totales!$E264=1,1,0)</f>
        <v>0</v>
      </c>
      <c r="C266" s="95">
        <f>IF(Datos_totales!$E264=2,1,0)</f>
        <v>0</v>
      </c>
      <c r="D266" s="95">
        <f>IF(Datos_totales!$E264=3,1,0)</f>
        <v>0</v>
      </c>
      <c r="E266" s="95">
        <f>IF(Datos_totales!$E264=4,1,0)</f>
        <v>1</v>
      </c>
      <c r="F266" s="95">
        <f>IF(Datos_totales!$B264=40,1,0)</f>
        <v>0</v>
      </c>
      <c r="G266" s="95">
        <f>IF(Datos_totales!$B264=60,1,0)</f>
        <v>0</v>
      </c>
      <c r="H266" s="95">
        <f>IF(Datos_totales!$B264=80,1,0)</f>
        <v>1</v>
      </c>
      <c r="I266" s="95">
        <f>IF(Datos_totales!$B264=90,1,0)</f>
        <v>0</v>
      </c>
      <c r="J266" s="95">
        <f>IF(Datos_totales!$M264=2,1,0)</f>
        <v>1</v>
      </c>
      <c r="K266" s="95">
        <f>IF(Datos_totales!$M264=3,1,0)</f>
        <v>0</v>
      </c>
      <c r="L266" s="95">
        <f>IF(Datos_totales!$M264=4,1,0)</f>
        <v>0</v>
      </c>
      <c r="M266" s="95">
        <f>IF(Datos_totales!$M264&gt;4,1,0)</f>
        <v>0</v>
      </c>
      <c r="N266" s="95">
        <f>IF(Datos_totales!$N264&lt;3.2,1,0)</f>
        <v>0</v>
      </c>
      <c r="O266" s="95">
        <f>IF(AND(Datos_totales!$N264&gt;=3.2,Datos_totales!$N264&lt;3.5),1,0)</f>
        <v>1</v>
      </c>
      <c r="P266" s="95">
        <f>IF(AND(Datos_totales!$N264&gt;=3.5,Datos_totales!$N264&lt;3.7),1,0)</f>
        <v>0</v>
      </c>
      <c r="Q266" s="95">
        <f>IF(AND(Datos_totales!$N264&gt;=3.7,Datos_totales!$N264&lt;4),1,0)</f>
        <v>0</v>
      </c>
      <c r="R266" s="95">
        <f>IF(Datos_totales!$N264&gt;4,1,0)</f>
        <v>0</v>
      </c>
      <c r="S266" s="95">
        <v>2</v>
      </c>
      <c r="T266" s="95">
        <f t="shared" si="64"/>
        <v>178</v>
      </c>
      <c r="U266" s="95">
        <v>0</v>
      </c>
      <c r="V266" s="53">
        <v>0</v>
      </c>
      <c r="W266" s="54">
        <f t="shared" si="55"/>
        <v>1</v>
      </c>
      <c r="X266" s="54">
        <f t="shared" si="56"/>
        <v>0</v>
      </c>
      <c r="Y266" s="54">
        <f t="shared" si="57"/>
        <v>0</v>
      </c>
      <c r="Z266" s="54">
        <f t="shared" si="58"/>
        <v>0</v>
      </c>
      <c r="AA266" s="54">
        <f t="shared" si="59"/>
        <v>0</v>
      </c>
      <c r="AB266" s="95">
        <v>7674</v>
      </c>
      <c r="AC266" s="95">
        <v>8073</v>
      </c>
      <c r="AD266" s="95">
        <v>8492</v>
      </c>
      <c r="AE266" s="95">
        <f t="shared" si="60"/>
        <v>8080</v>
      </c>
      <c r="AF266" s="95">
        <v>91.49</v>
      </c>
      <c r="AG266" s="95">
        <v>1.9613736275948011</v>
      </c>
      <c r="AH266" s="95">
        <v>3.52</v>
      </c>
      <c r="AI266" s="95">
        <f t="shared" si="61"/>
        <v>0</v>
      </c>
      <c r="AJ266" s="95">
        <f t="shared" si="62"/>
        <v>0</v>
      </c>
      <c r="AK266" s="95">
        <f t="shared" si="52"/>
        <v>1</v>
      </c>
      <c r="AL266" s="95">
        <f t="shared" si="53"/>
        <v>0</v>
      </c>
      <c r="AM266" s="95">
        <f t="shared" si="54"/>
        <v>0</v>
      </c>
      <c r="AN266" s="95">
        <v>0.54654266347813107</v>
      </c>
      <c r="AO266" s="95">
        <v>2</v>
      </c>
      <c r="AP266" s="50">
        <f t="shared" si="63"/>
        <v>1</v>
      </c>
      <c r="AQ266" s="95">
        <v>0</v>
      </c>
      <c r="AR266" s="95">
        <f>'Datos sin int'!AE264</f>
        <v>0</v>
      </c>
      <c r="AS266" s="95">
        <f>'Datos sin int'!AF264</f>
        <v>1</v>
      </c>
      <c r="AT266" s="95">
        <f>'Datos sin int'!AG264</f>
        <v>0</v>
      </c>
      <c r="AU266" s="95">
        <f>'Datos sin int'!AH264</f>
        <v>2</v>
      </c>
      <c r="AV266" s="95">
        <f>'Datos sin int'!AI264</f>
        <v>3</v>
      </c>
      <c r="AW266" s="95">
        <f>'Datos sin int'!AJ264</f>
        <v>1</v>
      </c>
      <c r="AX266" s="95">
        <f>'Datos sin int'!AK264</f>
        <v>1</v>
      </c>
      <c r="AY266" s="95">
        <f>'Datos sin int'!AL264</f>
        <v>1</v>
      </c>
      <c r="AZ266" s="95">
        <f>'Datos sin int'!AM264</f>
        <v>2</v>
      </c>
      <c r="BA266" s="95">
        <f>'Datos sin int'!AN264</f>
        <v>5</v>
      </c>
      <c r="BB266" s="95">
        <f>'Datos sin int'!AO264</f>
        <v>0</v>
      </c>
      <c r="BC266" s="95">
        <f>'Datos sin int'!AP264</f>
        <v>0</v>
      </c>
      <c r="BD266" s="95">
        <f>'Datos sin int'!AQ264</f>
        <v>1</v>
      </c>
      <c r="BE266" s="95">
        <f>'Datos sin int'!AR264</f>
        <v>2</v>
      </c>
      <c r="BF266" s="95">
        <f>'Datos sin int'!AS264</f>
        <v>3</v>
      </c>
      <c r="BG266" s="95">
        <f>'Datos sin int'!AT264</f>
        <v>1</v>
      </c>
      <c r="BH266" s="95">
        <f>'Datos sin int'!AU264</f>
        <v>2</v>
      </c>
      <c r="BI266" s="95">
        <f>'Datos sin int'!AV264</f>
        <v>2</v>
      </c>
      <c r="BJ266" s="95">
        <f>'Datos sin int'!AW264</f>
        <v>6</v>
      </c>
      <c r="BK266" s="95">
        <f>'Datos sin int'!AX264</f>
        <v>11</v>
      </c>
    </row>
    <row r="267" spans="1:63" x14ac:dyDescent="0.3">
      <c r="A267" s="141">
        <v>264</v>
      </c>
      <c r="B267" s="95">
        <f>IF(Datos_totales!$E265=1,1,0)</f>
        <v>0</v>
      </c>
      <c r="C267" s="95">
        <f>IF(Datos_totales!$E265=2,1,0)</f>
        <v>0</v>
      </c>
      <c r="D267" s="95">
        <f>IF(Datos_totales!$E265=3,1,0)</f>
        <v>0</v>
      </c>
      <c r="E267" s="95">
        <f>IF(Datos_totales!$E265=4,1,0)</f>
        <v>1</v>
      </c>
      <c r="F267" s="95">
        <f>IF(Datos_totales!$B265=40,1,0)</f>
        <v>0</v>
      </c>
      <c r="G267" s="95">
        <f>IF(Datos_totales!$B265=60,1,0)</f>
        <v>0</v>
      </c>
      <c r="H267" s="95">
        <f>IF(Datos_totales!$B265=80,1,0)</f>
        <v>1</v>
      </c>
      <c r="I267" s="95">
        <f>IF(Datos_totales!$B265=90,1,0)</f>
        <v>0</v>
      </c>
      <c r="J267" s="95">
        <f>IF(Datos_totales!$M265=2,1,0)</f>
        <v>1</v>
      </c>
      <c r="K267" s="95">
        <f>IF(Datos_totales!$M265=3,1,0)</f>
        <v>0</v>
      </c>
      <c r="L267" s="95">
        <f>IF(Datos_totales!$M265=4,1,0)</f>
        <v>0</v>
      </c>
      <c r="M267" s="95">
        <f>IF(Datos_totales!$M265&gt;4,1,0)</f>
        <v>0</v>
      </c>
      <c r="N267" s="95">
        <f>IF(Datos_totales!$N265&lt;3.2,1,0)</f>
        <v>0</v>
      </c>
      <c r="O267" s="95">
        <f>IF(AND(Datos_totales!$N265&gt;=3.2,Datos_totales!$N265&lt;3.5),1,0)</f>
        <v>1</v>
      </c>
      <c r="P267" s="95">
        <f>IF(AND(Datos_totales!$N265&gt;=3.5,Datos_totales!$N265&lt;3.7),1,0)</f>
        <v>0</v>
      </c>
      <c r="Q267" s="95">
        <f>IF(AND(Datos_totales!$N265&gt;=3.7,Datos_totales!$N265&lt;4),1,0)</f>
        <v>0</v>
      </c>
      <c r="R267" s="95">
        <f>IF(Datos_totales!$N265&gt;4,1,0)</f>
        <v>0</v>
      </c>
      <c r="S267" s="95">
        <v>1</v>
      </c>
      <c r="T267" s="95">
        <f t="shared" si="64"/>
        <v>179</v>
      </c>
      <c r="U267" s="95">
        <v>0</v>
      </c>
      <c r="V267" s="53">
        <v>1.0000000000000009E-2</v>
      </c>
      <c r="W267" s="54">
        <f t="shared" si="55"/>
        <v>1</v>
      </c>
      <c r="X267" s="54">
        <f t="shared" si="56"/>
        <v>0</v>
      </c>
      <c r="Y267" s="54">
        <f t="shared" si="57"/>
        <v>0</v>
      </c>
      <c r="Z267" s="54">
        <f t="shared" si="58"/>
        <v>0</v>
      </c>
      <c r="AA267" s="54">
        <f t="shared" si="59"/>
        <v>0</v>
      </c>
      <c r="AB267" s="95">
        <v>7674</v>
      </c>
      <c r="AC267" s="95">
        <v>8073</v>
      </c>
      <c r="AD267" s="95">
        <v>8492</v>
      </c>
      <c r="AE267" s="95">
        <f t="shared" si="60"/>
        <v>8080</v>
      </c>
      <c r="AF267" s="95">
        <v>103.52</v>
      </c>
      <c r="AG267" s="95">
        <v>2.0150242633246251</v>
      </c>
      <c r="AH267" s="95">
        <v>4.76</v>
      </c>
      <c r="AI267" s="95">
        <f t="shared" si="61"/>
        <v>0</v>
      </c>
      <c r="AJ267" s="95">
        <f t="shared" si="62"/>
        <v>0</v>
      </c>
      <c r="AK267" s="95">
        <f t="shared" si="52"/>
        <v>0</v>
      </c>
      <c r="AL267" s="95">
        <f t="shared" si="53"/>
        <v>1</v>
      </c>
      <c r="AM267" s="95">
        <f t="shared" si="54"/>
        <v>0</v>
      </c>
      <c r="AN267" s="95">
        <v>0.67760695272049309</v>
      </c>
      <c r="AO267" s="95">
        <v>3</v>
      </c>
      <c r="AP267" s="50">
        <f t="shared" si="63"/>
        <v>3</v>
      </c>
      <c r="AQ267" s="95">
        <v>0</v>
      </c>
      <c r="AR267" s="95">
        <f>'Datos sin int'!AE265</f>
        <v>0</v>
      </c>
      <c r="AS267" s="95">
        <f>'Datos sin int'!AF265</f>
        <v>0</v>
      </c>
      <c r="AT267" s="95">
        <f>'Datos sin int'!AG265</f>
        <v>0</v>
      </c>
      <c r="AU267" s="95">
        <f>'Datos sin int'!AH265</f>
        <v>0</v>
      </c>
      <c r="AV267" s="95">
        <f>'Datos sin int'!AI265</f>
        <v>0</v>
      </c>
      <c r="AW267" s="95">
        <f>'Datos sin int'!AJ265</f>
        <v>0</v>
      </c>
      <c r="AX267" s="95">
        <f>'Datos sin int'!AK265</f>
        <v>0</v>
      </c>
      <c r="AY267" s="95">
        <f>'Datos sin int'!AL265</f>
        <v>1</v>
      </c>
      <c r="AZ267" s="95">
        <f>'Datos sin int'!AM265</f>
        <v>1</v>
      </c>
      <c r="BA267" s="95">
        <f>'Datos sin int'!AN265</f>
        <v>2</v>
      </c>
      <c r="BB267" s="95">
        <f>'Datos sin int'!AO265</f>
        <v>0</v>
      </c>
      <c r="BC267" s="95">
        <f>'Datos sin int'!AP265</f>
        <v>0</v>
      </c>
      <c r="BD267" s="95">
        <f>'Datos sin int'!AQ265</f>
        <v>0</v>
      </c>
      <c r="BE267" s="95">
        <f>'Datos sin int'!AR265</f>
        <v>1</v>
      </c>
      <c r="BF267" s="95">
        <f>'Datos sin int'!AS265</f>
        <v>1</v>
      </c>
      <c r="BG267" s="95">
        <f>'Datos sin int'!AT265</f>
        <v>0</v>
      </c>
      <c r="BH267" s="95">
        <f>'Datos sin int'!AU265</f>
        <v>0</v>
      </c>
      <c r="BI267" s="95">
        <f>'Datos sin int'!AV265</f>
        <v>1</v>
      </c>
      <c r="BJ267" s="95">
        <f>'Datos sin int'!AW265</f>
        <v>2</v>
      </c>
      <c r="BK267" s="95">
        <f>'Datos sin int'!AX265</f>
        <v>3</v>
      </c>
    </row>
    <row r="268" spans="1:63" x14ac:dyDescent="0.3">
      <c r="A268" s="141">
        <v>265</v>
      </c>
      <c r="B268" s="95">
        <f>IF(Datos_totales!$E266=1,1,0)</f>
        <v>0</v>
      </c>
      <c r="C268" s="95">
        <f>IF(Datos_totales!$E266=2,1,0)</f>
        <v>0</v>
      </c>
      <c r="D268" s="95">
        <f>IF(Datos_totales!$E266=3,1,0)</f>
        <v>0</v>
      </c>
      <c r="E268" s="95">
        <f>IF(Datos_totales!$E266=4,1,0)</f>
        <v>1</v>
      </c>
      <c r="F268" s="95">
        <f>IF(Datos_totales!$B266=40,1,0)</f>
        <v>0</v>
      </c>
      <c r="G268" s="95">
        <f>IF(Datos_totales!$B266=60,1,0)</f>
        <v>0</v>
      </c>
      <c r="H268" s="95">
        <f>IF(Datos_totales!$B266=80,1,0)</f>
        <v>1</v>
      </c>
      <c r="I268" s="95">
        <f>IF(Datos_totales!$B266=90,1,0)</f>
        <v>0</v>
      </c>
      <c r="J268" s="95">
        <f>IF(Datos_totales!$M266=2,1,0)</f>
        <v>1</v>
      </c>
      <c r="K268" s="95">
        <f>IF(Datos_totales!$M266=3,1,0)</f>
        <v>0</v>
      </c>
      <c r="L268" s="95">
        <f>IF(Datos_totales!$M266=4,1,0)</f>
        <v>0</v>
      </c>
      <c r="M268" s="95">
        <f>IF(Datos_totales!$M266&gt;4,1,0)</f>
        <v>0</v>
      </c>
      <c r="N268" s="95">
        <f>IF(Datos_totales!$N266&lt;3.2,1,0)</f>
        <v>0</v>
      </c>
      <c r="O268" s="95">
        <f>IF(AND(Datos_totales!$N266&gt;=3.2,Datos_totales!$N266&lt;3.5),1,0)</f>
        <v>1</v>
      </c>
      <c r="P268" s="95">
        <f>IF(AND(Datos_totales!$N266&gt;=3.5,Datos_totales!$N266&lt;3.7),1,0)</f>
        <v>0</v>
      </c>
      <c r="Q268" s="95">
        <f>IF(AND(Datos_totales!$N266&gt;=3.7,Datos_totales!$N266&lt;4),1,0)</f>
        <v>0</v>
      </c>
      <c r="R268" s="95">
        <f>IF(Datos_totales!$N266&gt;4,1,0)</f>
        <v>0</v>
      </c>
      <c r="S268" s="95">
        <v>1</v>
      </c>
      <c r="T268" s="95">
        <f t="shared" si="64"/>
        <v>180</v>
      </c>
      <c r="U268" s="95">
        <v>0</v>
      </c>
      <c r="V268" s="53">
        <v>5.0000000000000044E-2</v>
      </c>
      <c r="W268" s="54">
        <f t="shared" si="55"/>
        <v>0</v>
      </c>
      <c r="X268" s="54">
        <f t="shared" si="56"/>
        <v>1</v>
      </c>
      <c r="Y268" s="54">
        <f t="shared" si="57"/>
        <v>0</v>
      </c>
      <c r="Z268" s="54">
        <f t="shared" si="58"/>
        <v>0</v>
      </c>
      <c r="AA268" s="54">
        <f t="shared" si="59"/>
        <v>0</v>
      </c>
      <c r="AB268" s="95">
        <v>7674</v>
      </c>
      <c r="AC268" s="95">
        <v>8073</v>
      </c>
      <c r="AD268" s="95">
        <v>8492</v>
      </c>
      <c r="AE268" s="95">
        <f t="shared" si="60"/>
        <v>8080</v>
      </c>
      <c r="AF268" s="95">
        <v>134.03</v>
      </c>
      <c r="AG268" s="95">
        <v>2.1272020175903532</v>
      </c>
      <c r="AH268" s="95">
        <v>5.05</v>
      </c>
      <c r="AI268" s="95">
        <f t="shared" si="61"/>
        <v>0</v>
      </c>
      <c r="AJ268" s="95">
        <f t="shared" si="62"/>
        <v>0</v>
      </c>
      <c r="AK268" s="95">
        <f t="shared" si="52"/>
        <v>0</v>
      </c>
      <c r="AL268" s="95">
        <f t="shared" si="53"/>
        <v>1</v>
      </c>
      <c r="AM268" s="95">
        <f t="shared" si="54"/>
        <v>0</v>
      </c>
      <c r="AN268" s="95">
        <v>0.70329137811866138</v>
      </c>
      <c r="AO268" s="95">
        <v>6</v>
      </c>
      <c r="AP268" s="50">
        <f t="shared" si="63"/>
        <v>6</v>
      </c>
      <c r="AQ268" s="95">
        <v>0</v>
      </c>
      <c r="AR268" s="95">
        <f>'Datos sin int'!AE266</f>
        <v>0</v>
      </c>
      <c r="AS268" s="95">
        <f>'Datos sin int'!AF266</f>
        <v>0</v>
      </c>
      <c r="AT268" s="95">
        <f>'Datos sin int'!AG266</f>
        <v>0</v>
      </c>
      <c r="AU268" s="95">
        <f>'Datos sin int'!AH266</f>
        <v>0</v>
      </c>
      <c r="AV268" s="95">
        <f>'Datos sin int'!AI266</f>
        <v>0</v>
      </c>
      <c r="AW268" s="95">
        <f>'Datos sin int'!AJ266</f>
        <v>0</v>
      </c>
      <c r="AX268" s="95">
        <f>'Datos sin int'!AK266</f>
        <v>0</v>
      </c>
      <c r="AY268" s="95">
        <f>'Datos sin int'!AL266</f>
        <v>1</v>
      </c>
      <c r="AZ268" s="95">
        <f>'Datos sin int'!AM266</f>
        <v>0</v>
      </c>
      <c r="BA268" s="95">
        <f>'Datos sin int'!AN266</f>
        <v>1</v>
      </c>
      <c r="BB268" s="95">
        <f>'Datos sin int'!AO266</f>
        <v>0</v>
      </c>
      <c r="BC268" s="95">
        <f>'Datos sin int'!AP266</f>
        <v>0</v>
      </c>
      <c r="BD268" s="95">
        <f>'Datos sin int'!AQ266</f>
        <v>1</v>
      </c>
      <c r="BE268" s="95">
        <f>'Datos sin int'!AR266</f>
        <v>0</v>
      </c>
      <c r="BF268" s="95">
        <f>'Datos sin int'!AS266</f>
        <v>1</v>
      </c>
      <c r="BG268" s="95">
        <f>'Datos sin int'!AT266</f>
        <v>0</v>
      </c>
      <c r="BH268" s="95">
        <f>'Datos sin int'!AU266</f>
        <v>0</v>
      </c>
      <c r="BI268" s="95">
        <f>'Datos sin int'!AV266</f>
        <v>2</v>
      </c>
      <c r="BJ268" s="95">
        <f>'Datos sin int'!AW266</f>
        <v>0</v>
      </c>
      <c r="BK268" s="95">
        <f>'Datos sin int'!AX266</f>
        <v>2</v>
      </c>
    </row>
    <row r="269" spans="1:63" x14ac:dyDescent="0.3">
      <c r="A269" s="141">
        <v>266</v>
      </c>
      <c r="B269" s="95">
        <f>IF(Datos_totales!$E267=1,1,0)</f>
        <v>0</v>
      </c>
      <c r="C269" s="95">
        <f>IF(Datos_totales!$E267=2,1,0)</f>
        <v>0</v>
      </c>
      <c r="D269" s="95">
        <f>IF(Datos_totales!$E267=3,1,0)</f>
        <v>0</v>
      </c>
      <c r="E269" s="95">
        <f>IF(Datos_totales!$E267=4,1,0)</f>
        <v>1</v>
      </c>
      <c r="F269" s="95">
        <f>IF(Datos_totales!$B267=40,1,0)</f>
        <v>0</v>
      </c>
      <c r="G269" s="95">
        <f>IF(Datos_totales!$B267=60,1,0)</f>
        <v>0</v>
      </c>
      <c r="H269" s="95">
        <f>IF(Datos_totales!$B267=80,1,0)</f>
        <v>1</v>
      </c>
      <c r="I269" s="95">
        <f>IF(Datos_totales!$B267=90,1,0)</f>
        <v>0</v>
      </c>
      <c r="J269" s="95">
        <f>IF(Datos_totales!$M267=2,1,0)</f>
        <v>1</v>
      </c>
      <c r="K269" s="95">
        <f>IF(Datos_totales!$M267=3,1,0)</f>
        <v>0</v>
      </c>
      <c r="L269" s="95">
        <f>IF(Datos_totales!$M267=4,1,0)</f>
        <v>0</v>
      </c>
      <c r="M269" s="95">
        <f>IF(Datos_totales!$M267&gt;4,1,0)</f>
        <v>0</v>
      </c>
      <c r="N269" s="95">
        <f>IF(Datos_totales!$N267&lt;3.2,1,0)</f>
        <v>0</v>
      </c>
      <c r="O269" s="95">
        <f>IF(AND(Datos_totales!$N267&gt;=3.2,Datos_totales!$N267&lt;3.5),1,0)</f>
        <v>1</v>
      </c>
      <c r="P269" s="95">
        <f>IF(AND(Datos_totales!$N267&gt;=3.5,Datos_totales!$N267&lt;3.7),1,0)</f>
        <v>0</v>
      </c>
      <c r="Q269" s="95">
        <f>IF(AND(Datos_totales!$N267&gt;=3.7,Datos_totales!$N267&lt;4),1,0)</f>
        <v>0</v>
      </c>
      <c r="R269" s="95">
        <f>IF(Datos_totales!$N267&gt;4,1,0)</f>
        <v>0</v>
      </c>
      <c r="S269" s="95">
        <v>1</v>
      </c>
      <c r="T269" s="95">
        <f t="shared" si="64"/>
        <v>181</v>
      </c>
      <c r="U269" s="95">
        <v>0</v>
      </c>
      <c r="V269" s="53">
        <v>0</v>
      </c>
      <c r="W269" s="54">
        <f t="shared" si="55"/>
        <v>1</v>
      </c>
      <c r="X269" s="54">
        <f t="shared" si="56"/>
        <v>0</v>
      </c>
      <c r="Y269" s="54">
        <f t="shared" si="57"/>
        <v>0</v>
      </c>
      <c r="Z269" s="54">
        <f t="shared" si="58"/>
        <v>0</v>
      </c>
      <c r="AA269" s="54">
        <f t="shared" si="59"/>
        <v>0</v>
      </c>
      <c r="AB269" s="95">
        <v>7674</v>
      </c>
      <c r="AC269" s="95">
        <v>8073</v>
      </c>
      <c r="AD269" s="95">
        <v>8492</v>
      </c>
      <c r="AE269" s="95">
        <f t="shared" si="60"/>
        <v>8080</v>
      </c>
      <c r="AF269" s="95">
        <v>60.95</v>
      </c>
      <c r="AG269" s="95">
        <v>1.7849737099544007</v>
      </c>
      <c r="AH269" s="95">
        <v>3.98</v>
      </c>
      <c r="AI269" s="95">
        <f t="shared" si="61"/>
        <v>0</v>
      </c>
      <c r="AJ269" s="95">
        <f t="shared" si="62"/>
        <v>0</v>
      </c>
      <c r="AK269" s="95">
        <f t="shared" si="52"/>
        <v>0</v>
      </c>
      <c r="AL269" s="95">
        <f t="shared" si="53"/>
        <v>1</v>
      </c>
      <c r="AM269" s="95">
        <f t="shared" si="54"/>
        <v>0</v>
      </c>
      <c r="AN269" s="95">
        <v>0.59988307207368785</v>
      </c>
      <c r="AO269" s="95">
        <v>2</v>
      </c>
      <c r="AP269" s="50">
        <f t="shared" si="63"/>
        <v>2</v>
      </c>
      <c r="AQ269" s="95">
        <v>0</v>
      </c>
      <c r="AR269" s="95">
        <f>'Datos sin int'!AE267</f>
        <v>0</v>
      </c>
      <c r="AS269" s="95">
        <f>'Datos sin int'!AF267</f>
        <v>0</v>
      </c>
      <c r="AT269" s="95">
        <f>'Datos sin int'!AG267</f>
        <v>2</v>
      </c>
      <c r="AU269" s="95">
        <f>'Datos sin int'!AH267</f>
        <v>3</v>
      </c>
      <c r="AV269" s="95">
        <f>'Datos sin int'!AI267</f>
        <v>5</v>
      </c>
      <c r="AW269" s="95">
        <f>'Datos sin int'!AJ267</f>
        <v>0</v>
      </c>
      <c r="AX269" s="95">
        <f>'Datos sin int'!AK267</f>
        <v>0</v>
      </c>
      <c r="AY269" s="95">
        <f>'Datos sin int'!AL267</f>
        <v>1</v>
      </c>
      <c r="AZ269" s="95">
        <f>'Datos sin int'!AM267</f>
        <v>0</v>
      </c>
      <c r="BA269" s="95">
        <f>'Datos sin int'!AN267</f>
        <v>1</v>
      </c>
      <c r="BB269" s="95">
        <f>'Datos sin int'!AO267</f>
        <v>0</v>
      </c>
      <c r="BC269" s="95">
        <f>'Datos sin int'!AP267</f>
        <v>0</v>
      </c>
      <c r="BD269" s="95">
        <f>'Datos sin int'!AQ267</f>
        <v>2</v>
      </c>
      <c r="BE269" s="95">
        <f>'Datos sin int'!AR267</f>
        <v>4</v>
      </c>
      <c r="BF269" s="95">
        <f>'Datos sin int'!AS267</f>
        <v>6</v>
      </c>
      <c r="BG269" s="95">
        <f>'Datos sin int'!AT267</f>
        <v>0</v>
      </c>
      <c r="BH269" s="95">
        <f>'Datos sin int'!AU267</f>
        <v>0</v>
      </c>
      <c r="BI269" s="95">
        <f>'Datos sin int'!AV267</f>
        <v>5</v>
      </c>
      <c r="BJ269" s="95">
        <f>'Datos sin int'!AW267</f>
        <v>7</v>
      </c>
      <c r="BK269" s="95">
        <f>'Datos sin int'!AX267</f>
        <v>12</v>
      </c>
    </row>
    <row r="270" spans="1:63" x14ac:dyDescent="0.3">
      <c r="A270" s="141">
        <v>267</v>
      </c>
      <c r="B270" s="95">
        <f>IF(Datos_totales!$E268=1,1,0)</f>
        <v>0</v>
      </c>
      <c r="C270" s="95">
        <f>IF(Datos_totales!$E268=2,1,0)</f>
        <v>0</v>
      </c>
      <c r="D270" s="95">
        <f>IF(Datos_totales!$E268=3,1,0)</f>
        <v>0</v>
      </c>
      <c r="E270" s="95">
        <f>IF(Datos_totales!$E268=4,1,0)</f>
        <v>1</v>
      </c>
      <c r="F270" s="95">
        <f>IF(Datos_totales!$B268=40,1,0)</f>
        <v>0</v>
      </c>
      <c r="G270" s="95">
        <f>IF(Datos_totales!$B268=60,1,0)</f>
        <v>0</v>
      </c>
      <c r="H270" s="95">
        <f>IF(Datos_totales!$B268=80,1,0)</f>
        <v>1</v>
      </c>
      <c r="I270" s="95">
        <f>IF(Datos_totales!$B268=90,1,0)</f>
        <v>0</v>
      </c>
      <c r="J270" s="95">
        <f>IF(Datos_totales!$M268=2,1,0)</f>
        <v>1</v>
      </c>
      <c r="K270" s="95">
        <f>IF(Datos_totales!$M268=3,1,0)</f>
        <v>0</v>
      </c>
      <c r="L270" s="95">
        <f>IF(Datos_totales!$M268=4,1,0)</f>
        <v>0</v>
      </c>
      <c r="M270" s="95">
        <f>IF(Datos_totales!$M268&gt;4,1,0)</f>
        <v>0</v>
      </c>
      <c r="N270" s="95">
        <f>IF(Datos_totales!$N268&lt;3.2,1,0)</f>
        <v>0</v>
      </c>
      <c r="O270" s="95">
        <f>IF(AND(Datos_totales!$N268&gt;=3.2,Datos_totales!$N268&lt;3.5),1,0)</f>
        <v>1</v>
      </c>
      <c r="P270" s="95">
        <f>IF(AND(Datos_totales!$N268&gt;=3.5,Datos_totales!$N268&lt;3.7),1,0)</f>
        <v>0</v>
      </c>
      <c r="Q270" s="95">
        <f>IF(AND(Datos_totales!$N268&gt;=3.7,Datos_totales!$N268&lt;4),1,0)</f>
        <v>0</v>
      </c>
      <c r="R270" s="95">
        <f>IF(Datos_totales!$N268&gt;4,1,0)</f>
        <v>0</v>
      </c>
      <c r="S270" s="95">
        <v>0.44200000000000728</v>
      </c>
      <c r="T270" s="95">
        <f t="shared" si="64"/>
        <v>181.44200000000001</v>
      </c>
      <c r="U270" s="95">
        <v>0</v>
      </c>
      <c r="V270" s="53">
        <v>0</v>
      </c>
      <c r="W270" s="54">
        <f t="shared" si="55"/>
        <v>1</v>
      </c>
      <c r="X270" s="54">
        <f t="shared" si="56"/>
        <v>0</v>
      </c>
      <c r="Y270" s="54">
        <f t="shared" si="57"/>
        <v>0</v>
      </c>
      <c r="Z270" s="54">
        <f t="shared" si="58"/>
        <v>0</v>
      </c>
      <c r="AA270" s="54">
        <f t="shared" si="59"/>
        <v>0</v>
      </c>
      <c r="AB270" s="95">
        <v>7674</v>
      </c>
      <c r="AC270" s="95">
        <v>8073</v>
      </c>
      <c r="AD270" s="95">
        <v>8492</v>
      </c>
      <c r="AE270" s="95">
        <f t="shared" si="60"/>
        <v>8080</v>
      </c>
      <c r="AF270" s="95">
        <v>58.35</v>
      </c>
      <c r="AG270" s="95">
        <v>1.7660408603813891</v>
      </c>
      <c r="AH270" s="95">
        <v>3.53</v>
      </c>
      <c r="AI270" s="95">
        <f t="shared" si="61"/>
        <v>0</v>
      </c>
      <c r="AJ270" s="95">
        <f t="shared" si="62"/>
        <v>0</v>
      </c>
      <c r="AK270" s="95">
        <f t="shared" si="52"/>
        <v>1</v>
      </c>
      <c r="AL270" s="95">
        <f t="shared" si="53"/>
        <v>0</v>
      </c>
      <c r="AM270" s="95">
        <f t="shared" si="54"/>
        <v>0</v>
      </c>
      <c r="AN270" s="95">
        <v>0.54777470538782258</v>
      </c>
      <c r="AO270" s="95">
        <v>4</v>
      </c>
      <c r="AP270" s="50">
        <f t="shared" si="63"/>
        <v>9.0497737556559592</v>
      </c>
      <c r="AQ270" s="95">
        <v>0</v>
      </c>
      <c r="AR270" s="95">
        <f>'Datos sin int'!AE268</f>
        <v>0</v>
      </c>
      <c r="AS270" s="95">
        <f>'Datos sin int'!AF268</f>
        <v>0</v>
      </c>
      <c r="AT270" s="95">
        <f>'Datos sin int'!AG268</f>
        <v>1</v>
      </c>
      <c r="AU270" s="95">
        <f>'Datos sin int'!AH268</f>
        <v>0</v>
      </c>
      <c r="AV270" s="95">
        <f>'Datos sin int'!AI268</f>
        <v>1</v>
      </c>
      <c r="AW270" s="95">
        <f>'Datos sin int'!AJ268</f>
        <v>0</v>
      </c>
      <c r="AX270" s="95">
        <f>'Datos sin int'!AK268</f>
        <v>0</v>
      </c>
      <c r="AY270" s="95">
        <f>'Datos sin int'!AL268</f>
        <v>0</v>
      </c>
      <c r="AZ270" s="95">
        <f>'Datos sin int'!AM268</f>
        <v>1</v>
      </c>
      <c r="BA270" s="95">
        <f>'Datos sin int'!AN268</f>
        <v>1</v>
      </c>
      <c r="BB270" s="95">
        <f>'Datos sin int'!AO268</f>
        <v>0</v>
      </c>
      <c r="BC270" s="95">
        <f>'Datos sin int'!AP268</f>
        <v>0</v>
      </c>
      <c r="BD270" s="95">
        <f>'Datos sin int'!AQ268</f>
        <v>0</v>
      </c>
      <c r="BE270" s="95">
        <f>'Datos sin int'!AR268</f>
        <v>0</v>
      </c>
      <c r="BF270" s="95">
        <f>'Datos sin int'!AS268</f>
        <v>0</v>
      </c>
      <c r="BG270" s="95">
        <f>'Datos sin int'!AT268</f>
        <v>0</v>
      </c>
      <c r="BH270" s="95">
        <f>'Datos sin int'!AU268</f>
        <v>0</v>
      </c>
      <c r="BI270" s="95">
        <f>'Datos sin int'!AV268</f>
        <v>1</v>
      </c>
      <c r="BJ270" s="95">
        <f>'Datos sin int'!AW268</f>
        <v>1</v>
      </c>
      <c r="BK270" s="95">
        <f>'Datos sin int'!AX268</f>
        <v>2</v>
      </c>
    </row>
    <row r="271" spans="1:63" x14ac:dyDescent="0.3">
      <c r="A271" s="141">
        <v>268</v>
      </c>
      <c r="B271" s="95">
        <f>IF(Datos_totales!$E269=1,1,0)</f>
        <v>0</v>
      </c>
      <c r="C271" s="95">
        <f>IF(Datos_totales!$E269=2,1,0)</f>
        <v>0</v>
      </c>
      <c r="D271" s="95">
        <f>IF(Datos_totales!$E269=3,1,0)</f>
        <v>0</v>
      </c>
      <c r="E271" s="95">
        <f>IF(Datos_totales!$E269=4,1,0)</f>
        <v>1</v>
      </c>
      <c r="F271" s="95">
        <f>IF(Datos_totales!$B269=40,1,0)</f>
        <v>0</v>
      </c>
      <c r="G271" s="95">
        <f>IF(Datos_totales!$B269=60,1,0)</f>
        <v>0</v>
      </c>
      <c r="H271" s="95">
        <f>IF(Datos_totales!$B269=80,1,0)</f>
        <v>1</v>
      </c>
      <c r="I271" s="95">
        <f>IF(Datos_totales!$B269=90,1,0)</f>
        <v>0</v>
      </c>
      <c r="J271" s="95">
        <f>IF(Datos_totales!$M269=2,1,0)</f>
        <v>1</v>
      </c>
      <c r="K271" s="95">
        <f>IF(Datos_totales!$M269=3,1,0)</f>
        <v>0</v>
      </c>
      <c r="L271" s="95">
        <f>IF(Datos_totales!$M269=4,1,0)</f>
        <v>0</v>
      </c>
      <c r="M271" s="95">
        <f>IF(Datos_totales!$M269&gt;4,1,0)</f>
        <v>0</v>
      </c>
      <c r="N271" s="95">
        <f>IF(Datos_totales!$N269&lt;3.2,1,0)</f>
        <v>0</v>
      </c>
      <c r="O271" s="95">
        <f>IF(AND(Datos_totales!$N269&gt;=3.2,Datos_totales!$N269&lt;3.5),1,0)</f>
        <v>1</v>
      </c>
      <c r="P271" s="95">
        <f>IF(AND(Datos_totales!$N269&gt;=3.5,Datos_totales!$N269&lt;3.7),1,0)</f>
        <v>0</v>
      </c>
      <c r="Q271" s="95">
        <f>IF(AND(Datos_totales!$N269&gt;=3.7,Datos_totales!$N269&lt;4),1,0)</f>
        <v>0</v>
      </c>
      <c r="R271" s="95">
        <f>IF(Datos_totales!$N269&gt;4,1,0)</f>
        <v>0</v>
      </c>
      <c r="S271" s="95">
        <v>1.5579999999999927</v>
      </c>
      <c r="T271" s="95">
        <f t="shared" si="64"/>
        <v>183</v>
      </c>
      <c r="U271" s="95">
        <v>0</v>
      </c>
      <c r="V271" s="53">
        <v>0</v>
      </c>
      <c r="W271" s="54">
        <f t="shared" si="55"/>
        <v>1</v>
      </c>
      <c r="X271" s="54">
        <f t="shared" si="56"/>
        <v>0</v>
      </c>
      <c r="Y271" s="54">
        <f t="shared" si="57"/>
        <v>0</v>
      </c>
      <c r="Z271" s="54">
        <f t="shared" si="58"/>
        <v>0</v>
      </c>
      <c r="AA271" s="54">
        <f t="shared" si="59"/>
        <v>0</v>
      </c>
      <c r="AB271" s="95">
        <v>7995</v>
      </c>
      <c r="AC271" s="95">
        <v>7958</v>
      </c>
      <c r="AD271" s="95">
        <v>7920</v>
      </c>
      <c r="AE271" s="95">
        <f t="shared" si="60"/>
        <v>7958</v>
      </c>
      <c r="AF271" s="95">
        <v>106.83</v>
      </c>
      <c r="AG271" s="95">
        <v>2.0286932283939163</v>
      </c>
      <c r="AH271" s="95">
        <v>3.22</v>
      </c>
      <c r="AI271" s="95">
        <f t="shared" si="61"/>
        <v>0</v>
      </c>
      <c r="AJ271" s="95">
        <f t="shared" si="62"/>
        <v>0</v>
      </c>
      <c r="AK271" s="95">
        <f t="shared" si="52"/>
        <v>1</v>
      </c>
      <c r="AL271" s="95">
        <f t="shared" si="53"/>
        <v>0</v>
      </c>
      <c r="AM271" s="95">
        <f t="shared" si="54"/>
        <v>0</v>
      </c>
      <c r="AN271" s="95">
        <v>0.50785587169583091</v>
      </c>
      <c r="AO271" s="95">
        <v>3</v>
      </c>
      <c r="AP271" s="50">
        <f t="shared" si="63"/>
        <v>1.9255455712451952</v>
      </c>
      <c r="AQ271" s="95">
        <v>0</v>
      </c>
      <c r="AR271" s="95">
        <f>'Datos sin int'!AE269</f>
        <v>0</v>
      </c>
      <c r="AS271" s="95">
        <f>'Datos sin int'!AF269</f>
        <v>1</v>
      </c>
      <c r="AT271" s="95">
        <f>'Datos sin int'!AG269</f>
        <v>1</v>
      </c>
      <c r="AU271" s="95">
        <f>'Datos sin int'!AH269</f>
        <v>2</v>
      </c>
      <c r="AV271" s="95">
        <f>'Datos sin int'!AI269</f>
        <v>4</v>
      </c>
      <c r="AW271" s="95">
        <f>'Datos sin int'!AJ269</f>
        <v>0</v>
      </c>
      <c r="AX271" s="95">
        <f>'Datos sin int'!AK269</f>
        <v>0</v>
      </c>
      <c r="AY271" s="95">
        <f>'Datos sin int'!AL269</f>
        <v>1</v>
      </c>
      <c r="AZ271" s="95">
        <f>'Datos sin int'!AM269</f>
        <v>2</v>
      </c>
      <c r="BA271" s="95">
        <f>'Datos sin int'!AN269</f>
        <v>3</v>
      </c>
      <c r="BB271" s="95">
        <f>'Datos sin int'!AO269</f>
        <v>0</v>
      </c>
      <c r="BC271" s="95">
        <f>'Datos sin int'!AP269</f>
        <v>0</v>
      </c>
      <c r="BD271" s="95">
        <f>'Datos sin int'!AQ269</f>
        <v>2</v>
      </c>
      <c r="BE271" s="95">
        <f>'Datos sin int'!AR269</f>
        <v>5</v>
      </c>
      <c r="BF271" s="95">
        <f>'Datos sin int'!AS269</f>
        <v>7</v>
      </c>
      <c r="BG271" s="95">
        <f>'Datos sin int'!AT269</f>
        <v>0</v>
      </c>
      <c r="BH271" s="95">
        <f>'Datos sin int'!AU269</f>
        <v>1</v>
      </c>
      <c r="BI271" s="95">
        <f>'Datos sin int'!AV269</f>
        <v>4</v>
      </c>
      <c r="BJ271" s="95">
        <f>'Datos sin int'!AW269</f>
        <v>9</v>
      </c>
      <c r="BK271" s="95">
        <f>'Datos sin int'!AX269</f>
        <v>14</v>
      </c>
    </row>
    <row r="272" spans="1:63" x14ac:dyDescent="0.3">
      <c r="A272" s="141">
        <v>269</v>
      </c>
      <c r="B272" s="95">
        <f>IF(Datos_totales!$E270=1,1,0)</f>
        <v>0</v>
      </c>
      <c r="C272" s="95">
        <f>IF(Datos_totales!$E270=2,1,0)</f>
        <v>0</v>
      </c>
      <c r="D272" s="95">
        <f>IF(Datos_totales!$E270=3,1,0)</f>
        <v>0</v>
      </c>
      <c r="E272" s="95">
        <f>IF(Datos_totales!$E270=4,1,0)</f>
        <v>1</v>
      </c>
      <c r="F272" s="95">
        <f>IF(Datos_totales!$B270=40,1,0)</f>
        <v>0</v>
      </c>
      <c r="G272" s="95">
        <f>IF(Datos_totales!$B270=60,1,0)</f>
        <v>0</v>
      </c>
      <c r="H272" s="95">
        <f>IF(Datos_totales!$B270=80,1,0)</f>
        <v>1</v>
      </c>
      <c r="I272" s="95">
        <f>IF(Datos_totales!$B270=90,1,0)</f>
        <v>0</v>
      </c>
      <c r="J272" s="95">
        <f>IF(Datos_totales!$M270=2,1,0)</f>
        <v>1</v>
      </c>
      <c r="K272" s="95">
        <f>IF(Datos_totales!$M270=3,1,0)</f>
        <v>0</v>
      </c>
      <c r="L272" s="95">
        <f>IF(Datos_totales!$M270=4,1,0)</f>
        <v>0</v>
      </c>
      <c r="M272" s="95">
        <f>IF(Datos_totales!$M270&gt;4,1,0)</f>
        <v>0</v>
      </c>
      <c r="N272" s="95">
        <f>IF(Datos_totales!$N270&lt;3.2,1,0)</f>
        <v>0</v>
      </c>
      <c r="O272" s="95">
        <f>IF(AND(Datos_totales!$N270&gt;=3.2,Datos_totales!$N270&lt;3.5),1,0)</f>
        <v>1</v>
      </c>
      <c r="P272" s="95">
        <f>IF(AND(Datos_totales!$N270&gt;=3.5,Datos_totales!$N270&lt;3.7),1,0)</f>
        <v>0</v>
      </c>
      <c r="Q272" s="95">
        <f>IF(AND(Datos_totales!$N270&gt;=3.7,Datos_totales!$N270&lt;4),1,0)</f>
        <v>0</v>
      </c>
      <c r="R272" s="95">
        <f>IF(Datos_totales!$N270&gt;4,1,0)</f>
        <v>0</v>
      </c>
      <c r="S272" s="95">
        <v>1</v>
      </c>
      <c r="T272" s="95">
        <f t="shared" si="64"/>
        <v>184</v>
      </c>
      <c r="U272" s="95">
        <v>0</v>
      </c>
      <c r="V272" s="53">
        <v>0</v>
      </c>
      <c r="W272" s="54">
        <f t="shared" si="55"/>
        <v>1</v>
      </c>
      <c r="X272" s="54">
        <f t="shared" si="56"/>
        <v>0</v>
      </c>
      <c r="Y272" s="54">
        <f t="shared" si="57"/>
        <v>0</v>
      </c>
      <c r="Z272" s="54">
        <f t="shared" si="58"/>
        <v>0</v>
      </c>
      <c r="AA272" s="54">
        <f t="shared" si="59"/>
        <v>0</v>
      </c>
      <c r="AB272" s="95">
        <v>7995</v>
      </c>
      <c r="AC272" s="95">
        <v>7958</v>
      </c>
      <c r="AD272" s="95">
        <v>7920</v>
      </c>
      <c r="AE272" s="95">
        <f t="shared" si="60"/>
        <v>7958</v>
      </c>
      <c r="AF272" s="95">
        <v>86.41</v>
      </c>
      <c r="AG272" s="95">
        <v>1.9365640051352659</v>
      </c>
      <c r="AH272" s="95">
        <v>4</v>
      </c>
      <c r="AI272" s="95">
        <f t="shared" si="61"/>
        <v>0</v>
      </c>
      <c r="AJ272" s="95">
        <f t="shared" si="62"/>
        <v>0</v>
      </c>
      <c r="AK272" s="95">
        <f t="shared" si="52"/>
        <v>0</v>
      </c>
      <c r="AL272" s="95">
        <f t="shared" si="53"/>
        <v>1</v>
      </c>
      <c r="AM272" s="95">
        <f t="shared" si="54"/>
        <v>0</v>
      </c>
      <c r="AN272" s="95">
        <v>0.6020599913279624</v>
      </c>
      <c r="AO272" s="95">
        <v>1</v>
      </c>
      <c r="AP272" s="50">
        <f t="shared" si="63"/>
        <v>1</v>
      </c>
      <c r="AQ272" s="95">
        <v>0</v>
      </c>
      <c r="AR272" s="95">
        <f>'Datos sin int'!AE270</f>
        <v>1</v>
      </c>
      <c r="AS272" s="95">
        <f>'Datos sin int'!AF270</f>
        <v>0</v>
      </c>
      <c r="AT272" s="95">
        <f>'Datos sin int'!AG270</f>
        <v>0</v>
      </c>
      <c r="AU272" s="95">
        <f>'Datos sin int'!AH270</f>
        <v>0</v>
      </c>
      <c r="AV272" s="95">
        <f>'Datos sin int'!AI270</f>
        <v>1</v>
      </c>
      <c r="AW272" s="95">
        <f>'Datos sin int'!AJ270</f>
        <v>0</v>
      </c>
      <c r="AX272" s="95">
        <f>'Datos sin int'!AK270</f>
        <v>0</v>
      </c>
      <c r="AY272" s="95">
        <f>'Datos sin int'!AL270</f>
        <v>1</v>
      </c>
      <c r="AZ272" s="95">
        <f>'Datos sin int'!AM270</f>
        <v>1</v>
      </c>
      <c r="BA272" s="95">
        <f>'Datos sin int'!AN270</f>
        <v>2</v>
      </c>
      <c r="BB272" s="95">
        <f>'Datos sin int'!AO270</f>
        <v>0</v>
      </c>
      <c r="BC272" s="95">
        <f>'Datos sin int'!AP270</f>
        <v>0</v>
      </c>
      <c r="BD272" s="95">
        <f>'Datos sin int'!AQ270</f>
        <v>0</v>
      </c>
      <c r="BE272" s="95">
        <f>'Datos sin int'!AR270</f>
        <v>3</v>
      </c>
      <c r="BF272" s="95">
        <f>'Datos sin int'!AS270</f>
        <v>3</v>
      </c>
      <c r="BG272" s="95">
        <f>'Datos sin int'!AT270</f>
        <v>1</v>
      </c>
      <c r="BH272" s="95">
        <f>'Datos sin int'!AU270</f>
        <v>0</v>
      </c>
      <c r="BI272" s="95">
        <f>'Datos sin int'!AV270</f>
        <v>1</v>
      </c>
      <c r="BJ272" s="95">
        <f>'Datos sin int'!AW270</f>
        <v>4</v>
      </c>
      <c r="BK272" s="95">
        <f>'Datos sin int'!AX270</f>
        <v>6</v>
      </c>
    </row>
    <row r="273" spans="1:63" x14ac:dyDescent="0.3">
      <c r="A273" s="141">
        <v>270</v>
      </c>
      <c r="B273" s="95">
        <f>IF(Datos_totales!$E271=1,1,0)</f>
        <v>0</v>
      </c>
      <c r="C273" s="95">
        <f>IF(Datos_totales!$E271=2,1,0)</f>
        <v>0</v>
      </c>
      <c r="D273" s="95">
        <f>IF(Datos_totales!$E271=3,1,0)</f>
        <v>0</v>
      </c>
      <c r="E273" s="95">
        <f>IF(Datos_totales!$E271=4,1,0)</f>
        <v>1</v>
      </c>
      <c r="F273" s="95">
        <f>IF(Datos_totales!$B271=40,1,0)</f>
        <v>0</v>
      </c>
      <c r="G273" s="95">
        <f>IF(Datos_totales!$B271=60,1,0)</f>
        <v>0</v>
      </c>
      <c r="H273" s="95">
        <f>IF(Datos_totales!$B271=80,1,0)</f>
        <v>1</v>
      </c>
      <c r="I273" s="95">
        <f>IF(Datos_totales!$B271=90,1,0)</f>
        <v>0</v>
      </c>
      <c r="J273" s="95">
        <f>IF(Datos_totales!$M271=2,1,0)</f>
        <v>1</v>
      </c>
      <c r="K273" s="95">
        <f>IF(Datos_totales!$M271=3,1,0)</f>
        <v>0</v>
      </c>
      <c r="L273" s="95">
        <f>IF(Datos_totales!$M271=4,1,0)</f>
        <v>0</v>
      </c>
      <c r="M273" s="95">
        <f>IF(Datos_totales!$M271&gt;4,1,0)</f>
        <v>0</v>
      </c>
      <c r="N273" s="95">
        <f>IF(Datos_totales!$N271&lt;3.2,1,0)</f>
        <v>0</v>
      </c>
      <c r="O273" s="95">
        <f>IF(AND(Datos_totales!$N271&gt;=3.2,Datos_totales!$N271&lt;3.5),1,0)</f>
        <v>1</v>
      </c>
      <c r="P273" s="95">
        <f>IF(AND(Datos_totales!$N271&gt;=3.5,Datos_totales!$N271&lt;3.7),1,0)</f>
        <v>0</v>
      </c>
      <c r="Q273" s="95">
        <f>IF(AND(Datos_totales!$N271&gt;=3.7,Datos_totales!$N271&lt;4),1,0)</f>
        <v>0</v>
      </c>
      <c r="R273" s="95">
        <f>IF(Datos_totales!$N271&gt;4,1,0)</f>
        <v>0</v>
      </c>
      <c r="S273" s="95">
        <v>1.6500000000000057</v>
      </c>
      <c r="T273" s="95">
        <f t="shared" si="64"/>
        <v>185.65</v>
      </c>
      <c r="U273" s="95">
        <v>0</v>
      </c>
      <c r="V273" s="53">
        <v>4.0000000000000036E-2</v>
      </c>
      <c r="W273" s="54">
        <f t="shared" si="55"/>
        <v>0</v>
      </c>
      <c r="X273" s="54">
        <f t="shared" si="56"/>
        <v>1</v>
      </c>
      <c r="Y273" s="54">
        <f t="shared" si="57"/>
        <v>0</v>
      </c>
      <c r="Z273" s="54">
        <f t="shared" si="58"/>
        <v>0</v>
      </c>
      <c r="AA273" s="54">
        <f t="shared" si="59"/>
        <v>0</v>
      </c>
      <c r="AB273" s="95">
        <v>7995</v>
      </c>
      <c r="AC273" s="95">
        <v>7958</v>
      </c>
      <c r="AD273" s="95">
        <v>7920</v>
      </c>
      <c r="AE273" s="95">
        <f t="shared" si="60"/>
        <v>7958</v>
      </c>
      <c r="AF273" s="95">
        <v>91.1</v>
      </c>
      <c r="AG273" s="95">
        <v>1.9595183769729982</v>
      </c>
      <c r="AH273" s="95">
        <v>3.52</v>
      </c>
      <c r="AI273" s="95">
        <f t="shared" si="61"/>
        <v>0</v>
      </c>
      <c r="AJ273" s="95">
        <f t="shared" si="62"/>
        <v>0</v>
      </c>
      <c r="AK273" s="95">
        <f t="shared" si="52"/>
        <v>1</v>
      </c>
      <c r="AL273" s="95">
        <f t="shared" si="53"/>
        <v>0</v>
      </c>
      <c r="AM273" s="95">
        <f t="shared" si="54"/>
        <v>0</v>
      </c>
      <c r="AN273" s="95">
        <v>0.54654266347813107</v>
      </c>
      <c r="AO273" s="95">
        <v>1</v>
      </c>
      <c r="AP273" s="50">
        <f t="shared" si="63"/>
        <v>0.60606060606060397</v>
      </c>
      <c r="AQ273" s="95">
        <v>0</v>
      </c>
      <c r="AR273" s="95">
        <f>'Datos sin int'!AE271</f>
        <v>0</v>
      </c>
      <c r="AS273" s="95">
        <f>'Datos sin int'!AF271</f>
        <v>0</v>
      </c>
      <c r="AT273" s="95">
        <f>'Datos sin int'!AG271</f>
        <v>2</v>
      </c>
      <c r="AU273" s="95">
        <f>'Datos sin int'!AH271</f>
        <v>4</v>
      </c>
      <c r="AV273" s="95">
        <f>'Datos sin int'!AI271</f>
        <v>6</v>
      </c>
      <c r="AW273" s="95">
        <f>'Datos sin int'!AJ271</f>
        <v>0</v>
      </c>
      <c r="AX273" s="95">
        <f>'Datos sin int'!AK271</f>
        <v>0</v>
      </c>
      <c r="AY273" s="95">
        <f>'Datos sin int'!AL271</f>
        <v>2</v>
      </c>
      <c r="AZ273" s="95">
        <f>'Datos sin int'!AM271</f>
        <v>4</v>
      </c>
      <c r="BA273" s="95">
        <f>'Datos sin int'!AN271</f>
        <v>6</v>
      </c>
      <c r="BB273" s="95">
        <f>'Datos sin int'!AO271</f>
        <v>0</v>
      </c>
      <c r="BC273" s="95">
        <f>'Datos sin int'!AP271</f>
        <v>0</v>
      </c>
      <c r="BD273" s="95">
        <f>'Datos sin int'!AQ271</f>
        <v>1</v>
      </c>
      <c r="BE273" s="95">
        <f>'Datos sin int'!AR271</f>
        <v>2</v>
      </c>
      <c r="BF273" s="95">
        <f>'Datos sin int'!AS271</f>
        <v>3</v>
      </c>
      <c r="BG273" s="95">
        <f>'Datos sin int'!AT271</f>
        <v>0</v>
      </c>
      <c r="BH273" s="95">
        <f>'Datos sin int'!AU271</f>
        <v>0</v>
      </c>
      <c r="BI273" s="95">
        <f>'Datos sin int'!AV271</f>
        <v>5</v>
      </c>
      <c r="BJ273" s="95">
        <f>'Datos sin int'!AW271</f>
        <v>10</v>
      </c>
      <c r="BK273" s="95">
        <f>'Datos sin int'!AX271</f>
        <v>15</v>
      </c>
    </row>
    <row r="274" spans="1:63" x14ac:dyDescent="0.3">
      <c r="A274" s="141">
        <v>271</v>
      </c>
      <c r="B274" s="95">
        <f>IF(Datos_totales!$E272=1,1,0)</f>
        <v>0</v>
      </c>
      <c r="C274" s="95">
        <f>IF(Datos_totales!$E272=2,1,0)</f>
        <v>0</v>
      </c>
      <c r="D274" s="95">
        <f>IF(Datos_totales!$E272=3,1,0)</f>
        <v>0</v>
      </c>
      <c r="E274" s="95">
        <f>IF(Datos_totales!$E272=4,1,0)</f>
        <v>1</v>
      </c>
      <c r="F274" s="95">
        <f>IF(Datos_totales!$B272=40,1,0)</f>
        <v>0</v>
      </c>
      <c r="G274" s="95">
        <f>IF(Datos_totales!$B272=60,1,0)</f>
        <v>0</v>
      </c>
      <c r="H274" s="95">
        <f>IF(Datos_totales!$B272=80,1,0)</f>
        <v>1</v>
      </c>
      <c r="I274" s="95">
        <f>IF(Datos_totales!$B272=90,1,0)</f>
        <v>0</v>
      </c>
      <c r="J274" s="95">
        <f>IF(Datos_totales!$M272=2,1,0)</f>
        <v>1</v>
      </c>
      <c r="K274" s="95">
        <f>IF(Datos_totales!$M272=3,1,0)</f>
        <v>0</v>
      </c>
      <c r="L274" s="95">
        <f>IF(Datos_totales!$M272=4,1,0)</f>
        <v>0</v>
      </c>
      <c r="M274" s="95">
        <f>IF(Datos_totales!$M272&gt;4,1,0)</f>
        <v>0</v>
      </c>
      <c r="N274" s="95">
        <f>IF(Datos_totales!$N272&lt;3.2,1,0)</f>
        <v>0</v>
      </c>
      <c r="O274" s="95">
        <f>IF(AND(Datos_totales!$N272&gt;=3.2,Datos_totales!$N272&lt;3.5),1,0)</f>
        <v>1</v>
      </c>
      <c r="P274" s="95">
        <f>IF(AND(Datos_totales!$N272&gt;=3.5,Datos_totales!$N272&lt;3.7),1,0)</f>
        <v>0</v>
      </c>
      <c r="Q274" s="95">
        <f>IF(AND(Datos_totales!$N272&gt;=3.7,Datos_totales!$N272&lt;4),1,0)</f>
        <v>0</v>
      </c>
      <c r="R274" s="95">
        <f>IF(Datos_totales!$N272&gt;4,1,0)</f>
        <v>0</v>
      </c>
      <c r="S274" s="95">
        <v>1.1299999999999955</v>
      </c>
      <c r="T274" s="95">
        <f t="shared" si="64"/>
        <v>186.78</v>
      </c>
      <c r="U274" s="95">
        <v>1</v>
      </c>
      <c r="V274" s="53">
        <v>0</v>
      </c>
      <c r="W274" s="54">
        <f t="shared" si="55"/>
        <v>1</v>
      </c>
      <c r="X274" s="54">
        <f t="shared" si="56"/>
        <v>0</v>
      </c>
      <c r="Y274" s="54">
        <f t="shared" si="57"/>
        <v>0</v>
      </c>
      <c r="Z274" s="54">
        <f t="shared" si="58"/>
        <v>0</v>
      </c>
      <c r="AA274" s="54">
        <f t="shared" si="59"/>
        <v>0</v>
      </c>
      <c r="AB274" s="95">
        <v>7995</v>
      </c>
      <c r="AC274" s="95">
        <v>7958</v>
      </c>
      <c r="AD274" s="95">
        <v>7920</v>
      </c>
      <c r="AE274" s="95">
        <f t="shared" si="60"/>
        <v>7958</v>
      </c>
      <c r="AF274" s="95">
        <v>27.53</v>
      </c>
      <c r="AG274" s="95">
        <v>1.4398062113933303</v>
      </c>
      <c r="AH274" s="95">
        <v>2.84</v>
      </c>
      <c r="AI274" s="95">
        <f t="shared" si="61"/>
        <v>0</v>
      </c>
      <c r="AJ274" s="95">
        <f t="shared" si="62"/>
        <v>0</v>
      </c>
      <c r="AK274" s="95">
        <f t="shared" si="52"/>
        <v>1</v>
      </c>
      <c r="AL274" s="95">
        <f t="shared" si="53"/>
        <v>0</v>
      </c>
      <c r="AM274" s="95">
        <f t="shared" si="54"/>
        <v>0</v>
      </c>
      <c r="AN274" s="95">
        <v>0.45331834004703764</v>
      </c>
      <c r="AO274" s="95">
        <v>7</v>
      </c>
      <c r="AP274" s="50">
        <f t="shared" si="63"/>
        <v>6.1946902654867504</v>
      </c>
      <c r="AQ274" s="95">
        <v>1</v>
      </c>
      <c r="AR274" s="95">
        <f>'Datos sin int'!AE272</f>
        <v>0</v>
      </c>
      <c r="AS274" s="95">
        <f>'Datos sin int'!AF272</f>
        <v>0</v>
      </c>
      <c r="AT274" s="95">
        <f>'Datos sin int'!AG272</f>
        <v>1</v>
      </c>
      <c r="AU274" s="95">
        <f>'Datos sin int'!AH272</f>
        <v>1</v>
      </c>
      <c r="AV274" s="95">
        <f>'Datos sin int'!AI272</f>
        <v>2</v>
      </c>
      <c r="AW274" s="95">
        <f>'Datos sin int'!AJ272</f>
        <v>0</v>
      </c>
      <c r="AX274" s="95">
        <f>'Datos sin int'!AK272</f>
        <v>0</v>
      </c>
      <c r="AY274" s="95">
        <f>'Datos sin int'!AL272</f>
        <v>0</v>
      </c>
      <c r="AZ274" s="95">
        <f>'Datos sin int'!AM272</f>
        <v>0</v>
      </c>
      <c r="BA274" s="95">
        <f>'Datos sin int'!AN272</f>
        <v>0</v>
      </c>
      <c r="BB274" s="95">
        <f>'Datos sin int'!AO272</f>
        <v>0</v>
      </c>
      <c r="BC274" s="95">
        <f>'Datos sin int'!AP272</f>
        <v>0</v>
      </c>
      <c r="BD274" s="95">
        <f>'Datos sin int'!AQ272</f>
        <v>0</v>
      </c>
      <c r="BE274" s="95">
        <f>'Datos sin int'!AR272</f>
        <v>0</v>
      </c>
      <c r="BF274" s="95">
        <f>'Datos sin int'!AS272</f>
        <v>0</v>
      </c>
      <c r="BG274" s="95">
        <f>'Datos sin int'!AT272</f>
        <v>0</v>
      </c>
      <c r="BH274" s="95">
        <f>'Datos sin int'!AU272</f>
        <v>0</v>
      </c>
      <c r="BI274" s="95">
        <f>'Datos sin int'!AV272</f>
        <v>1</v>
      </c>
      <c r="BJ274" s="95">
        <f>'Datos sin int'!AW272</f>
        <v>1</v>
      </c>
      <c r="BK274" s="95">
        <f>'Datos sin int'!AX272</f>
        <v>2</v>
      </c>
    </row>
    <row r="275" spans="1:63" x14ac:dyDescent="0.3">
      <c r="A275" s="141">
        <v>272</v>
      </c>
      <c r="B275" s="95">
        <f>IF(Datos_totales!$E273=1,1,0)</f>
        <v>0</v>
      </c>
      <c r="C275" s="95">
        <f>IF(Datos_totales!$E273=2,1,0)</f>
        <v>0</v>
      </c>
      <c r="D275" s="95">
        <f>IF(Datos_totales!$E273=3,1,0)</f>
        <v>0</v>
      </c>
      <c r="E275" s="95">
        <f>IF(Datos_totales!$E273=4,1,0)</f>
        <v>1</v>
      </c>
      <c r="F275" s="95">
        <f>IF(Datos_totales!$B273=40,1,0)</f>
        <v>0</v>
      </c>
      <c r="G275" s="95">
        <f>IF(Datos_totales!$B273=60,1,0)</f>
        <v>1</v>
      </c>
      <c r="H275" s="95">
        <f>IF(Datos_totales!$B273=80,1,0)</f>
        <v>0</v>
      </c>
      <c r="I275" s="95">
        <f>IF(Datos_totales!$B273=90,1,0)</f>
        <v>0</v>
      </c>
      <c r="J275" s="95">
        <f>IF(Datos_totales!$M273=2,1,0)</f>
        <v>1</v>
      </c>
      <c r="K275" s="95">
        <f>IF(Datos_totales!$M273=3,1,0)</f>
        <v>0</v>
      </c>
      <c r="L275" s="95">
        <f>IF(Datos_totales!$M273=4,1,0)</f>
        <v>0</v>
      </c>
      <c r="M275" s="95">
        <f>IF(Datos_totales!$M273&gt;4,1,0)</f>
        <v>0</v>
      </c>
      <c r="N275" s="95">
        <f>IF(Datos_totales!$N273&lt;3.2,1,0)</f>
        <v>0</v>
      </c>
      <c r="O275" s="95">
        <f>IF(AND(Datos_totales!$N273&gt;=3.2,Datos_totales!$N273&lt;3.5),1,0)</f>
        <v>0</v>
      </c>
      <c r="P275" s="95">
        <f>IF(AND(Datos_totales!$N273&gt;=3.5,Datos_totales!$N273&lt;3.7),1,0)</f>
        <v>1</v>
      </c>
      <c r="Q275" s="95">
        <f>IF(AND(Datos_totales!$N273&gt;=3.7,Datos_totales!$N273&lt;4),1,0)</f>
        <v>0</v>
      </c>
      <c r="R275" s="95">
        <f>IF(Datos_totales!$N273&gt;4,1,0)</f>
        <v>0</v>
      </c>
      <c r="S275" s="95">
        <v>0.91999999999998749</v>
      </c>
      <c r="T275" s="95">
        <f t="shared" si="64"/>
        <v>187.7</v>
      </c>
      <c r="U275" s="95">
        <v>0</v>
      </c>
      <c r="V275" s="53">
        <v>6.0000000000000053E-2</v>
      </c>
      <c r="W275" s="54">
        <f t="shared" si="55"/>
        <v>0</v>
      </c>
      <c r="X275" s="54">
        <f t="shared" si="56"/>
        <v>1</v>
      </c>
      <c r="Y275" s="54">
        <f t="shared" si="57"/>
        <v>0</v>
      </c>
      <c r="Z275" s="54">
        <f t="shared" si="58"/>
        <v>0</v>
      </c>
      <c r="AA275" s="54">
        <f t="shared" si="59"/>
        <v>0</v>
      </c>
      <c r="AB275" s="95">
        <v>7995</v>
      </c>
      <c r="AC275" s="95">
        <v>7958</v>
      </c>
      <c r="AD275" s="95">
        <v>7920</v>
      </c>
      <c r="AE275" s="95">
        <f t="shared" si="60"/>
        <v>7958</v>
      </c>
      <c r="AF275" s="95">
        <v>82.07</v>
      </c>
      <c r="AG275" s="95">
        <v>1.9141844334232463</v>
      </c>
      <c r="AH275" s="95">
        <v>3.01</v>
      </c>
      <c r="AI275" s="95">
        <f t="shared" si="61"/>
        <v>0</v>
      </c>
      <c r="AJ275" s="95">
        <f t="shared" si="62"/>
        <v>0</v>
      </c>
      <c r="AK275" s="95">
        <f t="shared" si="52"/>
        <v>1</v>
      </c>
      <c r="AL275" s="95">
        <f t="shared" si="53"/>
        <v>0</v>
      </c>
      <c r="AM275" s="95">
        <f t="shared" si="54"/>
        <v>0</v>
      </c>
      <c r="AN275" s="95">
        <v>0.47856649559384334</v>
      </c>
      <c r="AO275" s="95">
        <v>0</v>
      </c>
      <c r="AP275" s="50">
        <f t="shared" si="63"/>
        <v>0</v>
      </c>
      <c r="AQ275" s="95">
        <v>0</v>
      </c>
      <c r="AR275" s="95">
        <f>'Datos sin int'!AE273</f>
        <v>0</v>
      </c>
      <c r="AS275" s="95">
        <f>'Datos sin int'!AF273</f>
        <v>0</v>
      </c>
      <c r="AT275" s="95">
        <f>'Datos sin int'!AG273</f>
        <v>1</v>
      </c>
      <c r="AU275" s="95">
        <f>'Datos sin int'!AH273</f>
        <v>1</v>
      </c>
      <c r="AV275" s="95">
        <f>'Datos sin int'!AI273</f>
        <v>2</v>
      </c>
      <c r="AW275" s="95">
        <f>'Datos sin int'!AJ273</f>
        <v>0</v>
      </c>
      <c r="AX275" s="95">
        <f>'Datos sin int'!AK273</f>
        <v>0</v>
      </c>
      <c r="AY275" s="95">
        <f>'Datos sin int'!AL273</f>
        <v>0</v>
      </c>
      <c r="AZ275" s="95">
        <f>'Datos sin int'!AM273</f>
        <v>1</v>
      </c>
      <c r="BA275" s="95">
        <f>'Datos sin int'!AN273</f>
        <v>1</v>
      </c>
      <c r="BB275" s="95">
        <f>'Datos sin int'!AO273</f>
        <v>0</v>
      </c>
      <c r="BC275" s="95">
        <f>'Datos sin int'!AP273</f>
        <v>0</v>
      </c>
      <c r="BD275" s="95">
        <f>'Datos sin int'!AQ273</f>
        <v>0</v>
      </c>
      <c r="BE275" s="95">
        <f>'Datos sin int'!AR273</f>
        <v>1</v>
      </c>
      <c r="BF275" s="95">
        <f>'Datos sin int'!AS273</f>
        <v>1</v>
      </c>
      <c r="BG275" s="95">
        <f>'Datos sin int'!AT273</f>
        <v>0</v>
      </c>
      <c r="BH275" s="95">
        <f>'Datos sin int'!AU273</f>
        <v>0</v>
      </c>
      <c r="BI275" s="95">
        <f>'Datos sin int'!AV273</f>
        <v>1</v>
      </c>
      <c r="BJ275" s="95">
        <f>'Datos sin int'!AW273</f>
        <v>3</v>
      </c>
      <c r="BK275" s="95">
        <f>'Datos sin int'!AX273</f>
        <v>4</v>
      </c>
    </row>
    <row r="276" spans="1:63" x14ac:dyDescent="0.3">
      <c r="A276" s="141">
        <v>273</v>
      </c>
      <c r="B276" s="95">
        <f>IF(Datos_totales!$E274=1,1,0)</f>
        <v>0</v>
      </c>
      <c r="C276" s="95">
        <f>IF(Datos_totales!$E274=2,1,0)</f>
        <v>0</v>
      </c>
      <c r="D276" s="95">
        <f>IF(Datos_totales!$E274=3,1,0)</f>
        <v>0</v>
      </c>
      <c r="E276" s="95">
        <f>IF(Datos_totales!$E274=4,1,0)</f>
        <v>1</v>
      </c>
      <c r="F276" s="95">
        <f>IF(Datos_totales!$B274=40,1,0)</f>
        <v>0</v>
      </c>
      <c r="G276" s="95">
        <f>IF(Datos_totales!$B274=60,1,0)</f>
        <v>1</v>
      </c>
      <c r="H276" s="95">
        <f>IF(Datos_totales!$B274=80,1,0)</f>
        <v>0</v>
      </c>
      <c r="I276" s="95">
        <f>IF(Datos_totales!$B274=90,1,0)</f>
        <v>0</v>
      </c>
      <c r="J276" s="95">
        <f>IF(Datos_totales!$M274=2,1,0)</f>
        <v>1</v>
      </c>
      <c r="K276" s="95">
        <f>IF(Datos_totales!$M274=3,1,0)</f>
        <v>0</v>
      </c>
      <c r="L276" s="95">
        <f>IF(Datos_totales!$M274=4,1,0)</f>
        <v>0</v>
      </c>
      <c r="M276" s="95">
        <f>IF(Datos_totales!$M274&gt;4,1,0)</f>
        <v>0</v>
      </c>
      <c r="N276" s="95">
        <f>IF(Datos_totales!$N274&lt;3.2,1,0)</f>
        <v>0</v>
      </c>
      <c r="O276" s="95">
        <f>IF(AND(Datos_totales!$N274&gt;=3.2,Datos_totales!$N274&lt;3.5),1,0)</f>
        <v>1</v>
      </c>
      <c r="P276" s="95">
        <f>IF(AND(Datos_totales!$N274&gt;=3.5,Datos_totales!$N274&lt;3.7),1,0)</f>
        <v>0</v>
      </c>
      <c r="Q276" s="95">
        <f>IF(AND(Datos_totales!$N274&gt;=3.7,Datos_totales!$N274&lt;4),1,0)</f>
        <v>0</v>
      </c>
      <c r="R276" s="95">
        <f>IF(Datos_totales!$N274&gt;4,1,0)</f>
        <v>0</v>
      </c>
      <c r="S276" s="95">
        <v>1</v>
      </c>
      <c r="T276" s="95">
        <f t="shared" si="64"/>
        <v>188.7</v>
      </c>
      <c r="U276" s="95">
        <v>0</v>
      </c>
      <c r="V276" s="53">
        <v>6.0000000000000053E-2</v>
      </c>
      <c r="W276" s="54">
        <f t="shared" si="55"/>
        <v>0</v>
      </c>
      <c r="X276" s="54">
        <f t="shared" si="56"/>
        <v>1</v>
      </c>
      <c r="Y276" s="54">
        <f t="shared" si="57"/>
        <v>0</v>
      </c>
      <c r="Z276" s="54">
        <f t="shared" si="58"/>
        <v>0</v>
      </c>
      <c r="AA276" s="54">
        <f t="shared" si="59"/>
        <v>0</v>
      </c>
      <c r="AB276" s="95">
        <v>7995</v>
      </c>
      <c r="AC276" s="95">
        <v>7958</v>
      </c>
      <c r="AD276" s="95">
        <v>7920</v>
      </c>
      <c r="AE276" s="95">
        <f t="shared" si="60"/>
        <v>7958</v>
      </c>
      <c r="AF276" s="95">
        <v>87.35</v>
      </c>
      <c r="AG276" s="95">
        <v>1.9412629093189497</v>
      </c>
      <c r="AH276" s="95">
        <v>3.16</v>
      </c>
      <c r="AI276" s="95">
        <f t="shared" si="61"/>
        <v>0</v>
      </c>
      <c r="AJ276" s="95">
        <f t="shared" si="62"/>
        <v>0</v>
      </c>
      <c r="AK276" s="95">
        <f t="shared" si="52"/>
        <v>1</v>
      </c>
      <c r="AL276" s="95">
        <f t="shared" si="53"/>
        <v>0</v>
      </c>
      <c r="AM276" s="95">
        <f t="shared" si="54"/>
        <v>0</v>
      </c>
      <c r="AN276" s="95">
        <v>0.49968708261840383</v>
      </c>
      <c r="AO276" s="95">
        <v>2</v>
      </c>
      <c r="AP276" s="50">
        <f t="shared" si="63"/>
        <v>2</v>
      </c>
      <c r="AQ276" s="95">
        <v>0</v>
      </c>
      <c r="AR276" s="95">
        <f>'Datos sin int'!AE274</f>
        <v>0</v>
      </c>
      <c r="AS276" s="95">
        <f>'Datos sin int'!AF274</f>
        <v>0</v>
      </c>
      <c r="AT276" s="95">
        <f>'Datos sin int'!AG274</f>
        <v>1</v>
      </c>
      <c r="AU276" s="95">
        <f>'Datos sin int'!AH274</f>
        <v>1</v>
      </c>
      <c r="AV276" s="95">
        <f>'Datos sin int'!AI274</f>
        <v>2</v>
      </c>
      <c r="AW276" s="95">
        <f>'Datos sin int'!AJ274</f>
        <v>0</v>
      </c>
      <c r="AX276" s="95">
        <f>'Datos sin int'!AK274</f>
        <v>0</v>
      </c>
      <c r="AY276" s="95">
        <f>'Datos sin int'!AL274</f>
        <v>0</v>
      </c>
      <c r="AZ276" s="95">
        <f>'Datos sin int'!AM274</f>
        <v>0</v>
      </c>
      <c r="BA276" s="95">
        <f>'Datos sin int'!AN274</f>
        <v>0</v>
      </c>
      <c r="BB276" s="95">
        <f>'Datos sin int'!AO274</f>
        <v>0</v>
      </c>
      <c r="BC276" s="95">
        <f>'Datos sin int'!AP274</f>
        <v>0</v>
      </c>
      <c r="BD276" s="95">
        <f>'Datos sin int'!AQ274</f>
        <v>0</v>
      </c>
      <c r="BE276" s="95">
        <f>'Datos sin int'!AR274</f>
        <v>2</v>
      </c>
      <c r="BF276" s="95">
        <f>'Datos sin int'!AS274</f>
        <v>2</v>
      </c>
      <c r="BG276" s="95">
        <f>'Datos sin int'!AT274</f>
        <v>0</v>
      </c>
      <c r="BH276" s="95">
        <f>'Datos sin int'!AU274</f>
        <v>0</v>
      </c>
      <c r="BI276" s="95">
        <f>'Datos sin int'!AV274</f>
        <v>1</v>
      </c>
      <c r="BJ276" s="95">
        <f>'Datos sin int'!AW274</f>
        <v>3</v>
      </c>
      <c r="BK276" s="95">
        <f>'Datos sin int'!AX274</f>
        <v>4</v>
      </c>
    </row>
    <row r="277" spans="1:63" x14ac:dyDescent="0.3">
      <c r="A277" s="141">
        <v>274</v>
      </c>
      <c r="B277" s="95">
        <f>IF(Datos_totales!$E275=1,1,0)</f>
        <v>0</v>
      </c>
      <c r="C277" s="95">
        <f>IF(Datos_totales!$E275=2,1,0)</f>
        <v>0</v>
      </c>
      <c r="D277" s="95">
        <f>IF(Datos_totales!$E275=3,1,0)</f>
        <v>0</v>
      </c>
      <c r="E277" s="95">
        <f>IF(Datos_totales!$E275=4,1,0)</f>
        <v>1</v>
      </c>
      <c r="F277" s="95">
        <f>IF(Datos_totales!$B275=40,1,0)</f>
        <v>0</v>
      </c>
      <c r="G277" s="95">
        <f>IF(Datos_totales!$B275=60,1,0)</f>
        <v>1</v>
      </c>
      <c r="H277" s="95">
        <f>IF(Datos_totales!$B275=80,1,0)</f>
        <v>0</v>
      </c>
      <c r="I277" s="95">
        <f>IF(Datos_totales!$B275=90,1,0)</f>
        <v>0</v>
      </c>
      <c r="J277" s="95">
        <f>IF(Datos_totales!$M275=2,1,0)</f>
        <v>1</v>
      </c>
      <c r="K277" s="95">
        <f>IF(Datos_totales!$M275=3,1,0)</f>
        <v>0</v>
      </c>
      <c r="L277" s="95">
        <f>IF(Datos_totales!$M275=4,1,0)</f>
        <v>0</v>
      </c>
      <c r="M277" s="95">
        <f>IF(Datos_totales!$M275&gt;4,1,0)</f>
        <v>0</v>
      </c>
      <c r="N277" s="95">
        <f>IF(Datos_totales!$N275&lt;3.2,1,0)</f>
        <v>0</v>
      </c>
      <c r="O277" s="95">
        <f>IF(AND(Datos_totales!$N275&gt;=3.2,Datos_totales!$N275&lt;3.5),1,0)</f>
        <v>1</v>
      </c>
      <c r="P277" s="95">
        <f>IF(AND(Datos_totales!$N275&gt;=3.5,Datos_totales!$N275&lt;3.7),1,0)</f>
        <v>0</v>
      </c>
      <c r="Q277" s="95">
        <f>IF(AND(Datos_totales!$N275&gt;=3.7,Datos_totales!$N275&lt;4),1,0)</f>
        <v>0</v>
      </c>
      <c r="R277" s="95">
        <f>IF(Datos_totales!$N275&gt;4,1,0)</f>
        <v>0</v>
      </c>
      <c r="S277" s="95">
        <v>1.1770000000000209</v>
      </c>
      <c r="T277" s="95">
        <f t="shared" si="64"/>
        <v>189.87700000000001</v>
      </c>
      <c r="U277" s="95">
        <v>0</v>
      </c>
      <c r="V277" s="53">
        <v>1.0000000000000009E-2</v>
      </c>
      <c r="W277" s="54">
        <f t="shared" si="55"/>
        <v>1</v>
      </c>
      <c r="X277" s="54">
        <f t="shared" si="56"/>
        <v>0</v>
      </c>
      <c r="Y277" s="54">
        <f t="shared" si="57"/>
        <v>0</v>
      </c>
      <c r="Z277" s="54">
        <f t="shared" si="58"/>
        <v>0</v>
      </c>
      <c r="AA277" s="54">
        <f t="shared" si="59"/>
        <v>0</v>
      </c>
      <c r="AB277" s="95">
        <v>7995</v>
      </c>
      <c r="AC277" s="95">
        <v>7958</v>
      </c>
      <c r="AD277" s="95">
        <v>7920</v>
      </c>
      <c r="AE277" s="95">
        <f t="shared" si="60"/>
        <v>7958</v>
      </c>
      <c r="AF277" s="95">
        <v>74.78</v>
      </c>
      <c r="AG277" s="95">
        <v>1.8737854608182007</v>
      </c>
      <c r="AH277" s="95">
        <v>3.68</v>
      </c>
      <c r="AI277" s="95">
        <f t="shared" si="61"/>
        <v>0</v>
      </c>
      <c r="AJ277" s="95">
        <f t="shared" si="62"/>
        <v>0</v>
      </c>
      <c r="AK277" s="95">
        <f t="shared" si="52"/>
        <v>0</v>
      </c>
      <c r="AL277" s="95">
        <f t="shared" si="53"/>
        <v>1</v>
      </c>
      <c r="AM277" s="95">
        <f t="shared" si="54"/>
        <v>0</v>
      </c>
      <c r="AN277" s="95">
        <v>0.56584781867351763</v>
      </c>
      <c r="AO277" s="95">
        <v>2</v>
      </c>
      <c r="AP277" s="50">
        <f t="shared" si="63"/>
        <v>1.6992353440951269</v>
      </c>
      <c r="AQ277" s="95">
        <v>0</v>
      </c>
      <c r="AR277" s="95">
        <f>'Datos sin int'!AE275</f>
        <v>0</v>
      </c>
      <c r="AS277" s="95">
        <f>'Datos sin int'!AF275</f>
        <v>1</v>
      </c>
      <c r="AT277" s="95">
        <f>'Datos sin int'!AG275</f>
        <v>0</v>
      </c>
      <c r="AU277" s="95">
        <f>'Datos sin int'!AH275</f>
        <v>1</v>
      </c>
      <c r="AV277" s="95">
        <f>'Datos sin int'!AI275</f>
        <v>2</v>
      </c>
      <c r="AW277" s="95">
        <f>'Datos sin int'!AJ275</f>
        <v>0</v>
      </c>
      <c r="AX277" s="95">
        <f>'Datos sin int'!AK275</f>
        <v>0</v>
      </c>
      <c r="AY277" s="95">
        <f>'Datos sin int'!AL275</f>
        <v>0</v>
      </c>
      <c r="AZ277" s="95">
        <f>'Datos sin int'!AM275</f>
        <v>1</v>
      </c>
      <c r="BA277" s="95">
        <f>'Datos sin int'!AN275</f>
        <v>1</v>
      </c>
      <c r="BB277" s="95">
        <f>'Datos sin int'!AO275</f>
        <v>0</v>
      </c>
      <c r="BC277" s="95">
        <f>'Datos sin int'!AP275</f>
        <v>0</v>
      </c>
      <c r="BD277" s="95">
        <f>'Datos sin int'!AQ275</f>
        <v>0</v>
      </c>
      <c r="BE277" s="95">
        <f>'Datos sin int'!AR275</f>
        <v>0</v>
      </c>
      <c r="BF277" s="95">
        <f>'Datos sin int'!AS275</f>
        <v>0</v>
      </c>
      <c r="BG277" s="95">
        <f>'Datos sin int'!AT275</f>
        <v>0</v>
      </c>
      <c r="BH277" s="95">
        <f>'Datos sin int'!AU275</f>
        <v>1</v>
      </c>
      <c r="BI277" s="95">
        <f>'Datos sin int'!AV275</f>
        <v>0</v>
      </c>
      <c r="BJ277" s="95">
        <f>'Datos sin int'!AW275</f>
        <v>2</v>
      </c>
      <c r="BK277" s="95">
        <f>'Datos sin int'!AX275</f>
        <v>3</v>
      </c>
    </row>
    <row r="278" spans="1:63" x14ac:dyDescent="0.3">
      <c r="A278" s="141">
        <v>275</v>
      </c>
      <c r="B278" s="95">
        <f>IF(Datos_totales!$E276=1,1,0)</f>
        <v>0</v>
      </c>
      <c r="C278" s="95">
        <f>IF(Datos_totales!$E276=2,1,0)</f>
        <v>0</v>
      </c>
      <c r="D278" s="95">
        <f>IF(Datos_totales!$E276=3,1,0)</f>
        <v>1</v>
      </c>
      <c r="E278" s="95">
        <f>IF(Datos_totales!$E276=4,1,0)</f>
        <v>0</v>
      </c>
      <c r="F278" s="95">
        <f>IF(Datos_totales!$B276=40,1,0)</f>
        <v>0</v>
      </c>
      <c r="G278" s="95">
        <f>IF(Datos_totales!$B276=60,1,0)</f>
        <v>1</v>
      </c>
      <c r="H278" s="95">
        <f>IF(Datos_totales!$B276=80,1,0)</f>
        <v>0</v>
      </c>
      <c r="I278" s="95">
        <f>IF(Datos_totales!$B276=90,1,0)</f>
        <v>0</v>
      </c>
      <c r="J278" s="95">
        <f>IF(Datos_totales!$M276=2,1,0)</f>
        <v>1</v>
      </c>
      <c r="K278" s="95">
        <f>IF(Datos_totales!$M276=3,1,0)</f>
        <v>0</v>
      </c>
      <c r="L278" s="95">
        <f>IF(Datos_totales!$M276=4,1,0)</f>
        <v>0</v>
      </c>
      <c r="M278" s="95">
        <f>IF(Datos_totales!$M276&gt;4,1,0)</f>
        <v>0</v>
      </c>
      <c r="N278" s="95">
        <f>IF(Datos_totales!$N276&lt;3.2,1,0)</f>
        <v>0</v>
      </c>
      <c r="O278" s="95">
        <f>IF(AND(Datos_totales!$N276&gt;=3.2,Datos_totales!$N276&lt;3.5),1,0)</f>
        <v>1</v>
      </c>
      <c r="P278" s="95">
        <f>IF(AND(Datos_totales!$N276&gt;=3.5,Datos_totales!$N276&lt;3.7),1,0)</f>
        <v>0</v>
      </c>
      <c r="Q278" s="95">
        <f>IF(AND(Datos_totales!$N276&gt;=3.7,Datos_totales!$N276&lt;4),1,0)</f>
        <v>0</v>
      </c>
      <c r="R278" s="95">
        <f>IF(Datos_totales!$N276&gt;4,1,0)</f>
        <v>0</v>
      </c>
      <c r="S278" s="95">
        <v>0.82299999999997908</v>
      </c>
      <c r="T278" s="95">
        <f t="shared" si="64"/>
        <v>190.7</v>
      </c>
      <c r="U278" s="95">
        <v>0</v>
      </c>
      <c r="V278" s="53">
        <v>0.10999999999999999</v>
      </c>
      <c r="W278" s="54">
        <f t="shared" si="55"/>
        <v>0</v>
      </c>
      <c r="X278" s="54">
        <f t="shared" si="56"/>
        <v>0</v>
      </c>
      <c r="Y278" s="54">
        <f t="shared" si="57"/>
        <v>1</v>
      </c>
      <c r="Z278" s="54">
        <f t="shared" si="58"/>
        <v>0</v>
      </c>
      <c r="AA278" s="54">
        <f t="shared" si="59"/>
        <v>0</v>
      </c>
      <c r="AB278" s="95">
        <v>7995</v>
      </c>
      <c r="AC278" s="95">
        <v>7958</v>
      </c>
      <c r="AD278" s="95">
        <v>7920</v>
      </c>
      <c r="AE278" s="95">
        <f t="shared" si="60"/>
        <v>7958</v>
      </c>
      <c r="AF278" s="95">
        <v>118.6</v>
      </c>
      <c r="AG278" s="95">
        <v>2.0740846890282438</v>
      </c>
      <c r="AH278" s="95">
        <v>4.51</v>
      </c>
      <c r="AI278" s="95">
        <f t="shared" si="61"/>
        <v>0</v>
      </c>
      <c r="AJ278" s="95">
        <f t="shared" si="62"/>
        <v>0</v>
      </c>
      <c r="AK278" s="95">
        <f t="shared" si="52"/>
        <v>0</v>
      </c>
      <c r="AL278" s="95">
        <f t="shared" si="53"/>
        <v>1</v>
      </c>
      <c r="AM278" s="95">
        <f t="shared" si="54"/>
        <v>0</v>
      </c>
      <c r="AN278" s="95">
        <v>0.65417654187796048</v>
      </c>
      <c r="AO278" s="95">
        <v>1</v>
      </c>
      <c r="AP278" s="50">
        <f t="shared" si="63"/>
        <v>1.2150668286756081</v>
      </c>
      <c r="AQ278" s="95">
        <v>0</v>
      </c>
      <c r="AR278" s="95">
        <f>'Datos sin int'!AE276</f>
        <v>0</v>
      </c>
      <c r="AS278" s="95">
        <f>'Datos sin int'!AF276</f>
        <v>0</v>
      </c>
      <c r="AT278" s="95">
        <f>'Datos sin int'!AG276</f>
        <v>0</v>
      </c>
      <c r="AU278" s="95">
        <f>'Datos sin int'!AH276</f>
        <v>0</v>
      </c>
      <c r="AV278" s="95">
        <f>'Datos sin int'!AI276</f>
        <v>0</v>
      </c>
      <c r="AW278" s="95">
        <f>'Datos sin int'!AJ276</f>
        <v>0</v>
      </c>
      <c r="AX278" s="95">
        <f>'Datos sin int'!AK276</f>
        <v>0</v>
      </c>
      <c r="AY278" s="95">
        <f>'Datos sin int'!AL276</f>
        <v>0</v>
      </c>
      <c r="AZ278" s="95">
        <f>'Datos sin int'!AM276</f>
        <v>0</v>
      </c>
      <c r="BA278" s="95">
        <f>'Datos sin int'!AN276</f>
        <v>0</v>
      </c>
      <c r="BB278" s="95">
        <f>'Datos sin int'!AO276</f>
        <v>0</v>
      </c>
      <c r="BC278" s="95">
        <f>'Datos sin int'!AP276</f>
        <v>1</v>
      </c>
      <c r="BD278" s="95">
        <f>'Datos sin int'!AQ276</f>
        <v>1</v>
      </c>
      <c r="BE278" s="95">
        <f>'Datos sin int'!AR276</f>
        <v>0</v>
      </c>
      <c r="BF278" s="95">
        <f>'Datos sin int'!AS276</f>
        <v>2</v>
      </c>
      <c r="BG278" s="95">
        <f>'Datos sin int'!AT276</f>
        <v>0</v>
      </c>
      <c r="BH278" s="95">
        <f>'Datos sin int'!AU276</f>
        <v>1</v>
      </c>
      <c r="BI278" s="95">
        <f>'Datos sin int'!AV276</f>
        <v>1</v>
      </c>
      <c r="BJ278" s="95">
        <f>'Datos sin int'!AW276</f>
        <v>0</v>
      </c>
      <c r="BK278" s="95">
        <f>'Datos sin int'!AX276</f>
        <v>2</v>
      </c>
    </row>
    <row r="279" spans="1:63" x14ac:dyDescent="0.3">
      <c r="A279" s="141">
        <v>276</v>
      </c>
      <c r="B279" s="95">
        <f>IF(Datos_totales!$E277=1,1,0)</f>
        <v>0</v>
      </c>
      <c r="C279" s="95">
        <f>IF(Datos_totales!$E277=2,1,0)</f>
        <v>0</v>
      </c>
      <c r="D279" s="95">
        <f>IF(Datos_totales!$E277=3,1,0)</f>
        <v>0</v>
      </c>
      <c r="E279" s="95">
        <f>IF(Datos_totales!$E277=4,1,0)</f>
        <v>1</v>
      </c>
      <c r="F279" s="95">
        <f>IF(Datos_totales!$B277=40,1,0)</f>
        <v>0</v>
      </c>
      <c r="G279" s="95">
        <f>IF(Datos_totales!$B277=60,1,0)</f>
        <v>1</v>
      </c>
      <c r="H279" s="95">
        <f>IF(Datos_totales!$B277=80,1,0)</f>
        <v>0</v>
      </c>
      <c r="I279" s="95">
        <f>IF(Datos_totales!$B277=90,1,0)</f>
        <v>0</v>
      </c>
      <c r="J279" s="95">
        <f>IF(Datos_totales!$M277=2,1,0)</f>
        <v>1</v>
      </c>
      <c r="K279" s="95">
        <f>IF(Datos_totales!$M277=3,1,0)</f>
        <v>0</v>
      </c>
      <c r="L279" s="95">
        <f>IF(Datos_totales!$M277=4,1,0)</f>
        <v>0</v>
      </c>
      <c r="M279" s="95">
        <f>IF(Datos_totales!$M277&gt;4,1,0)</f>
        <v>0</v>
      </c>
      <c r="N279" s="95">
        <f>IF(Datos_totales!$N277&lt;3.2,1,0)</f>
        <v>0</v>
      </c>
      <c r="O279" s="95">
        <f>IF(AND(Datos_totales!$N277&gt;=3.2,Datos_totales!$N277&lt;3.5),1,0)</f>
        <v>1</v>
      </c>
      <c r="P279" s="95">
        <f>IF(AND(Datos_totales!$N277&gt;=3.5,Datos_totales!$N277&lt;3.7),1,0)</f>
        <v>0</v>
      </c>
      <c r="Q279" s="95">
        <f>IF(AND(Datos_totales!$N277&gt;=3.7,Datos_totales!$N277&lt;4),1,0)</f>
        <v>0</v>
      </c>
      <c r="R279" s="95">
        <f>IF(Datos_totales!$N277&gt;4,1,0)</f>
        <v>0</v>
      </c>
      <c r="S279" s="95">
        <v>1.3000000000000114</v>
      </c>
      <c r="T279" s="95">
        <f t="shared" si="64"/>
        <v>192</v>
      </c>
      <c r="U279" s="95">
        <v>0</v>
      </c>
      <c r="V279" s="53">
        <v>9.9999999999999978E-2</v>
      </c>
      <c r="W279" s="54">
        <f t="shared" si="55"/>
        <v>0</v>
      </c>
      <c r="X279" s="54">
        <f t="shared" si="56"/>
        <v>0</v>
      </c>
      <c r="Y279" s="54">
        <f t="shared" si="57"/>
        <v>1</v>
      </c>
      <c r="Z279" s="54">
        <f t="shared" si="58"/>
        <v>0</v>
      </c>
      <c r="AA279" s="54">
        <f t="shared" si="59"/>
        <v>0</v>
      </c>
      <c r="AB279" s="95">
        <v>7995</v>
      </c>
      <c r="AC279" s="95">
        <v>7958</v>
      </c>
      <c r="AD279" s="95">
        <v>7920</v>
      </c>
      <c r="AE279" s="95">
        <f t="shared" si="60"/>
        <v>7958</v>
      </c>
      <c r="AF279" s="95">
        <v>88.47</v>
      </c>
      <c r="AG279" s="95">
        <v>1.9467960272714604</v>
      </c>
      <c r="AH279" s="95">
        <v>4.6100000000000003</v>
      </c>
      <c r="AI279" s="95">
        <f t="shared" si="61"/>
        <v>0</v>
      </c>
      <c r="AJ279" s="95">
        <f t="shared" si="62"/>
        <v>0</v>
      </c>
      <c r="AK279" s="95">
        <f t="shared" si="52"/>
        <v>0</v>
      </c>
      <c r="AL279" s="95">
        <f t="shared" si="53"/>
        <v>1</v>
      </c>
      <c r="AM279" s="95">
        <f t="shared" si="54"/>
        <v>0</v>
      </c>
      <c r="AN279" s="95">
        <v>0.6637009253896482</v>
      </c>
      <c r="AO279" s="95">
        <v>1</v>
      </c>
      <c r="AP279" s="50">
        <f t="shared" si="63"/>
        <v>0.7692307692307625</v>
      </c>
      <c r="AQ279" s="95">
        <v>0</v>
      </c>
      <c r="AR279" s="95">
        <f>'Datos sin int'!AE277</f>
        <v>0</v>
      </c>
      <c r="AS279" s="95">
        <f>'Datos sin int'!AF277</f>
        <v>2</v>
      </c>
      <c r="AT279" s="95">
        <f>'Datos sin int'!AG277</f>
        <v>1</v>
      </c>
      <c r="AU279" s="95">
        <f>'Datos sin int'!AH277</f>
        <v>1</v>
      </c>
      <c r="AV279" s="95">
        <f>'Datos sin int'!AI277</f>
        <v>4</v>
      </c>
      <c r="AW279" s="95">
        <f>'Datos sin int'!AJ277</f>
        <v>0</v>
      </c>
      <c r="AX279" s="95">
        <f>'Datos sin int'!AK277</f>
        <v>1</v>
      </c>
      <c r="AY279" s="95">
        <f>'Datos sin int'!AL277</f>
        <v>1</v>
      </c>
      <c r="AZ279" s="95">
        <f>'Datos sin int'!AM277</f>
        <v>2</v>
      </c>
      <c r="BA279" s="95">
        <f>'Datos sin int'!AN277</f>
        <v>4</v>
      </c>
      <c r="BB279" s="95">
        <f>'Datos sin int'!AO277</f>
        <v>0</v>
      </c>
      <c r="BC279" s="95">
        <f>'Datos sin int'!AP277</f>
        <v>0</v>
      </c>
      <c r="BD279" s="95">
        <f>'Datos sin int'!AQ277</f>
        <v>0</v>
      </c>
      <c r="BE279" s="95">
        <f>'Datos sin int'!AR277</f>
        <v>1</v>
      </c>
      <c r="BF279" s="95">
        <f>'Datos sin int'!AS277</f>
        <v>1</v>
      </c>
      <c r="BG279" s="95">
        <f>'Datos sin int'!AT277</f>
        <v>0</v>
      </c>
      <c r="BH279" s="95">
        <f>'Datos sin int'!AU277</f>
        <v>3</v>
      </c>
      <c r="BI279" s="95">
        <f>'Datos sin int'!AV277</f>
        <v>2</v>
      </c>
      <c r="BJ279" s="95">
        <f>'Datos sin int'!AW277</f>
        <v>4</v>
      </c>
      <c r="BK279" s="95">
        <f>'Datos sin int'!AX277</f>
        <v>9</v>
      </c>
    </row>
    <row r="280" spans="1:63" x14ac:dyDescent="0.3">
      <c r="A280" s="141">
        <v>277</v>
      </c>
      <c r="B280" s="95">
        <f>IF(Datos_totales!$E278=1,1,0)</f>
        <v>0</v>
      </c>
      <c r="C280" s="95">
        <f>IF(Datos_totales!$E278=2,1,0)</f>
        <v>0</v>
      </c>
      <c r="D280" s="95">
        <f>IF(Datos_totales!$E278=3,1,0)</f>
        <v>0</v>
      </c>
      <c r="E280" s="95">
        <f>IF(Datos_totales!$E278=4,1,0)</f>
        <v>1</v>
      </c>
      <c r="F280" s="95">
        <f>IF(Datos_totales!$B278=40,1,0)</f>
        <v>0</v>
      </c>
      <c r="G280" s="95">
        <f>IF(Datos_totales!$B278=60,1,0)</f>
        <v>1</v>
      </c>
      <c r="H280" s="95">
        <f>IF(Datos_totales!$B278=80,1,0)</f>
        <v>0</v>
      </c>
      <c r="I280" s="95">
        <f>IF(Datos_totales!$B278=90,1,0)</f>
        <v>0</v>
      </c>
      <c r="J280" s="95">
        <f>IF(Datos_totales!$M278=2,1,0)</f>
        <v>1</v>
      </c>
      <c r="K280" s="95">
        <f>IF(Datos_totales!$M278=3,1,0)</f>
        <v>0</v>
      </c>
      <c r="L280" s="95">
        <f>IF(Datos_totales!$M278=4,1,0)</f>
        <v>0</v>
      </c>
      <c r="M280" s="95">
        <f>IF(Datos_totales!$M278&gt;4,1,0)</f>
        <v>0</v>
      </c>
      <c r="N280" s="95">
        <f>IF(Datos_totales!$N278&lt;3.2,1,0)</f>
        <v>0</v>
      </c>
      <c r="O280" s="95">
        <f>IF(AND(Datos_totales!$N278&gt;=3.2,Datos_totales!$N278&lt;3.5),1,0)</f>
        <v>0</v>
      </c>
      <c r="P280" s="95">
        <f>IF(AND(Datos_totales!$N278&gt;=3.5,Datos_totales!$N278&lt;3.7),1,0)</f>
        <v>1</v>
      </c>
      <c r="Q280" s="95">
        <f>IF(AND(Datos_totales!$N278&gt;=3.7,Datos_totales!$N278&lt;4),1,0)</f>
        <v>0</v>
      </c>
      <c r="R280" s="95">
        <f>IF(Datos_totales!$N278&gt;4,1,0)</f>
        <v>0</v>
      </c>
      <c r="S280" s="95">
        <v>1</v>
      </c>
      <c r="T280" s="95">
        <f t="shared" si="64"/>
        <v>193</v>
      </c>
      <c r="U280" s="95">
        <v>0</v>
      </c>
      <c r="V280" s="53">
        <v>0</v>
      </c>
      <c r="W280" s="54">
        <f t="shared" si="55"/>
        <v>1</v>
      </c>
      <c r="X280" s="54">
        <f t="shared" si="56"/>
        <v>0</v>
      </c>
      <c r="Y280" s="54">
        <f t="shared" si="57"/>
        <v>0</v>
      </c>
      <c r="Z280" s="54">
        <f t="shared" si="58"/>
        <v>0</v>
      </c>
      <c r="AA280" s="54">
        <f t="shared" si="59"/>
        <v>0</v>
      </c>
      <c r="AB280" s="95">
        <v>7995</v>
      </c>
      <c r="AC280" s="95">
        <v>7958</v>
      </c>
      <c r="AD280" s="95">
        <v>7920</v>
      </c>
      <c r="AE280" s="95">
        <f t="shared" si="60"/>
        <v>7958</v>
      </c>
      <c r="AF280" s="95">
        <v>89.79</v>
      </c>
      <c r="AG280" s="95">
        <v>1.9532279715598539</v>
      </c>
      <c r="AH280" s="95">
        <v>3.32</v>
      </c>
      <c r="AI280" s="95">
        <f t="shared" si="61"/>
        <v>0</v>
      </c>
      <c r="AJ280" s="95">
        <f t="shared" si="62"/>
        <v>0</v>
      </c>
      <c r="AK280" s="95">
        <f t="shared" si="52"/>
        <v>1</v>
      </c>
      <c r="AL280" s="95">
        <f t="shared" si="53"/>
        <v>0</v>
      </c>
      <c r="AM280" s="95">
        <f t="shared" si="54"/>
        <v>0</v>
      </c>
      <c r="AN280" s="95">
        <v>0.52113808370403625</v>
      </c>
      <c r="AO280" s="95">
        <v>1</v>
      </c>
      <c r="AP280" s="50">
        <f t="shared" si="63"/>
        <v>1</v>
      </c>
      <c r="AQ280" s="95">
        <v>0</v>
      </c>
      <c r="AR280" s="95">
        <f>'Datos sin int'!AE278</f>
        <v>0</v>
      </c>
      <c r="AS280" s="95">
        <f>'Datos sin int'!AF278</f>
        <v>0</v>
      </c>
      <c r="AT280" s="95">
        <f>'Datos sin int'!AG278</f>
        <v>0</v>
      </c>
      <c r="AU280" s="95">
        <f>'Datos sin int'!AH278</f>
        <v>0</v>
      </c>
      <c r="AV280" s="95">
        <f>'Datos sin int'!AI278</f>
        <v>0</v>
      </c>
      <c r="AW280" s="95">
        <f>'Datos sin int'!AJ278</f>
        <v>0</v>
      </c>
      <c r="AX280" s="95">
        <f>'Datos sin int'!AK278</f>
        <v>0</v>
      </c>
      <c r="AY280" s="95">
        <f>'Datos sin int'!AL278</f>
        <v>1</v>
      </c>
      <c r="AZ280" s="95">
        <f>'Datos sin int'!AM278</f>
        <v>1</v>
      </c>
      <c r="BA280" s="95">
        <f>'Datos sin int'!AN278</f>
        <v>2</v>
      </c>
      <c r="BB280" s="95">
        <f>'Datos sin int'!AO278</f>
        <v>0</v>
      </c>
      <c r="BC280" s="95">
        <f>'Datos sin int'!AP278</f>
        <v>0</v>
      </c>
      <c r="BD280" s="95">
        <f>'Datos sin int'!AQ278</f>
        <v>0</v>
      </c>
      <c r="BE280" s="95">
        <f>'Datos sin int'!AR278</f>
        <v>1</v>
      </c>
      <c r="BF280" s="95">
        <f>'Datos sin int'!AS278</f>
        <v>1</v>
      </c>
      <c r="BG280" s="95">
        <f>'Datos sin int'!AT278</f>
        <v>0</v>
      </c>
      <c r="BH280" s="95">
        <f>'Datos sin int'!AU278</f>
        <v>0</v>
      </c>
      <c r="BI280" s="95">
        <f>'Datos sin int'!AV278</f>
        <v>1</v>
      </c>
      <c r="BJ280" s="95">
        <f>'Datos sin int'!AW278</f>
        <v>2</v>
      </c>
      <c r="BK280" s="95">
        <f>'Datos sin int'!AX278</f>
        <v>3</v>
      </c>
    </row>
    <row r="281" spans="1:63" x14ac:dyDescent="0.3">
      <c r="A281" s="141">
        <v>278</v>
      </c>
      <c r="B281" s="95">
        <f>IF(Datos_totales!$E279=1,1,0)</f>
        <v>0</v>
      </c>
      <c r="C281" s="95">
        <f>IF(Datos_totales!$E279=2,1,0)</f>
        <v>0</v>
      </c>
      <c r="D281" s="95">
        <f>IF(Datos_totales!$E279=3,1,0)</f>
        <v>0</v>
      </c>
      <c r="E281" s="95">
        <f>IF(Datos_totales!$E279=4,1,0)</f>
        <v>1</v>
      </c>
      <c r="F281" s="95">
        <f>IF(Datos_totales!$B279=40,1,0)</f>
        <v>0</v>
      </c>
      <c r="G281" s="95">
        <f>IF(Datos_totales!$B279=60,1,0)</f>
        <v>1</v>
      </c>
      <c r="H281" s="95">
        <f>IF(Datos_totales!$B279=80,1,0)</f>
        <v>0</v>
      </c>
      <c r="I281" s="95">
        <f>IF(Datos_totales!$B279=90,1,0)</f>
        <v>0</v>
      </c>
      <c r="J281" s="95">
        <f>IF(Datos_totales!$M279=2,1,0)</f>
        <v>1</v>
      </c>
      <c r="K281" s="95">
        <f>IF(Datos_totales!$M279=3,1,0)</f>
        <v>0</v>
      </c>
      <c r="L281" s="95">
        <f>IF(Datos_totales!$M279=4,1,0)</f>
        <v>0</v>
      </c>
      <c r="M281" s="95">
        <f>IF(Datos_totales!$M279&gt;4,1,0)</f>
        <v>0</v>
      </c>
      <c r="N281" s="95">
        <f>IF(Datos_totales!$N279&lt;3.2,1,0)</f>
        <v>0</v>
      </c>
      <c r="O281" s="95">
        <f>IF(AND(Datos_totales!$N279&gt;=3.2,Datos_totales!$N279&lt;3.5),1,0)</f>
        <v>1</v>
      </c>
      <c r="P281" s="95">
        <f>IF(AND(Datos_totales!$N279&gt;=3.5,Datos_totales!$N279&lt;3.7),1,0)</f>
        <v>0</v>
      </c>
      <c r="Q281" s="95">
        <f>IF(AND(Datos_totales!$N279&gt;=3.7,Datos_totales!$N279&lt;4),1,0)</f>
        <v>0</v>
      </c>
      <c r="R281" s="95">
        <f>IF(Datos_totales!$N279&gt;4,1,0)</f>
        <v>0</v>
      </c>
      <c r="S281" s="95">
        <v>1</v>
      </c>
      <c r="T281" s="95">
        <f t="shared" si="64"/>
        <v>194</v>
      </c>
      <c r="U281" s="95">
        <v>0</v>
      </c>
      <c r="V281" s="53">
        <v>0</v>
      </c>
      <c r="W281" s="54">
        <f t="shared" si="55"/>
        <v>1</v>
      </c>
      <c r="X281" s="54">
        <f t="shared" si="56"/>
        <v>0</v>
      </c>
      <c r="Y281" s="54">
        <f t="shared" si="57"/>
        <v>0</v>
      </c>
      <c r="Z281" s="54">
        <f t="shared" si="58"/>
        <v>0</v>
      </c>
      <c r="AA281" s="54">
        <f t="shared" si="59"/>
        <v>0</v>
      </c>
      <c r="AB281" s="95">
        <v>7995</v>
      </c>
      <c r="AC281" s="95">
        <v>7958</v>
      </c>
      <c r="AD281" s="95">
        <v>7920</v>
      </c>
      <c r="AE281" s="95">
        <f t="shared" si="60"/>
        <v>7958</v>
      </c>
      <c r="AF281" s="95">
        <v>44.39</v>
      </c>
      <c r="AG281" s="95">
        <v>1.6472851450253667</v>
      </c>
      <c r="AH281" s="95">
        <v>3.99</v>
      </c>
      <c r="AI281" s="95">
        <f t="shared" si="61"/>
        <v>0</v>
      </c>
      <c r="AJ281" s="95">
        <f t="shared" si="62"/>
        <v>0</v>
      </c>
      <c r="AK281" s="95">
        <f t="shared" si="52"/>
        <v>0</v>
      </c>
      <c r="AL281" s="95">
        <f t="shared" si="53"/>
        <v>1</v>
      </c>
      <c r="AM281" s="95">
        <f t="shared" si="54"/>
        <v>0</v>
      </c>
      <c r="AN281" s="95">
        <v>0.60097289568674828</v>
      </c>
      <c r="AO281" s="95">
        <v>0</v>
      </c>
      <c r="AP281" s="50">
        <f t="shared" si="63"/>
        <v>0</v>
      </c>
      <c r="AQ281" s="95">
        <v>0</v>
      </c>
      <c r="AR281" s="95">
        <f>'Datos sin int'!AE279</f>
        <v>0</v>
      </c>
      <c r="AS281" s="95">
        <f>'Datos sin int'!AF279</f>
        <v>0</v>
      </c>
      <c r="AT281" s="95">
        <f>'Datos sin int'!AG279</f>
        <v>0</v>
      </c>
      <c r="AU281" s="95">
        <f>'Datos sin int'!AH279</f>
        <v>1</v>
      </c>
      <c r="AV281" s="95">
        <f>'Datos sin int'!AI279</f>
        <v>1</v>
      </c>
      <c r="AW281" s="95">
        <f>'Datos sin int'!AJ279</f>
        <v>0</v>
      </c>
      <c r="AX281" s="95">
        <f>'Datos sin int'!AK279</f>
        <v>0</v>
      </c>
      <c r="AY281" s="95">
        <f>'Datos sin int'!AL279</f>
        <v>0</v>
      </c>
      <c r="AZ281" s="95">
        <f>'Datos sin int'!AM279</f>
        <v>3</v>
      </c>
      <c r="BA281" s="95">
        <f>'Datos sin int'!AN279</f>
        <v>3</v>
      </c>
      <c r="BB281" s="95">
        <f>'Datos sin int'!AO279</f>
        <v>0</v>
      </c>
      <c r="BC281" s="95">
        <f>'Datos sin int'!AP279</f>
        <v>0</v>
      </c>
      <c r="BD281" s="95">
        <f>'Datos sin int'!AQ279</f>
        <v>0</v>
      </c>
      <c r="BE281" s="95">
        <f>'Datos sin int'!AR279</f>
        <v>3</v>
      </c>
      <c r="BF281" s="95">
        <f>'Datos sin int'!AS279</f>
        <v>3</v>
      </c>
      <c r="BG281" s="95">
        <f>'Datos sin int'!AT279</f>
        <v>0</v>
      </c>
      <c r="BH281" s="95">
        <f>'Datos sin int'!AU279</f>
        <v>0</v>
      </c>
      <c r="BI281" s="95">
        <f>'Datos sin int'!AV279</f>
        <v>0</v>
      </c>
      <c r="BJ281" s="95">
        <f>'Datos sin int'!AW279</f>
        <v>7</v>
      </c>
      <c r="BK281" s="95">
        <f>'Datos sin int'!AX279</f>
        <v>7</v>
      </c>
    </row>
    <row r="282" spans="1:63" x14ac:dyDescent="0.3">
      <c r="A282" s="141">
        <v>279</v>
      </c>
      <c r="B282" s="95">
        <f>IF(Datos_totales!$E280=1,1,0)</f>
        <v>0</v>
      </c>
      <c r="C282" s="95">
        <f>IF(Datos_totales!$E280=2,1,0)</f>
        <v>0</v>
      </c>
      <c r="D282" s="95">
        <f>IF(Datos_totales!$E280=3,1,0)</f>
        <v>0</v>
      </c>
      <c r="E282" s="95">
        <f>IF(Datos_totales!$E280=4,1,0)</f>
        <v>1</v>
      </c>
      <c r="F282" s="95">
        <f>IF(Datos_totales!$B280=40,1,0)</f>
        <v>0</v>
      </c>
      <c r="G282" s="95">
        <f>IF(Datos_totales!$B280=60,1,0)</f>
        <v>0</v>
      </c>
      <c r="H282" s="95">
        <f>IF(Datos_totales!$B280=80,1,0)</f>
        <v>1</v>
      </c>
      <c r="I282" s="95">
        <f>IF(Datos_totales!$B280=90,1,0)</f>
        <v>0</v>
      </c>
      <c r="J282" s="95">
        <f>IF(Datos_totales!$M280=2,1,0)</f>
        <v>1</v>
      </c>
      <c r="K282" s="95">
        <f>IF(Datos_totales!$M280=3,1,0)</f>
        <v>0</v>
      </c>
      <c r="L282" s="95">
        <f>IF(Datos_totales!$M280=4,1,0)</f>
        <v>0</v>
      </c>
      <c r="M282" s="95">
        <f>IF(Datos_totales!$M280&gt;4,1,0)</f>
        <v>0</v>
      </c>
      <c r="N282" s="95">
        <f>IF(Datos_totales!$N280&lt;3.2,1,0)</f>
        <v>0</v>
      </c>
      <c r="O282" s="95">
        <f>IF(AND(Datos_totales!$N280&gt;=3.2,Datos_totales!$N280&lt;3.5),1,0)</f>
        <v>1</v>
      </c>
      <c r="P282" s="95">
        <f>IF(AND(Datos_totales!$N280&gt;=3.5,Datos_totales!$N280&lt;3.7),1,0)</f>
        <v>0</v>
      </c>
      <c r="Q282" s="95">
        <f>IF(AND(Datos_totales!$N280&gt;=3.7,Datos_totales!$N280&lt;4),1,0)</f>
        <v>0</v>
      </c>
      <c r="R282" s="95">
        <f>IF(Datos_totales!$N280&gt;4,1,0)</f>
        <v>0</v>
      </c>
      <c r="S282" s="95">
        <v>1.5</v>
      </c>
      <c r="T282" s="95">
        <f t="shared" si="64"/>
        <v>195.5</v>
      </c>
      <c r="U282" s="95">
        <v>0</v>
      </c>
      <c r="V282" s="53">
        <v>1.0000000000000009E-2</v>
      </c>
      <c r="W282" s="54">
        <f t="shared" si="55"/>
        <v>1</v>
      </c>
      <c r="X282" s="54">
        <f t="shared" si="56"/>
        <v>0</v>
      </c>
      <c r="Y282" s="54">
        <f t="shared" si="57"/>
        <v>0</v>
      </c>
      <c r="Z282" s="54">
        <f t="shared" si="58"/>
        <v>0</v>
      </c>
      <c r="AA282" s="54">
        <f t="shared" si="59"/>
        <v>0</v>
      </c>
      <c r="AB282" s="95">
        <v>7674</v>
      </c>
      <c r="AC282" s="95">
        <v>7648</v>
      </c>
      <c r="AD282" s="95">
        <v>7623</v>
      </c>
      <c r="AE282" s="95">
        <f t="shared" si="60"/>
        <v>7648</v>
      </c>
      <c r="AF282" s="95">
        <v>102.87</v>
      </c>
      <c r="AG282" s="95">
        <v>2.0122887398346068</v>
      </c>
      <c r="AH282" s="95">
        <v>3.71</v>
      </c>
      <c r="AI282" s="95">
        <f t="shared" si="61"/>
        <v>0</v>
      </c>
      <c r="AJ282" s="95">
        <f t="shared" si="62"/>
        <v>0</v>
      </c>
      <c r="AK282" s="95">
        <f t="shared" si="52"/>
        <v>0</v>
      </c>
      <c r="AL282" s="95">
        <f t="shared" si="53"/>
        <v>1</v>
      </c>
      <c r="AM282" s="95">
        <f t="shared" si="54"/>
        <v>0</v>
      </c>
      <c r="AN282" s="95">
        <v>0.56937390961504586</v>
      </c>
      <c r="AO282" s="95">
        <v>1</v>
      </c>
      <c r="AP282" s="50">
        <f t="shared" si="63"/>
        <v>0.66666666666666663</v>
      </c>
      <c r="AQ282" s="95">
        <v>0</v>
      </c>
      <c r="AR282" s="95">
        <f>'Datos sin int'!AE280</f>
        <v>0</v>
      </c>
      <c r="AS282" s="95">
        <f>'Datos sin int'!AF280</f>
        <v>0</v>
      </c>
      <c r="AT282" s="95">
        <f>'Datos sin int'!AG280</f>
        <v>0</v>
      </c>
      <c r="AU282" s="95">
        <f>'Datos sin int'!AH280</f>
        <v>3</v>
      </c>
      <c r="AV282" s="95">
        <f>'Datos sin int'!AI280</f>
        <v>3</v>
      </c>
      <c r="AW282" s="95">
        <f>'Datos sin int'!AJ280</f>
        <v>0</v>
      </c>
      <c r="AX282" s="95">
        <f>'Datos sin int'!AK280</f>
        <v>0</v>
      </c>
      <c r="AY282" s="95">
        <f>'Datos sin int'!AL280</f>
        <v>1</v>
      </c>
      <c r="AZ282" s="95">
        <f>'Datos sin int'!AM280</f>
        <v>4</v>
      </c>
      <c r="BA282" s="95">
        <f>'Datos sin int'!AN280</f>
        <v>5</v>
      </c>
      <c r="BB282" s="95">
        <f>'Datos sin int'!AO280</f>
        <v>0</v>
      </c>
      <c r="BC282" s="95">
        <f>'Datos sin int'!AP280</f>
        <v>1</v>
      </c>
      <c r="BD282" s="95">
        <f>'Datos sin int'!AQ280</f>
        <v>0</v>
      </c>
      <c r="BE282" s="95">
        <f>'Datos sin int'!AR280</f>
        <v>6</v>
      </c>
      <c r="BF282" s="95">
        <f>'Datos sin int'!AS280</f>
        <v>7</v>
      </c>
      <c r="BG282" s="95">
        <f>'Datos sin int'!AT280</f>
        <v>0</v>
      </c>
      <c r="BH282" s="95">
        <f>'Datos sin int'!AU280</f>
        <v>1</v>
      </c>
      <c r="BI282" s="95">
        <f>'Datos sin int'!AV280</f>
        <v>1</v>
      </c>
      <c r="BJ282" s="95">
        <f>'Datos sin int'!AW280</f>
        <v>13</v>
      </c>
      <c r="BK282" s="95">
        <f>'Datos sin int'!AX280</f>
        <v>15</v>
      </c>
    </row>
    <row r="283" spans="1:63" x14ac:dyDescent="0.3">
      <c r="A283" s="141">
        <v>280</v>
      </c>
      <c r="B283" s="95">
        <f>IF(Datos_totales!$E281=1,1,0)</f>
        <v>0</v>
      </c>
      <c r="C283" s="95">
        <f>IF(Datos_totales!$E281=2,1,0)</f>
        <v>0</v>
      </c>
      <c r="D283" s="95">
        <f>IF(Datos_totales!$E281=3,1,0)</f>
        <v>0</v>
      </c>
      <c r="E283" s="95">
        <f>IF(Datos_totales!$E281=4,1,0)</f>
        <v>1</v>
      </c>
      <c r="F283" s="95">
        <f>IF(Datos_totales!$B281=40,1,0)</f>
        <v>0</v>
      </c>
      <c r="G283" s="95">
        <f>IF(Datos_totales!$B281=60,1,0)</f>
        <v>0</v>
      </c>
      <c r="H283" s="95">
        <f>IF(Datos_totales!$B281=80,1,0)</f>
        <v>1</v>
      </c>
      <c r="I283" s="95">
        <f>IF(Datos_totales!$B281=90,1,0)</f>
        <v>0</v>
      </c>
      <c r="J283" s="95">
        <f>IF(Datos_totales!$M281=2,1,0)</f>
        <v>1</v>
      </c>
      <c r="K283" s="95">
        <f>IF(Datos_totales!$M281=3,1,0)</f>
        <v>0</v>
      </c>
      <c r="L283" s="95">
        <f>IF(Datos_totales!$M281=4,1,0)</f>
        <v>0</v>
      </c>
      <c r="M283" s="95">
        <f>IF(Datos_totales!$M281&gt;4,1,0)</f>
        <v>0</v>
      </c>
      <c r="N283" s="95">
        <f>IF(Datos_totales!$N281&lt;3.2,1,0)</f>
        <v>0</v>
      </c>
      <c r="O283" s="95">
        <f>IF(AND(Datos_totales!$N281&gt;=3.2,Datos_totales!$N281&lt;3.5),1,0)</f>
        <v>1</v>
      </c>
      <c r="P283" s="95">
        <f>IF(AND(Datos_totales!$N281&gt;=3.5,Datos_totales!$N281&lt;3.7),1,0)</f>
        <v>0</v>
      </c>
      <c r="Q283" s="95">
        <f>IF(AND(Datos_totales!$N281&gt;=3.7,Datos_totales!$N281&lt;4),1,0)</f>
        <v>0</v>
      </c>
      <c r="R283" s="95">
        <f>IF(Datos_totales!$N281&gt;4,1,0)</f>
        <v>0</v>
      </c>
      <c r="S283" s="95">
        <v>1</v>
      </c>
      <c r="T283" s="95">
        <f t="shared" si="64"/>
        <v>196.5</v>
      </c>
      <c r="U283" s="95">
        <v>0</v>
      </c>
      <c r="V283" s="53">
        <v>3.0000000000000027E-2</v>
      </c>
      <c r="W283" s="54">
        <f t="shared" si="55"/>
        <v>0</v>
      </c>
      <c r="X283" s="54">
        <f t="shared" si="56"/>
        <v>1</v>
      </c>
      <c r="Y283" s="54">
        <f t="shared" si="57"/>
        <v>0</v>
      </c>
      <c r="Z283" s="54">
        <f t="shared" si="58"/>
        <v>0</v>
      </c>
      <c r="AA283" s="54">
        <f t="shared" si="59"/>
        <v>0</v>
      </c>
      <c r="AB283" s="95">
        <v>7674</v>
      </c>
      <c r="AC283" s="95">
        <v>7648</v>
      </c>
      <c r="AD283" s="95">
        <v>7623</v>
      </c>
      <c r="AE283" s="95">
        <f t="shared" si="60"/>
        <v>7648</v>
      </c>
      <c r="AF283" s="95">
        <v>121.26</v>
      </c>
      <c r="AG283" s="95">
        <v>2.0837175638989476</v>
      </c>
      <c r="AH283" s="95">
        <v>3.79</v>
      </c>
      <c r="AI283" s="95">
        <f t="shared" si="61"/>
        <v>0</v>
      </c>
      <c r="AJ283" s="95">
        <f t="shared" si="62"/>
        <v>0</v>
      </c>
      <c r="AK283" s="95">
        <f t="shared" si="52"/>
        <v>0</v>
      </c>
      <c r="AL283" s="95">
        <f t="shared" si="53"/>
        <v>1</v>
      </c>
      <c r="AM283" s="95">
        <f t="shared" si="54"/>
        <v>0</v>
      </c>
      <c r="AN283" s="95">
        <v>0.57863920996807239</v>
      </c>
      <c r="AO283" s="95">
        <v>0</v>
      </c>
      <c r="AP283" s="50">
        <f t="shared" si="63"/>
        <v>0</v>
      </c>
      <c r="AQ283" s="95">
        <v>0</v>
      </c>
      <c r="AR283" s="95">
        <f>'Datos sin int'!AE281</f>
        <v>0</v>
      </c>
      <c r="AS283" s="95">
        <f>'Datos sin int'!AF281</f>
        <v>0</v>
      </c>
      <c r="AT283" s="95">
        <f>'Datos sin int'!AG281</f>
        <v>0</v>
      </c>
      <c r="AU283" s="95">
        <f>'Datos sin int'!AH281</f>
        <v>0</v>
      </c>
      <c r="AV283" s="95">
        <f>'Datos sin int'!AI281</f>
        <v>0</v>
      </c>
      <c r="AW283" s="95">
        <f>'Datos sin int'!AJ281</f>
        <v>0</v>
      </c>
      <c r="AX283" s="95">
        <f>'Datos sin int'!AK281</f>
        <v>0</v>
      </c>
      <c r="AY283" s="95">
        <f>'Datos sin int'!AL281</f>
        <v>0</v>
      </c>
      <c r="AZ283" s="95">
        <f>'Datos sin int'!AM281</f>
        <v>4</v>
      </c>
      <c r="BA283" s="95">
        <f>'Datos sin int'!AN281</f>
        <v>4</v>
      </c>
      <c r="BB283" s="95">
        <f>'Datos sin int'!AO281</f>
        <v>1</v>
      </c>
      <c r="BC283" s="95">
        <f>'Datos sin int'!AP281</f>
        <v>0</v>
      </c>
      <c r="BD283" s="95">
        <f>'Datos sin int'!AQ281</f>
        <v>1</v>
      </c>
      <c r="BE283" s="95">
        <f>'Datos sin int'!AR281</f>
        <v>2</v>
      </c>
      <c r="BF283" s="95">
        <f>'Datos sin int'!AS281</f>
        <v>4</v>
      </c>
      <c r="BG283" s="95">
        <f>'Datos sin int'!AT281</f>
        <v>1</v>
      </c>
      <c r="BH283" s="95">
        <f>'Datos sin int'!AU281</f>
        <v>0</v>
      </c>
      <c r="BI283" s="95">
        <f>'Datos sin int'!AV281</f>
        <v>1</v>
      </c>
      <c r="BJ283" s="95">
        <f>'Datos sin int'!AW281</f>
        <v>6</v>
      </c>
      <c r="BK283" s="95">
        <f>'Datos sin int'!AX281</f>
        <v>8</v>
      </c>
    </row>
    <row r="284" spans="1:63" x14ac:dyDescent="0.3">
      <c r="A284" s="141">
        <v>281</v>
      </c>
      <c r="B284" s="95">
        <f>IF(Datos_totales!$E282=1,1,0)</f>
        <v>0</v>
      </c>
      <c r="C284" s="95">
        <f>IF(Datos_totales!$E282=2,1,0)</f>
        <v>0</v>
      </c>
      <c r="D284" s="95">
        <f>IF(Datos_totales!$E282=3,1,0)</f>
        <v>0</v>
      </c>
      <c r="E284" s="95">
        <f>IF(Datos_totales!$E282=4,1,0)</f>
        <v>1</v>
      </c>
      <c r="F284" s="95">
        <f>IF(Datos_totales!$B282=40,1,0)</f>
        <v>0</v>
      </c>
      <c r="G284" s="95">
        <f>IF(Datos_totales!$B282=60,1,0)</f>
        <v>0</v>
      </c>
      <c r="H284" s="95">
        <f>IF(Datos_totales!$B282=80,1,0)</f>
        <v>1</v>
      </c>
      <c r="I284" s="95">
        <f>IF(Datos_totales!$B282=90,1,0)</f>
        <v>0</v>
      </c>
      <c r="J284" s="95">
        <f>IF(Datos_totales!$M282=2,1,0)</f>
        <v>1</v>
      </c>
      <c r="K284" s="95">
        <f>IF(Datos_totales!$M282=3,1,0)</f>
        <v>0</v>
      </c>
      <c r="L284" s="95">
        <f>IF(Datos_totales!$M282=4,1,0)</f>
        <v>0</v>
      </c>
      <c r="M284" s="95">
        <f>IF(Datos_totales!$M282&gt;4,1,0)</f>
        <v>0</v>
      </c>
      <c r="N284" s="95">
        <f>IF(Datos_totales!$N282&lt;3.2,1,0)</f>
        <v>0</v>
      </c>
      <c r="O284" s="95">
        <f>IF(AND(Datos_totales!$N282&gt;=3.2,Datos_totales!$N282&lt;3.5),1,0)</f>
        <v>0</v>
      </c>
      <c r="P284" s="95">
        <f>IF(AND(Datos_totales!$N282&gt;=3.5,Datos_totales!$N282&lt;3.7),1,0)</f>
        <v>1</v>
      </c>
      <c r="Q284" s="95">
        <f>IF(AND(Datos_totales!$N282&gt;=3.7,Datos_totales!$N282&lt;4),1,0)</f>
        <v>0</v>
      </c>
      <c r="R284" s="95">
        <f>IF(Datos_totales!$N282&gt;4,1,0)</f>
        <v>0</v>
      </c>
      <c r="S284" s="95">
        <v>0.68000000000000682</v>
      </c>
      <c r="T284" s="95">
        <f t="shared" si="64"/>
        <v>197.18</v>
      </c>
      <c r="U284" s="95">
        <v>0</v>
      </c>
      <c r="V284" s="53">
        <v>0</v>
      </c>
      <c r="W284" s="54">
        <f t="shared" si="55"/>
        <v>1</v>
      </c>
      <c r="X284" s="54">
        <f t="shared" si="56"/>
        <v>0</v>
      </c>
      <c r="Y284" s="54">
        <f t="shared" si="57"/>
        <v>0</v>
      </c>
      <c r="Z284" s="54">
        <f t="shared" si="58"/>
        <v>0</v>
      </c>
      <c r="AA284" s="54">
        <f t="shared" si="59"/>
        <v>0</v>
      </c>
      <c r="AB284" s="95">
        <v>7674</v>
      </c>
      <c r="AC284" s="95">
        <v>7648</v>
      </c>
      <c r="AD284" s="95">
        <v>7623</v>
      </c>
      <c r="AE284" s="95">
        <f t="shared" si="60"/>
        <v>7648</v>
      </c>
      <c r="AF284" s="95">
        <v>71.91</v>
      </c>
      <c r="AG284" s="95">
        <v>1.8567892887533162</v>
      </c>
      <c r="AH284" s="95">
        <v>4.76</v>
      </c>
      <c r="AI284" s="95">
        <f t="shared" si="61"/>
        <v>0</v>
      </c>
      <c r="AJ284" s="95">
        <f t="shared" si="62"/>
        <v>0</v>
      </c>
      <c r="AK284" s="95">
        <f t="shared" si="52"/>
        <v>0</v>
      </c>
      <c r="AL284" s="95">
        <f t="shared" si="53"/>
        <v>1</v>
      </c>
      <c r="AM284" s="95">
        <f t="shared" si="54"/>
        <v>0</v>
      </c>
      <c r="AN284" s="95">
        <v>0.67760695272049309</v>
      </c>
      <c r="AO284" s="95">
        <v>0</v>
      </c>
      <c r="AP284" s="50">
        <f t="shared" si="63"/>
        <v>0</v>
      </c>
      <c r="AQ284" s="95">
        <v>0</v>
      </c>
      <c r="AR284" s="95">
        <f>'Datos sin int'!AE282</f>
        <v>0</v>
      </c>
      <c r="AS284" s="95">
        <f>'Datos sin int'!AF282</f>
        <v>0</v>
      </c>
      <c r="AT284" s="95">
        <f>'Datos sin int'!AG282</f>
        <v>0</v>
      </c>
      <c r="AU284" s="95">
        <f>'Datos sin int'!AH282</f>
        <v>0</v>
      </c>
      <c r="AV284" s="95">
        <f>'Datos sin int'!AI282</f>
        <v>0</v>
      </c>
      <c r="AW284" s="95">
        <f>'Datos sin int'!AJ282</f>
        <v>0</v>
      </c>
      <c r="AX284" s="95">
        <f>'Datos sin int'!AK282</f>
        <v>0</v>
      </c>
      <c r="AY284" s="95">
        <f>'Datos sin int'!AL282</f>
        <v>0</v>
      </c>
      <c r="AZ284" s="95">
        <f>'Datos sin int'!AM282</f>
        <v>0</v>
      </c>
      <c r="BA284" s="95">
        <f>'Datos sin int'!AN282</f>
        <v>0</v>
      </c>
      <c r="BB284" s="95">
        <f>'Datos sin int'!AO282</f>
        <v>0</v>
      </c>
      <c r="BC284" s="95">
        <f>'Datos sin int'!AP282</f>
        <v>0</v>
      </c>
      <c r="BD284" s="95">
        <f>'Datos sin int'!AQ282</f>
        <v>0</v>
      </c>
      <c r="BE284" s="95">
        <f>'Datos sin int'!AR282</f>
        <v>0</v>
      </c>
      <c r="BF284" s="95">
        <f>'Datos sin int'!AS282</f>
        <v>0</v>
      </c>
      <c r="BG284" s="95">
        <f>'Datos sin int'!AT282</f>
        <v>0</v>
      </c>
      <c r="BH284" s="95">
        <f>'Datos sin int'!AU282</f>
        <v>0</v>
      </c>
      <c r="BI284" s="95">
        <f>'Datos sin int'!AV282</f>
        <v>0</v>
      </c>
      <c r="BJ284" s="95">
        <f>'Datos sin int'!AW282</f>
        <v>0</v>
      </c>
      <c r="BK284" s="95">
        <f>'Datos sin int'!AX282</f>
        <v>0</v>
      </c>
    </row>
    <row r="285" spans="1:63" x14ac:dyDescent="0.3">
      <c r="A285" s="141">
        <v>282</v>
      </c>
      <c r="B285" s="95">
        <f>IF(Datos_totales!$E283=1,1,0)</f>
        <v>0</v>
      </c>
      <c r="C285" s="95">
        <f>IF(Datos_totales!$E283=2,1,0)</f>
        <v>0</v>
      </c>
      <c r="D285" s="95">
        <f>IF(Datos_totales!$E283=3,1,0)</f>
        <v>0</v>
      </c>
      <c r="E285" s="95">
        <f>IF(Datos_totales!$E283=4,1,0)</f>
        <v>1</v>
      </c>
      <c r="F285" s="95">
        <f>IF(Datos_totales!$B283=40,1,0)</f>
        <v>0</v>
      </c>
      <c r="G285" s="95">
        <f>IF(Datos_totales!$B283=60,1,0)</f>
        <v>0</v>
      </c>
      <c r="H285" s="95">
        <f>IF(Datos_totales!$B283=80,1,0)</f>
        <v>1</v>
      </c>
      <c r="I285" s="95">
        <f>IF(Datos_totales!$B283=90,1,0)</f>
        <v>0</v>
      </c>
      <c r="J285" s="95">
        <f>IF(Datos_totales!$M283=2,1,0)</f>
        <v>1</v>
      </c>
      <c r="K285" s="95">
        <f>IF(Datos_totales!$M283=3,1,0)</f>
        <v>0</v>
      </c>
      <c r="L285" s="95">
        <f>IF(Datos_totales!$M283=4,1,0)</f>
        <v>0</v>
      </c>
      <c r="M285" s="95">
        <f>IF(Datos_totales!$M283&gt;4,1,0)</f>
        <v>0</v>
      </c>
      <c r="N285" s="95">
        <f>IF(Datos_totales!$N283&lt;3.2,1,0)</f>
        <v>0</v>
      </c>
      <c r="O285" s="95">
        <f>IF(AND(Datos_totales!$N283&gt;=3.2,Datos_totales!$N283&lt;3.5),1,0)</f>
        <v>1</v>
      </c>
      <c r="P285" s="95">
        <f>IF(AND(Datos_totales!$N283&gt;=3.5,Datos_totales!$N283&lt;3.7),1,0)</f>
        <v>0</v>
      </c>
      <c r="Q285" s="95">
        <f>IF(AND(Datos_totales!$N283&gt;=3.7,Datos_totales!$N283&lt;4),1,0)</f>
        <v>0</v>
      </c>
      <c r="R285" s="95">
        <f>IF(Datos_totales!$N283&gt;4,1,0)</f>
        <v>0</v>
      </c>
      <c r="S285" s="95">
        <v>0.81999999999999318</v>
      </c>
      <c r="T285" s="95">
        <f t="shared" si="64"/>
        <v>198</v>
      </c>
      <c r="U285" s="95">
        <v>0</v>
      </c>
      <c r="V285" s="53">
        <v>0</v>
      </c>
      <c r="W285" s="54">
        <f t="shared" si="55"/>
        <v>1</v>
      </c>
      <c r="X285" s="54">
        <f t="shared" si="56"/>
        <v>0</v>
      </c>
      <c r="Y285" s="54">
        <f t="shared" si="57"/>
        <v>0</v>
      </c>
      <c r="Z285" s="54">
        <f t="shared" si="58"/>
        <v>0</v>
      </c>
      <c r="AA285" s="54">
        <f t="shared" si="59"/>
        <v>0</v>
      </c>
      <c r="AB285" s="95">
        <v>7674</v>
      </c>
      <c r="AC285" s="95">
        <v>7648</v>
      </c>
      <c r="AD285" s="95">
        <v>7623</v>
      </c>
      <c r="AE285" s="95">
        <f t="shared" si="60"/>
        <v>7648</v>
      </c>
      <c r="AF285" s="95">
        <v>112.57</v>
      </c>
      <c r="AG285" s="95">
        <v>2.0514226660890347</v>
      </c>
      <c r="AH285" s="95">
        <v>3.44</v>
      </c>
      <c r="AI285" s="95">
        <f t="shared" si="61"/>
        <v>0</v>
      </c>
      <c r="AJ285" s="95">
        <f t="shared" si="62"/>
        <v>0</v>
      </c>
      <c r="AK285" s="95">
        <f t="shared" si="52"/>
        <v>1</v>
      </c>
      <c r="AL285" s="95">
        <f t="shared" si="53"/>
        <v>0</v>
      </c>
      <c r="AM285" s="95">
        <f t="shared" si="54"/>
        <v>0</v>
      </c>
      <c r="AN285" s="95">
        <v>0.53655844257153007</v>
      </c>
      <c r="AO285" s="95">
        <v>6</v>
      </c>
      <c r="AP285" s="50">
        <f t="shared" si="63"/>
        <v>7.317073170731768</v>
      </c>
      <c r="AQ285" s="95">
        <v>0</v>
      </c>
      <c r="AR285" s="95">
        <f>'Datos sin int'!AE283</f>
        <v>0</v>
      </c>
      <c r="AS285" s="95">
        <f>'Datos sin int'!AF283</f>
        <v>0</v>
      </c>
      <c r="AT285" s="95">
        <f>'Datos sin int'!AG283</f>
        <v>1</v>
      </c>
      <c r="AU285" s="95">
        <f>'Datos sin int'!AH283</f>
        <v>0</v>
      </c>
      <c r="AV285" s="95">
        <f>'Datos sin int'!AI283</f>
        <v>1</v>
      </c>
      <c r="AW285" s="95">
        <f>'Datos sin int'!AJ283</f>
        <v>0</v>
      </c>
      <c r="AX285" s="95">
        <f>'Datos sin int'!AK283</f>
        <v>0</v>
      </c>
      <c r="AY285" s="95">
        <f>'Datos sin int'!AL283</f>
        <v>0</v>
      </c>
      <c r="AZ285" s="95">
        <f>'Datos sin int'!AM283</f>
        <v>0</v>
      </c>
      <c r="BA285" s="95">
        <f>'Datos sin int'!AN283</f>
        <v>0</v>
      </c>
      <c r="BB285" s="95">
        <f>'Datos sin int'!AO283</f>
        <v>0</v>
      </c>
      <c r="BC285" s="95">
        <f>'Datos sin int'!AP283</f>
        <v>1</v>
      </c>
      <c r="BD285" s="95">
        <f>'Datos sin int'!AQ283</f>
        <v>0</v>
      </c>
      <c r="BE285" s="95">
        <f>'Datos sin int'!AR283</f>
        <v>1</v>
      </c>
      <c r="BF285" s="95">
        <f>'Datos sin int'!AS283</f>
        <v>2</v>
      </c>
      <c r="BG285" s="95">
        <f>'Datos sin int'!AT283</f>
        <v>0</v>
      </c>
      <c r="BH285" s="95">
        <f>'Datos sin int'!AU283</f>
        <v>1</v>
      </c>
      <c r="BI285" s="95">
        <f>'Datos sin int'!AV283</f>
        <v>1</v>
      </c>
      <c r="BJ285" s="95">
        <f>'Datos sin int'!AW283</f>
        <v>1</v>
      </c>
      <c r="BK285" s="95">
        <f>'Datos sin int'!AX283</f>
        <v>3</v>
      </c>
    </row>
    <row r="286" spans="1:63" x14ac:dyDescent="0.3">
      <c r="A286" s="141">
        <v>283</v>
      </c>
      <c r="B286" s="95">
        <f>IF(Datos_totales!$E284=1,1,0)</f>
        <v>0</v>
      </c>
      <c r="C286" s="95">
        <f>IF(Datos_totales!$E284=2,1,0)</f>
        <v>0</v>
      </c>
      <c r="D286" s="95">
        <f>IF(Datos_totales!$E284=3,1,0)</f>
        <v>0</v>
      </c>
      <c r="E286" s="95">
        <f>IF(Datos_totales!$E284=4,1,0)</f>
        <v>1</v>
      </c>
      <c r="F286" s="95">
        <f>IF(Datos_totales!$B284=40,1,0)</f>
        <v>0</v>
      </c>
      <c r="G286" s="95">
        <f>IF(Datos_totales!$B284=60,1,0)</f>
        <v>0</v>
      </c>
      <c r="H286" s="95">
        <f>IF(Datos_totales!$B284=80,1,0)</f>
        <v>1</v>
      </c>
      <c r="I286" s="95">
        <f>IF(Datos_totales!$B284=90,1,0)</f>
        <v>0</v>
      </c>
      <c r="J286" s="95">
        <f>IF(Datos_totales!$M284=2,1,0)</f>
        <v>1</v>
      </c>
      <c r="K286" s="95">
        <f>IF(Datos_totales!$M284=3,1,0)</f>
        <v>0</v>
      </c>
      <c r="L286" s="95">
        <f>IF(Datos_totales!$M284=4,1,0)</f>
        <v>0</v>
      </c>
      <c r="M286" s="95">
        <f>IF(Datos_totales!$M284&gt;4,1,0)</f>
        <v>0</v>
      </c>
      <c r="N286" s="95">
        <f>IF(Datos_totales!$N284&lt;3.2,1,0)</f>
        <v>0</v>
      </c>
      <c r="O286" s="95">
        <f>IF(AND(Datos_totales!$N284&gt;=3.2,Datos_totales!$N284&lt;3.5),1,0)</f>
        <v>1</v>
      </c>
      <c r="P286" s="95">
        <f>IF(AND(Datos_totales!$N284&gt;=3.5,Datos_totales!$N284&lt;3.7),1,0)</f>
        <v>0</v>
      </c>
      <c r="Q286" s="95">
        <f>IF(AND(Datos_totales!$N284&gt;=3.7,Datos_totales!$N284&lt;4),1,0)</f>
        <v>0</v>
      </c>
      <c r="R286" s="95">
        <f>IF(Datos_totales!$N284&gt;4,1,0)</f>
        <v>0</v>
      </c>
      <c r="S286" s="95">
        <v>1</v>
      </c>
      <c r="T286" s="95">
        <f t="shared" si="64"/>
        <v>199</v>
      </c>
      <c r="U286" s="95">
        <v>0</v>
      </c>
      <c r="V286" s="53">
        <v>0</v>
      </c>
      <c r="W286" s="54">
        <f t="shared" si="55"/>
        <v>1</v>
      </c>
      <c r="X286" s="54">
        <f t="shared" si="56"/>
        <v>0</v>
      </c>
      <c r="Y286" s="54">
        <f t="shared" si="57"/>
        <v>0</v>
      </c>
      <c r="Z286" s="54">
        <f t="shared" si="58"/>
        <v>0</v>
      </c>
      <c r="AA286" s="54">
        <f t="shared" si="59"/>
        <v>0</v>
      </c>
      <c r="AB286" s="95">
        <v>7674</v>
      </c>
      <c r="AC286" s="95">
        <v>7648</v>
      </c>
      <c r="AD286" s="95">
        <v>7623</v>
      </c>
      <c r="AE286" s="95">
        <f t="shared" si="60"/>
        <v>7648</v>
      </c>
      <c r="AF286" s="95">
        <v>82.34</v>
      </c>
      <c r="AG286" s="95">
        <v>1.9156108626614672</v>
      </c>
      <c r="AH286" s="95">
        <v>3.25</v>
      </c>
      <c r="AI286" s="95">
        <f t="shared" si="61"/>
        <v>0</v>
      </c>
      <c r="AJ286" s="95">
        <f t="shared" si="62"/>
        <v>0</v>
      </c>
      <c r="AK286" s="95">
        <f t="shared" si="52"/>
        <v>1</v>
      </c>
      <c r="AL286" s="95">
        <f t="shared" si="53"/>
        <v>0</v>
      </c>
      <c r="AM286" s="95">
        <f t="shared" si="54"/>
        <v>0</v>
      </c>
      <c r="AN286" s="95">
        <v>0.51188336097887432</v>
      </c>
      <c r="AO286" s="95">
        <v>5</v>
      </c>
      <c r="AP286" s="50">
        <f t="shared" si="63"/>
        <v>5</v>
      </c>
      <c r="AQ286" s="95">
        <v>0</v>
      </c>
      <c r="AR286" s="95">
        <f>'Datos sin int'!AE284</f>
        <v>0</v>
      </c>
      <c r="AS286" s="95">
        <f>'Datos sin int'!AF284</f>
        <v>0</v>
      </c>
      <c r="AT286" s="95">
        <f>'Datos sin int'!AG284</f>
        <v>1</v>
      </c>
      <c r="AU286" s="95">
        <f>'Datos sin int'!AH284</f>
        <v>0</v>
      </c>
      <c r="AV286" s="95">
        <f>'Datos sin int'!AI284</f>
        <v>1</v>
      </c>
      <c r="AW286" s="95">
        <f>'Datos sin int'!AJ284</f>
        <v>0</v>
      </c>
      <c r="AX286" s="95">
        <f>'Datos sin int'!AK284</f>
        <v>1</v>
      </c>
      <c r="AY286" s="95">
        <f>'Datos sin int'!AL284</f>
        <v>1</v>
      </c>
      <c r="AZ286" s="95">
        <f>'Datos sin int'!AM284</f>
        <v>0</v>
      </c>
      <c r="BA286" s="95">
        <f>'Datos sin int'!AN284</f>
        <v>2</v>
      </c>
      <c r="BB286" s="95">
        <f>'Datos sin int'!AO284</f>
        <v>0</v>
      </c>
      <c r="BC286" s="95">
        <f>'Datos sin int'!AP284</f>
        <v>0</v>
      </c>
      <c r="BD286" s="95">
        <f>'Datos sin int'!AQ284</f>
        <v>2</v>
      </c>
      <c r="BE286" s="95">
        <f>'Datos sin int'!AR284</f>
        <v>2</v>
      </c>
      <c r="BF286" s="95">
        <f>'Datos sin int'!AS284</f>
        <v>4</v>
      </c>
      <c r="BG286" s="95">
        <f>'Datos sin int'!AT284</f>
        <v>0</v>
      </c>
      <c r="BH286" s="95">
        <f>'Datos sin int'!AU284</f>
        <v>1</v>
      </c>
      <c r="BI286" s="95">
        <f>'Datos sin int'!AV284</f>
        <v>4</v>
      </c>
      <c r="BJ286" s="95">
        <f>'Datos sin int'!AW284</f>
        <v>2</v>
      </c>
      <c r="BK286" s="95">
        <f>'Datos sin int'!AX284</f>
        <v>7</v>
      </c>
    </row>
    <row r="287" spans="1:63" x14ac:dyDescent="0.3">
      <c r="A287" s="141">
        <v>284</v>
      </c>
      <c r="B287" s="95">
        <f>IF(Datos_totales!$E285=1,1,0)</f>
        <v>0</v>
      </c>
      <c r="C287" s="95">
        <f>IF(Datos_totales!$E285=2,1,0)</f>
        <v>0</v>
      </c>
      <c r="D287" s="95">
        <f>IF(Datos_totales!$E285=3,1,0)</f>
        <v>0</v>
      </c>
      <c r="E287" s="95">
        <f>IF(Datos_totales!$E285=4,1,0)</f>
        <v>1</v>
      </c>
      <c r="F287" s="95">
        <f>IF(Datos_totales!$B285=40,1,0)</f>
        <v>0</v>
      </c>
      <c r="G287" s="95">
        <f>IF(Datos_totales!$B285=60,1,0)</f>
        <v>0</v>
      </c>
      <c r="H287" s="95">
        <f>IF(Datos_totales!$B285=80,1,0)</f>
        <v>1</v>
      </c>
      <c r="I287" s="95">
        <f>IF(Datos_totales!$B285=90,1,0)</f>
        <v>0</v>
      </c>
      <c r="J287" s="95">
        <f>IF(Datos_totales!$M285=2,1,0)</f>
        <v>1</v>
      </c>
      <c r="K287" s="95">
        <f>IF(Datos_totales!$M285=3,1,0)</f>
        <v>0</v>
      </c>
      <c r="L287" s="95">
        <f>IF(Datos_totales!$M285=4,1,0)</f>
        <v>0</v>
      </c>
      <c r="M287" s="95">
        <f>IF(Datos_totales!$M285&gt;4,1,0)</f>
        <v>0</v>
      </c>
      <c r="N287" s="95">
        <f>IF(Datos_totales!$N285&lt;3.2,1,0)</f>
        <v>0</v>
      </c>
      <c r="O287" s="95">
        <f>IF(AND(Datos_totales!$N285&gt;=3.2,Datos_totales!$N285&lt;3.5),1,0)</f>
        <v>1</v>
      </c>
      <c r="P287" s="95">
        <f>IF(AND(Datos_totales!$N285&gt;=3.5,Datos_totales!$N285&lt;3.7),1,0)</f>
        <v>0</v>
      </c>
      <c r="Q287" s="95">
        <f>IF(AND(Datos_totales!$N285&gt;=3.7,Datos_totales!$N285&lt;4),1,0)</f>
        <v>0</v>
      </c>
      <c r="R287" s="95">
        <f>IF(Datos_totales!$N285&gt;4,1,0)</f>
        <v>0</v>
      </c>
      <c r="S287" s="95">
        <v>1</v>
      </c>
      <c r="T287" s="95">
        <f t="shared" si="64"/>
        <v>200</v>
      </c>
      <c r="U287" s="95">
        <v>0</v>
      </c>
      <c r="V287" s="53">
        <v>3.0000000000000027E-2</v>
      </c>
      <c r="W287" s="54">
        <f t="shared" si="55"/>
        <v>0</v>
      </c>
      <c r="X287" s="54">
        <f t="shared" si="56"/>
        <v>1</v>
      </c>
      <c r="Y287" s="54">
        <f t="shared" si="57"/>
        <v>0</v>
      </c>
      <c r="Z287" s="54">
        <f t="shared" si="58"/>
        <v>0</v>
      </c>
      <c r="AA287" s="54">
        <f t="shared" si="59"/>
        <v>0</v>
      </c>
      <c r="AB287" s="95">
        <v>7674</v>
      </c>
      <c r="AC287" s="95">
        <v>7648</v>
      </c>
      <c r="AD287" s="95">
        <v>7623</v>
      </c>
      <c r="AE287" s="95">
        <f t="shared" si="60"/>
        <v>7648</v>
      </c>
      <c r="AF287" s="95">
        <v>80.599999999999994</v>
      </c>
      <c r="AG287" s="95">
        <v>1.9063350418050906</v>
      </c>
      <c r="AH287" s="95">
        <v>3.63</v>
      </c>
      <c r="AI287" s="95">
        <f t="shared" si="61"/>
        <v>0</v>
      </c>
      <c r="AJ287" s="95">
        <f t="shared" si="62"/>
        <v>0</v>
      </c>
      <c r="AK287" s="95">
        <f t="shared" si="52"/>
        <v>0</v>
      </c>
      <c r="AL287" s="95">
        <f t="shared" si="53"/>
        <v>1</v>
      </c>
      <c r="AM287" s="95">
        <f t="shared" si="54"/>
        <v>0</v>
      </c>
      <c r="AN287" s="95">
        <v>0.55990662503611255</v>
      </c>
      <c r="AO287" s="95">
        <v>0</v>
      </c>
      <c r="AP287" s="50">
        <f t="shared" si="63"/>
        <v>0</v>
      </c>
      <c r="AQ287" s="95">
        <v>0</v>
      </c>
      <c r="AR287" s="95">
        <f>'Datos sin int'!AE285</f>
        <v>0</v>
      </c>
      <c r="AS287" s="95">
        <f>'Datos sin int'!AF285</f>
        <v>0</v>
      </c>
      <c r="AT287" s="95">
        <f>'Datos sin int'!AG285</f>
        <v>0</v>
      </c>
      <c r="AU287" s="95">
        <f>'Datos sin int'!AH285</f>
        <v>2</v>
      </c>
      <c r="AV287" s="95">
        <f>'Datos sin int'!AI285</f>
        <v>2</v>
      </c>
      <c r="AW287" s="95">
        <f>'Datos sin int'!AJ285</f>
        <v>0</v>
      </c>
      <c r="AX287" s="95">
        <f>'Datos sin int'!AK285</f>
        <v>0</v>
      </c>
      <c r="AY287" s="95">
        <f>'Datos sin int'!AL285</f>
        <v>0</v>
      </c>
      <c r="AZ287" s="95">
        <f>'Datos sin int'!AM285</f>
        <v>2</v>
      </c>
      <c r="BA287" s="95">
        <f>'Datos sin int'!AN285</f>
        <v>2</v>
      </c>
      <c r="BB287" s="95">
        <f>'Datos sin int'!AO285</f>
        <v>0</v>
      </c>
      <c r="BC287" s="95">
        <f>'Datos sin int'!AP285</f>
        <v>0</v>
      </c>
      <c r="BD287" s="95">
        <f>'Datos sin int'!AQ285</f>
        <v>0</v>
      </c>
      <c r="BE287" s="95">
        <f>'Datos sin int'!AR285</f>
        <v>1</v>
      </c>
      <c r="BF287" s="95">
        <f>'Datos sin int'!AS285</f>
        <v>1</v>
      </c>
      <c r="BG287" s="95">
        <f>'Datos sin int'!AT285</f>
        <v>0</v>
      </c>
      <c r="BH287" s="95">
        <f>'Datos sin int'!AU285</f>
        <v>0</v>
      </c>
      <c r="BI287" s="95">
        <f>'Datos sin int'!AV285</f>
        <v>0</v>
      </c>
      <c r="BJ287" s="95">
        <f>'Datos sin int'!AW285</f>
        <v>5</v>
      </c>
      <c r="BK287" s="95">
        <f>'Datos sin int'!AX285</f>
        <v>5</v>
      </c>
    </row>
    <row r="288" spans="1:63" x14ac:dyDescent="0.3">
      <c r="A288" s="141">
        <v>285</v>
      </c>
      <c r="B288" s="95">
        <f>IF(Datos_totales!$E286=1,1,0)</f>
        <v>0</v>
      </c>
      <c r="C288" s="95">
        <f>IF(Datos_totales!$E286=2,1,0)</f>
        <v>0</v>
      </c>
      <c r="D288" s="95">
        <f>IF(Datos_totales!$E286=3,1,0)</f>
        <v>0</v>
      </c>
      <c r="E288" s="95">
        <f>IF(Datos_totales!$E286=4,1,0)</f>
        <v>1</v>
      </c>
      <c r="F288" s="95">
        <f>IF(Datos_totales!$B286=40,1,0)</f>
        <v>0</v>
      </c>
      <c r="G288" s="95">
        <f>IF(Datos_totales!$B286=60,1,0)</f>
        <v>0</v>
      </c>
      <c r="H288" s="95">
        <f>IF(Datos_totales!$B286=80,1,0)</f>
        <v>1</v>
      </c>
      <c r="I288" s="95">
        <f>IF(Datos_totales!$B286=90,1,0)</f>
        <v>0</v>
      </c>
      <c r="J288" s="95">
        <f>IF(Datos_totales!$M286=2,1,0)</f>
        <v>1</v>
      </c>
      <c r="K288" s="95">
        <f>IF(Datos_totales!$M286=3,1,0)</f>
        <v>0</v>
      </c>
      <c r="L288" s="95">
        <f>IF(Datos_totales!$M286=4,1,0)</f>
        <v>0</v>
      </c>
      <c r="M288" s="95">
        <f>IF(Datos_totales!$M286&gt;4,1,0)</f>
        <v>0</v>
      </c>
      <c r="N288" s="95">
        <f>IF(Datos_totales!$N286&lt;3.2,1,0)</f>
        <v>0</v>
      </c>
      <c r="O288" s="95">
        <f>IF(AND(Datos_totales!$N286&gt;=3.2,Datos_totales!$N286&lt;3.5),1,0)</f>
        <v>1</v>
      </c>
      <c r="P288" s="95">
        <f>IF(AND(Datos_totales!$N286&gt;=3.5,Datos_totales!$N286&lt;3.7),1,0)</f>
        <v>0</v>
      </c>
      <c r="Q288" s="95">
        <f>IF(AND(Datos_totales!$N286&gt;=3.7,Datos_totales!$N286&lt;4),1,0)</f>
        <v>0</v>
      </c>
      <c r="R288" s="95">
        <f>IF(Datos_totales!$N286&gt;4,1,0)</f>
        <v>0</v>
      </c>
      <c r="S288" s="95">
        <v>1</v>
      </c>
      <c r="T288" s="95">
        <f t="shared" si="64"/>
        <v>201</v>
      </c>
      <c r="U288" s="95">
        <v>0</v>
      </c>
      <c r="V288" s="53">
        <v>3.0000000000000027E-2</v>
      </c>
      <c r="W288" s="54">
        <f t="shared" si="55"/>
        <v>0</v>
      </c>
      <c r="X288" s="54">
        <f t="shared" si="56"/>
        <v>1</v>
      </c>
      <c r="Y288" s="54">
        <f t="shared" si="57"/>
        <v>0</v>
      </c>
      <c r="Z288" s="54">
        <f t="shared" si="58"/>
        <v>0</v>
      </c>
      <c r="AA288" s="54">
        <f t="shared" si="59"/>
        <v>0</v>
      </c>
      <c r="AB288" s="95">
        <v>7674</v>
      </c>
      <c r="AC288" s="95">
        <v>7648</v>
      </c>
      <c r="AD288" s="95">
        <v>7623</v>
      </c>
      <c r="AE288" s="95">
        <f t="shared" si="60"/>
        <v>7648</v>
      </c>
      <c r="AF288" s="95">
        <v>79.16</v>
      </c>
      <c r="AG288" s="95">
        <v>1.8985057855343586</v>
      </c>
      <c r="AH288" s="95">
        <v>3.95</v>
      </c>
      <c r="AI288" s="95">
        <f t="shared" si="61"/>
        <v>0</v>
      </c>
      <c r="AJ288" s="95">
        <f t="shared" si="62"/>
        <v>0</v>
      </c>
      <c r="AK288" s="95">
        <f t="shared" si="52"/>
        <v>0</v>
      </c>
      <c r="AL288" s="95">
        <f t="shared" si="53"/>
        <v>1</v>
      </c>
      <c r="AM288" s="95">
        <f t="shared" si="54"/>
        <v>0</v>
      </c>
      <c r="AN288" s="95">
        <v>0.59659709562646024</v>
      </c>
      <c r="AO288" s="95">
        <v>2</v>
      </c>
      <c r="AP288" s="50">
        <f t="shared" si="63"/>
        <v>2</v>
      </c>
      <c r="AQ288" s="95">
        <v>0</v>
      </c>
      <c r="AR288" s="95">
        <f>'Datos sin int'!AE286</f>
        <v>0</v>
      </c>
      <c r="AS288" s="95">
        <f>'Datos sin int'!AF286</f>
        <v>0</v>
      </c>
      <c r="AT288" s="95">
        <f>'Datos sin int'!AG286</f>
        <v>0</v>
      </c>
      <c r="AU288" s="95">
        <f>'Datos sin int'!AH286</f>
        <v>0</v>
      </c>
      <c r="AV288" s="95">
        <f>'Datos sin int'!AI286</f>
        <v>0</v>
      </c>
      <c r="AW288" s="95">
        <f>'Datos sin int'!AJ286</f>
        <v>0</v>
      </c>
      <c r="AX288" s="95">
        <f>'Datos sin int'!AK286</f>
        <v>0</v>
      </c>
      <c r="AY288" s="95">
        <f>'Datos sin int'!AL286</f>
        <v>0</v>
      </c>
      <c r="AZ288" s="95">
        <f>'Datos sin int'!AM286</f>
        <v>3</v>
      </c>
      <c r="BA288" s="95">
        <f>'Datos sin int'!AN286</f>
        <v>3</v>
      </c>
      <c r="BB288" s="95">
        <f>'Datos sin int'!AO286</f>
        <v>0</v>
      </c>
      <c r="BC288" s="95">
        <f>'Datos sin int'!AP286</f>
        <v>0</v>
      </c>
      <c r="BD288" s="95">
        <f>'Datos sin int'!AQ286</f>
        <v>0</v>
      </c>
      <c r="BE288" s="95">
        <f>'Datos sin int'!AR286</f>
        <v>1</v>
      </c>
      <c r="BF288" s="95">
        <f>'Datos sin int'!AS286</f>
        <v>1</v>
      </c>
      <c r="BG288" s="95">
        <f>'Datos sin int'!AT286</f>
        <v>0</v>
      </c>
      <c r="BH288" s="95">
        <f>'Datos sin int'!AU286</f>
        <v>0</v>
      </c>
      <c r="BI288" s="95">
        <f>'Datos sin int'!AV286</f>
        <v>0</v>
      </c>
      <c r="BJ288" s="95">
        <f>'Datos sin int'!AW286</f>
        <v>4</v>
      </c>
      <c r="BK288" s="95">
        <f>'Datos sin int'!AX286</f>
        <v>4</v>
      </c>
    </row>
    <row r="289" spans="1:63" x14ac:dyDescent="0.3">
      <c r="A289" s="141">
        <v>286</v>
      </c>
      <c r="B289" s="95">
        <f>IF(Datos_totales!$E287=1,1,0)</f>
        <v>0</v>
      </c>
      <c r="C289" s="95">
        <f>IF(Datos_totales!$E287=2,1,0)</f>
        <v>0</v>
      </c>
      <c r="D289" s="95">
        <f>IF(Datos_totales!$E287=3,1,0)</f>
        <v>0</v>
      </c>
      <c r="E289" s="95">
        <f>IF(Datos_totales!$E287=4,1,0)</f>
        <v>1</v>
      </c>
      <c r="F289" s="95">
        <f>IF(Datos_totales!$B287=40,1,0)</f>
        <v>0</v>
      </c>
      <c r="G289" s="95">
        <f>IF(Datos_totales!$B287=60,1,0)</f>
        <v>0</v>
      </c>
      <c r="H289" s="95">
        <f>IF(Datos_totales!$B287=80,1,0)</f>
        <v>1</v>
      </c>
      <c r="I289" s="95">
        <f>IF(Datos_totales!$B287=90,1,0)</f>
        <v>0</v>
      </c>
      <c r="J289" s="95">
        <f>IF(Datos_totales!$M287=2,1,0)</f>
        <v>1</v>
      </c>
      <c r="K289" s="95">
        <f>IF(Datos_totales!$M287=3,1,0)</f>
        <v>0</v>
      </c>
      <c r="L289" s="95">
        <f>IF(Datos_totales!$M287=4,1,0)</f>
        <v>0</v>
      </c>
      <c r="M289" s="95">
        <f>IF(Datos_totales!$M287&gt;4,1,0)</f>
        <v>0</v>
      </c>
      <c r="N289" s="95">
        <f>IF(Datos_totales!$N287&lt;3.2,1,0)</f>
        <v>0</v>
      </c>
      <c r="O289" s="95">
        <f>IF(AND(Datos_totales!$N287&gt;=3.2,Datos_totales!$N287&lt;3.5),1,0)</f>
        <v>1</v>
      </c>
      <c r="P289" s="95">
        <f>IF(AND(Datos_totales!$N287&gt;=3.5,Datos_totales!$N287&lt;3.7),1,0)</f>
        <v>0</v>
      </c>
      <c r="Q289" s="95">
        <f>IF(AND(Datos_totales!$N287&gt;=3.7,Datos_totales!$N287&lt;4),1,0)</f>
        <v>0</v>
      </c>
      <c r="R289" s="95">
        <f>IF(Datos_totales!$N287&gt;4,1,0)</f>
        <v>0</v>
      </c>
      <c r="S289" s="95">
        <v>1</v>
      </c>
      <c r="T289" s="95">
        <f t="shared" si="64"/>
        <v>202</v>
      </c>
      <c r="U289" s="95">
        <v>0</v>
      </c>
      <c r="V289" s="53">
        <v>0</v>
      </c>
      <c r="W289" s="54">
        <f t="shared" si="55"/>
        <v>1</v>
      </c>
      <c r="X289" s="54">
        <f t="shared" si="56"/>
        <v>0</v>
      </c>
      <c r="Y289" s="54">
        <f t="shared" si="57"/>
        <v>0</v>
      </c>
      <c r="Z289" s="54">
        <f t="shared" si="58"/>
        <v>0</v>
      </c>
      <c r="AA289" s="54">
        <f t="shared" si="59"/>
        <v>0</v>
      </c>
      <c r="AB289" s="95">
        <v>7674</v>
      </c>
      <c r="AC289" s="95">
        <v>7648</v>
      </c>
      <c r="AD289" s="95">
        <v>7623</v>
      </c>
      <c r="AE289" s="95">
        <f t="shared" si="60"/>
        <v>7648</v>
      </c>
      <c r="AF289" s="95">
        <v>115.53</v>
      </c>
      <c r="AG289" s="95">
        <v>2.0626947733423937</v>
      </c>
      <c r="AH289" s="95">
        <v>3.96</v>
      </c>
      <c r="AI289" s="95">
        <f t="shared" si="61"/>
        <v>0</v>
      </c>
      <c r="AJ289" s="95">
        <f t="shared" si="62"/>
        <v>0</v>
      </c>
      <c r="AK289" s="95">
        <f t="shared" si="52"/>
        <v>0</v>
      </c>
      <c r="AL289" s="95">
        <f t="shared" si="53"/>
        <v>1</v>
      </c>
      <c r="AM289" s="95">
        <f t="shared" si="54"/>
        <v>0</v>
      </c>
      <c r="AN289" s="95">
        <v>0.5976951859255123</v>
      </c>
      <c r="AO289" s="95">
        <v>1</v>
      </c>
      <c r="AP289" s="50">
        <f t="shared" si="63"/>
        <v>1</v>
      </c>
      <c r="AQ289" s="95">
        <v>0</v>
      </c>
      <c r="AR289" s="95">
        <f>'Datos sin int'!AE287</f>
        <v>0</v>
      </c>
      <c r="AS289" s="95">
        <f>'Datos sin int'!AF287</f>
        <v>0</v>
      </c>
      <c r="AT289" s="95">
        <f>'Datos sin int'!AG287</f>
        <v>0</v>
      </c>
      <c r="AU289" s="95">
        <f>'Datos sin int'!AH287</f>
        <v>0</v>
      </c>
      <c r="AV289" s="95">
        <f>'Datos sin int'!AI287</f>
        <v>0</v>
      </c>
      <c r="AW289" s="95">
        <f>'Datos sin int'!AJ287</f>
        <v>0</v>
      </c>
      <c r="AX289" s="95">
        <f>'Datos sin int'!AK287</f>
        <v>2</v>
      </c>
      <c r="AY289" s="95">
        <f>'Datos sin int'!AL287</f>
        <v>0</v>
      </c>
      <c r="AZ289" s="95">
        <f>'Datos sin int'!AM287</f>
        <v>1</v>
      </c>
      <c r="BA289" s="95">
        <f>'Datos sin int'!AN287</f>
        <v>3</v>
      </c>
      <c r="BB289" s="95">
        <f>'Datos sin int'!AO287</f>
        <v>0</v>
      </c>
      <c r="BC289" s="95">
        <f>'Datos sin int'!AP287</f>
        <v>1</v>
      </c>
      <c r="BD289" s="95">
        <f>'Datos sin int'!AQ287</f>
        <v>2</v>
      </c>
      <c r="BE289" s="95">
        <f>'Datos sin int'!AR287</f>
        <v>0</v>
      </c>
      <c r="BF289" s="95">
        <f>'Datos sin int'!AS287</f>
        <v>3</v>
      </c>
      <c r="BG289" s="95">
        <f>'Datos sin int'!AT287</f>
        <v>0</v>
      </c>
      <c r="BH289" s="95">
        <f>'Datos sin int'!AU287</f>
        <v>3</v>
      </c>
      <c r="BI289" s="95">
        <f>'Datos sin int'!AV287</f>
        <v>2</v>
      </c>
      <c r="BJ289" s="95">
        <f>'Datos sin int'!AW287</f>
        <v>1</v>
      </c>
      <c r="BK289" s="95">
        <f>'Datos sin int'!AX287</f>
        <v>6</v>
      </c>
    </row>
    <row r="290" spans="1:63" x14ac:dyDescent="0.3">
      <c r="A290" s="141">
        <v>287</v>
      </c>
      <c r="B290" s="95">
        <f>IF(Datos_totales!$E288=1,1,0)</f>
        <v>0</v>
      </c>
      <c r="C290" s="95">
        <f>IF(Datos_totales!$E288=2,1,0)</f>
        <v>0</v>
      </c>
      <c r="D290" s="95">
        <f>IF(Datos_totales!$E288=3,1,0)</f>
        <v>0</v>
      </c>
      <c r="E290" s="95">
        <f>IF(Datos_totales!$E288=4,1,0)</f>
        <v>1</v>
      </c>
      <c r="F290" s="95">
        <f>IF(Datos_totales!$B288=40,1,0)</f>
        <v>0</v>
      </c>
      <c r="G290" s="95">
        <f>IF(Datos_totales!$B288=60,1,0)</f>
        <v>1</v>
      </c>
      <c r="H290" s="95">
        <f>IF(Datos_totales!$B288=80,1,0)</f>
        <v>0</v>
      </c>
      <c r="I290" s="95">
        <f>IF(Datos_totales!$B288=90,1,0)</f>
        <v>0</v>
      </c>
      <c r="J290" s="95">
        <f>IF(Datos_totales!$M288=2,1,0)</f>
        <v>1</v>
      </c>
      <c r="K290" s="95">
        <f>IF(Datos_totales!$M288=3,1,0)</f>
        <v>0</v>
      </c>
      <c r="L290" s="95">
        <f>IF(Datos_totales!$M288=4,1,0)</f>
        <v>0</v>
      </c>
      <c r="M290" s="95">
        <f>IF(Datos_totales!$M288&gt;4,1,0)</f>
        <v>0</v>
      </c>
      <c r="N290" s="95">
        <f>IF(Datos_totales!$N288&lt;3.2,1,0)</f>
        <v>0</v>
      </c>
      <c r="O290" s="95">
        <f>IF(AND(Datos_totales!$N288&gt;=3.2,Datos_totales!$N288&lt;3.5),1,0)</f>
        <v>1</v>
      </c>
      <c r="P290" s="95">
        <f>IF(AND(Datos_totales!$N288&gt;=3.5,Datos_totales!$N288&lt;3.7),1,0)</f>
        <v>0</v>
      </c>
      <c r="Q290" s="95">
        <f>IF(AND(Datos_totales!$N288&gt;=3.7,Datos_totales!$N288&lt;4),1,0)</f>
        <v>0</v>
      </c>
      <c r="R290" s="95">
        <f>IF(Datos_totales!$N288&gt;4,1,0)</f>
        <v>0</v>
      </c>
      <c r="S290" s="95">
        <v>1</v>
      </c>
      <c r="T290" s="95">
        <f t="shared" si="64"/>
        <v>203</v>
      </c>
      <c r="U290" s="95">
        <v>0</v>
      </c>
      <c r="V290" s="53">
        <v>0</v>
      </c>
      <c r="W290" s="54">
        <f t="shared" si="55"/>
        <v>1</v>
      </c>
      <c r="X290" s="54">
        <f t="shared" si="56"/>
        <v>0</v>
      </c>
      <c r="Y290" s="54">
        <f t="shared" si="57"/>
        <v>0</v>
      </c>
      <c r="Z290" s="54">
        <f t="shared" si="58"/>
        <v>0</v>
      </c>
      <c r="AA290" s="54">
        <f t="shared" si="59"/>
        <v>0</v>
      </c>
      <c r="AB290" s="95">
        <v>7674</v>
      </c>
      <c r="AC290" s="95">
        <v>7648</v>
      </c>
      <c r="AD290" s="95">
        <v>7623</v>
      </c>
      <c r="AE290" s="95">
        <f t="shared" si="60"/>
        <v>7648</v>
      </c>
      <c r="AF290" s="95">
        <v>99.93</v>
      </c>
      <c r="AG290" s="95">
        <v>1.9996958874108393</v>
      </c>
      <c r="AH290" s="95">
        <v>3.1</v>
      </c>
      <c r="AI290" s="95">
        <f t="shared" si="61"/>
        <v>0</v>
      </c>
      <c r="AJ290" s="95">
        <f t="shared" si="62"/>
        <v>0</v>
      </c>
      <c r="AK290" s="95">
        <f t="shared" si="52"/>
        <v>1</v>
      </c>
      <c r="AL290" s="95">
        <f t="shared" si="53"/>
        <v>0</v>
      </c>
      <c r="AM290" s="95">
        <f t="shared" si="54"/>
        <v>0</v>
      </c>
      <c r="AN290" s="95">
        <v>0.49136169383427269</v>
      </c>
      <c r="AO290" s="95">
        <v>3</v>
      </c>
      <c r="AP290" s="50">
        <f t="shared" si="63"/>
        <v>3</v>
      </c>
      <c r="AQ290" s="95">
        <v>0</v>
      </c>
      <c r="AR290" s="95">
        <f>'Datos sin int'!AE288</f>
        <v>0</v>
      </c>
      <c r="AS290" s="95">
        <f>'Datos sin int'!AF288</f>
        <v>0</v>
      </c>
      <c r="AT290" s="95">
        <f>'Datos sin int'!AG288</f>
        <v>1</v>
      </c>
      <c r="AU290" s="95">
        <f>'Datos sin int'!AH288</f>
        <v>4</v>
      </c>
      <c r="AV290" s="95">
        <f>'Datos sin int'!AI288</f>
        <v>5</v>
      </c>
      <c r="AW290" s="95">
        <f>'Datos sin int'!AJ288</f>
        <v>0</v>
      </c>
      <c r="AX290" s="95">
        <f>'Datos sin int'!AK288</f>
        <v>0</v>
      </c>
      <c r="AY290" s="95">
        <f>'Datos sin int'!AL288</f>
        <v>1</v>
      </c>
      <c r="AZ290" s="95">
        <f>'Datos sin int'!AM288</f>
        <v>2</v>
      </c>
      <c r="BA290" s="95">
        <f>'Datos sin int'!AN288</f>
        <v>3</v>
      </c>
      <c r="BB290" s="95">
        <f>'Datos sin int'!AO288</f>
        <v>0</v>
      </c>
      <c r="BC290" s="95">
        <f>'Datos sin int'!AP288</f>
        <v>0</v>
      </c>
      <c r="BD290" s="95">
        <f>'Datos sin int'!AQ288</f>
        <v>0</v>
      </c>
      <c r="BE290" s="95">
        <f>'Datos sin int'!AR288</f>
        <v>0</v>
      </c>
      <c r="BF290" s="95">
        <f>'Datos sin int'!AS288</f>
        <v>0</v>
      </c>
      <c r="BG290" s="95">
        <f>'Datos sin int'!AT288</f>
        <v>0</v>
      </c>
      <c r="BH290" s="95">
        <f>'Datos sin int'!AU288</f>
        <v>0</v>
      </c>
      <c r="BI290" s="95">
        <f>'Datos sin int'!AV288</f>
        <v>2</v>
      </c>
      <c r="BJ290" s="95">
        <f>'Datos sin int'!AW288</f>
        <v>6</v>
      </c>
      <c r="BK290" s="95">
        <f>'Datos sin int'!AX288</f>
        <v>8</v>
      </c>
    </row>
    <row r="291" spans="1:63" x14ac:dyDescent="0.3">
      <c r="A291" s="141">
        <v>288</v>
      </c>
      <c r="B291" s="95">
        <f>IF(Datos_totales!$E289=1,1,0)</f>
        <v>0</v>
      </c>
      <c r="C291" s="95">
        <f>IF(Datos_totales!$E289=2,1,0)</f>
        <v>0</v>
      </c>
      <c r="D291" s="95">
        <f>IF(Datos_totales!$E289=3,1,0)</f>
        <v>0</v>
      </c>
      <c r="E291" s="95">
        <f>IF(Datos_totales!$E289=4,1,0)</f>
        <v>1</v>
      </c>
      <c r="F291" s="95">
        <f>IF(Datos_totales!$B289=40,1,0)</f>
        <v>0</v>
      </c>
      <c r="G291" s="95">
        <f>IF(Datos_totales!$B289=60,1,0)</f>
        <v>0</v>
      </c>
      <c r="H291" s="95">
        <f>IF(Datos_totales!$B289=80,1,0)</f>
        <v>1</v>
      </c>
      <c r="I291" s="95">
        <f>IF(Datos_totales!$B289=90,1,0)</f>
        <v>0</v>
      </c>
      <c r="J291" s="95">
        <f>IF(Datos_totales!$M289=2,1,0)</f>
        <v>1</v>
      </c>
      <c r="K291" s="95">
        <f>IF(Datos_totales!$M289=3,1,0)</f>
        <v>0</v>
      </c>
      <c r="L291" s="95">
        <f>IF(Datos_totales!$M289=4,1,0)</f>
        <v>0</v>
      </c>
      <c r="M291" s="95">
        <f>IF(Datos_totales!$M289&gt;4,1,0)</f>
        <v>0</v>
      </c>
      <c r="N291" s="95">
        <f>IF(Datos_totales!$N289&lt;3.2,1,0)</f>
        <v>0</v>
      </c>
      <c r="O291" s="95">
        <f>IF(AND(Datos_totales!$N289&gt;=3.2,Datos_totales!$N289&lt;3.5),1,0)</f>
        <v>1</v>
      </c>
      <c r="P291" s="95">
        <f>IF(AND(Datos_totales!$N289&gt;=3.5,Datos_totales!$N289&lt;3.7),1,0)</f>
        <v>0</v>
      </c>
      <c r="Q291" s="95">
        <f>IF(AND(Datos_totales!$N289&gt;=3.7,Datos_totales!$N289&lt;4),1,0)</f>
        <v>0</v>
      </c>
      <c r="R291" s="95">
        <f>IF(Datos_totales!$N289&gt;4,1,0)</f>
        <v>0</v>
      </c>
      <c r="S291" s="95">
        <v>1</v>
      </c>
      <c r="T291" s="95">
        <f t="shared" si="64"/>
        <v>204</v>
      </c>
      <c r="U291" s="95">
        <v>0</v>
      </c>
      <c r="V291" s="53">
        <v>1.0000000000000009E-2</v>
      </c>
      <c r="W291" s="54">
        <f t="shared" si="55"/>
        <v>1</v>
      </c>
      <c r="X291" s="54">
        <f t="shared" si="56"/>
        <v>0</v>
      </c>
      <c r="Y291" s="54">
        <f t="shared" si="57"/>
        <v>0</v>
      </c>
      <c r="Z291" s="54">
        <f t="shared" si="58"/>
        <v>0</v>
      </c>
      <c r="AA291" s="54">
        <f t="shared" si="59"/>
        <v>0</v>
      </c>
      <c r="AB291" s="95">
        <v>7674</v>
      </c>
      <c r="AC291" s="95">
        <v>7648</v>
      </c>
      <c r="AD291" s="95">
        <v>7623</v>
      </c>
      <c r="AE291" s="95">
        <f t="shared" si="60"/>
        <v>7648</v>
      </c>
      <c r="AF291" s="95">
        <v>112.83</v>
      </c>
      <c r="AG291" s="95">
        <v>2.0524245881420615</v>
      </c>
      <c r="AH291" s="95">
        <v>3.28</v>
      </c>
      <c r="AI291" s="95">
        <f t="shared" si="61"/>
        <v>0</v>
      </c>
      <c r="AJ291" s="95">
        <f t="shared" si="62"/>
        <v>0</v>
      </c>
      <c r="AK291" s="95">
        <f t="shared" si="52"/>
        <v>1</v>
      </c>
      <c r="AL291" s="95">
        <f t="shared" si="53"/>
        <v>0</v>
      </c>
      <c r="AM291" s="95">
        <f t="shared" si="54"/>
        <v>0</v>
      </c>
      <c r="AN291" s="95">
        <v>0.5158738437116791</v>
      </c>
      <c r="AO291" s="95">
        <v>1</v>
      </c>
      <c r="AP291" s="50">
        <f t="shared" si="63"/>
        <v>1</v>
      </c>
      <c r="AQ291" s="95">
        <v>0</v>
      </c>
      <c r="AR291" s="95">
        <f>'Datos sin int'!AE289</f>
        <v>0</v>
      </c>
      <c r="AS291" s="95">
        <f>'Datos sin int'!AF289</f>
        <v>0</v>
      </c>
      <c r="AT291" s="95">
        <f>'Datos sin int'!AG289</f>
        <v>2</v>
      </c>
      <c r="AU291" s="95">
        <f>'Datos sin int'!AH289</f>
        <v>2</v>
      </c>
      <c r="AV291" s="95">
        <f>'Datos sin int'!AI289</f>
        <v>4</v>
      </c>
      <c r="AW291" s="95">
        <f>'Datos sin int'!AJ289</f>
        <v>0</v>
      </c>
      <c r="AX291" s="95">
        <f>'Datos sin int'!AK289</f>
        <v>0</v>
      </c>
      <c r="AY291" s="95">
        <f>'Datos sin int'!AL289</f>
        <v>0</v>
      </c>
      <c r="AZ291" s="95">
        <f>'Datos sin int'!AM289</f>
        <v>1</v>
      </c>
      <c r="BA291" s="95">
        <f>'Datos sin int'!AN289</f>
        <v>1</v>
      </c>
      <c r="BB291" s="95">
        <f>'Datos sin int'!AO289</f>
        <v>0</v>
      </c>
      <c r="BC291" s="95">
        <f>'Datos sin int'!AP289</f>
        <v>0</v>
      </c>
      <c r="BD291" s="95">
        <f>'Datos sin int'!AQ289</f>
        <v>4</v>
      </c>
      <c r="BE291" s="95">
        <f>'Datos sin int'!AR289</f>
        <v>1</v>
      </c>
      <c r="BF291" s="95">
        <f>'Datos sin int'!AS289</f>
        <v>5</v>
      </c>
      <c r="BG291" s="95">
        <f>'Datos sin int'!AT289</f>
        <v>0</v>
      </c>
      <c r="BH291" s="95">
        <f>'Datos sin int'!AU289</f>
        <v>0</v>
      </c>
      <c r="BI291" s="95">
        <f>'Datos sin int'!AV289</f>
        <v>6</v>
      </c>
      <c r="BJ291" s="95">
        <f>'Datos sin int'!AW289</f>
        <v>4</v>
      </c>
      <c r="BK291" s="95">
        <f>'Datos sin int'!AX289</f>
        <v>10</v>
      </c>
    </row>
    <row r="292" spans="1:63" x14ac:dyDescent="0.3">
      <c r="A292" s="141">
        <v>289</v>
      </c>
      <c r="B292" s="95">
        <f>IF(Datos_totales!$E290=1,1,0)</f>
        <v>0</v>
      </c>
      <c r="C292" s="95">
        <f>IF(Datos_totales!$E290=2,1,0)</f>
        <v>0</v>
      </c>
      <c r="D292" s="95">
        <f>IF(Datos_totales!$E290=3,1,0)</f>
        <v>0</v>
      </c>
      <c r="E292" s="95">
        <f>IF(Datos_totales!$E290=4,1,0)</f>
        <v>1</v>
      </c>
      <c r="F292" s="95">
        <f>IF(Datos_totales!$B290=40,1,0)</f>
        <v>0</v>
      </c>
      <c r="G292" s="95">
        <f>IF(Datos_totales!$B290=60,1,0)</f>
        <v>0</v>
      </c>
      <c r="H292" s="95">
        <f>IF(Datos_totales!$B290=80,1,0)</f>
        <v>1</v>
      </c>
      <c r="I292" s="95">
        <f>IF(Datos_totales!$B290=90,1,0)</f>
        <v>0</v>
      </c>
      <c r="J292" s="95">
        <f>IF(Datos_totales!$M290=2,1,0)</f>
        <v>1</v>
      </c>
      <c r="K292" s="95">
        <f>IF(Datos_totales!$M290=3,1,0)</f>
        <v>0</v>
      </c>
      <c r="L292" s="95">
        <f>IF(Datos_totales!$M290=4,1,0)</f>
        <v>0</v>
      </c>
      <c r="M292" s="95">
        <f>IF(Datos_totales!$M290&gt;4,1,0)</f>
        <v>0</v>
      </c>
      <c r="N292" s="95">
        <f>IF(Datos_totales!$N290&lt;3.2,1,0)</f>
        <v>0</v>
      </c>
      <c r="O292" s="95">
        <f>IF(AND(Datos_totales!$N290&gt;=3.2,Datos_totales!$N290&lt;3.5),1,0)</f>
        <v>1</v>
      </c>
      <c r="P292" s="95">
        <f>IF(AND(Datos_totales!$N290&gt;=3.5,Datos_totales!$N290&lt;3.7),1,0)</f>
        <v>0</v>
      </c>
      <c r="Q292" s="95">
        <f>IF(AND(Datos_totales!$N290&gt;=3.7,Datos_totales!$N290&lt;4),1,0)</f>
        <v>0</v>
      </c>
      <c r="R292" s="95">
        <f>IF(Datos_totales!$N290&gt;4,1,0)</f>
        <v>0</v>
      </c>
      <c r="S292" s="95">
        <v>1</v>
      </c>
      <c r="T292" s="95">
        <f t="shared" si="64"/>
        <v>205</v>
      </c>
      <c r="U292" s="95">
        <v>0</v>
      </c>
      <c r="V292" s="53">
        <v>0</v>
      </c>
      <c r="W292" s="54">
        <f t="shared" si="55"/>
        <v>1</v>
      </c>
      <c r="X292" s="54">
        <f t="shared" si="56"/>
        <v>0</v>
      </c>
      <c r="Y292" s="54">
        <f t="shared" si="57"/>
        <v>0</v>
      </c>
      <c r="Z292" s="54">
        <f t="shared" si="58"/>
        <v>0</v>
      </c>
      <c r="AA292" s="54">
        <f t="shared" si="59"/>
        <v>0</v>
      </c>
      <c r="AB292" s="95">
        <v>7674</v>
      </c>
      <c r="AC292" s="95">
        <v>7648</v>
      </c>
      <c r="AD292" s="95">
        <v>7623</v>
      </c>
      <c r="AE292" s="95">
        <f t="shared" si="60"/>
        <v>7648</v>
      </c>
      <c r="AF292" s="95">
        <v>97.25</v>
      </c>
      <c r="AG292" s="95">
        <v>1.9878896099977454</v>
      </c>
      <c r="AH292" s="95">
        <v>3.36</v>
      </c>
      <c r="AI292" s="95">
        <f t="shared" si="61"/>
        <v>0</v>
      </c>
      <c r="AJ292" s="95">
        <f t="shared" si="62"/>
        <v>0</v>
      </c>
      <c r="AK292" s="95">
        <f t="shared" si="52"/>
        <v>1</v>
      </c>
      <c r="AL292" s="95">
        <f t="shared" si="53"/>
        <v>0</v>
      </c>
      <c r="AM292" s="95">
        <f t="shared" si="54"/>
        <v>0</v>
      </c>
      <c r="AN292" s="95">
        <v>0.52633927738984398</v>
      </c>
      <c r="AO292" s="95">
        <v>2</v>
      </c>
      <c r="AP292" s="50">
        <f t="shared" si="63"/>
        <v>2</v>
      </c>
      <c r="AQ292" s="95">
        <v>0</v>
      </c>
      <c r="AR292" s="95">
        <f>'Datos sin int'!AE290</f>
        <v>0</v>
      </c>
      <c r="AS292" s="95">
        <f>'Datos sin int'!AF290</f>
        <v>0</v>
      </c>
      <c r="AT292" s="95">
        <f>'Datos sin int'!AG290</f>
        <v>0</v>
      </c>
      <c r="AU292" s="95">
        <f>'Datos sin int'!AH290</f>
        <v>1</v>
      </c>
      <c r="AV292" s="95">
        <f>'Datos sin int'!AI290</f>
        <v>1</v>
      </c>
      <c r="AW292" s="95">
        <f>'Datos sin int'!AJ290</f>
        <v>0</v>
      </c>
      <c r="AX292" s="95">
        <f>'Datos sin int'!AK290</f>
        <v>0</v>
      </c>
      <c r="AY292" s="95">
        <f>'Datos sin int'!AL290</f>
        <v>0</v>
      </c>
      <c r="AZ292" s="95">
        <f>'Datos sin int'!AM290</f>
        <v>1</v>
      </c>
      <c r="BA292" s="95">
        <f>'Datos sin int'!AN290</f>
        <v>1</v>
      </c>
      <c r="BB292" s="95">
        <f>'Datos sin int'!AO290</f>
        <v>0</v>
      </c>
      <c r="BC292" s="95">
        <f>'Datos sin int'!AP290</f>
        <v>0</v>
      </c>
      <c r="BD292" s="95">
        <f>'Datos sin int'!AQ290</f>
        <v>1</v>
      </c>
      <c r="BE292" s="95">
        <f>'Datos sin int'!AR290</f>
        <v>2</v>
      </c>
      <c r="BF292" s="95">
        <f>'Datos sin int'!AS290</f>
        <v>3</v>
      </c>
      <c r="BG292" s="95">
        <f>'Datos sin int'!AT290</f>
        <v>0</v>
      </c>
      <c r="BH292" s="95">
        <f>'Datos sin int'!AU290</f>
        <v>0</v>
      </c>
      <c r="BI292" s="95">
        <f>'Datos sin int'!AV290</f>
        <v>1</v>
      </c>
      <c r="BJ292" s="95">
        <f>'Datos sin int'!AW290</f>
        <v>4</v>
      </c>
      <c r="BK292" s="95">
        <f>'Datos sin int'!AX290</f>
        <v>5</v>
      </c>
    </row>
    <row r="293" spans="1:63" x14ac:dyDescent="0.3">
      <c r="A293" s="141">
        <v>290</v>
      </c>
      <c r="B293" s="95">
        <f>IF(Datos_totales!$E291=1,1,0)</f>
        <v>0</v>
      </c>
      <c r="C293" s="95">
        <f>IF(Datos_totales!$E291=2,1,0)</f>
        <v>0</v>
      </c>
      <c r="D293" s="95">
        <f>IF(Datos_totales!$E291=3,1,0)</f>
        <v>0</v>
      </c>
      <c r="E293" s="95">
        <f>IF(Datos_totales!$E291=4,1,0)</f>
        <v>1</v>
      </c>
      <c r="F293" s="95">
        <f>IF(Datos_totales!$B291=40,1,0)</f>
        <v>0</v>
      </c>
      <c r="G293" s="95">
        <f>IF(Datos_totales!$B291=60,1,0)</f>
        <v>0</v>
      </c>
      <c r="H293" s="95">
        <f>IF(Datos_totales!$B291=80,1,0)</f>
        <v>1</v>
      </c>
      <c r="I293" s="95">
        <f>IF(Datos_totales!$B291=90,1,0)</f>
        <v>0</v>
      </c>
      <c r="J293" s="95">
        <f>IF(Datos_totales!$M291=2,1,0)</f>
        <v>1</v>
      </c>
      <c r="K293" s="95">
        <f>IF(Datos_totales!$M291=3,1,0)</f>
        <v>0</v>
      </c>
      <c r="L293" s="95">
        <f>IF(Datos_totales!$M291=4,1,0)</f>
        <v>0</v>
      </c>
      <c r="M293" s="95">
        <f>IF(Datos_totales!$M291&gt;4,1,0)</f>
        <v>0</v>
      </c>
      <c r="N293" s="95">
        <f>IF(Datos_totales!$N291&lt;3.2,1,0)</f>
        <v>0</v>
      </c>
      <c r="O293" s="95">
        <f>IF(AND(Datos_totales!$N291&gt;=3.2,Datos_totales!$N291&lt;3.5),1,0)</f>
        <v>0</v>
      </c>
      <c r="P293" s="95">
        <f>IF(AND(Datos_totales!$N291&gt;=3.5,Datos_totales!$N291&lt;3.7),1,0)</f>
        <v>1</v>
      </c>
      <c r="Q293" s="95">
        <f>IF(AND(Datos_totales!$N291&gt;=3.7,Datos_totales!$N291&lt;4),1,0)</f>
        <v>0</v>
      </c>
      <c r="R293" s="95">
        <f>IF(Datos_totales!$N291&gt;4,1,0)</f>
        <v>0</v>
      </c>
      <c r="S293" s="95">
        <v>1</v>
      </c>
      <c r="T293" s="95">
        <f t="shared" si="64"/>
        <v>206</v>
      </c>
      <c r="U293" s="95">
        <v>0</v>
      </c>
      <c r="V293" s="53">
        <v>0</v>
      </c>
      <c r="W293" s="54">
        <f t="shared" si="55"/>
        <v>1</v>
      </c>
      <c r="X293" s="54">
        <f t="shared" si="56"/>
        <v>0</v>
      </c>
      <c r="Y293" s="54">
        <f t="shared" si="57"/>
        <v>0</v>
      </c>
      <c r="Z293" s="54">
        <f t="shared" si="58"/>
        <v>0</v>
      </c>
      <c r="AA293" s="54">
        <f t="shared" si="59"/>
        <v>0</v>
      </c>
      <c r="AB293" s="95">
        <v>7674</v>
      </c>
      <c r="AC293" s="95">
        <v>7648</v>
      </c>
      <c r="AD293" s="95">
        <v>7623</v>
      </c>
      <c r="AE293" s="95">
        <f t="shared" si="60"/>
        <v>7648</v>
      </c>
      <c r="AF293" s="95">
        <v>89.87</v>
      </c>
      <c r="AG293" s="95">
        <v>1.9536147416906406</v>
      </c>
      <c r="AH293" s="95">
        <v>3.42</v>
      </c>
      <c r="AI293" s="95">
        <f t="shared" si="61"/>
        <v>0</v>
      </c>
      <c r="AJ293" s="95">
        <f t="shared" si="62"/>
        <v>0</v>
      </c>
      <c r="AK293" s="95">
        <f t="shared" si="52"/>
        <v>1</v>
      </c>
      <c r="AL293" s="95">
        <f t="shared" si="53"/>
        <v>0</v>
      </c>
      <c r="AM293" s="95">
        <f t="shared" si="54"/>
        <v>0</v>
      </c>
      <c r="AN293" s="95">
        <v>0.53402610605613499</v>
      </c>
      <c r="AO293" s="95">
        <v>3</v>
      </c>
      <c r="AP293" s="50">
        <f t="shared" si="63"/>
        <v>3</v>
      </c>
      <c r="AQ293" s="95">
        <v>0</v>
      </c>
      <c r="AR293" s="95">
        <f>'Datos sin int'!AE291</f>
        <v>0</v>
      </c>
      <c r="AS293" s="95">
        <f>'Datos sin int'!AF291</f>
        <v>0</v>
      </c>
      <c r="AT293" s="95">
        <f>'Datos sin int'!AG291</f>
        <v>0</v>
      </c>
      <c r="AU293" s="95">
        <f>'Datos sin int'!AH291</f>
        <v>1</v>
      </c>
      <c r="AV293" s="95">
        <f>'Datos sin int'!AI291</f>
        <v>1</v>
      </c>
      <c r="AW293" s="95">
        <f>'Datos sin int'!AJ291</f>
        <v>1</v>
      </c>
      <c r="AX293" s="95">
        <f>'Datos sin int'!AK291</f>
        <v>1</v>
      </c>
      <c r="AY293" s="95">
        <f>'Datos sin int'!AL291</f>
        <v>1</v>
      </c>
      <c r="AZ293" s="95">
        <f>'Datos sin int'!AM291</f>
        <v>0</v>
      </c>
      <c r="BA293" s="95">
        <f>'Datos sin int'!AN291</f>
        <v>3</v>
      </c>
      <c r="BB293" s="95">
        <f>'Datos sin int'!AO291</f>
        <v>1</v>
      </c>
      <c r="BC293" s="95">
        <f>'Datos sin int'!AP291</f>
        <v>0</v>
      </c>
      <c r="BD293" s="95">
        <f>'Datos sin int'!AQ291</f>
        <v>0</v>
      </c>
      <c r="BE293" s="95">
        <f>'Datos sin int'!AR291</f>
        <v>1</v>
      </c>
      <c r="BF293" s="95">
        <f>'Datos sin int'!AS291</f>
        <v>2</v>
      </c>
      <c r="BG293" s="95">
        <f>'Datos sin int'!AT291</f>
        <v>2</v>
      </c>
      <c r="BH293" s="95">
        <f>'Datos sin int'!AU291</f>
        <v>1</v>
      </c>
      <c r="BI293" s="95">
        <f>'Datos sin int'!AV291</f>
        <v>1</v>
      </c>
      <c r="BJ293" s="95">
        <f>'Datos sin int'!AW291</f>
        <v>2</v>
      </c>
      <c r="BK293" s="95">
        <f>'Datos sin int'!AX291</f>
        <v>6</v>
      </c>
    </row>
    <row r="294" spans="1:63" x14ac:dyDescent="0.3">
      <c r="A294" s="141">
        <v>291</v>
      </c>
      <c r="B294" s="95">
        <f>IF(Datos_totales!$E292=1,1,0)</f>
        <v>0</v>
      </c>
      <c r="C294" s="95">
        <f>IF(Datos_totales!$E292=2,1,0)</f>
        <v>0</v>
      </c>
      <c r="D294" s="95">
        <f>IF(Datos_totales!$E292=3,1,0)</f>
        <v>0</v>
      </c>
      <c r="E294" s="95">
        <f>IF(Datos_totales!$E292=4,1,0)</f>
        <v>1</v>
      </c>
      <c r="F294" s="95">
        <f>IF(Datos_totales!$B292=40,1,0)</f>
        <v>0</v>
      </c>
      <c r="G294" s="95">
        <f>IF(Datos_totales!$B292=60,1,0)</f>
        <v>0</v>
      </c>
      <c r="H294" s="95">
        <f>IF(Datos_totales!$B292=80,1,0)</f>
        <v>1</v>
      </c>
      <c r="I294" s="95">
        <f>IF(Datos_totales!$B292=90,1,0)</f>
        <v>0</v>
      </c>
      <c r="J294" s="95">
        <f>IF(Datos_totales!$M292=2,1,0)</f>
        <v>1</v>
      </c>
      <c r="K294" s="95">
        <f>IF(Datos_totales!$M292=3,1,0)</f>
        <v>0</v>
      </c>
      <c r="L294" s="95">
        <f>IF(Datos_totales!$M292=4,1,0)</f>
        <v>0</v>
      </c>
      <c r="M294" s="95">
        <f>IF(Datos_totales!$M292&gt;4,1,0)</f>
        <v>0</v>
      </c>
      <c r="N294" s="95">
        <f>IF(Datos_totales!$N292&lt;3.2,1,0)</f>
        <v>0</v>
      </c>
      <c r="O294" s="95">
        <f>IF(AND(Datos_totales!$N292&gt;=3.2,Datos_totales!$N292&lt;3.5),1,0)</f>
        <v>0</v>
      </c>
      <c r="P294" s="95">
        <f>IF(AND(Datos_totales!$N292&gt;=3.5,Datos_totales!$N292&lt;3.7),1,0)</f>
        <v>1</v>
      </c>
      <c r="Q294" s="95">
        <f>IF(AND(Datos_totales!$N292&gt;=3.7,Datos_totales!$N292&lt;4),1,0)</f>
        <v>0</v>
      </c>
      <c r="R294" s="95">
        <f>IF(Datos_totales!$N292&gt;4,1,0)</f>
        <v>0</v>
      </c>
      <c r="S294" s="95">
        <v>1</v>
      </c>
      <c r="T294" s="95">
        <f t="shared" si="64"/>
        <v>207</v>
      </c>
      <c r="U294" s="95">
        <v>0</v>
      </c>
      <c r="V294" s="53">
        <v>0</v>
      </c>
      <c r="W294" s="54">
        <f t="shared" si="55"/>
        <v>1</v>
      </c>
      <c r="X294" s="54">
        <f t="shared" si="56"/>
        <v>0</v>
      </c>
      <c r="Y294" s="54">
        <f t="shared" si="57"/>
        <v>0</v>
      </c>
      <c r="Z294" s="54">
        <f t="shared" si="58"/>
        <v>0</v>
      </c>
      <c r="AA294" s="54">
        <f t="shared" si="59"/>
        <v>0</v>
      </c>
      <c r="AB294" s="95">
        <v>7674</v>
      </c>
      <c r="AC294" s="95">
        <v>7648</v>
      </c>
      <c r="AD294" s="95">
        <v>7623</v>
      </c>
      <c r="AE294" s="95">
        <f t="shared" si="60"/>
        <v>7648</v>
      </c>
      <c r="AF294" s="95">
        <v>78.5</v>
      </c>
      <c r="AG294" s="95">
        <v>1.8948696567452525</v>
      </c>
      <c r="AH294" s="95">
        <v>2.88</v>
      </c>
      <c r="AI294" s="95">
        <f t="shared" si="61"/>
        <v>0</v>
      </c>
      <c r="AJ294" s="95">
        <f t="shared" si="62"/>
        <v>0</v>
      </c>
      <c r="AK294" s="95">
        <f t="shared" si="52"/>
        <v>1</v>
      </c>
      <c r="AL294" s="95">
        <f t="shared" si="53"/>
        <v>0</v>
      </c>
      <c r="AM294" s="95">
        <f t="shared" si="54"/>
        <v>0</v>
      </c>
      <c r="AN294" s="95">
        <v>0.45939248775923086</v>
      </c>
      <c r="AO294" s="95">
        <v>2</v>
      </c>
      <c r="AP294" s="50">
        <f t="shared" si="63"/>
        <v>2</v>
      </c>
      <c r="AQ294" s="95">
        <v>0</v>
      </c>
      <c r="AR294" s="95">
        <f>'Datos sin int'!AE292</f>
        <v>0</v>
      </c>
      <c r="AS294" s="95">
        <f>'Datos sin int'!AF292</f>
        <v>0</v>
      </c>
      <c r="AT294" s="95">
        <f>'Datos sin int'!AG292</f>
        <v>0</v>
      </c>
      <c r="AU294" s="95">
        <f>'Datos sin int'!AH292</f>
        <v>0</v>
      </c>
      <c r="AV294" s="95">
        <f>'Datos sin int'!AI292</f>
        <v>0</v>
      </c>
      <c r="AW294" s="95">
        <f>'Datos sin int'!AJ292</f>
        <v>0</v>
      </c>
      <c r="AX294" s="95">
        <f>'Datos sin int'!AK292</f>
        <v>0</v>
      </c>
      <c r="AY294" s="95">
        <f>'Datos sin int'!AL292</f>
        <v>0</v>
      </c>
      <c r="AZ294" s="95">
        <f>'Datos sin int'!AM292</f>
        <v>0</v>
      </c>
      <c r="BA294" s="95">
        <f>'Datos sin int'!AN292</f>
        <v>0</v>
      </c>
      <c r="BB294" s="95">
        <f>'Datos sin int'!AO292</f>
        <v>0</v>
      </c>
      <c r="BC294" s="95">
        <f>'Datos sin int'!AP292</f>
        <v>0</v>
      </c>
      <c r="BD294" s="95">
        <f>'Datos sin int'!AQ292</f>
        <v>0</v>
      </c>
      <c r="BE294" s="95">
        <f>'Datos sin int'!AR292</f>
        <v>1</v>
      </c>
      <c r="BF294" s="95">
        <f>'Datos sin int'!AS292</f>
        <v>1</v>
      </c>
      <c r="BG294" s="95">
        <f>'Datos sin int'!AT292</f>
        <v>0</v>
      </c>
      <c r="BH294" s="95">
        <f>'Datos sin int'!AU292</f>
        <v>0</v>
      </c>
      <c r="BI294" s="95">
        <f>'Datos sin int'!AV292</f>
        <v>0</v>
      </c>
      <c r="BJ294" s="95">
        <f>'Datos sin int'!AW292</f>
        <v>1</v>
      </c>
      <c r="BK294" s="95">
        <f>'Datos sin int'!AX292</f>
        <v>1</v>
      </c>
    </row>
    <row r="295" spans="1:63" x14ac:dyDescent="0.3">
      <c r="A295" s="141">
        <v>292</v>
      </c>
      <c r="B295" s="95">
        <f>IF(Datos_totales!$E293=1,1,0)</f>
        <v>0</v>
      </c>
      <c r="C295" s="95">
        <f>IF(Datos_totales!$E293=2,1,0)</f>
        <v>0</v>
      </c>
      <c r="D295" s="95">
        <f>IF(Datos_totales!$E293=3,1,0)</f>
        <v>0</v>
      </c>
      <c r="E295" s="95">
        <f>IF(Datos_totales!$E293=4,1,0)</f>
        <v>1</v>
      </c>
      <c r="F295" s="95">
        <f>IF(Datos_totales!$B293=40,1,0)</f>
        <v>0</v>
      </c>
      <c r="G295" s="95">
        <f>IF(Datos_totales!$B293=60,1,0)</f>
        <v>0</v>
      </c>
      <c r="H295" s="95">
        <f>IF(Datos_totales!$B293=80,1,0)</f>
        <v>1</v>
      </c>
      <c r="I295" s="95">
        <f>IF(Datos_totales!$B293=90,1,0)</f>
        <v>0</v>
      </c>
      <c r="J295" s="95">
        <f>IF(Datos_totales!$M293=2,1,0)</f>
        <v>1</v>
      </c>
      <c r="K295" s="95">
        <f>IF(Datos_totales!$M293=3,1,0)</f>
        <v>0</v>
      </c>
      <c r="L295" s="95">
        <f>IF(Datos_totales!$M293=4,1,0)</f>
        <v>0</v>
      </c>
      <c r="M295" s="95">
        <f>IF(Datos_totales!$M293&gt;4,1,0)</f>
        <v>0</v>
      </c>
      <c r="N295" s="95">
        <f>IF(Datos_totales!$N293&lt;3.2,1,0)</f>
        <v>0</v>
      </c>
      <c r="O295" s="95">
        <f>IF(AND(Datos_totales!$N293&gt;=3.2,Datos_totales!$N293&lt;3.5),1,0)</f>
        <v>1</v>
      </c>
      <c r="P295" s="95">
        <f>IF(AND(Datos_totales!$N293&gt;=3.5,Datos_totales!$N293&lt;3.7),1,0)</f>
        <v>0</v>
      </c>
      <c r="Q295" s="95">
        <f>IF(AND(Datos_totales!$N293&gt;=3.7,Datos_totales!$N293&lt;4),1,0)</f>
        <v>0</v>
      </c>
      <c r="R295" s="95">
        <f>IF(Datos_totales!$N293&gt;4,1,0)</f>
        <v>0</v>
      </c>
      <c r="S295" s="95">
        <v>1</v>
      </c>
      <c r="T295" s="95">
        <f t="shared" si="64"/>
        <v>208</v>
      </c>
      <c r="U295" s="95">
        <v>0</v>
      </c>
      <c r="V295" s="53">
        <v>1.0000000000000009E-2</v>
      </c>
      <c r="W295" s="54">
        <f t="shared" si="55"/>
        <v>1</v>
      </c>
      <c r="X295" s="54">
        <f t="shared" si="56"/>
        <v>0</v>
      </c>
      <c r="Y295" s="54">
        <f t="shared" si="57"/>
        <v>0</v>
      </c>
      <c r="Z295" s="54">
        <f t="shared" si="58"/>
        <v>0</v>
      </c>
      <c r="AA295" s="54">
        <f t="shared" si="59"/>
        <v>0</v>
      </c>
      <c r="AB295" s="95">
        <v>7674</v>
      </c>
      <c r="AC295" s="95">
        <v>7648</v>
      </c>
      <c r="AD295" s="95">
        <v>7623</v>
      </c>
      <c r="AE295" s="95">
        <f t="shared" si="60"/>
        <v>7648</v>
      </c>
      <c r="AF295" s="95">
        <v>92.05</v>
      </c>
      <c r="AG295" s="95">
        <v>1.9640237928400335</v>
      </c>
      <c r="AH295" s="95">
        <v>3.61</v>
      </c>
      <c r="AI295" s="95">
        <f t="shared" si="61"/>
        <v>0</v>
      </c>
      <c r="AJ295" s="95">
        <f t="shared" si="62"/>
        <v>0</v>
      </c>
      <c r="AK295" s="95">
        <f t="shared" si="52"/>
        <v>0</v>
      </c>
      <c r="AL295" s="95">
        <f t="shared" si="53"/>
        <v>1</v>
      </c>
      <c r="AM295" s="95">
        <f t="shared" si="54"/>
        <v>0</v>
      </c>
      <c r="AN295" s="95">
        <v>0.55750720190565795</v>
      </c>
      <c r="AO295" s="95">
        <v>2</v>
      </c>
      <c r="AP295" s="50">
        <f t="shared" si="63"/>
        <v>2</v>
      </c>
      <c r="AQ295" s="95">
        <v>0</v>
      </c>
      <c r="AR295" s="95">
        <f>'Datos sin int'!AE293</f>
        <v>0</v>
      </c>
      <c r="AS295" s="95">
        <f>'Datos sin int'!AF293</f>
        <v>0</v>
      </c>
      <c r="AT295" s="95">
        <f>'Datos sin int'!AG293</f>
        <v>0</v>
      </c>
      <c r="AU295" s="95">
        <f>'Datos sin int'!AH293</f>
        <v>0</v>
      </c>
      <c r="AV295" s="95">
        <f>'Datos sin int'!AI293</f>
        <v>0</v>
      </c>
      <c r="AW295" s="95">
        <f>'Datos sin int'!AJ293</f>
        <v>0</v>
      </c>
      <c r="AX295" s="95">
        <f>'Datos sin int'!AK293</f>
        <v>0</v>
      </c>
      <c r="AY295" s="95">
        <f>'Datos sin int'!AL293</f>
        <v>2</v>
      </c>
      <c r="AZ295" s="95">
        <f>'Datos sin int'!AM293</f>
        <v>0</v>
      </c>
      <c r="BA295" s="95">
        <f>'Datos sin int'!AN293</f>
        <v>2</v>
      </c>
      <c r="BB295" s="95">
        <f>'Datos sin int'!AO293</f>
        <v>0</v>
      </c>
      <c r="BC295" s="95">
        <f>'Datos sin int'!AP293</f>
        <v>0</v>
      </c>
      <c r="BD295" s="95">
        <f>'Datos sin int'!AQ293</f>
        <v>0</v>
      </c>
      <c r="BE295" s="95">
        <f>'Datos sin int'!AR293</f>
        <v>1</v>
      </c>
      <c r="BF295" s="95">
        <f>'Datos sin int'!AS293</f>
        <v>1</v>
      </c>
      <c r="BG295" s="95">
        <f>'Datos sin int'!AT293</f>
        <v>0</v>
      </c>
      <c r="BH295" s="95">
        <f>'Datos sin int'!AU293</f>
        <v>0</v>
      </c>
      <c r="BI295" s="95">
        <f>'Datos sin int'!AV293</f>
        <v>2</v>
      </c>
      <c r="BJ295" s="95">
        <f>'Datos sin int'!AW293</f>
        <v>1</v>
      </c>
      <c r="BK295" s="95">
        <f>'Datos sin int'!AX293</f>
        <v>3</v>
      </c>
    </row>
    <row r="296" spans="1:63" x14ac:dyDescent="0.3">
      <c r="A296" s="141">
        <v>293</v>
      </c>
      <c r="B296" s="95">
        <f>IF(Datos_totales!$E294=1,1,0)</f>
        <v>0</v>
      </c>
      <c r="C296" s="95">
        <f>IF(Datos_totales!$E294=2,1,0)</f>
        <v>0</v>
      </c>
      <c r="D296" s="95">
        <f>IF(Datos_totales!$E294=3,1,0)</f>
        <v>0</v>
      </c>
      <c r="E296" s="95">
        <f>IF(Datos_totales!$E294=4,1,0)</f>
        <v>1</v>
      </c>
      <c r="F296" s="95">
        <f>IF(Datos_totales!$B294=40,1,0)</f>
        <v>0</v>
      </c>
      <c r="G296" s="95">
        <f>IF(Datos_totales!$B294=60,1,0)</f>
        <v>0</v>
      </c>
      <c r="H296" s="95">
        <f>IF(Datos_totales!$B294=80,1,0)</f>
        <v>1</v>
      </c>
      <c r="I296" s="95">
        <f>IF(Datos_totales!$B294=90,1,0)</f>
        <v>0</v>
      </c>
      <c r="J296" s="95">
        <f>IF(Datos_totales!$M294=2,1,0)</f>
        <v>1</v>
      </c>
      <c r="K296" s="95">
        <f>IF(Datos_totales!$M294=3,1,0)</f>
        <v>0</v>
      </c>
      <c r="L296" s="95">
        <f>IF(Datos_totales!$M294=4,1,0)</f>
        <v>0</v>
      </c>
      <c r="M296" s="95">
        <f>IF(Datos_totales!$M294&gt;4,1,0)</f>
        <v>0</v>
      </c>
      <c r="N296" s="95">
        <f>IF(Datos_totales!$N294&lt;3.2,1,0)</f>
        <v>0</v>
      </c>
      <c r="O296" s="95">
        <f>IF(AND(Datos_totales!$N294&gt;=3.2,Datos_totales!$N294&lt;3.5),1,0)</f>
        <v>0</v>
      </c>
      <c r="P296" s="95">
        <f>IF(AND(Datos_totales!$N294&gt;=3.5,Datos_totales!$N294&lt;3.7),1,0)</f>
        <v>1</v>
      </c>
      <c r="Q296" s="95">
        <f>IF(AND(Datos_totales!$N294&gt;=3.7,Datos_totales!$N294&lt;4),1,0)</f>
        <v>0</v>
      </c>
      <c r="R296" s="95">
        <f>IF(Datos_totales!$N294&gt;4,1,0)</f>
        <v>0</v>
      </c>
      <c r="S296" s="95">
        <v>1</v>
      </c>
      <c r="T296" s="95">
        <f t="shared" si="64"/>
        <v>209</v>
      </c>
      <c r="U296" s="95">
        <v>0</v>
      </c>
      <c r="V296" s="53">
        <v>0</v>
      </c>
      <c r="W296" s="54">
        <f t="shared" si="55"/>
        <v>1</v>
      </c>
      <c r="X296" s="54">
        <f t="shared" si="56"/>
        <v>0</v>
      </c>
      <c r="Y296" s="54">
        <f t="shared" si="57"/>
        <v>0</v>
      </c>
      <c r="Z296" s="54">
        <f t="shared" si="58"/>
        <v>0</v>
      </c>
      <c r="AA296" s="54">
        <f t="shared" si="59"/>
        <v>0</v>
      </c>
      <c r="AB296" s="95">
        <v>7674</v>
      </c>
      <c r="AC296" s="95">
        <v>7648</v>
      </c>
      <c r="AD296" s="95">
        <v>7623</v>
      </c>
      <c r="AE296" s="95">
        <f t="shared" si="60"/>
        <v>7648</v>
      </c>
      <c r="AF296" s="95">
        <v>79.849999999999994</v>
      </c>
      <c r="AG296" s="95">
        <v>1.9022749204745018</v>
      </c>
      <c r="AH296" s="95">
        <v>4.32</v>
      </c>
      <c r="AI296" s="95">
        <f t="shared" si="61"/>
        <v>0</v>
      </c>
      <c r="AJ296" s="95">
        <f t="shared" si="62"/>
        <v>0</v>
      </c>
      <c r="AK296" s="95">
        <f t="shared" si="52"/>
        <v>0</v>
      </c>
      <c r="AL296" s="95">
        <f t="shared" si="53"/>
        <v>1</v>
      </c>
      <c r="AM296" s="95">
        <f t="shared" si="54"/>
        <v>0</v>
      </c>
      <c r="AN296" s="95">
        <v>0.63548374681491215</v>
      </c>
      <c r="AO296" s="95">
        <v>5</v>
      </c>
      <c r="AP296" s="50">
        <f t="shared" si="63"/>
        <v>5</v>
      </c>
      <c r="AQ296" s="95">
        <v>0</v>
      </c>
      <c r="AR296" s="95">
        <f>'Datos sin int'!AE294</f>
        <v>0</v>
      </c>
      <c r="AS296" s="95">
        <f>'Datos sin int'!AF294</f>
        <v>0</v>
      </c>
      <c r="AT296" s="95">
        <f>'Datos sin int'!AG294</f>
        <v>0</v>
      </c>
      <c r="AU296" s="95">
        <f>'Datos sin int'!AH294</f>
        <v>1</v>
      </c>
      <c r="AV296" s="95">
        <f>'Datos sin int'!AI294</f>
        <v>1</v>
      </c>
      <c r="AW296" s="95">
        <f>'Datos sin int'!AJ294</f>
        <v>0</v>
      </c>
      <c r="AX296" s="95">
        <f>'Datos sin int'!AK294</f>
        <v>0</v>
      </c>
      <c r="AY296" s="95">
        <f>'Datos sin int'!AL294</f>
        <v>0</v>
      </c>
      <c r="AZ296" s="95">
        <f>'Datos sin int'!AM294</f>
        <v>0</v>
      </c>
      <c r="BA296" s="95">
        <f>'Datos sin int'!AN294</f>
        <v>0</v>
      </c>
      <c r="BB296" s="95">
        <f>'Datos sin int'!AO294</f>
        <v>0</v>
      </c>
      <c r="BC296" s="95">
        <f>'Datos sin int'!AP294</f>
        <v>0</v>
      </c>
      <c r="BD296" s="95">
        <f>'Datos sin int'!AQ294</f>
        <v>2</v>
      </c>
      <c r="BE296" s="95">
        <f>'Datos sin int'!AR294</f>
        <v>1</v>
      </c>
      <c r="BF296" s="95">
        <f>'Datos sin int'!AS294</f>
        <v>3</v>
      </c>
      <c r="BG296" s="95">
        <f>'Datos sin int'!AT294</f>
        <v>0</v>
      </c>
      <c r="BH296" s="95">
        <f>'Datos sin int'!AU294</f>
        <v>0</v>
      </c>
      <c r="BI296" s="95">
        <f>'Datos sin int'!AV294</f>
        <v>2</v>
      </c>
      <c r="BJ296" s="95">
        <f>'Datos sin int'!AW294</f>
        <v>2</v>
      </c>
      <c r="BK296" s="95">
        <f>'Datos sin int'!AX294</f>
        <v>4</v>
      </c>
    </row>
    <row r="297" spans="1:63" x14ac:dyDescent="0.3">
      <c r="A297" s="141">
        <v>294</v>
      </c>
      <c r="B297" s="95">
        <f>IF(Datos_totales!$E295=1,1,0)</f>
        <v>0</v>
      </c>
      <c r="C297" s="95">
        <f>IF(Datos_totales!$E295=2,1,0)</f>
        <v>0</v>
      </c>
      <c r="D297" s="95">
        <f>IF(Datos_totales!$E295=3,1,0)</f>
        <v>1</v>
      </c>
      <c r="E297" s="95">
        <f>IF(Datos_totales!$E295=4,1,0)</f>
        <v>0</v>
      </c>
      <c r="F297" s="95">
        <f>IF(Datos_totales!$B295=40,1,0)</f>
        <v>0</v>
      </c>
      <c r="G297" s="95">
        <f>IF(Datos_totales!$B295=60,1,0)</f>
        <v>0</v>
      </c>
      <c r="H297" s="95">
        <f>IF(Datos_totales!$B295=80,1,0)</f>
        <v>1</v>
      </c>
      <c r="I297" s="95">
        <f>IF(Datos_totales!$B295=90,1,0)</f>
        <v>0</v>
      </c>
      <c r="J297" s="95">
        <f>IF(Datos_totales!$M295=2,1,0)</f>
        <v>1</v>
      </c>
      <c r="K297" s="95">
        <f>IF(Datos_totales!$M295=3,1,0)</f>
        <v>0</v>
      </c>
      <c r="L297" s="95">
        <f>IF(Datos_totales!$M295=4,1,0)</f>
        <v>0</v>
      </c>
      <c r="M297" s="95">
        <f>IF(Datos_totales!$M295&gt;4,1,0)</f>
        <v>0</v>
      </c>
      <c r="N297" s="95">
        <f>IF(Datos_totales!$N295&lt;3.2,1,0)</f>
        <v>0</v>
      </c>
      <c r="O297" s="95">
        <f>IF(AND(Datos_totales!$N295&gt;=3.2,Datos_totales!$N295&lt;3.5),1,0)</f>
        <v>1</v>
      </c>
      <c r="P297" s="95">
        <f>IF(AND(Datos_totales!$N295&gt;=3.5,Datos_totales!$N295&lt;3.7),1,0)</f>
        <v>0</v>
      </c>
      <c r="Q297" s="95">
        <f>IF(AND(Datos_totales!$N295&gt;=3.7,Datos_totales!$N295&lt;4),1,0)</f>
        <v>0</v>
      </c>
      <c r="R297" s="95">
        <f>IF(Datos_totales!$N295&gt;4,1,0)</f>
        <v>0</v>
      </c>
      <c r="S297" s="95">
        <v>1</v>
      </c>
      <c r="T297" s="95">
        <f t="shared" si="64"/>
        <v>210</v>
      </c>
      <c r="U297" s="95">
        <v>0</v>
      </c>
      <c r="V297" s="53">
        <v>0</v>
      </c>
      <c r="W297" s="54">
        <f t="shared" si="55"/>
        <v>1</v>
      </c>
      <c r="X297" s="54">
        <f t="shared" si="56"/>
        <v>0</v>
      </c>
      <c r="Y297" s="54">
        <f t="shared" si="57"/>
        <v>0</v>
      </c>
      <c r="Z297" s="54">
        <f t="shared" si="58"/>
        <v>0</v>
      </c>
      <c r="AA297" s="54">
        <f t="shared" si="59"/>
        <v>0</v>
      </c>
      <c r="AB297" s="95">
        <v>7674</v>
      </c>
      <c r="AC297" s="95">
        <v>7648</v>
      </c>
      <c r="AD297" s="95">
        <v>7623</v>
      </c>
      <c r="AE297" s="95">
        <f t="shared" si="60"/>
        <v>7648</v>
      </c>
      <c r="AF297" s="95">
        <v>96.09</v>
      </c>
      <c r="AG297" s="95">
        <v>1.9826781933834843</v>
      </c>
      <c r="AH297" s="95">
        <v>3.02</v>
      </c>
      <c r="AI297" s="95">
        <f t="shared" si="61"/>
        <v>0</v>
      </c>
      <c r="AJ297" s="95">
        <f t="shared" si="62"/>
        <v>0</v>
      </c>
      <c r="AK297" s="95">
        <f t="shared" si="52"/>
        <v>1</v>
      </c>
      <c r="AL297" s="95">
        <f t="shared" si="53"/>
        <v>0</v>
      </c>
      <c r="AM297" s="95">
        <f t="shared" si="54"/>
        <v>0</v>
      </c>
      <c r="AN297" s="95">
        <v>0.48000694295715063</v>
      </c>
      <c r="AO297" s="95">
        <v>3</v>
      </c>
      <c r="AP297" s="50">
        <f t="shared" si="63"/>
        <v>3</v>
      </c>
      <c r="AQ297" s="95">
        <v>0</v>
      </c>
      <c r="AR297" s="95">
        <f>'Datos sin int'!AE295</f>
        <v>0</v>
      </c>
      <c r="AS297" s="95">
        <f>'Datos sin int'!AF295</f>
        <v>0</v>
      </c>
      <c r="AT297" s="95">
        <f>'Datos sin int'!AG295</f>
        <v>0</v>
      </c>
      <c r="AU297" s="95">
        <f>'Datos sin int'!AH295</f>
        <v>4</v>
      </c>
      <c r="AV297" s="95">
        <f>'Datos sin int'!AI295</f>
        <v>4</v>
      </c>
      <c r="AW297" s="95">
        <f>'Datos sin int'!AJ295</f>
        <v>0</v>
      </c>
      <c r="AX297" s="95">
        <f>'Datos sin int'!AK295</f>
        <v>0</v>
      </c>
      <c r="AY297" s="95">
        <f>'Datos sin int'!AL295</f>
        <v>0</v>
      </c>
      <c r="AZ297" s="95">
        <f>'Datos sin int'!AM295</f>
        <v>2</v>
      </c>
      <c r="BA297" s="95">
        <f>'Datos sin int'!AN295</f>
        <v>2</v>
      </c>
      <c r="BB297" s="95">
        <f>'Datos sin int'!AO295</f>
        <v>0</v>
      </c>
      <c r="BC297" s="95">
        <f>'Datos sin int'!AP295</f>
        <v>1</v>
      </c>
      <c r="BD297" s="95">
        <f>'Datos sin int'!AQ295</f>
        <v>0</v>
      </c>
      <c r="BE297" s="95">
        <f>'Datos sin int'!AR295</f>
        <v>3</v>
      </c>
      <c r="BF297" s="95">
        <f>'Datos sin int'!AS295</f>
        <v>4</v>
      </c>
      <c r="BG297" s="95">
        <f>'Datos sin int'!AT295</f>
        <v>0</v>
      </c>
      <c r="BH297" s="95">
        <f>'Datos sin int'!AU295</f>
        <v>1</v>
      </c>
      <c r="BI297" s="95">
        <f>'Datos sin int'!AV295</f>
        <v>0</v>
      </c>
      <c r="BJ297" s="95">
        <f>'Datos sin int'!AW295</f>
        <v>9</v>
      </c>
      <c r="BK297" s="95">
        <f>'Datos sin int'!AX295</f>
        <v>10</v>
      </c>
    </row>
    <row r="298" spans="1:63" x14ac:dyDescent="0.3">
      <c r="A298" s="141">
        <v>295</v>
      </c>
      <c r="B298" s="95">
        <f>IF(Datos_totales!$E296=1,1,0)</f>
        <v>0</v>
      </c>
      <c r="C298" s="95">
        <f>IF(Datos_totales!$E296=2,1,0)</f>
        <v>0</v>
      </c>
      <c r="D298" s="95">
        <f>IF(Datos_totales!$E296=3,1,0)</f>
        <v>0</v>
      </c>
      <c r="E298" s="95">
        <f>IF(Datos_totales!$E296=4,1,0)</f>
        <v>1</v>
      </c>
      <c r="F298" s="95">
        <f>IF(Datos_totales!$B296=40,1,0)</f>
        <v>1</v>
      </c>
      <c r="G298" s="95">
        <f>IF(Datos_totales!$B296=60,1,0)</f>
        <v>0</v>
      </c>
      <c r="H298" s="95">
        <f>IF(Datos_totales!$B296=80,1,0)</f>
        <v>0</v>
      </c>
      <c r="I298" s="95">
        <f>IF(Datos_totales!$B296=90,1,0)</f>
        <v>0</v>
      </c>
      <c r="J298" s="95">
        <f>IF(Datos_totales!$M296=2,1,0)</f>
        <v>1</v>
      </c>
      <c r="K298" s="95">
        <f>IF(Datos_totales!$M296=3,1,0)</f>
        <v>0</v>
      </c>
      <c r="L298" s="95">
        <f>IF(Datos_totales!$M296=4,1,0)</f>
        <v>0</v>
      </c>
      <c r="M298" s="95">
        <f>IF(Datos_totales!$M296&gt;4,1,0)</f>
        <v>0</v>
      </c>
      <c r="N298" s="95">
        <f>IF(Datos_totales!$N296&lt;3.2,1,0)</f>
        <v>0</v>
      </c>
      <c r="O298" s="95">
        <f>IF(AND(Datos_totales!$N296&gt;=3.2,Datos_totales!$N296&lt;3.5),1,0)</f>
        <v>0</v>
      </c>
      <c r="P298" s="95">
        <f>IF(AND(Datos_totales!$N296&gt;=3.5,Datos_totales!$N296&lt;3.7),1,0)</f>
        <v>1</v>
      </c>
      <c r="Q298" s="95">
        <f>IF(AND(Datos_totales!$N296&gt;=3.7,Datos_totales!$N296&lt;4),1,0)</f>
        <v>0</v>
      </c>
      <c r="R298" s="95">
        <f>IF(Datos_totales!$N296&gt;4,1,0)</f>
        <v>0</v>
      </c>
      <c r="S298" s="95">
        <v>1</v>
      </c>
      <c r="T298" s="95">
        <f t="shared" si="64"/>
        <v>211</v>
      </c>
      <c r="U298" s="95">
        <v>0</v>
      </c>
      <c r="V298" s="53">
        <v>0</v>
      </c>
      <c r="W298" s="54">
        <f t="shared" si="55"/>
        <v>1</v>
      </c>
      <c r="X298" s="54">
        <f t="shared" si="56"/>
        <v>0</v>
      </c>
      <c r="Y298" s="54">
        <f t="shared" si="57"/>
        <v>0</v>
      </c>
      <c r="Z298" s="54">
        <f t="shared" si="58"/>
        <v>0</v>
      </c>
      <c r="AA298" s="54">
        <f t="shared" si="59"/>
        <v>0</v>
      </c>
      <c r="AB298" s="95">
        <v>8235</v>
      </c>
      <c r="AC298" s="95">
        <v>8635</v>
      </c>
      <c r="AD298" s="95">
        <v>9054</v>
      </c>
      <c r="AE298" s="95">
        <f t="shared" si="60"/>
        <v>8641</v>
      </c>
      <c r="AF298" s="95">
        <v>77.36</v>
      </c>
      <c r="AG298" s="95">
        <v>1.8885164610749452</v>
      </c>
      <c r="AH298" s="95">
        <v>2.0099999999999998</v>
      </c>
      <c r="AI298" s="95">
        <f t="shared" si="61"/>
        <v>0</v>
      </c>
      <c r="AJ298" s="95">
        <f t="shared" si="62"/>
        <v>0</v>
      </c>
      <c r="AK298" s="95">
        <f t="shared" si="52"/>
        <v>1</v>
      </c>
      <c r="AL298" s="95">
        <f t="shared" si="53"/>
        <v>0</v>
      </c>
      <c r="AM298" s="95">
        <f t="shared" si="54"/>
        <v>0</v>
      </c>
      <c r="AN298" s="95">
        <v>0.30319605742048883</v>
      </c>
      <c r="AO298" s="95">
        <v>4</v>
      </c>
      <c r="AP298" s="50">
        <f t="shared" si="63"/>
        <v>4</v>
      </c>
      <c r="AQ298" s="95">
        <v>0</v>
      </c>
      <c r="AR298" s="95">
        <f>'Datos sin int'!AE296</f>
        <v>1</v>
      </c>
      <c r="AS298" s="95">
        <f>'Datos sin int'!AF296</f>
        <v>1</v>
      </c>
      <c r="AT298" s="95">
        <f>'Datos sin int'!AG296</f>
        <v>0</v>
      </c>
      <c r="AU298" s="95">
        <f>'Datos sin int'!AH296</f>
        <v>11</v>
      </c>
      <c r="AV298" s="95">
        <f>'Datos sin int'!AI296</f>
        <v>13</v>
      </c>
      <c r="AW298" s="95">
        <f>'Datos sin int'!AJ296</f>
        <v>0</v>
      </c>
      <c r="AX298" s="95">
        <f>'Datos sin int'!AK296</f>
        <v>0</v>
      </c>
      <c r="AY298" s="95">
        <f>'Datos sin int'!AL296</f>
        <v>0</v>
      </c>
      <c r="AZ298" s="95">
        <f>'Datos sin int'!AM296</f>
        <v>7</v>
      </c>
      <c r="BA298" s="95">
        <f>'Datos sin int'!AN296</f>
        <v>7</v>
      </c>
      <c r="BB298" s="95">
        <f>'Datos sin int'!AO296</f>
        <v>0</v>
      </c>
      <c r="BC298" s="95">
        <f>'Datos sin int'!AP296</f>
        <v>0</v>
      </c>
      <c r="BD298" s="95">
        <f>'Datos sin int'!AQ296</f>
        <v>1</v>
      </c>
      <c r="BE298" s="95">
        <f>'Datos sin int'!AR296</f>
        <v>12</v>
      </c>
      <c r="BF298" s="95">
        <f>'Datos sin int'!AS296</f>
        <v>13</v>
      </c>
      <c r="BG298" s="95">
        <f>'Datos sin int'!AT296</f>
        <v>1</v>
      </c>
      <c r="BH298" s="95">
        <f>'Datos sin int'!AU296</f>
        <v>1</v>
      </c>
      <c r="BI298" s="95">
        <f>'Datos sin int'!AV296</f>
        <v>1</v>
      </c>
      <c r="BJ298" s="95">
        <f>'Datos sin int'!AW296</f>
        <v>30</v>
      </c>
      <c r="BK298" s="95">
        <f>'Datos sin int'!AX296</f>
        <v>33</v>
      </c>
    </row>
    <row r="299" spans="1:63" x14ac:dyDescent="0.3">
      <c r="A299" s="141">
        <v>296</v>
      </c>
      <c r="B299" s="95">
        <f>IF(Datos_totales!$E297=1,1,0)</f>
        <v>0</v>
      </c>
      <c r="C299" s="95">
        <f>IF(Datos_totales!$E297=2,1,0)</f>
        <v>0</v>
      </c>
      <c r="D299" s="95">
        <f>IF(Datos_totales!$E297=3,1,0)</f>
        <v>0</v>
      </c>
      <c r="E299" s="95">
        <f>IF(Datos_totales!$E297=4,1,0)</f>
        <v>1</v>
      </c>
      <c r="F299" s="95">
        <f>IF(Datos_totales!$B297=40,1,0)</f>
        <v>1</v>
      </c>
      <c r="G299" s="95">
        <f>IF(Datos_totales!$B297=60,1,0)</f>
        <v>0</v>
      </c>
      <c r="H299" s="95">
        <f>IF(Datos_totales!$B297=80,1,0)</f>
        <v>0</v>
      </c>
      <c r="I299" s="95">
        <f>IF(Datos_totales!$B297=90,1,0)</f>
        <v>0</v>
      </c>
      <c r="J299" s="95">
        <f>IF(Datos_totales!$M297=2,1,0)</f>
        <v>1</v>
      </c>
      <c r="K299" s="95">
        <f>IF(Datos_totales!$M297=3,1,0)</f>
        <v>0</v>
      </c>
      <c r="L299" s="95">
        <f>IF(Datos_totales!$M297=4,1,0)</f>
        <v>0</v>
      </c>
      <c r="M299" s="95">
        <f>IF(Datos_totales!$M297&gt;4,1,0)</f>
        <v>0</v>
      </c>
      <c r="N299" s="95">
        <f>IF(Datos_totales!$N297&lt;3.2,1,0)</f>
        <v>0</v>
      </c>
      <c r="O299" s="95">
        <f>IF(AND(Datos_totales!$N297&gt;=3.2,Datos_totales!$N297&lt;3.5),1,0)</f>
        <v>0</v>
      </c>
      <c r="P299" s="95">
        <f>IF(AND(Datos_totales!$N297&gt;=3.5,Datos_totales!$N297&lt;3.7),1,0)</f>
        <v>1</v>
      </c>
      <c r="Q299" s="95">
        <f>IF(AND(Datos_totales!$N297&gt;=3.7,Datos_totales!$N297&lt;4),1,0)</f>
        <v>0</v>
      </c>
      <c r="R299" s="95">
        <f>IF(Datos_totales!$N297&gt;4,1,0)</f>
        <v>0</v>
      </c>
      <c r="S299" s="95">
        <v>1</v>
      </c>
      <c r="T299" s="95">
        <f t="shared" si="64"/>
        <v>212</v>
      </c>
      <c r="U299" s="95">
        <v>0</v>
      </c>
      <c r="V299" s="53">
        <v>0</v>
      </c>
      <c r="W299" s="54">
        <f t="shared" si="55"/>
        <v>1</v>
      </c>
      <c r="X299" s="54">
        <f t="shared" si="56"/>
        <v>0</v>
      </c>
      <c r="Y299" s="54">
        <f t="shared" si="57"/>
        <v>0</v>
      </c>
      <c r="Z299" s="54">
        <f t="shared" si="58"/>
        <v>0</v>
      </c>
      <c r="AA299" s="54">
        <f t="shared" si="59"/>
        <v>0</v>
      </c>
      <c r="AB299" s="95">
        <v>8235</v>
      </c>
      <c r="AC299" s="95">
        <v>8635</v>
      </c>
      <c r="AD299" s="95">
        <v>9054</v>
      </c>
      <c r="AE299" s="95">
        <f t="shared" si="60"/>
        <v>8641</v>
      </c>
      <c r="AF299" s="95">
        <v>57.8</v>
      </c>
      <c r="AG299" s="95">
        <v>1.761927838420529</v>
      </c>
      <c r="AH299" s="95">
        <v>2.74</v>
      </c>
      <c r="AI299" s="95">
        <f t="shared" si="61"/>
        <v>0</v>
      </c>
      <c r="AJ299" s="95">
        <f t="shared" si="62"/>
        <v>0</v>
      </c>
      <c r="AK299" s="95">
        <f t="shared" si="52"/>
        <v>1</v>
      </c>
      <c r="AL299" s="95">
        <f t="shared" si="53"/>
        <v>0</v>
      </c>
      <c r="AM299" s="95">
        <f t="shared" si="54"/>
        <v>0</v>
      </c>
      <c r="AN299" s="95">
        <v>0.43775056282038799</v>
      </c>
      <c r="AO299" s="95">
        <v>7</v>
      </c>
      <c r="AP299" s="50">
        <f t="shared" si="63"/>
        <v>7</v>
      </c>
      <c r="AQ299" s="95">
        <v>0</v>
      </c>
      <c r="AR299" s="95">
        <f>'Datos sin int'!AE297</f>
        <v>1</v>
      </c>
      <c r="AS299" s="95">
        <f>'Datos sin int'!AF297</f>
        <v>0</v>
      </c>
      <c r="AT299" s="95">
        <f>'Datos sin int'!AG297</f>
        <v>0</v>
      </c>
      <c r="AU299" s="95">
        <f>'Datos sin int'!AH297</f>
        <v>3</v>
      </c>
      <c r="AV299" s="95">
        <f>'Datos sin int'!AI297</f>
        <v>4</v>
      </c>
      <c r="AW299" s="95">
        <f>'Datos sin int'!AJ297</f>
        <v>0</v>
      </c>
      <c r="AX299" s="95">
        <f>'Datos sin int'!AK297</f>
        <v>0</v>
      </c>
      <c r="AY299" s="95">
        <f>'Datos sin int'!AL297</f>
        <v>1</v>
      </c>
      <c r="AZ299" s="95">
        <f>'Datos sin int'!AM297</f>
        <v>4</v>
      </c>
      <c r="BA299" s="95">
        <f>'Datos sin int'!AN297</f>
        <v>5</v>
      </c>
      <c r="BB299" s="95">
        <f>'Datos sin int'!AO297</f>
        <v>0</v>
      </c>
      <c r="BC299" s="95">
        <f>'Datos sin int'!AP297</f>
        <v>0</v>
      </c>
      <c r="BD299" s="95">
        <f>'Datos sin int'!AQ297</f>
        <v>0</v>
      </c>
      <c r="BE299" s="95">
        <f>'Datos sin int'!AR297</f>
        <v>5</v>
      </c>
      <c r="BF299" s="95">
        <f>'Datos sin int'!AS297</f>
        <v>5</v>
      </c>
      <c r="BG299" s="95">
        <f>'Datos sin int'!AT297</f>
        <v>1</v>
      </c>
      <c r="BH299" s="95">
        <f>'Datos sin int'!AU297</f>
        <v>0</v>
      </c>
      <c r="BI299" s="95">
        <f>'Datos sin int'!AV297</f>
        <v>1</v>
      </c>
      <c r="BJ299" s="95">
        <f>'Datos sin int'!AW297</f>
        <v>12</v>
      </c>
      <c r="BK299" s="95">
        <f>'Datos sin int'!AX297</f>
        <v>14</v>
      </c>
    </row>
    <row r="300" spans="1:63" x14ac:dyDescent="0.3">
      <c r="A300" s="141">
        <v>297</v>
      </c>
      <c r="B300" s="95">
        <f>IF(Datos_totales!$E298=1,1,0)</f>
        <v>0</v>
      </c>
      <c r="C300" s="95">
        <f>IF(Datos_totales!$E298=2,1,0)</f>
        <v>0</v>
      </c>
      <c r="D300" s="95">
        <f>IF(Datos_totales!$E298=3,1,0)</f>
        <v>0</v>
      </c>
      <c r="E300" s="95">
        <f>IF(Datos_totales!$E298=4,1,0)</f>
        <v>1</v>
      </c>
      <c r="F300" s="95">
        <f>IF(Datos_totales!$B298=40,1,0)</f>
        <v>1</v>
      </c>
      <c r="G300" s="95">
        <f>IF(Datos_totales!$B298=60,1,0)</f>
        <v>0</v>
      </c>
      <c r="H300" s="95">
        <f>IF(Datos_totales!$B298=80,1,0)</f>
        <v>0</v>
      </c>
      <c r="I300" s="95">
        <f>IF(Datos_totales!$B298=90,1,0)</f>
        <v>0</v>
      </c>
      <c r="J300" s="95">
        <f>IF(Datos_totales!$M298=2,1,0)</f>
        <v>1</v>
      </c>
      <c r="K300" s="95">
        <f>IF(Datos_totales!$M298=3,1,0)</f>
        <v>0</v>
      </c>
      <c r="L300" s="95">
        <f>IF(Datos_totales!$M298=4,1,0)</f>
        <v>0</v>
      </c>
      <c r="M300" s="95">
        <f>IF(Datos_totales!$M298&gt;4,1,0)</f>
        <v>0</v>
      </c>
      <c r="N300" s="95">
        <f>IF(Datos_totales!$N298&lt;3.2,1,0)</f>
        <v>0</v>
      </c>
      <c r="O300" s="95">
        <f>IF(AND(Datos_totales!$N298&gt;=3.2,Datos_totales!$N298&lt;3.5),1,0)</f>
        <v>0</v>
      </c>
      <c r="P300" s="95">
        <f>IF(AND(Datos_totales!$N298&gt;=3.5,Datos_totales!$N298&lt;3.7),1,0)</f>
        <v>1</v>
      </c>
      <c r="Q300" s="95">
        <f>IF(AND(Datos_totales!$N298&gt;=3.7,Datos_totales!$N298&lt;4),1,0)</f>
        <v>0</v>
      </c>
      <c r="R300" s="95">
        <f>IF(Datos_totales!$N298&gt;4,1,0)</f>
        <v>0</v>
      </c>
      <c r="S300" s="95">
        <v>1</v>
      </c>
      <c r="T300" s="95">
        <f t="shared" si="64"/>
        <v>213</v>
      </c>
      <c r="U300" s="95">
        <v>1</v>
      </c>
      <c r="V300" s="53">
        <v>0</v>
      </c>
      <c r="W300" s="54">
        <f t="shared" si="55"/>
        <v>1</v>
      </c>
      <c r="X300" s="54">
        <f t="shared" si="56"/>
        <v>0</v>
      </c>
      <c r="Y300" s="54">
        <f t="shared" si="57"/>
        <v>0</v>
      </c>
      <c r="Z300" s="54">
        <f t="shared" si="58"/>
        <v>0</v>
      </c>
      <c r="AA300" s="54">
        <f t="shared" si="59"/>
        <v>0</v>
      </c>
      <c r="AB300" s="95">
        <v>8235</v>
      </c>
      <c r="AC300" s="95">
        <v>8635</v>
      </c>
      <c r="AD300" s="95">
        <v>9054</v>
      </c>
      <c r="AE300" s="95">
        <f t="shared" si="60"/>
        <v>8641</v>
      </c>
      <c r="AF300" s="95">
        <v>102.39</v>
      </c>
      <c r="AG300" s="95">
        <v>2.0102575429983012</v>
      </c>
      <c r="AH300" s="95">
        <v>4.9000000000000004</v>
      </c>
      <c r="AI300" s="95">
        <f t="shared" si="61"/>
        <v>0</v>
      </c>
      <c r="AJ300" s="95">
        <f t="shared" si="62"/>
        <v>0</v>
      </c>
      <c r="AK300" s="95">
        <f t="shared" si="52"/>
        <v>0</v>
      </c>
      <c r="AL300" s="95">
        <f t="shared" si="53"/>
        <v>1</v>
      </c>
      <c r="AM300" s="95">
        <f t="shared" si="54"/>
        <v>0</v>
      </c>
      <c r="AN300" s="95">
        <v>0.69019608002851374</v>
      </c>
      <c r="AO300" s="95">
        <v>8</v>
      </c>
      <c r="AP300" s="50">
        <f t="shared" si="63"/>
        <v>8</v>
      </c>
      <c r="AQ300" s="95">
        <v>1</v>
      </c>
      <c r="AR300" s="95">
        <f>'Datos sin int'!AE298</f>
        <v>0</v>
      </c>
      <c r="AS300" s="95">
        <f>'Datos sin int'!AF298</f>
        <v>0</v>
      </c>
      <c r="AT300" s="95">
        <f>'Datos sin int'!AG298</f>
        <v>0</v>
      </c>
      <c r="AU300" s="95">
        <f>'Datos sin int'!AH298</f>
        <v>19</v>
      </c>
      <c r="AV300" s="95">
        <f>'Datos sin int'!AI298</f>
        <v>19</v>
      </c>
      <c r="AW300" s="95">
        <f>'Datos sin int'!AJ298</f>
        <v>0</v>
      </c>
      <c r="AX300" s="95">
        <f>'Datos sin int'!AK298</f>
        <v>1</v>
      </c>
      <c r="AY300" s="95">
        <f>'Datos sin int'!AL298</f>
        <v>1</v>
      </c>
      <c r="AZ300" s="95">
        <f>'Datos sin int'!AM298</f>
        <v>5</v>
      </c>
      <c r="BA300" s="95">
        <f>'Datos sin int'!AN298</f>
        <v>7</v>
      </c>
      <c r="BB300" s="95">
        <f>'Datos sin int'!AO298</f>
        <v>0</v>
      </c>
      <c r="BC300" s="95">
        <f>'Datos sin int'!AP298</f>
        <v>0</v>
      </c>
      <c r="BD300" s="95">
        <f>'Datos sin int'!AQ298</f>
        <v>1</v>
      </c>
      <c r="BE300" s="95">
        <f>'Datos sin int'!AR298</f>
        <v>4</v>
      </c>
      <c r="BF300" s="95">
        <f>'Datos sin int'!AS298</f>
        <v>5</v>
      </c>
      <c r="BG300" s="95">
        <f>'Datos sin int'!AT298</f>
        <v>0</v>
      </c>
      <c r="BH300" s="95">
        <f>'Datos sin int'!AU298</f>
        <v>1</v>
      </c>
      <c r="BI300" s="95">
        <f>'Datos sin int'!AV298</f>
        <v>2</v>
      </c>
      <c r="BJ300" s="95">
        <f>'Datos sin int'!AW298</f>
        <v>28</v>
      </c>
      <c r="BK300" s="95">
        <f>'Datos sin int'!AX298</f>
        <v>31</v>
      </c>
    </row>
    <row r="301" spans="1:63" x14ac:dyDescent="0.3">
      <c r="A301" s="141">
        <v>298</v>
      </c>
      <c r="B301" s="95">
        <f>IF(Datos_totales!$E299=1,1,0)</f>
        <v>0</v>
      </c>
      <c r="C301" s="95">
        <f>IF(Datos_totales!$E299=2,1,0)</f>
        <v>0</v>
      </c>
      <c r="D301" s="95">
        <f>IF(Datos_totales!$E299=3,1,0)</f>
        <v>0</v>
      </c>
      <c r="E301" s="95">
        <f>IF(Datos_totales!$E299=4,1,0)</f>
        <v>1</v>
      </c>
      <c r="F301" s="95">
        <f>IF(Datos_totales!$B299=40,1,0)</f>
        <v>0</v>
      </c>
      <c r="G301" s="95">
        <f>IF(Datos_totales!$B299=60,1,0)</f>
        <v>1</v>
      </c>
      <c r="H301" s="95">
        <f>IF(Datos_totales!$B299=80,1,0)</f>
        <v>0</v>
      </c>
      <c r="I301" s="95">
        <f>IF(Datos_totales!$B299=90,1,0)</f>
        <v>0</v>
      </c>
      <c r="J301" s="95">
        <f>IF(Datos_totales!$M299=2,1,0)</f>
        <v>1</v>
      </c>
      <c r="K301" s="95">
        <f>IF(Datos_totales!$M299=3,1,0)</f>
        <v>0</v>
      </c>
      <c r="L301" s="95">
        <f>IF(Datos_totales!$M299=4,1,0)</f>
        <v>0</v>
      </c>
      <c r="M301" s="95">
        <f>IF(Datos_totales!$M299&gt;4,1,0)</f>
        <v>0</v>
      </c>
      <c r="N301" s="95">
        <f>IF(Datos_totales!$N299&lt;3.2,1,0)</f>
        <v>0</v>
      </c>
      <c r="O301" s="95">
        <f>IF(AND(Datos_totales!$N299&gt;=3.2,Datos_totales!$N299&lt;3.5),1,0)</f>
        <v>1</v>
      </c>
      <c r="P301" s="95">
        <f>IF(AND(Datos_totales!$N299&gt;=3.5,Datos_totales!$N299&lt;3.7),1,0)</f>
        <v>0</v>
      </c>
      <c r="Q301" s="95">
        <f>IF(AND(Datos_totales!$N299&gt;=3.7,Datos_totales!$N299&lt;4),1,0)</f>
        <v>0</v>
      </c>
      <c r="R301" s="95">
        <f>IF(Datos_totales!$N299&gt;4,1,0)</f>
        <v>0</v>
      </c>
      <c r="S301" s="95">
        <v>1</v>
      </c>
      <c r="T301" s="95">
        <f t="shared" si="64"/>
        <v>214</v>
      </c>
      <c r="U301" s="95">
        <v>0</v>
      </c>
      <c r="V301" s="53">
        <v>0</v>
      </c>
      <c r="W301" s="54">
        <f t="shared" si="55"/>
        <v>1</v>
      </c>
      <c r="X301" s="54">
        <f t="shared" si="56"/>
        <v>0</v>
      </c>
      <c r="Y301" s="54">
        <f t="shared" si="57"/>
        <v>0</v>
      </c>
      <c r="Z301" s="54">
        <f t="shared" si="58"/>
        <v>0</v>
      </c>
      <c r="AA301" s="54">
        <f t="shared" si="59"/>
        <v>0</v>
      </c>
      <c r="AB301" s="95">
        <v>8235</v>
      </c>
      <c r="AC301" s="95">
        <v>8635</v>
      </c>
      <c r="AD301" s="95">
        <v>9054</v>
      </c>
      <c r="AE301" s="95">
        <f t="shared" si="60"/>
        <v>8641</v>
      </c>
      <c r="AF301" s="95">
        <v>66.67</v>
      </c>
      <c r="AG301" s="95">
        <v>1.823930455125564</v>
      </c>
      <c r="AH301" s="95">
        <v>4.25</v>
      </c>
      <c r="AI301" s="95">
        <f t="shared" si="61"/>
        <v>0</v>
      </c>
      <c r="AJ301" s="95">
        <f t="shared" si="62"/>
        <v>0</v>
      </c>
      <c r="AK301" s="95">
        <f t="shared" si="52"/>
        <v>0</v>
      </c>
      <c r="AL301" s="95">
        <f t="shared" si="53"/>
        <v>1</v>
      </c>
      <c r="AM301" s="95">
        <f t="shared" si="54"/>
        <v>0</v>
      </c>
      <c r="AN301" s="95">
        <v>0.62838893005031149</v>
      </c>
      <c r="AO301" s="95">
        <v>8</v>
      </c>
      <c r="AP301" s="50">
        <f t="shared" si="63"/>
        <v>8</v>
      </c>
      <c r="AQ301" s="95">
        <v>0</v>
      </c>
      <c r="AR301" s="95">
        <f>'Datos sin int'!AE299</f>
        <v>0</v>
      </c>
      <c r="AS301" s="95">
        <f>'Datos sin int'!AF299</f>
        <v>1</v>
      </c>
      <c r="AT301" s="95">
        <f>'Datos sin int'!AG299</f>
        <v>0</v>
      </c>
      <c r="AU301" s="95">
        <f>'Datos sin int'!AH299</f>
        <v>0</v>
      </c>
      <c r="AV301" s="95">
        <f>'Datos sin int'!AI299</f>
        <v>1</v>
      </c>
      <c r="AW301" s="95">
        <f>'Datos sin int'!AJ299</f>
        <v>0</v>
      </c>
      <c r="AX301" s="95">
        <f>'Datos sin int'!AK299</f>
        <v>0</v>
      </c>
      <c r="AY301" s="95">
        <f>'Datos sin int'!AL299</f>
        <v>1</v>
      </c>
      <c r="AZ301" s="95">
        <f>'Datos sin int'!AM299</f>
        <v>0</v>
      </c>
      <c r="BA301" s="95">
        <f>'Datos sin int'!AN299</f>
        <v>1</v>
      </c>
      <c r="BB301" s="95">
        <f>'Datos sin int'!AO299</f>
        <v>0</v>
      </c>
      <c r="BC301" s="95">
        <f>'Datos sin int'!AP299</f>
        <v>0</v>
      </c>
      <c r="BD301" s="95">
        <f>'Datos sin int'!AQ299</f>
        <v>1</v>
      </c>
      <c r="BE301" s="95">
        <f>'Datos sin int'!AR299</f>
        <v>2</v>
      </c>
      <c r="BF301" s="95">
        <f>'Datos sin int'!AS299</f>
        <v>3</v>
      </c>
      <c r="BG301" s="95">
        <f>'Datos sin int'!AT299</f>
        <v>0</v>
      </c>
      <c r="BH301" s="95">
        <f>'Datos sin int'!AU299</f>
        <v>1</v>
      </c>
      <c r="BI301" s="95">
        <f>'Datos sin int'!AV299</f>
        <v>2</v>
      </c>
      <c r="BJ301" s="95">
        <f>'Datos sin int'!AW299</f>
        <v>2</v>
      </c>
      <c r="BK301" s="95">
        <f>'Datos sin int'!AX299</f>
        <v>5</v>
      </c>
    </row>
    <row r="302" spans="1:63" x14ac:dyDescent="0.3">
      <c r="A302" s="141">
        <v>299</v>
      </c>
      <c r="B302" s="95">
        <f>IF(Datos_totales!$E300=1,1,0)</f>
        <v>0</v>
      </c>
      <c r="C302" s="95">
        <f>IF(Datos_totales!$E300=2,1,0)</f>
        <v>0</v>
      </c>
      <c r="D302" s="95">
        <f>IF(Datos_totales!$E300=3,1,0)</f>
        <v>1</v>
      </c>
      <c r="E302" s="95">
        <f>IF(Datos_totales!$E300=4,1,0)</f>
        <v>0</v>
      </c>
      <c r="F302" s="95">
        <f>IF(Datos_totales!$B300=40,1,0)</f>
        <v>0</v>
      </c>
      <c r="G302" s="95">
        <f>IF(Datos_totales!$B300=60,1,0)</f>
        <v>1</v>
      </c>
      <c r="H302" s="95">
        <f>IF(Datos_totales!$B300=80,1,0)</f>
        <v>0</v>
      </c>
      <c r="I302" s="95">
        <f>IF(Datos_totales!$B300=90,1,0)</f>
        <v>0</v>
      </c>
      <c r="J302" s="95">
        <f>IF(Datos_totales!$M300=2,1,0)</f>
        <v>1</v>
      </c>
      <c r="K302" s="95">
        <f>IF(Datos_totales!$M300=3,1,0)</f>
        <v>0</v>
      </c>
      <c r="L302" s="95">
        <f>IF(Datos_totales!$M300=4,1,0)</f>
        <v>0</v>
      </c>
      <c r="M302" s="95">
        <f>IF(Datos_totales!$M300&gt;4,1,0)</f>
        <v>0</v>
      </c>
      <c r="N302" s="95">
        <f>IF(Datos_totales!$N300&lt;3.2,1,0)</f>
        <v>0</v>
      </c>
      <c r="O302" s="95">
        <f>IF(AND(Datos_totales!$N300&gt;=3.2,Datos_totales!$N300&lt;3.5),1,0)</f>
        <v>1</v>
      </c>
      <c r="P302" s="95">
        <f>IF(AND(Datos_totales!$N300&gt;=3.5,Datos_totales!$N300&lt;3.7),1,0)</f>
        <v>0</v>
      </c>
      <c r="Q302" s="95">
        <f>IF(AND(Datos_totales!$N300&gt;=3.7,Datos_totales!$N300&lt;4),1,0)</f>
        <v>0</v>
      </c>
      <c r="R302" s="95">
        <f>IF(Datos_totales!$N300&gt;4,1,0)</f>
        <v>0</v>
      </c>
      <c r="S302" s="95">
        <v>1</v>
      </c>
      <c r="T302" s="95">
        <f t="shared" si="64"/>
        <v>215</v>
      </c>
      <c r="U302" s="95">
        <v>0</v>
      </c>
      <c r="V302" s="53">
        <v>1.0000000000000009E-2</v>
      </c>
      <c r="W302" s="54">
        <f t="shared" si="55"/>
        <v>1</v>
      </c>
      <c r="X302" s="54">
        <f t="shared" si="56"/>
        <v>0</v>
      </c>
      <c r="Y302" s="54">
        <f t="shared" si="57"/>
        <v>0</v>
      </c>
      <c r="Z302" s="54">
        <f t="shared" si="58"/>
        <v>0</v>
      </c>
      <c r="AA302" s="54">
        <f t="shared" si="59"/>
        <v>0</v>
      </c>
      <c r="AB302" s="95">
        <v>8235</v>
      </c>
      <c r="AC302" s="95">
        <v>8635</v>
      </c>
      <c r="AD302" s="95">
        <v>9054</v>
      </c>
      <c r="AE302" s="95">
        <f t="shared" si="60"/>
        <v>8641</v>
      </c>
      <c r="AF302" s="95">
        <v>99.24</v>
      </c>
      <c r="AG302" s="95">
        <v>1.9966867556001715</v>
      </c>
      <c r="AH302" s="95">
        <v>4.57</v>
      </c>
      <c r="AI302" s="95">
        <f t="shared" si="61"/>
        <v>0</v>
      </c>
      <c r="AJ302" s="95">
        <f t="shared" si="62"/>
        <v>0</v>
      </c>
      <c r="AK302" s="95">
        <f t="shared" si="52"/>
        <v>0</v>
      </c>
      <c r="AL302" s="95">
        <f t="shared" si="53"/>
        <v>1</v>
      </c>
      <c r="AM302" s="95">
        <f t="shared" si="54"/>
        <v>0</v>
      </c>
      <c r="AN302" s="95">
        <v>0.6599162000698503</v>
      </c>
      <c r="AO302" s="95">
        <v>4</v>
      </c>
      <c r="AP302" s="50">
        <f t="shared" si="63"/>
        <v>4</v>
      </c>
      <c r="AQ302" s="95">
        <v>0</v>
      </c>
      <c r="AR302" s="95">
        <f>'Datos sin int'!AE300</f>
        <v>0</v>
      </c>
      <c r="AS302" s="95">
        <f>'Datos sin int'!AF300</f>
        <v>0</v>
      </c>
      <c r="AT302" s="95">
        <f>'Datos sin int'!AG300</f>
        <v>1</v>
      </c>
      <c r="AU302" s="95">
        <f>'Datos sin int'!AH300</f>
        <v>1</v>
      </c>
      <c r="AV302" s="95">
        <f>'Datos sin int'!AI300</f>
        <v>2</v>
      </c>
      <c r="AW302" s="95">
        <f>'Datos sin int'!AJ300</f>
        <v>0</v>
      </c>
      <c r="AX302" s="95">
        <f>'Datos sin int'!AK300</f>
        <v>0</v>
      </c>
      <c r="AY302" s="95">
        <f>'Datos sin int'!AL300</f>
        <v>0</v>
      </c>
      <c r="AZ302" s="95">
        <f>'Datos sin int'!AM300</f>
        <v>1</v>
      </c>
      <c r="BA302" s="95">
        <f>'Datos sin int'!AN300</f>
        <v>1</v>
      </c>
      <c r="BB302" s="95">
        <f>'Datos sin int'!AO300</f>
        <v>0</v>
      </c>
      <c r="BC302" s="95">
        <f>'Datos sin int'!AP300</f>
        <v>0</v>
      </c>
      <c r="BD302" s="95">
        <f>'Datos sin int'!AQ300</f>
        <v>0</v>
      </c>
      <c r="BE302" s="95">
        <f>'Datos sin int'!AR300</f>
        <v>1</v>
      </c>
      <c r="BF302" s="95">
        <f>'Datos sin int'!AS300</f>
        <v>1</v>
      </c>
      <c r="BG302" s="95">
        <f>'Datos sin int'!AT300</f>
        <v>0</v>
      </c>
      <c r="BH302" s="95">
        <f>'Datos sin int'!AU300</f>
        <v>0</v>
      </c>
      <c r="BI302" s="95">
        <f>'Datos sin int'!AV300</f>
        <v>1</v>
      </c>
      <c r="BJ302" s="95">
        <f>'Datos sin int'!AW300</f>
        <v>3</v>
      </c>
      <c r="BK302" s="95">
        <f>'Datos sin int'!AX300</f>
        <v>4</v>
      </c>
    </row>
    <row r="303" spans="1:63" x14ac:dyDescent="0.3">
      <c r="A303" s="141">
        <v>300</v>
      </c>
      <c r="B303" s="95">
        <f>IF(Datos_totales!$E301=1,1,0)</f>
        <v>0</v>
      </c>
      <c r="C303" s="95">
        <f>IF(Datos_totales!$E301=2,1,0)</f>
        <v>0</v>
      </c>
      <c r="D303" s="95">
        <f>IF(Datos_totales!$E301=3,1,0)</f>
        <v>1</v>
      </c>
      <c r="E303" s="95">
        <f>IF(Datos_totales!$E301=4,1,0)</f>
        <v>0</v>
      </c>
      <c r="F303" s="95">
        <f>IF(Datos_totales!$B301=40,1,0)</f>
        <v>0</v>
      </c>
      <c r="G303" s="95">
        <f>IF(Datos_totales!$B301=60,1,0)</f>
        <v>0</v>
      </c>
      <c r="H303" s="95">
        <f>IF(Datos_totales!$B301=80,1,0)</f>
        <v>1</v>
      </c>
      <c r="I303" s="95">
        <f>IF(Datos_totales!$B301=90,1,0)</f>
        <v>0</v>
      </c>
      <c r="J303" s="95">
        <f>IF(Datos_totales!$M301=2,1,0)</f>
        <v>1</v>
      </c>
      <c r="K303" s="95">
        <f>IF(Datos_totales!$M301=3,1,0)</f>
        <v>0</v>
      </c>
      <c r="L303" s="95">
        <f>IF(Datos_totales!$M301=4,1,0)</f>
        <v>0</v>
      </c>
      <c r="M303" s="95">
        <f>IF(Datos_totales!$M301&gt;4,1,0)</f>
        <v>0</v>
      </c>
      <c r="N303" s="95">
        <f>IF(Datos_totales!$N301&lt;3.2,1,0)</f>
        <v>0</v>
      </c>
      <c r="O303" s="95">
        <f>IF(AND(Datos_totales!$N301&gt;=3.2,Datos_totales!$N301&lt;3.5),1,0)</f>
        <v>1</v>
      </c>
      <c r="P303" s="95">
        <f>IF(AND(Datos_totales!$N301&gt;=3.5,Datos_totales!$N301&lt;3.7),1,0)</f>
        <v>0</v>
      </c>
      <c r="Q303" s="95">
        <f>IF(AND(Datos_totales!$N301&gt;=3.7,Datos_totales!$N301&lt;4),1,0)</f>
        <v>0</v>
      </c>
      <c r="R303" s="95">
        <f>IF(Datos_totales!$N301&gt;4,1,0)</f>
        <v>0</v>
      </c>
      <c r="S303" s="95">
        <v>1</v>
      </c>
      <c r="T303" s="95">
        <f t="shared" si="64"/>
        <v>216</v>
      </c>
      <c r="U303" s="95">
        <v>0</v>
      </c>
      <c r="V303" s="53">
        <v>1.0000000000000009E-2</v>
      </c>
      <c r="W303" s="54">
        <f t="shared" si="55"/>
        <v>1</v>
      </c>
      <c r="X303" s="54">
        <f t="shared" si="56"/>
        <v>0</v>
      </c>
      <c r="Y303" s="54">
        <f t="shared" si="57"/>
        <v>0</v>
      </c>
      <c r="Z303" s="54">
        <f t="shared" si="58"/>
        <v>0</v>
      </c>
      <c r="AA303" s="54">
        <f t="shared" si="59"/>
        <v>0</v>
      </c>
      <c r="AB303" s="95">
        <v>8235</v>
      </c>
      <c r="AC303" s="95">
        <v>8635</v>
      </c>
      <c r="AD303" s="95">
        <v>9054</v>
      </c>
      <c r="AE303" s="95">
        <f t="shared" si="60"/>
        <v>8641</v>
      </c>
      <c r="AF303" s="95">
        <v>82.12</v>
      </c>
      <c r="AG303" s="95">
        <v>1.9144489406985543</v>
      </c>
      <c r="AH303" s="95">
        <v>4.5199999999999996</v>
      </c>
      <c r="AI303" s="95">
        <f t="shared" si="61"/>
        <v>0</v>
      </c>
      <c r="AJ303" s="95">
        <f t="shared" si="62"/>
        <v>0</v>
      </c>
      <c r="AK303" s="95">
        <f t="shared" si="52"/>
        <v>0</v>
      </c>
      <c r="AL303" s="95">
        <f t="shared" si="53"/>
        <v>1</v>
      </c>
      <c r="AM303" s="95">
        <f t="shared" si="54"/>
        <v>0</v>
      </c>
      <c r="AN303" s="95">
        <v>0.65513843481138212</v>
      </c>
      <c r="AO303" s="95">
        <v>6</v>
      </c>
      <c r="AP303" s="50">
        <f t="shared" si="63"/>
        <v>6</v>
      </c>
      <c r="AQ303" s="95">
        <v>0</v>
      </c>
      <c r="AR303" s="95">
        <f>'Datos sin int'!AE301</f>
        <v>0</v>
      </c>
      <c r="AS303" s="95">
        <f>'Datos sin int'!AF301</f>
        <v>0</v>
      </c>
      <c r="AT303" s="95">
        <f>'Datos sin int'!AG301</f>
        <v>1</v>
      </c>
      <c r="AU303" s="95">
        <f>'Datos sin int'!AH301</f>
        <v>1</v>
      </c>
      <c r="AV303" s="95">
        <f>'Datos sin int'!AI301</f>
        <v>2</v>
      </c>
      <c r="AW303" s="95">
        <f>'Datos sin int'!AJ301</f>
        <v>0</v>
      </c>
      <c r="AX303" s="95">
        <f>'Datos sin int'!AK301</f>
        <v>0</v>
      </c>
      <c r="AY303" s="95">
        <f>'Datos sin int'!AL301</f>
        <v>1</v>
      </c>
      <c r="AZ303" s="95">
        <f>'Datos sin int'!AM301</f>
        <v>1</v>
      </c>
      <c r="BA303" s="95">
        <f>'Datos sin int'!AN301</f>
        <v>2</v>
      </c>
      <c r="BB303" s="95">
        <f>'Datos sin int'!AO301</f>
        <v>0</v>
      </c>
      <c r="BC303" s="95">
        <f>'Datos sin int'!AP301</f>
        <v>0</v>
      </c>
      <c r="BD303" s="95">
        <f>'Datos sin int'!AQ301</f>
        <v>1</v>
      </c>
      <c r="BE303" s="95">
        <f>'Datos sin int'!AR301</f>
        <v>2</v>
      </c>
      <c r="BF303" s="95">
        <f>'Datos sin int'!AS301</f>
        <v>3</v>
      </c>
      <c r="BG303" s="95">
        <f>'Datos sin int'!AT301</f>
        <v>0</v>
      </c>
      <c r="BH303" s="95">
        <f>'Datos sin int'!AU301</f>
        <v>0</v>
      </c>
      <c r="BI303" s="95">
        <f>'Datos sin int'!AV301</f>
        <v>3</v>
      </c>
      <c r="BJ303" s="95">
        <f>'Datos sin int'!AW301</f>
        <v>4</v>
      </c>
      <c r="BK303" s="95">
        <f>'Datos sin int'!AX301</f>
        <v>7</v>
      </c>
    </row>
    <row r="304" spans="1:63" x14ac:dyDescent="0.3">
      <c r="A304" s="141">
        <v>301</v>
      </c>
      <c r="B304" s="95">
        <f>IF(Datos_totales!$E302=1,1,0)</f>
        <v>0</v>
      </c>
      <c r="C304" s="95">
        <f>IF(Datos_totales!$E302=2,1,0)</f>
        <v>1</v>
      </c>
      <c r="D304" s="95">
        <f>IF(Datos_totales!$E302=3,1,0)</f>
        <v>0</v>
      </c>
      <c r="E304" s="95">
        <f>IF(Datos_totales!$E302=4,1,0)</f>
        <v>0</v>
      </c>
      <c r="F304" s="95">
        <f>IF(Datos_totales!$B302=40,1,0)</f>
        <v>0</v>
      </c>
      <c r="G304" s="95">
        <f>IF(Datos_totales!$B302=60,1,0)</f>
        <v>0</v>
      </c>
      <c r="H304" s="95">
        <f>IF(Datos_totales!$B302=80,1,0)</f>
        <v>1</v>
      </c>
      <c r="I304" s="95">
        <f>IF(Datos_totales!$B302=90,1,0)</f>
        <v>0</v>
      </c>
      <c r="J304" s="95">
        <f>IF(Datos_totales!$M302=2,1,0)</f>
        <v>1</v>
      </c>
      <c r="K304" s="95">
        <f>IF(Datos_totales!$M302=3,1,0)</f>
        <v>0</v>
      </c>
      <c r="L304" s="95">
        <f>IF(Datos_totales!$M302=4,1,0)</f>
        <v>0</v>
      </c>
      <c r="M304" s="95">
        <f>IF(Datos_totales!$M302&gt;4,1,0)</f>
        <v>0</v>
      </c>
      <c r="N304" s="95">
        <f>IF(Datos_totales!$N302&lt;3.2,1,0)</f>
        <v>0</v>
      </c>
      <c r="O304" s="95">
        <f>IF(AND(Datos_totales!$N302&gt;=3.2,Datos_totales!$N302&lt;3.5),1,0)</f>
        <v>1</v>
      </c>
      <c r="P304" s="95">
        <f>IF(AND(Datos_totales!$N302&gt;=3.5,Datos_totales!$N302&lt;3.7),1,0)</f>
        <v>0</v>
      </c>
      <c r="Q304" s="95">
        <f>IF(AND(Datos_totales!$N302&gt;=3.7,Datos_totales!$N302&lt;4),1,0)</f>
        <v>0</v>
      </c>
      <c r="R304" s="95">
        <f>IF(Datos_totales!$N302&gt;4,1,0)</f>
        <v>0</v>
      </c>
      <c r="S304" s="95">
        <v>1</v>
      </c>
      <c r="T304" s="95">
        <f t="shared" si="64"/>
        <v>217</v>
      </c>
      <c r="U304" s="95">
        <v>0</v>
      </c>
      <c r="V304" s="53">
        <v>0</v>
      </c>
      <c r="W304" s="54">
        <f t="shared" si="55"/>
        <v>1</v>
      </c>
      <c r="X304" s="54">
        <f t="shared" si="56"/>
        <v>0</v>
      </c>
      <c r="Y304" s="54">
        <f t="shared" si="57"/>
        <v>0</v>
      </c>
      <c r="Z304" s="54">
        <f t="shared" si="58"/>
        <v>0</v>
      </c>
      <c r="AA304" s="54">
        <f t="shared" si="59"/>
        <v>0</v>
      </c>
      <c r="AB304" s="95">
        <v>8235</v>
      </c>
      <c r="AC304" s="95">
        <v>8635</v>
      </c>
      <c r="AD304" s="95">
        <v>9054</v>
      </c>
      <c r="AE304" s="95">
        <f t="shared" si="60"/>
        <v>8641</v>
      </c>
      <c r="AF304" s="95">
        <v>97.96</v>
      </c>
      <c r="AG304" s="95">
        <v>1.9910487764526765</v>
      </c>
      <c r="AH304" s="95">
        <v>5.61</v>
      </c>
      <c r="AI304" s="95">
        <f t="shared" si="61"/>
        <v>0</v>
      </c>
      <c r="AJ304" s="95">
        <f t="shared" si="62"/>
        <v>0</v>
      </c>
      <c r="AK304" s="95">
        <f t="shared" si="52"/>
        <v>0</v>
      </c>
      <c r="AL304" s="95">
        <f t="shared" si="53"/>
        <v>1</v>
      </c>
      <c r="AM304" s="95">
        <f t="shared" si="54"/>
        <v>0</v>
      </c>
      <c r="AN304" s="95">
        <v>0.74896286125616141</v>
      </c>
      <c r="AO304" s="95">
        <v>5</v>
      </c>
      <c r="AP304" s="50">
        <f t="shared" si="63"/>
        <v>5</v>
      </c>
      <c r="AQ304" s="95">
        <v>0</v>
      </c>
      <c r="AR304" s="95">
        <f>'Datos sin int'!AE302</f>
        <v>0</v>
      </c>
      <c r="AS304" s="95">
        <f>'Datos sin int'!AF302</f>
        <v>0</v>
      </c>
      <c r="AT304" s="95">
        <f>'Datos sin int'!AG302</f>
        <v>1</v>
      </c>
      <c r="AU304" s="95">
        <f>'Datos sin int'!AH302</f>
        <v>0</v>
      </c>
      <c r="AV304" s="95">
        <f>'Datos sin int'!AI302</f>
        <v>1</v>
      </c>
      <c r="AW304" s="95">
        <f>'Datos sin int'!AJ302</f>
        <v>0</v>
      </c>
      <c r="AX304" s="95">
        <f>'Datos sin int'!AK302</f>
        <v>1</v>
      </c>
      <c r="AY304" s="95">
        <f>'Datos sin int'!AL302</f>
        <v>0</v>
      </c>
      <c r="AZ304" s="95">
        <f>'Datos sin int'!AM302</f>
        <v>0</v>
      </c>
      <c r="BA304" s="95">
        <f>'Datos sin int'!AN302</f>
        <v>1</v>
      </c>
      <c r="BB304" s="95">
        <f>'Datos sin int'!AO302</f>
        <v>0</v>
      </c>
      <c r="BC304" s="95">
        <f>'Datos sin int'!AP302</f>
        <v>0</v>
      </c>
      <c r="BD304" s="95">
        <f>'Datos sin int'!AQ302</f>
        <v>0</v>
      </c>
      <c r="BE304" s="95">
        <f>'Datos sin int'!AR302</f>
        <v>1</v>
      </c>
      <c r="BF304" s="95">
        <f>'Datos sin int'!AS302</f>
        <v>1</v>
      </c>
      <c r="BG304" s="95">
        <f>'Datos sin int'!AT302</f>
        <v>0</v>
      </c>
      <c r="BH304" s="95">
        <f>'Datos sin int'!AU302</f>
        <v>1</v>
      </c>
      <c r="BI304" s="95">
        <f>'Datos sin int'!AV302</f>
        <v>1</v>
      </c>
      <c r="BJ304" s="95">
        <f>'Datos sin int'!AW302</f>
        <v>1</v>
      </c>
      <c r="BK304" s="95">
        <f>'Datos sin int'!AX302</f>
        <v>3</v>
      </c>
    </row>
    <row r="305" spans="1:63" x14ac:dyDescent="0.3">
      <c r="A305" s="141">
        <v>302</v>
      </c>
      <c r="B305" s="95">
        <f>IF(Datos_totales!$E303=1,1,0)</f>
        <v>0</v>
      </c>
      <c r="C305" s="95">
        <f>IF(Datos_totales!$E303=2,1,0)</f>
        <v>0</v>
      </c>
      <c r="D305" s="95">
        <f>IF(Datos_totales!$E303=3,1,0)</f>
        <v>1</v>
      </c>
      <c r="E305" s="95">
        <f>IF(Datos_totales!$E303=4,1,0)</f>
        <v>0</v>
      </c>
      <c r="F305" s="95">
        <f>IF(Datos_totales!$B303=40,1,0)</f>
        <v>0</v>
      </c>
      <c r="G305" s="95">
        <f>IF(Datos_totales!$B303=60,1,0)</f>
        <v>1</v>
      </c>
      <c r="H305" s="95">
        <f>IF(Datos_totales!$B303=80,1,0)</f>
        <v>0</v>
      </c>
      <c r="I305" s="95">
        <f>IF(Datos_totales!$B303=90,1,0)</f>
        <v>0</v>
      </c>
      <c r="J305" s="95">
        <f>IF(Datos_totales!$M303=2,1,0)</f>
        <v>1</v>
      </c>
      <c r="K305" s="95">
        <f>IF(Datos_totales!$M303=3,1,0)</f>
        <v>0</v>
      </c>
      <c r="L305" s="95">
        <f>IF(Datos_totales!$M303=4,1,0)</f>
        <v>0</v>
      </c>
      <c r="M305" s="95">
        <f>IF(Datos_totales!$M303&gt;4,1,0)</f>
        <v>0</v>
      </c>
      <c r="N305" s="95">
        <f>IF(Datos_totales!$N303&lt;3.2,1,0)</f>
        <v>0</v>
      </c>
      <c r="O305" s="95">
        <f>IF(AND(Datos_totales!$N303&gt;=3.2,Datos_totales!$N303&lt;3.5),1,0)</f>
        <v>1</v>
      </c>
      <c r="P305" s="95">
        <f>IF(AND(Datos_totales!$N303&gt;=3.5,Datos_totales!$N303&lt;3.7),1,0)</f>
        <v>0</v>
      </c>
      <c r="Q305" s="95">
        <f>IF(AND(Datos_totales!$N303&gt;=3.7,Datos_totales!$N303&lt;4),1,0)</f>
        <v>0</v>
      </c>
      <c r="R305" s="95">
        <f>IF(Datos_totales!$N303&gt;4,1,0)</f>
        <v>0</v>
      </c>
      <c r="S305" s="95">
        <v>0.5</v>
      </c>
      <c r="T305" s="95">
        <f t="shared" si="64"/>
        <v>217.5</v>
      </c>
      <c r="U305" s="95">
        <v>0</v>
      </c>
      <c r="V305" s="53">
        <v>0</v>
      </c>
      <c r="W305" s="54">
        <f t="shared" si="55"/>
        <v>1</v>
      </c>
      <c r="X305" s="54">
        <f t="shared" si="56"/>
        <v>0</v>
      </c>
      <c r="Y305" s="54">
        <f t="shared" si="57"/>
        <v>0</v>
      </c>
      <c r="Z305" s="54">
        <f t="shared" si="58"/>
        <v>0</v>
      </c>
      <c r="AA305" s="54">
        <f t="shared" si="59"/>
        <v>0</v>
      </c>
      <c r="AB305" s="95">
        <v>8235</v>
      </c>
      <c r="AC305" s="95">
        <v>8635</v>
      </c>
      <c r="AD305" s="95">
        <v>9054</v>
      </c>
      <c r="AE305" s="95">
        <f t="shared" si="60"/>
        <v>8641</v>
      </c>
      <c r="AF305" s="95">
        <v>45.7</v>
      </c>
      <c r="AG305" s="95">
        <v>1.6599162000698502</v>
      </c>
      <c r="AH305" s="95">
        <v>4.99</v>
      </c>
      <c r="AI305" s="95">
        <f t="shared" si="61"/>
        <v>0</v>
      </c>
      <c r="AJ305" s="95">
        <f t="shared" si="62"/>
        <v>0</v>
      </c>
      <c r="AK305" s="95">
        <f t="shared" si="52"/>
        <v>0</v>
      </c>
      <c r="AL305" s="95">
        <f t="shared" si="53"/>
        <v>1</v>
      </c>
      <c r="AM305" s="95">
        <f t="shared" si="54"/>
        <v>0</v>
      </c>
      <c r="AN305" s="95">
        <v>0.69810054562338997</v>
      </c>
      <c r="AO305" s="95">
        <v>1</v>
      </c>
      <c r="AP305" s="50">
        <f t="shared" si="63"/>
        <v>2</v>
      </c>
      <c r="AQ305" s="95">
        <v>0</v>
      </c>
      <c r="AR305" s="95">
        <f>'Datos sin int'!AE303</f>
        <v>0</v>
      </c>
      <c r="AS305" s="95">
        <f>'Datos sin int'!AF303</f>
        <v>1</v>
      </c>
      <c r="AT305" s="95">
        <f>'Datos sin int'!AG303</f>
        <v>1</v>
      </c>
      <c r="AU305" s="95">
        <f>'Datos sin int'!AH303</f>
        <v>0</v>
      </c>
      <c r="AV305" s="95">
        <f>'Datos sin int'!AI303</f>
        <v>2</v>
      </c>
      <c r="AW305" s="95">
        <f>'Datos sin int'!AJ303</f>
        <v>0</v>
      </c>
      <c r="AX305" s="95">
        <f>'Datos sin int'!AK303</f>
        <v>2</v>
      </c>
      <c r="AY305" s="95">
        <f>'Datos sin int'!AL303</f>
        <v>0</v>
      </c>
      <c r="AZ305" s="95">
        <f>'Datos sin int'!AM303</f>
        <v>0</v>
      </c>
      <c r="BA305" s="95">
        <f>'Datos sin int'!AN303</f>
        <v>2</v>
      </c>
      <c r="BB305" s="95">
        <f>'Datos sin int'!AO303</f>
        <v>0</v>
      </c>
      <c r="BC305" s="95">
        <f>'Datos sin int'!AP303</f>
        <v>1</v>
      </c>
      <c r="BD305" s="95">
        <f>'Datos sin int'!AQ303</f>
        <v>1</v>
      </c>
      <c r="BE305" s="95">
        <f>'Datos sin int'!AR303</f>
        <v>1</v>
      </c>
      <c r="BF305" s="95">
        <f>'Datos sin int'!AS303</f>
        <v>3</v>
      </c>
      <c r="BG305" s="95">
        <f>'Datos sin int'!AT303</f>
        <v>0</v>
      </c>
      <c r="BH305" s="95">
        <f>'Datos sin int'!AU303</f>
        <v>4</v>
      </c>
      <c r="BI305" s="95">
        <f>'Datos sin int'!AV303</f>
        <v>2</v>
      </c>
      <c r="BJ305" s="95">
        <f>'Datos sin int'!AW303</f>
        <v>1</v>
      </c>
      <c r="BK305" s="95">
        <f>'Datos sin int'!AX303</f>
        <v>7</v>
      </c>
    </row>
    <row r="306" spans="1:63" x14ac:dyDescent="0.3">
      <c r="A306" s="141">
        <v>303</v>
      </c>
      <c r="B306" s="95">
        <f>IF(Datos_totales!$E304=1,1,0)</f>
        <v>0</v>
      </c>
      <c r="C306" s="95">
        <f>IF(Datos_totales!$E304=2,1,0)</f>
        <v>0</v>
      </c>
      <c r="D306" s="95">
        <f>IF(Datos_totales!$E304=3,1,0)</f>
        <v>1</v>
      </c>
      <c r="E306" s="95">
        <f>IF(Datos_totales!$E304=4,1,0)</f>
        <v>0</v>
      </c>
      <c r="F306" s="95">
        <f>IF(Datos_totales!$B304=40,1,0)</f>
        <v>0</v>
      </c>
      <c r="G306" s="95">
        <f>IF(Datos_totales!$B304=60,1,0)</f>
        <v>0</v>
      </c>
      <c r="H306" s="95">
        <f>IF(Datos_totales!$B304=80,1,0)</f>
        <v>1</v>
      </c>
      <c r="I306" s="95">
        <f>IF(Datos_totales!$B304=90,1,0)</f>
        <v>0</v>
      </c>
      <c r="J306" s="95">
        <f>IF(Datos_totales!$M304=2,1,0)</f>
        <v>1</v>
      </c>
      <c r="K306" s="95">
        <f>IF(Datos_totales!$M304=3,1,0)</f>
        <v>0</v>
      </c>
      <c r="L306" s="95">
        <f>IF(Datos_totales!$M304=4,1,0)</f>
        <v>0</v>
      </c>
      <c r="M306" s="95">
        <f>IF(Datos_totales!$M304&gt;4,1,0)</f>
        <v>0</v>
      </c>
      <c r="N306" s="95">
        <f>IF(Datos_totales!$N304&lt;3.2,1,0)</f>
        <v>0</v>
      </c>
      <c r="O306" s="95">
        <f>IF(AND(Datos_totales!$N304&gt;=3.2,Datos_totales!$N304&lt;3.5),1,0)</f>
        <v>0</v>
      </c>
      <c r="P306" s="95">
        <f>IF(AND(Datos_totales!$N304&gt;=3.5,Datos_totales!$N304&lt;3.7),1,0)</f>
        <v>1</v>
      </c>
      <c r="Q306" s="95">
        <f>IF(AND(Datos_totales!$N304&gt;=3.7,Datos_totales!$N304&lt;4),1,0)</f>
        <v>0</v>
      </c>
      <c r="R306" s="95">
        <f>IF(Datos_totales!$N304&gt;4,1,0)</f>
        <v>0</v>
      </c>
      <c r="S306" s="95">
        <v>0.5</v>
      </c>
      <c r="T306" s="95">
        <f t="shared" si="64"/>
        <v>218</v>
      </c>
      <c r="U306" s="95">
        <v>0</v>
      </c>
      <c r="V306" s="53">
        <v>1.0000000000000009E-2</v>
      </c>
      <c r="W306" s="54">
        <f t="shared" si="55"/>
        <v>1</v>
      </c>
      <c r="X306" s="54">
        <f t="shared" si="56"/>
        <v>0</v>
      </c>
      <c r="Y306" s="54">
        <f t="shared" si="57"/>
        <v>0</v>
      </c>
      <c r="Z306" s="54">
        <f t="shared" si="58"/>
        <v>0</v>
      </c>
      <c r="AA306" s="54">
        <f t="shared" si="59"/>
        <v>0</v>
      </c>
      <c r="AB306" s="95">
        <v>4519</v>
      </c>
      <c r="AC306" s="95">
        <v>4742</v>
      </c>
      <c r="AD306" s="95">
        <v>4976</v>
      </c>
      <c r="AE306" s="95">
        <f t="shared" si="60"/>
        <v>4746</v>
      </c>
      <c r="AF306" s="95">
        <v>122.63</v>
      </c>
      <c r="AG306" s="95">
        <v>2.088596728262746</v>
      </c>
      <c r="AH306" s="95">
        <v>5.04</v>
      </c>
      <c r="AI306" s="95">
        <f t="shared" si="61"/>
        <v>0</v>
      </c>
      <c r="AJ306" s="95">
        <f t="shared" si="62"/>
        <v>0</v>
      </c>
      <c r="AK306" s="95">
        <f t="shared" si="52"/>
        <v>0</v>
      </c>
      <c r="AL306" s="95">
        <f t="shared" si="53"/>
        <v>1</v>
      </c>
      <c r="AM306" s="95">
        <f t="shared" si="54"/>
        <v>0</v>
      </c>
      <c r="AN306" s="95">
        <v>0.70243053644552533</v>
      </c>
      <c r="AO306" s="95">
        <v>4</v>
      </c>
      <c r="AP306" s="50">
        <f t="shared" si="63"/>
        <v>8</v>
      </c>
      <c r="AQ306" s="95">
        <v>0</v>
      </c>
      <c r="AR306" s="95">
        <f>'Datos sin int'!AE304</f>
        <v>0</v>
      </c>
      <c r="AS306" s="95">
        <f>'Datos sin int'!AF304</f>
        <v>0</v>
      </c>
      <c r="AT306" s="95">
        <f>'Datos sin int'!AG304</f>
        <v>0</v>
      </c>
      <c r="AU306" s="95">
        <f>'Datos sin int'!AH304</f>
        <v>0</v>
      </c>
      <c r="AV306" s="95">
        <f>'Datos sin int'!AI304</f>
        <v>0</v>
      </c>
      <c r="AW306" s="95">
        <f>'Datos sin int'!AJ304</f>
        <v>0</v>
      </c>
      <c r="AX306" s="95">
        <f>'Datos sin int'!AK304</f>
        <v>0</v>
      </c>
      <c r="AY306" s="95">
        <f>'Datos sin int'!AL304</f>
        <v>0</v>
      </c>
      <c r="AZ306" s="95">
        <f>'Datos sin int'!AM304</f>
        <v>0</v>
      </c>
      <c r="BA306" s="95">
        <f>'Datos sin int'!AN304</f>
        <v>0</v>
      </c>
      <c r="BB306" s="95">
        <f>'Datos sin int'!AO304</f>
        <v>0</v>
      </c>
      <c r="BC306" s="95">
        <f>'Datos sin int'!AP304</f>
        <v>0</v>
      </c>
      <c r="BD306" s="95">
        <f>'Datos sin int'!AQ304</f>
        <v>0</v>
      </c>
      <c r="BE306" s="95">
        <f>'Datos sin int'!AR304</f>
        <v>0</v>
      </c>
      <c r="BF306" s="95">
        <f>'Datos sin int'!AS304</f>
        <v>0</v>
      </c>
      <c r="BG306" s="95">
        <f>'Datos sin int'!AT304</f>
        <v>0</v>
      </c>
      <c r="BH306" s="95">
        <f>'Datos sin int'!AU304</f>
        <v>0</v>
      </c>
      <c r="BI306" s="95">
        <f>'Datos sin int'!AV304</f>
        <v>0</v>
      </c>
      <c r="BJ306" s="95">
        <f>'Datos sin int'!AW304</f>
        <v>0</v>
      </c>
      <c r="BK306" s="95">
        <f>'Datos sin int'!AX304</f>
        <v>0</v>
      </c>
    </row>
    <row r="307" spans="1:63" x14ac:dyDescent="0.3">
      <c r="A307" s="141">
        <v>304</v>
      </c>
      <c r="B307" s="95">
        <f>IF(Datos_totales!$E305=1,1,0)</f>
        <v>0</v>
      </c>
      <c r="C307" s="95">
        <f>IF(Datos_totales!$E305=2,1,0)</f>
        <v>0</v>
      </c>
      <c r="D307" s="95">
        <f>IF(Datos_totales!$E305=3,1,0)</f>
        <v>1</v>
      </c>
      <c r="E307" s="95">
        <f>IF(Datos_totales!$E305=4,1,0)</f>
        <v>0</v>
      </c>
      <c r="F307" s="95">
        <f>IF(Datos_totales!$B305=40,1,0)</f>
        <v>0</v>
      </c>
      <c r="G307" s="95">
        <f>IF(Datos_totales!$B305=60,1,0)</f>
        <v>0</v>
      </c>
      <c r="H307" s="95">
        <f>IF(Datos_totales!$B305=80,1,0)</f>
        <v>1</v>
      </c>
      <c r="I307" s="95">
        <f>IF(Datos_totales!$B305=90,1,0)</f>
        <v>0</v>
      </c>
      <c r="J307" s="95">
        <f>IF(Datos_totales!$M305=2,1,0)</f>
        <v>1</v>
      </c>
      <c r="K307" s="95">
        <f>IF(Datos_totales!$M305=3,1,0)</f>
        <v>0</v>
      </c>
      <c r="L307" s="95">
        <f>IF(Datos_totales!$M305=4,1,0)</f>
        <v>0</v>
      </c>
      <c r="M307" s="95">
        <f>IF(Datos_totales!$M305&gt;4,1,0)</f>
        <v>0</v>
      </c>
      <c r="N307" s="95">
        <f>IF(Datos_totales!$N305&lt;3.2,1,0)</f>
        <v>0</v>
      </c>
      <c r="O307" s="95">
        <f>IF(AND(Datos_totales!$N305&gt;=3.2,Datos_totales!$N305&lt;3.5),1,0)</f>
        <v>0</v>
      </c>
      <c r="P307" s="95">
        <f>IF(AND(Datos_totales!$N305&gt;=3.5,Datos_totales!$N305&lt;3.7),1,0)</f>
        <v>0</v>
      </c>
      <c r="Q307" s="95">
        <f>IF(AND(Datos_totales!$N305&gt;=3.7,Datos_totales!$N305&lt;4),1,0)</f>
        <v>1</v>
      </c>
      <c r="R307" s="95">
        <f>IF(Datos_totales!$N305&gt;4,1,0)</f>
        <v>0</v>
      </c>
      <c r="S307" s="95">
        <v>0.63599999999999568</v>
      </c>
      <c r="T307" s="95">
        <f t="shared" si="64"/>
        <v>218.636</v>
      </c>
      <c r="U307" s="95">
        <v>0</v>
      </c>
      <c r="V307" s="53">
        <v>0</v>
      </c>
      <c r="W307" s="54">
        <f t="shared" si="55"/>
        <v>1</v>
      </c>
      <c r="X307" s="54">
        <f t="shared" si="56"/>
        <v>0</v>
      </c>
      <c r="Y307" s="54">
        <f t="shared" si="57"/>
        <v>0</v>
      </c>
      <c r="Z307" s="54">
        <f t="shared" si="58"/>
        <v>0</v>
      </c>
      <c r="AA307" s="54">
        <f t="shared" si="59"/>
        <v>0</v>
      </c>
      <c r="AB307" s="95">
        <v>4519</v>
      </c>
      <c r="AC307" s="95">
        <v>4742</v>
      </c>
      <c r="AD307" s="95">
        <v>4976</v>
      </c>
      <c r="AE307" s="95">
        <f t="shared" si="60"/>
        <v>4746</v>
      </c>
      <c r="AF307" s="95">
        <v>104.98</v>
      </c>
      <c r="AG307" s="95">
        <v>2.0211065684321219</v>
      </c>
      <c r="AH307" s="95">
        <v>4.63</v>
      </c>
      <c r="AI307" s="95">
        <f t="shared" si="61"/>
        <v>0</v>
      </c>
      <c r="AJ307" s="95">
        <f t="shared" si="62"/>
        <v>0</v>
      </c>
      <c r="AK307" s="95">
        <f t="shared" si="52"/>
        <v>0</v>
      </c>
      <c r="AL307" s="95">
        <f t="shared" si="53"/>
        <v>1</v>
      </c>
      <c r="AM307" s="95">
        <f t="shared" si="54"/>
        <v>0</v>
      </c>
      <c r="AN307" s="95">
        <v>0.66558099101795309</v>
      </c>
      <c r="AO307" s="95">
        <v>1</v>
      </c>
      <c r="AP307" s="50">
        <f t="shared" si="63"/>
        <v>1.572327044025168</v>
      </c>
      <c r="AQ307" s="95">
        <v>0</v>
      </c>
      <c r="AR307" s="95">
        <f>'Datos sin int'!AE305</f>
        <v>0</v>
      </c>
      <c r="AS307" s="95">
        <f>'Datos sin int'!AF305</f>
        <v>0</v>
      </c>
      <c r="AT307" s="95">
        <f>'Datos sin int'!AG305</f>
        <v>0</v>
      </c>
      <c r="AU307" s="95">
        <f>'Datos sin int'!AH305</f>
        <v>0</v>
      </c>
      <c r="AV307" s="95">
        <f>'Datos sin int'!AI305</f>
        <v>0</v>
      </c>
      <c r="AW307" s="95">
        <f>'Datos sin int'!AJ305</f>
        <v>0</v>
      </c>
      <c r="AX307" s="95">
        <f>'Datos sin int'!AK305</f>
        <v>0</v>
      </c>
      <c r="AY307" s="95">
        <f>'Datos sin int'!AL305</f>
        <v>0</v>
      </c>
      <c r="AZ307" s="95">
        <f>'Datos sin int'!AM305</f>
        <v>1</v>
      </c>
      <c r="BA307" s="95">
        <f>'Datos sin int'!AN305</f>
        <v>1</v>
      </c>
      <c r="BB307" s="95">
        <f>'Datos sin int'!AO305</f>
        <v>0</v>
      </c>
      <c r="BC307" s="95">
        <f>'Datos sin int'!AP305</f>
        <v>0</v>
      </c>
      <c r="BD307" s="95">
        <f>'Datos sin int'!AQ305</f>
        <v>0</v>
      </c>
      <c r="BE307" s="95">
        <f>'Datos sin int'!AR305</f>
        <v>2</v>
      </c>
      <c r="BF307" s="95">
        <f>'Datos sin int'!AS305</f>
        <v>2</v>
      </c>
      <c r="BG307" s="95">
        <f>'Datos sin int'!AT305</f>
        <v>0</v>
      </c>
      <c r="BH307" s="95">
        <f>'Datos sin int'!AU305</f>
        <v>0</v>
      </c>
      <c r="BI307" s="95">
        <f>'Datos sin int'!AV305</f>
        <v>0</v>
      </c>
      <c r="BJ307" s="95">
        <f>'Datos sin int'!AW305</f>
        <v>3</v>
      </c>
      <c r="BK307" s="95">
        <f>'Datos sin int'!AX305</f>
        <v>3</v>
      </c>
    </row>
    <row r="308" spans="1:63" x14ac:dyDescent="0.3">
      <c r="A308" s="141">
        <v>305</v>
      </c>
      <c r="B308" s="95">
        <f>IF(Datos_totales!$E306=1,1,0)</f>
        <v>0</v>
      </c>
      <c r="C308" s="95">
        <f>IF(Datos_totales!$E306=2,1,0)</f>
        <v>0</v>
      </c>
      <c r="D308" s="95">
        <f>IF(Datos_totales!$E306=3,1,0)</f>
        <v>1</v>
      </c>
      <c r="E308" s="95">
        <f>IF(Datos_totales!$E306=4,1,0)</f>
        <v>0</v>
      </c>
      <c r="F308" s="95">
        <f>IF(Datos_totales!$B306=40,1,0)</f>
        <v>0</v>
      </c>
      <c r="G308" s="95">
        <f>IF(Datos_totales!$B306=60,1,0)</f>
        <v>0</v>
      </c>
      <c r="H308" s="95">
        <f>IF(Datos_totales!$B306=80,1,0)</f>
        <v>1</v>
      </c>
      <c r="I308" s="95">
        <f>IF(Datos_totales!$B306=90,1,0)</f>
        <v>0</v>
      </c>
      <c r="J308" s="95">
        <f>IF(Datos_totales!$M306=2,1,0)</f>
        <v>1</v>
      </c>
      <c r="K308" s="95">
        <f>IF(Datos_totales!$M306=3,1,0)</f>
        <v>0</v>
      </c>
      <c r="L308" s="95">
        <f>IF(Datos_totales!$M306=4,1,0)</f>
        <v>0</v>
      </c>
      <c r="M308" s="95">
        <f>IF(Datos_totales!$M306&gt;4,1,0)</f>
        <v>0</v>
      </c>
      <c r="N308" s="95">
        <f>IF(Datos_totales!$N306&lt;3.2,1,0)</f>
        <v>0</v>
      </c>
      <c r="O308" s="95">
        <f>IF(AND(Datos_totales!$N306&gt;=3.2,Datos_totales!$N306&lt;3.5),1,0)</f>
        <v>1</v>
      </c>
      <c r="P308" s="95">
        <f>IF(AND(Datos_totales!$N306&gt;=3.5,Datos_totales!$N306&lt;3.7),1,0)</f>
        <v>0</v>
      </c>
      <c r="Q308" s="95">
        <f>IF(AND(Datos_totales!$N306&gt;=3.7,Datos_totales!$N306&lt;4),1,0)</f>
        <v>0</v>
      </c>
      <c r="R308" s="95">
        <f>IF(Datos_totales!$N306&gt;4,1,0)</f>
        <v>0</v>
      </c>
      <c r="S308" s="95">
        <v>0.96399999999999864</v>
      </c>
      <c r="T308" s="95">
        <f t="shared" si="64"/>
        <v>219.6</v>
      </c>
      <c r="U308" s="95">
        <v>0</v>
      </c>
      <c r="V308" s="53">
        <v>4.0000000000000036E-2</v>
      </c>
      <c r="W308" s="54">
        <f t="shared" si="55"/>
        <v>0</v>
      </c>
      <c r="X308" s="54">
        <f t="shared" si="56"/>
        <v>1</v>
      </c>
      <c r="Y308" s="54">
        <f t="shared" si="57"/>
        <v>0</v>
      </c>
      <c r="Z308" s="54">
        <f t="shared" si="58"/>
        <v>0</v>
      </c>
      <c r="AA308" s="54">
        <f t="shared" si="59"/>
        <v>0</v>
      </c>
      <c r="AB308" s="95">
        <v>4519</v>
      </c>
      <c r="AC308" s="95">
        <v>4742</v>
      </c>
      <c r="AD308" s="95">
        <v>4976</v>
      </c>
      <c r="AE308" s="95">
        <f t="shared" si="60"/>
        <v>4746</v>
      </c>
      <c r="AF308" s="95">
        <v>119.07</v>
      </c>
      <c r="AG308" s="95">
        <v>2.075802353626826</v>
      </c>
      <c r="AH308" s="95">
        <v>4.37</v>
      </c>
      <c r="AI308" s="95">
        <f t="shared" si="61"/>
        <v>0</v>
      </c>
      <c r="AJ308" s="95">
        <f t="shared" si="62"/>
        <v>0</v>
      </c>
      <c r="AK308" s="95">
        <f t="shared" si="52"/>
        <v>0</v>
      </c>
      <c r="AL308" s="95">
        <f t="shared" si="53"/>
        <v>1</v>
      </c>
      <c r="AM308" s="95">
        <f t="shared" si="54"/>
        <v>0</v>
      </c>
      <c r="AN308" s="95">
        <v>0.64048143697042181</v>
      </c>
      <c r="AO308" s="95">
        <v>0</v>
      </c>
      <c r="AP308" s="50">
        <f t="shared" si="63"/>
        <v>0</v>
      </c>
      <c r="AQ308" s="95">
        <v>0</v>
      </c>
      <c r="AR308" s="95">
        <f>'Datos sin int'!AE306</f>
        <v>0</v>
      </c>
      <c r="AS308" s="95">
        <f>'Datos sin int'!AF306</f>
        <v>0</v>
      </c>
      <c r="AT308" s="95">
        <f>'Datos sin int'!AG306</f>
        <v>0</v>
      </c>
      <c r="AU308" s="95">
        <f>'Datos sin int'!AH306</f>
        <v>0</v>
      </c>
      <c r="AV308" s="95">
        <f>'Datos sin int'!AI306</f>
        <v>0</v>
      </c>
      <c r="AW308" s="95">
        <f>'Datos sin int'!AJ306</f>
        <v>0</v>
      </c>
      <c r="AX308" s="95">
        <f>'Datos sin int'!AK306</f>
        <v>0</v>
      </c>
      <c r="AY308" s="95">
        <f>'Datos sin int'!AL306</f>
        <v>0</v>
      </c>
      <c r="AZ308" s="95">
        <f>'Datos sin int'!AM306</f>
        <v>0</v>
      </c>
      <c r="BA308" s="95">
        <f>'Datos sin int'!AN306</f>
        <v>0</v>
      </c>
      <c r="BB308" s="95">
        <f>'Datos sin int'!AO306</f>
        <v>0</v>
      </c>
      <c r="BC308" s="95">
        <f>'Datos sin int'!AP306</f>
        <v>0</v>
      </c>
      <c r="BD308" s="95">
        <f>'Datos sin int'!AQ306</f>
        <v>0</v>
      </c>
      <c r="BE308" s="95">
        <f>'Datos sin int'!AR306</f>
        <v>0</v>
      </c>
      <c r="BF308" s="95">
        <f>'Datos sin int'!AS306</f>
        <v>0</v>
      </c>
      <c r="BG308" s="95">
        <f>'Datos sin int'!AT306</f>
        <v>0</v>
      </c>
      <c r="BH308" s="95">
        <f>'Datos sin int'!AU306</f>
        <v>0</v>
      </c>
      <c r="BI308" s="95">
        <f>'Datos sin int'!AV306</f>
        <v>0</v>
      </c>
      <c r="BJ308" s="95">
        <f>'Datos sin int'!AW306</f>
        <v>0</v>
      </c>
      <c r="BK308" s="95">
        <f>'Datos sin int'!AX306</f>
        <v>0</v>
      </c>
    </row>
    <row r="309" spans="1:63" x14ac:dyDescent="0.3">
      <c r="A309" s="141">
        <v>306</v>
      </c>
      <c r="B309" s="95">
        <f>IF(Datos_totales!$E307=1,1,0)</f>
        <v>0</v>
      </c>
      <c r="C309" s="95">
        <f>IF(Datos_totales!$E307=2,1,0)</f>
        <v>0</v>
      </c>
      <c r="D309" s="95">
        <f>IF(Datos_totales!$E307=3,1,0)</f>
        <v>0</v>
      </c>
      <c r="E309" s="95">
        <f>IF(Datos_totales!$E307=4,1,0)</f>
        <v>1</v>
      </c>
      <c r="F309" s="95">
        <f>IF(Datos_totales!$B307=40,1,0)</f>
        <v>0</v>
      </c>
      <c r="G309" s="95">
        <f>IF(Datos_totales!$B307=60,1,0)</f>
        <v>0</v>
      </c>
      <c r="H309" s="95">
        <f>IF(Datos_totales!$B307=80,1,0)</f>
        <v>1</v>
      </c>
      <c r="I309" s="95">
        <f>IF(Datos_totales!$B307=90,1,0)</f>
        <v>0</v>
      </c>
      <c r="J309" s="95">
        <f>IF(Datos_totales!$M307=2,1,0)</f>
        <v>1</v>
      </c>
      <c r="K309" s="95">
        <f>IF(Datos_totales!$M307=3,1,0)</f>
        <v>0</v>
      </c>
      <c r="L309" s="95">
        <f>IF(Datos_totales!$M307=4,1,0)</f>
        <v>0</v>
      </c>
      <c r="M309" s="95">
        <f>IF(Datos_totales!$M307&gt;4,1,0)</f>
        <v>0</v>
      </c>
      <c r="N309" s="95">
        <f>IF(Datos_totales!$N307&lt;3.2,1,0)</f>
        <v>0</v>
      </c>
      <c r="O309" s="95">
        <f>IF(AND(Datos_totales!$N307&gt;=3.2,Datos_totales!$N307&lt;3.5),1,0)</f>
        <v>0</v>
      </c>
      <c r="P309" s="95">
        <f>IF(AND(Datos_totales!$N307&gt;=3.5,Datos_totales!$N307&lt;3.7),1,0)</f>
        <v>1</v>
      </c>
      <c r="Q309" s="95">
        <f>IF(AND(Datos_totales!$N307&gt;=3.7,Datos_totales!$N307&lt;4),1,0)</f>
        <v>0</v>
      </c>
      <c r="R309" s="95">
        <f>IF(Datos_totales!$N307&gt;4,1,0)</f>
        <v>0</v>
      </c>
      <c r="S309" s="95">
        <v>1.4000000000000057</v>
      </c>
      <c r="T309" s="95">
        <f t="shared" si="64"/>
        <v>221</v>
      </c>
      <c r="U309" s="95">
        <v>0</v>
      </c>
      <c r="V309" s="53">
        <v>0</v>
      </c>
      <c r="W309" s="54">
        <f t="shared" si="55"/>
        <v>1</v>
      </c>
      <c r="X309" s="54">
        <f t="shared" si="56"/>
        <v>0</v>
      </c>
      <c r="Y309" s="54">
        <f t="shared" si="57"/>
        <v>0</v>
      </c>
      <c r="Z309" s="54">
        <f t="shared" si="58"/>
        <v>0</v>
      </c>
      <c r="AA309" s="54">
        <f t="shared" si="59"/>
        <v>0</v>
      </c>
      <c r="AB309" s="95">
        <v>4519</v>
      </c>
      <c r="AC309" s="95">
        <v>4742</v>
      </c>
      <c r="AD309" s="95">
        <v>4976</v>
      </c>
      <c r="AE309" s="95">
        <f t="shared" si="60"/>
        <v>4746</v>
      </c>
      <c r="AF309" s="95">
        <v>144.11000000000001</v>
      </c>
      <c r="AG309" s="95">
        <v>2.1586941181778614</v>
      </c>
      <c r="AH309" s="95">
        <v>4.72</v>
      </c>
      <c r="AI309" s="95">
        <f t="shared" si="61"/>
        <v>0</v>
      </c>
      <c r="AJ309" s="95">
        <f t="shared" si="62"/>
        <v>0</v>
      </c>
      <c r="AK309" s="95">
        <f t="shared" si="52"/>
        <v>0</v>
      </c>
      <c r="AL309" s="95">
        <f t="shared" si="53"/>
        <v>1</v>
      </c>
      <c r="AM309" s="95">
        <f t="shared" si="54"/>
        <v>0</v>
      </c>
      <c r="AN309" s="95">
        <v>0.67394199863408777</v>
      </c>
      <c r="AO309" s="95">
        <v>0</v>
      </c>
      <c r="AP309" s="50">
        <f t="shared" si="63"/>
        <v>0</v>
      </c>
      <c r="AQ309" s="95">
        <v>0</v>
      </c>
      <c r="AR309" s="95">
        <f>'Datos sin int'!AE307</f>
        <v>0</v>
      </c>
      <c r="AS309" s="95">
        <f>'Datos sin int'!AF307</f>
        <v>0</v>
      </c>
      <c r="AT309" s="95">
        <f>'Datos sin int'!AG307</f>
        <v>0</v>
      </c>
      <c r="AU309" s="95">
        <f>'Datos sin int'!AH307</f>
        <v>0</v>
      </c>
      <c r="AV309" s="95">
        <f>'Datos sin int'!AI307</f>
        <v>0</v>
      </c>
      <c r="AW309" s="95">
        <f>'Datos sin int'!AJ307</f>
        <v>0</v>
      </c>
      <c r="AX309" s="95">
        <f>'Datos sin int'!AK307</f>
        <v>1</v>
      </c>
      <c r="AY309" s="95">
        <f>'Datos sin int'!AL307</f>
        <v>0</v>
      </c>
      <c r="AZ309" s="95">
        <f>'Datos sin int'!AM307</f>
        <v>0</v>
      </c>
      <c r="BA309" s="95">
        <f>'Datos sin int'!AN307</f>
        <v>1</v>
      </c>
      <c r="BB309" s="95">
        <f>'Datos sin int'!AO307</f>
        <v>0</v>
      </c>
      <c r="BC309" s="95">
        <f>'Datos sin int'!AP307</f>
        <v>0</v>
      </c>
      <c r="BD309" s="95">
        <f>'Datos sin int'!AQ307</f>
        <v>1</v>
      </c>
      <c r="BE309" s="95">
        <f>'Datos sin int'!AR307</f>
        <v>0</v>
      </c>
      <c r="BF309" s="95">
        <f>'Datos sin int'!AS307</f>
        <v>1</v>
      </c>
      <c r="BG309" s="95">
        <f>'Datos sin int'!AT307</f>
        <v>0</v>
      </c>
      <c r="BH309" s="95">
        <f>'Datos sin int'!AU307</f>
        <v>1</v>
      </c>
      <c r="BI309" s="95">
        <f>'Datos sin int'!AV307</f>
        <v>1</v>
      </c>
      <c r="BJ309" s="95">
        <f>'Datos sin int'!AW307</f>
        <v>0</v>
      </c>
      <c r="BK309" s="95">
        <f>'Datos sin int'!AX307</f>
        <v>2</v>
      </c>
    </row>
    <row r="310" spans="1:63" x14ac:dyDescent="0.3">
      <c r="A310" s="141">
        <v>307</v>
      </c>
      <c r="B310" s="95">
        <f>IF(Datos_totales!$E308=1,1,0)</f>
        <v>0</v>
      </c>
      <c r="C310" s="95">
        <f>IF(Datos_totales!$E308=2,1,0)</f>
        <v>0</v>
      </c>
      <c r="D310" s="95">
        <f>IF(Datos_totales!$E308=3,1,0)</f>
        <v>0</v>
      </c>
      <c r="E310" s="95">
        <f>IF(Datos_totales!$E308=4,1,0)</f>
        <v>1</v>
      </c>
      <c r="F310" s="95">
        <f>IF(Datos_totales!$B308=40,1,0)</f>
        <v>0</v>
      </c>
      <c r="G310" s="95">
        <f>IF(Datos_totales!$B308=60,1,0)</f>
        <v>0</v>
      </c>
      <c r="H310" s="95">
        <f>IF(Datos_totales!$B308=80,1,0)</f>
        <v>1</v>
      </c>
      <c r="I310" s="95">
        <f>IF(Datos_totales!$B308=90,1,0)</f>
        <v>0</v>
      </c>
      <c r="J310" s="95">
        <f>IF(Datos_totales!$M308=2,1,0)</f>
        <v>1</v>
      </c>
      <c r="K310" s="95">
        <f>IF(Datos_totales!$M308=3,1,0)</f>
        <v>0</v>
      </c>
      <c r="L310" s="95">
        <f>IF(Datos_totales!$M308=4,1,0)</f>
        <v>0</v>
      </c>
      <c r="M310" s="95">
        <f>IF(Datos_totales!$M308&gt;4,1,0)</f>
        <v>0</v>
      </c>
      <c r="N310" s="95">
        <f>IF(Datos_totales!$N308&lt;3.2,1,0)</f>
        <v>0</v>
      </c>
      <c r="O310" s="95">
        <f>IF(AND(Datos_totales!$N308&gt;=3.2,Datos_totales!$N308&lt;3.5),1,0)</f>
        <v>1</v>
      </c>
      <c r="P310" s="95">
        <f>IF(AND(Datos_totales!$N308&gt;=3.5,Datos_totales!$N308&lt;3.7),1,0)</f>
        <v>0</v>
      </c>
      <c r="Q310" s="95">
        <f>IF(AND(Datos_totales!$N308&gt;=3.7,Datos_totales!$N308&lt;4),1,0)</f>
        <v>0</v>
      </c>
      <c r="R310" s="95">
        <f>IF(Datos_totales!$N308&gt;4,1,0)</f>
        <v>0</v>
      </c>
      <c r="S310" s="95">
        <v>1</v>
      </c>
      <c r="T310" s="95">
        <f t="shared" si="64"/>
        <v>222</v>
      </c>
      <c r="U310" s="95">
        <v>0</v>
      </c>
      <c r="V310" s="53">
        <v>0</v>
      </c>
      <c r="W310" s="54">
        <f t="shared" si="55"/>
        <v>1</v>
      </c>
      <c r="X310" s="54">
        <f t="shared" si="56"/>
        <v>0</v>
      </c>
      <c r="Y310" s="54">
        <f t="shared" si="57"/>
        <v>0</v>
      </c>
      <c r="Z310" s="54">
        <f t="shared" si="58"/>
        <v>0</v>
      </c>
      <c r="AA310" s="54">
        <f t="shared" si="59"/>
        <v>0</v>
      </c>
      <c r="AB310" s="95">
        <v>4519</v>
      </c>
      <c r="AC310" s="95">
        <v>4742</v>
      </c>
      <c r="AD310" s="95">
        <v>4976</v>
      </c>
      <c r="AE310" s="95">
        <f t="shared" si="60"/>
        <v>4746</v>
      </c>
      <c r="AF310" s="95">
        <v>86.98</v>
      </c>
      <c r="AG310" s="95">
        <v>1.9394194033293173</v>
      </c>
      <c r="AH310" s="95">
        <v>2.77</v>
      </c>
      <c r="AI310" s="95">
        <f t="shared" si="61"/>
        <v>0</v>
      </c>
      <c r="AJ310" s="95">
        <f t="shared" si="62"/>
        <v>0</v>
      </c>
      <c r="AK310" s="95">
        <f t="shared" si="52"/>
        <v>1</v>
      </c>
      <c r="AL310" s="95">
        <f t="shared" si="53"/>
        <v>0</v>
      </c>
      <c r="AM310" s="95">
        <f t="shared" si="54"/>
        <v>0</v>
      </c>
      <c r="AN310" s="95">
        <v>0.44247976906444858</v>
      </c>
      <c r="AO310" s="95">
        <v>1</v>
      </c>
      <c r="AP310" s="50">
        <f t="shared" si="63"/>
        <v>1</v>
      </c>
      <c r="AQ310" s="95">
        <v>0</v>
      </c>
      <c r="AR310" s="95">
        <f>'Datos sin int'!AE308</f>
        <v>0</v>
      </c>
      <c r="AS310" s="95">
        <f>'Datos sin int'!AF308</f>
        <v>0</v>
      </c>
      <c r="AT310" s="95">
        <f>'Datos sin int'!AG308</f>
        <v>0</v>
      </c>
      <c r="AU310" s="95">
        <f>'Datos sin int'!AH308</f>
        <v>0</v>
      </c>
      <c r="AV310" s="95">
        <f>'Datos sin int'!AI308</f>
        <v>0</v>
      </c>
      <c r="AW310" s="95">
        <f>'Datos sin int'!AJ308</f>
        <v>1</v>
      </c>
      <c r="AX310" s="95">
        <f>'Datos sin int'!AK308</f>
        <v>1</v>
      </c>
      <c r="AY310" s="95">
        <f>'Datos sin int'!AL308</f>
        <v>0</v>
      </c>
      <c r="AZ310" s="95">
        <f>'Datos sin int'!AM308</f>
        <v>0</v>
      </c>
      <c r="BA310" s="95">
        <f>'Datos sin int'!AN308</f>
        <v>2</v>
      </c>
      <c r="BB310" s="95">
        <f>'Datos sin int'!AO308</f>
        <v>0</v>
      </c>
      <c r="BC310" s="95">
        <f>'Datos sin int'!AP308</f>
        <v>0</v>
      </c>
      <c r="BD310" s="95">
        <f>'Datos sin int'!AQ308</f>
        <v>0</v>
      </c>
      <c r="BE310" s="95">
        <f>'Datos sin int'!AR308</f>
        <v>0</v>
      </c>
      <c r="BF310" s="95">
        <f>'Datos sin int'!AS308</f>
        <v>0</v>
      </c>
      <c r="BG310" s="95">
        <f>'Datos sin int'!AT308</f>
        <v>1</v>
      </c>
      <c r="BH310" s="95">
        <f>'Datos sin int'!AU308</f>
        <v>1</v>
      </c>
      <c r="BI310" s="95">
        <f>'Datos sin int'!AV308</f>
        <v>0</v>
      </c>
      <c r="BJ310" s="95">
        <f>'Datos sin int'!AW308</f>
        <v>0</v>
      </c>
      <c r="BK310" s="95">
        <f>'Datos sin int'!AX308</f>
        <v>2</v>
      </c>
    </row>
    <row r="311" spans="1:63" x14ac:dyDescent="0.3">
      <c r="A311" s="141">
        <v>308</v>
      </c>
      <c r="B311" s="95">
        <f>IF(Datos_totales!$E309=1,1,0)</f>
        <v>0</v>
      </c>
      <c r="C311" s="95">
        <f>IF(Datos_totales!$E309=2,1,0)</f>
        <v>0</v>
      </c>
      <c r="D311" s="95">
        <f>IF(Datos_totales!$E309=3,1,0)</f>
        <v>0</v>
      </c>
      <c r="E311" s="95">
        <f>IF(Datos_totales!$E309=4,1,0)</f>
        <v>1</v>
      </c>
      <c r="F311" s="95">
        <f>IF(Datos_totales!$B309=40,1,0)</f>
        <v>0</v>
      </c>
      <c r="G311" s="95">
        <f>IF(Datos_totales!$B309=60,1,0)</f>
        <v>0</v>
      </c>
      <c r="H311" s="95">
        <f>IF(Datos_totales!$B309=80,1,0)</f>
        <v>1</v>
      </c>
      <c r="I311" s="95">
        <f>IF(Datos_totales!$B309=90,1,0)</f>
        <v>0</v>
      </c>
      <c r="J311" s="95">
        <f>IF(Datos_totales!$M309=2,1,0)</f>
        <v>1</v>
      </c>
      <c r="K311" s="95">
        <f>IF(Datos_totales!$M309=3,1,0)</f>
        <v>0</v>
      </c>
      <c r="L311" s="95">
        <f>IF(Datos_totales!$M309=4,1,0)</f>
        <v>0</v>
      </c>
      <c r="M311" s="95">
        <f>IF(Datos_totales!$M309&gt;4,1,0)</f>
        <v>0</v>
      </c>
      <c r="N311" s="95">
        <f>IF(Datos_totales!$N309&lt;3.2,1,0)</f>
        <v>0</v>
      </c>
      <c r="O311" s="95">
        <f>IF(AND(Datos_totales!$N309&gt;=3.2,Datos_totales!$N309&lt;3.5),1,0)</f>
        <v>0</v>
      </c>
      <c r="P311" s="95">
        <f>IF(AND(Datos_totales!$N309&gt;=3.5,Datos_totales!$N309&lt;3.7),1,0)</f>
        <v>1</v>
      </c>
      <c r="Q311" s="95">
        <f>IF(AND(Datos_totales!$N309&gt;=3.7,Datos_totales!$N309&lt;4),1,0)</f>
        <v>0</v>
      </c>
      <c r="R311" s="95">
        <f>IF(Datos_totales!$N309&gt;4,1,0)</f>
        <v>0</v>
      </c>
      <c r="S311" s="95">
        <v>1</v>
      </c>
      <c r="T311" s="95">
        <f t="shared" si="64"/>
        <v>223</v>
      </c>
      <c r="U311" s="95">
        <v>0</v>
      </c>
      <c r="V311" s="53">
        <v>0</v>
      </c>
      <c r="W311" s="54">
        <f t="shared" si="55"/>
        <v>1</v>
      </c>
      <c r="X311" s="54">
        <f t="shared" si="56"/>
        <v>0</v>
      </c>
      <c r="Y311" s="54">
        <f t="shared" si="57"/>
        <v>0</v>
      </c>
      <c r="Z311" s="54">
        <f t="shared" si="58"/>
        <v>0</v>
      </c>
      <c r="AA311" s="54">
        <f t="shared" si="59"/>
        <v>0</v>
      </c>
      <c r="AB311" s="95">
        <v>4519</v>
      </c>
      <c r="AC311" s="95">
        <v>4742</v>
      </c>
      <c r="AD311" s="95">
        <v>4976</v>
      </c>
      <c r="AE311" s="95">
        <f t="shared" si="60"/>
        <v>4746</v>
      </c>
      <c r="AF311" s="95">
        <v>66.38</v>
      </c>
      <c r="AG311" s="95">
        <v>1.822037248072585</v>
      </c>
      <c r="AH311" s="95">
        <v>2.69</v>
      </c>
      <c r="AI311" s="95">
        <f t="shared" si="61"/>
        <v>0</v>
      </c>
      <c r="AJ311" s="95">
        <f t="shared" si="62"/>
        <v>0</v>
      </c>
      <c r="AK311" s="95">
        <f t="shared" si="52"/>
        <v>1</v>
      </c>
      <c r="AL311" s="95">
        <f t="shared" si="53"/>
        <v>0</v>
      </c>
      <c r="AM311" s="95">
        <f t="shared" si="54"/>
        <v>0</v>
      </c>
      <c r="AN311" s="95">
        <v>0.42975228000240795</v>
      </c>
      <c r="AO311" s="95">
        <v>2</v>
      </c>
      <c r="AP311" s="50">
        <f t="shared" si="63"/>
        <v>2</v>
      </c>
      <c r="AQ311" s="95">
        <v>0</v>
      </c>
      <c r="AR311" s="95">
        <f>'Datos sin int'!AE309</f>
        <v>0</v>
      </c>
      <c r="AS311" s="95">
        <f>'Datos sin int'!AF309</f>
        <v>0</v>
      </c>
      <c r="AT311" s="95">
        <f>'Datos sin int'!AG309</f>
        <v>1</v>
      </c>
      <c r="AU311" s="95">
        <f>'Datos sin int'!AH309</f>
        <v>2</v>
      </c>
      <c r="AV311" s="95">
        <f>'Datos sin int'!AI309</f>
        <v>3</v>
      </c>
      <c r="AW311" s="95">
        <f>'Datos sin int'!AJ309</f>
        <v>0</v>
      </c>
      <c r="AX311" s="95">
        <f>'Datos sin int'!AK309</f>
        <v>1</v>
      </c>
      <c r="AY311" s="95">
        <f>'Datos sin int'!AL309</f>
        <v>0</v>
      </c>
      <c r="AZ311" s="95">
        <f>'Datos sin int'!AM309</f>
        <v>0</v>
      </c>
      <c r="BA311" s="95">
        <f>'Datos sin int'!AN309</f>
        <v>1</v>
      </c>
      <c r="BB311" s="95">
        <f>'Datos sin int'!AO309</f>
        <v>0</v>
      </c>
      <c r="BC311" s="95">
        <f>'Datos sin int'!AP309</f>
        <v>0</v>
      </c>
      <c r="BD311" s="95">
        <f>'Datos sin int'!AQ309</f>
        <v>0</v>
      </c>
      <c r="BE311" s="95">
        <f>'Datos sin int'!AR309</f>
        <v>0</v>
      </c>
      <c r="BF311" s="95">
        <f>'Datos sin int'!AS309</f>
        <v>0</v>
      </c>
      <c r="BG311" s="95">
        <f>'Datos sin int'!AT309</f>
        <v>0</v>
      </c>
      <c r="BH311" s="95">
        <f>'Datos sin int'!AU309</f>
        <v>1</v>
      </c>
      <c r="BI311" s="95">
        <f>'Datos sin int'!AV309</f>
        <v>1</v>
      </c>
      <c r="BJ311" s="95">
        <f>'Datos sin int'!AW309</f>
        <v>2</v>
      </c>
      <c r="BK311" s="95">
        <f>'Datos sin int'!AX309</f>
        <v>4</v>
      </c>
    </row>
    <row r="312" spans="1:63" x14ac:dyDescent="0.3">
      <c r="A312" s="141">
        <v>309</v>
      </c>
      <c r="B312" s="95">
        <f>IF(Datos_totales!$E310=1,1,0)</f>
        <v>0</v>
      </c>
      <c r="C312" s="95">
        <f>IF(Datos_totales!$E310=2,1,0)</f>
        <v>0</v>
      </c>
      <c r="D312" s="95">
        <f>IF(Datos_totales!$E310=3,1,0)</f>
        <v>0</v>
      </c>
      <c r="E312" s="95">
        <f>IF(Datos_totales!$E310=4,1,0)</f>
        <v>1</v>
      </c>
      <c r="F312" s="95">
        <f>IF(Datos_totales!$B310=40,1,0)</f>
        <v>0</v>
      </c>
      <c r="G312" s="95">
        <f>IF(Datos_totales!$B310=60,1,0)</f>
        <v>1</v>
      </c>
      <c r="H312" s="95">
        <f>IF(Datos_totales!$B310=80,1,0)</f>
        <v>0</v>
      </c>
      <c r="I312" s="95">
        <f>IF(Datos_totales!$B310=90,1,0)</f>
        <v>0</v>
      </c>
      <c r="J312" s="95">
        <f>IF(Datos_totales!$M310=2,1,0)</f>
        <v>1</v>
      </c>
      <c r="K312" s="95">
        <f>IF(Datos_totales!$M310=3,1,0)</f>
        <v>0</v>
      </c>
      <c r="L312" s="95">
        <f>IF(Datos_totales!$M310=4,1,0)</f>
        <v>0</v>
      </c>
      <c r="M312" s="95">
        <f>IF(Datos_totales!$M310&gt;4,1,0)</f>
        <v>0</v>
      </c>
      <c r="N312" s="95">
        <f>IF(Datos_totales!$N310&lt;3.2,1,0)</f>
        <v>0</v>
      </c>
      <c r="O312" s="95">
        <f>IF(AND(Datos_totales!$N310&gt;=3.2,Datos_totales!$N310&lt;3.5),1,0)</f>
        <v>0</v>
      </c>
      <c r="P312" s="95">
        <f>IF(AND(Datos_totales!$N310&gt;=3.5,Datos_totales!$N310&lt;3.7),1,0)</f>
        <v>1</v>
      </c>
      <c r="Q312" s="95">
        <f>IF(AND(Datos_totales!$N310&gt;=3.7,Datos_totales!$N310&lt;4),1,0)</f>
        <v>0</v>
      </c>
      <c r="R312" s="95">
        <f>IF(Datos_totales!$N310&gt;4,1,0)</f>
        <v>0</v>
      </c>
      <c r="S312" s="95">
        <v>1</v>
      </c>
      <c r="T312" s="95">
        <f t="shared" si="64"/>
        <v>224</v>
      </c>
      <c r="U312" s="95">
        <v>0</v>
      </c>
      <c r="V312" s="53">
        <v>1.0000000000000009E-2</v>
      </c>
      <c r="W312" s="54">
        <f t="shared" si="55"/>
        <v>1</v>
      </c>
      <c r="X312" s="54">
        <f t="shared" si="56"/>
        <v>0</v>
      </c>
      <c r="Y312" s="54">
        <f t="shared" si="57"/>
        <v>0</v>
      </c>
      <c r="Z312" s="54">
        <f t="shared" si="58"/>
        <v>0</v>
      </c>
      <c r="AA312" s="54">
        <f t="shared" si="59"/>
        <v>0</v>
      </c>
      <c r="AB312" s="95">
        <v>4519</v>
      </c>
      <c r="AC312" s="95">
        <v>4742</v>
      </c>
      <c r="AD312" s="95">
        <v>4976</v>
      </c>
      <c r="AE312" s="95">
        <f t="shared" si="60"/>
        <v>4746</v>
      </c>
      <c r="AF312" s="95">
        <v>91.15</v>
      </c>
      <c r="AG312" s="95">
        <v>1.9597566729909952</v>
      </c>
      <c r="AH312" s="95">
        <v>2.86</v>
      </c>
      <c r="AI312" s="95">
        <f t="shared" si="61"/>
        <v>0</v>
      </c>
      <c r="AJ312" s="95">
        <f t="shared" si="62"/>
        <v>0</v>
      </c>
      <c r="AK312" s="95">
        <f t="shared" si="52"/>
        <v>1</v>
      </c>
      <c r="AL312" s="95">
        <f t="shared" si="53"/>
        <v>0</v>
      </c>
      <c r="AM312" s="95">
        <f t="shared" si="54"/>
        <v>0</v>
      </c>
      <c r="AN312" s="95">
        <v>0.456366033129043</v>
      </c>
      <c r="AO312" s="95">
        <v>2</v>
      </c>
      <c r="AP312" s="50">
        <f t="shared" si="63"/>
        <v>2</v>
      </c>
      <c r="AQ312" s="95">
        <v>0</v>
      </c>
      <c r="AR312" s="95">
        <f>'Datos sin int'!AE310</f>
        <v>0</v>
      </c>
      <c r="AS312" s="95">
        <f>'Datos sin int'!AF310</f>
        <v>0</v>
      </c>
      <c r="AT312" s="95">
        <f>'Datos sin int'!AG310</f>
        <v>1</v>
      </c>
      <c r="AU312" s="95">
        <f>'Datos sin int'!AH310</f>
        <v>0</v>
      </c>
      <c r="AV312" s="95">
        <f>'Datos sin int'!AI310</f>
        <v>1</v>
      </c>
      <c r="AW312" s="95">
        <f>'Datos sin int'!AJ310</f>
        <v>0</v>
      </c>
      <c r="AX312" s="95">
        <f>'Datos sin int'!AK310</f>
        <v>0</v>
      </c>
      <c r="AY312" s="95">
        <f>'Datos sin int'!AL310</f>
        <v>0</v>
      </c>
      <c r="AZ312" s="95">
        <f>'Datos sin int'!AM310</f>
        <v>1</v>
      </c>
      <c r="BA312" s="95">
        <f>'Datos sin int'!AN310</f>
        <v>1</v>
      </c>
      <c r="BB312" s="95">
        <f>'Datos sin int'!AO310</f>
        <v>0</v>
      </c>
      <c r="BC312" s="95">
        <f>'Datos sin int'!AP310</f>
        <v>0</v>
      </c>
      <c r="BD312" s="95">
        <f>'Datos sin int'!AQ310</f>
        <v>0</v>
      </c>
      <c r="BE312" s="95">
        <f>'Datos sin int'!AR310</f>
        <v>0</v>
      </c>
      <c r="BF312" s="95">
        <f>'Datos sin int'!AS310</f>
        <v>0</v>
      </c>
      <c r="BG312" s="95">
        <f>'Datos sin int'!AT310</f>
        <v>0</v>
      </c>
      <c r="BH312" s="95">
        <f>'Datos sin int'!AU310</f>
        <v>0</v>
      </c>
      <c r="BI312" s="95">
        <f>'Datos sin int'!AV310</f>
        <v>1</v>
      </c>
      <c r="BJ312" s="95">
        <f>'Datos sin int'!AW310</f>
        <v>1</v>
      </c>
      <c r="BK312" s="95">
        <f>'Datos sin int'!AX310</f>
        <v>2</v>
      </c>
    </row>
    <row r="313" spans="1:63" x14ac:dyDescent="0.3">
      <c r="A313" s="141">
        <v>310</v>
      </c>
      <c r="B313" s="95">
        <f>IF(Datos_totales!$E311=1,1,0)</f>
        <v>0</v>
      </c>
      <c r="C313" s="95">
        <f>IF(Datos_totales!$E311=2,1,0)</f>
        <v>0</v>
      </c>
      <c r="D313" s="95">
        <f>IF(Datos_totales!$E311=3,1,0)</f>
        <v>1</v>
      </c>
      <c r="E313" s="95">
        <f>IF(Datos_totales!$E311=4,1,0)</f>
        <v>0</v>
      </c>
      <c r="F313" s="95">
        <f>IF(Datos_totales!$B311=40,1,0)</f>
        <v>0</v>
      </c>
      <c r="G313" s="95">
        <f>IF(Datos_totales!$B311=60,1,0)</f>
        <v>0</v>
      </c>
      <c r="H313" s="95">
        <f>IF(Datos_totales!$B311=80,1,0)</f>
        <v>1</v>
      </c>
      <c r="I313" s="95">
        <f>IF(Datos_totales!$B311=90,1,0)</f>
        <v>0</v>
      </c>
      <c r="J313" s="95">
        <f>IF(Datos_totales!$M311=2,1,0)</f>
        <v>1</v>
      </c>
      <c r="K313" s="95">
        <f>IF(Datos_totales!$M311=3,1,0)</f>
        <v>0</v>
      </c>
      <c r="L313" s="95">
        <f>IF(Datos_totales!$M311=4,1,0)</f>
        <v>0</v>
      </c>
      <c r="M313" s="95">
        <f>IF(Datos_totales!$M311&gt;4,1,0)</f>
        <v>0</v>
      </c>
      <c r="N313" s="95">
        <f>IF(Datos_totales!$N311&lt;3.2,1,0)</f>
        <v>0</v>
      </c>
      <c r="O313" s="95">
        <f>IF(AND(Datos_totales!$N311&gt;=3.2,Datos_totales!$N311&lt;3.5),1,0)</f>
        <v>1</v>
      </c>
      <c r="P313" s="95">
        <f>IF(AND(Datos_totales!$N311&gt;=3.5,Datos_totales!$N311&lt;3.7),1,0)</f>
        <v>0</v>
      </c>
      <c r="Q313" s="95">
        <f>IF(AND(Datos_totales!$N311&gt;=3.7,Datos_totales!$N311&lt;4),1,0)</f>
        <v>0</v>
      </c>
      <c r="R313" s="95">
        <f>IF(Datos_totales!$N311&gt;4,1,0)</f>
        <v>0</v>
      </c>
      <c r="S313" s="95">
        <v>1</v>
      </c>
      <c r="T313" s="95">
        <f t="shared" si="64"/>
        <v>225</v>
      </c>
      <c r="U313" s="95">
        <v>0</v>
      </c>
      <c r="V313" s="53">
        <v>0</v>
      </c>
      <c r="W313" s="54">
        <f t="shared" si="55"/>
        <v>1</v>
      </c>
      <c r="X313" s="54">
        <f t="shared" si="56"/>
        <v>0</v>
      </c>
      <c r="Y313" s="54">
        <f t="shared" si="57"/>
        <v>0</v>
      </c>
      <c r="Z313" s="54">
        <f t="shared" si="58"/>
        <v>0</v>
      </c>
      <c r="AA313" s="54">
        <f t="shared" si="59"/>
        <v>0</v>
      </c>
      <c r="AB313" s="95">
        <v>4519</v>
      </c>
      <c r="AC313" s="95">
        <v>4742</v>
      </c>
      <c r="AD313" s="95">
        <v>4976</v>
      </c>
      <c r="AE313" s="95">
        <f t="shared" si="60"/>
        <v>4746</v>
      </c>
      <c r="AF313" s="95">
        <v>93.04</v>
      </c>
      <c r="AG313" s="95">
        <v>1.968669701720392</v>
      </c>
      <c r="AH313" s="95">
        <v>3.88</v>
      </c>
      <c r="AI313" s="95">
        <f t="shared" si="61"/>
        <v>0</v>
      </c>
      <c r="AJ313" s="95">
        <f t="shared" si="62"/>
        <v>0</v>
      </c>
      <c r="AK313" s="95">
        <f t="shared" si="52"/>
        <v>0</v>
      </c>
      <c r="AL313" s="95">
        <f t="shared" si="53"/>
        <v>1</v>
      </c>
      <c r="AM313" s="95">
        <f t="shared" si="54"/>
        <v>0</v>
      </c>
      <c r="AN313" s="95">
        <v>0.58883172559420727</v>
      </c>
      <c r="AO313" s="95">
        <v>2</v>
      </c>
      <c r="AP313" s="50">
        <f t="shared" si="63"/>
        <v>2</v>
      </c>
      <c r="AQ313" s="95">
        <v>0</v>
      </c>
      <c r="AR313" s="95">
        <f>'Datos sin int'!AE311</f>
        <v>0</v>
      </c>
      <c r="AS313" s="95">
        <f>'Datos sin int'!AF311</f>
        <v>0</v>
      </c>
      <c r="AT313" s="95">
        <f>'Datos sin int'!AG311</f>
        <v>0</v>
      </c>
      <c r="AU313" s="95">
        <f>'Datos sin int'!AH311</f>
        <v>0</v>
      </c>
      <c r="AV313" s="95">
        <f>'Datos sin int'!AI311</f>
        <v>0</v>
      </c>
      <c r="AW313" s="95">
        <f>'Datos sin int'!AJ311</f>
        <v>0</v>
      </c>
      <c r="AX313" s="95">
        <f>'Datos sin int'!AK311</f>
        <v>0</v>
      </c>
      <c r="AY313" s="95">
        <f>'Datos sin int'!AL311</f>
        <v>0</v>
      </c>
      <c r="AZ313" s="95">
        <f>'Datos sin int'!AM311</f>
        <v>0</v>
      </c>
      <c r="BA313" s="95">
        <f>'Datos sin int'!AN311</f>
        <v>0</v>
      </c>
      <c r="BB313" s="95">
        <f>'Datos sin int'!AO311</f>
        <v>0</v>
      </c>
      <c r="BC313" s="95">
        <f>'Datos sin int'!AP311</f>
        <v>0</v>
      </c>
      <c r="BD313" s="95">
        <f>'Datos sin int'!AQ311</f>
        <v>1</v>
      </c>
      <c r="BE313" s="95">
        <f>'Datos sin int'!AR311</f>
        <v>0</v>
      </c>
      <c r="BF313" s="95">
        <f>'Datos sin int'!AS311</f>
        <v>1</v>
      </c>
      <c r="BG313" s="95">
        <f>'Datos sin int'!AT311</f>
        <v>0</v>
      </c>
      <c r="BH313" s="95">
        <f>'Datos sin int'!AU311</f>
        <v>0</v>
      </c>
      <c r="BI313" s="95">
        <f>'Datos sin int'!AV311</f>
        <v>1</v>
      </c>
      <c r="BJ313" s="95">
        <f>'Datos sin int'!AW311</f>
        <v>0</v>
      </c>
      <c r="BK313" s="95">
        <f>'Datos sin int'!AX311</f>
        <v>1</v>
      </c>
    </row>
    <row r="314" spans="1:63" x14ac:dyDescent="0.3">
      <c r="A314" s="141">
        <v>311</v>
      </c>
      <c r="B314" s="95">
        <f>IF(Datos_totales!$E312=1,1,0)</f>
        <v>0</v>
      </c>
      <c r="C314" s="95">
        <f>IF(Datos_totales!$E312=2,1,0)</f>
        <v>0</v>
      </c>
      <c r="D314" s="95">
        <f>IF(Datos_totales!$E312=3,1,0)</f>
        <v>0</v>
      </c>
      <c r="E314" s="95">
        <f>IF(Datos_totales!$E312=4,1,0)</f>
        <v>1</v>
      </c>
      <c r="F314" s="95">
        <f>IF(Datos_totales!$B312=40,1,0)</f>
        <v>0</v>
      </c>
      <c r="G314" s="95">
        <f>IF(Datos_totales!$B312=60,1,0)</f>
        <v>1</v>
      </c>
      <c r="H314" s="95">
        <f>IF(Datos_totales!$B312=80,1,0)</f>
        <v>0</v>
      </c>
      <c r="I314" s="95">
        <f>IF(Datos_totales!$B312=90,1,0)</f>
        <v>0</v>
      </c>
      <c r="J314" s="95">
        <f>IF(Datos_totales!$M312=2,1,0)</f>
        <v>1</v>
      </c>
      <c r="K314" s="95">
        <f>IF(Datos_totales!$M312=3,1,0)</f>
        <v>0</v>
      </c>
      <c r="L314" s="95">
        <f>IF(Datos_totales!$M312=4,1,0)</f>
        <v>0</v>
      </c>
      <c r="M314" s="95">
        <f>IF(Datos_totales!$M312&gt;4,1,0)</f>
        <v>0</v>
      </c>
      <c r="N314" s="95">
        <f>IF(Datos_totales!$N312&lt;3.2,1,0)</f>
        <v>0</v>
      </c>
      <c r="O314" s="95">
        <f>IF(AND(Datos_totales!$N312&gt;=3.2,Datos_totales!$N312&lt;3.5),1,0)</f>
        <v>1</v>
      </c>
      <c r="P314" s="95">
        <f>IF(AND(Datos_totales!$N312&gt;=3.5,Datos_totales!$N312&lt;3.7),1,0)</f>
        <v>0</v>
      </c>
      <c r="Q314" s="95">
        <f>IF(AND(Datos_totales!$N312&gt;=3.7,Datos_totales!$N312&lt;4),1,0)</f>
        <v>0</v>
      </c>
      <c r="R314" s="95">
        <f>IF(Datos_totales!$N312&gt;4,1,0)</f>
        <v>0</v>
      </c>
      <c r="S314" s="95">
        <v>1</v>
      </c>
      <c r="T314" s="95">
        <f t="shared" si="64"/>
        <v>226</v>
      </c>
      <c r="U314" s="95">
        <v>0</v>
      </c>
      <c r="V314" s="53">
        <v>1.0000000000000009E-2</v>
      </c>
      <c r="W314" s="54">
        <f t="shared" si="55"/>
        <v>1</v>
      </c>
      <c r="X314" s="54">
        <f t="shared" si="56"/>
        <v>0</v>
      </c>
      <c r="Y314" s="54">
        <f t="shared" si="57"/>
        <v>0</v>
      </c>
      <c r="Z314" s="54">
        <f t="shared" si="58"/>
        <v>0</v>
      </c>
      <c r="AA314" s="54">
        <f t="shared" si="59"/>
        <v>0</v>
      </c>
      <c r="AB314" s="95">
        <v>4519</v>
      </c>
      <c r="AC314" s="95">
        <v>4742</v>
      </c>
      <c r="AD314" s="95">
        <v>4976</v>
      </c>
      <c r="AE314" s="95">
        <f t="shared" si="60"/>
        <v>4746</v>
      </c>
      <c r="AF314" s="95">
        <v>87.32</v>
      </c>
      <c r="AG314" s="95">
        <v>1.9411137270371015</v>
      </c>
      <c r="AH314" s="95">
        <v>5.53</v>
      </c>
      <c r="AI314" s="95">
        <f t="shared" si="61"/>
        <v>0</v>
      </c>
      <c r="AJ314" s="95">
        <f t="shared" si="62"/>
        <v>0</v>
      </c>
      <c r="AK314" s="95">
        <f t="shared" si="52"/>
        <v>0</v>
      </c>
      <c r="AL314" s="95">
        <f t="shared" si="53"/>
        <v>1</v>
      </c>
      <c r="AM314" s="95">
        <f t="shared" si="54"/>
        <v>0</v>
      </c>
      <c r="AN314" s="95">
        <v>0.74272513130469831</v>
      </c>
      <c r="AO314" s="95">
        <v>2</v>
      </c>
      <c r="AP314" s="50">
        <f t="shared" si="63"/>
        <v>2</v>
      </c>
      <c r="AQ314" s="95">
        <v>0</v>
      </c>
      <c r="AR314" s="95">
        <f>'Datos sin int'!AE312</f>
        <v>0</v>
      </c>
      <c r="AS314" s="95">
        <f>'Datos sin int'!AF312</f>
        <v>0</v>
      </c>
      <c r="AT314" s="95">
        <f>'Datos sin int'!AG312</f>
        <v>0</v>
      </c>
      <c r="AU314" s="95">
        <f>'Datos sin int'!AH312</f>
        <v>1</v>
      </c>
      <c r="AV314" s="95">
        <f>'Datos sin int'!AI312</f>
        <v>1</v>
      </c>
      <c r="AW314" s="95">
        <f>'Datos sin int'!AJ312</f>
        <v>0</v>
      </c>
      <c r="AX314" s="95">
        <f>'Datos sin int'!AK312</f>
        <v>0</v>
      </c>
      <c r="AY314" s="95">
        <f>'Datos sin int'!AL312</f>
        <v>0</v>
      </c>
      <c r="AZ314" s="95">
        <f>'Datos sin int'!AM312</f>
        <v>0</v>
      </c>
      <c r="BA314" s="95">
        <f>'Datos sin int'!AN312</f>
        <v>0</v>
      </c>
      <c r="BB314" s="95">
        <f>'Datos sin int'!AO312</f>
        <v>0</v>
      </c>
      <c r="BC314" s="95">
        <f>'Datos sin int'!AP312</f>
        <v>0</v>
      </c>
      <c r="BD314" s="95">
        <f>'Datos sin int'!AQ312</f>
        <v>0</v>
      </c>
      <c r="BE314" s="95">
        <f>'Datos sin int'!AR312</f>
        <v>1</v>
      </c>
      <c r="BF314" s="95">
        <f>'Datos sin int'!AS312</f>
        <v>1</v>
      </c>
      <c r="BG314" s="95">
        <f>'Datos sin int'!AT312</f>
        <v>0</v>
      </c>
      <c r="BH314" s="95">
        <f>'Datos sin int'!AU312</f>
        <v>0</v>
      </c>
      <c r="BI314" s="95">
        <f>'Datos sin int'!AV312</f>
        <v>0</v>
      </c>
      <c r="BJ314" s="95">
        <f>'Datos sin int'!AW312</f>
        <v>2</v>
      </c>
      <c r="BK314" s="95">
        <f>'Datos sin int'!AX312</f>
        <v>2</v>
      </c>
    </row>
    <row r="315" spans="1:63" x14ac:dyDescent="0.3">
      <c r="A315" s="141">
        <v>312</v>
      </c>
      <c r="B315" s="95">
        <f>IF(Datos_totales!$E313=1,1,0)</f>
        <v>0</v>
      </c>
      <c r="C315" s="95">
        <f>IF(Datos_totales!$E313=2,1,0)</f>
        <v>0</v>
      </c>
      <c r="D315" s="95">
        <f>IF(Datos_totales!$E313=3,1,0)</f>
        <v>1</v>
      </c>
      <c r="E315" s="95">
        <f>IF(Datos_totales!$E313=4,1,0)</f>
        <v>0</v>
      </c>
      <c r="F315" s="95">
        <f>IF(Datos_totales!$B313=40,1,0)</f>
        <v>0</v>
      </c>
      <c r="G315" s="95">
        <f>IF(Datos_totales!$B313=60,1,0)</f>
        <v>0</v>
      </c>
      <c r="H315" s="95">
        <f>IF(Datos_totales!$B313=80,1,0)</f>
        <v>1</v>
      </c>
      <c r="I315" s="95">
        <f>IF(Datos_totales!$B313=90,1,0)</f>
        <v>0</v>
      </c>
      <c r="J315" s="95">
        <f>IF(Datos_totales!$M313=2,1,0)</f>
        <v>1</v>
      </c>
      <c r="K315" s="95">
        <f>IF(Datos_totales!$M313=3,1,0)</f>
        <v>0</v>
      </c>
      <c r="L315" s="95">
        <f>IF(Datos_totales!$M313=4,1,0)</f>
        <v>0</v>
      </c>
      <c r="M315" s="95">
        <f>IF(Datos_totales!$M313&gt;4,1,0)</f>
        <v>0</v>
      </c>
      <c r="N315" s="95">
        <f>IF(Datos_totales!$N313&lt;3.2,1,0)</f>
        <v>0</v>
      </c>
      <c r="O315" s="95">
        <f>IF(AND(Datos_totales!$N313&gt;=3.2,Datos_totales!$N313&lt;3.5),1,0)</f>
        <v>1</v>
      </c>
      <c r="P315" s="95">
        <f>IF(AND(Datos_totales!$N313&gt;=3.5,Datos_totales!$N313&lt;3.7),1,0)</f>
        <v>0</v>
      </c>
      <c r="Q315" s="95">
        <f>IF(AND(Datos_totales!$N313&gt;=3.7,Datos_totales!$N313&lt;4),1,0)</f>
        <v>0</v>
      </c>
      <c r="R315" s="95">
        <f>IF(Datos_totales!$N313&gt;4,1,0)</f>
        <v>0</v>
      </c>
      <c r="S315" s="95">
        <v>1</v>
      </c>
      <c r="T315" s="95">
        <f t="shared" si="64"/>
        <v>227</v>
      </c>
      <c r="U315" s="95">
        <v>0</v>
      </c>
      <c r="V315" s="53">
        <v>0</v>
      </c>
      <c r="W315" s="54">
        <f t="shared" si="55"/>
        <v>1</v>
      </c>
      <c r="X315" s="54">
        <f t="shared" si="56"/>
        <v>0</v>
      </c>
      <c r="Y315" s="54">
        <f t="shared" si="57"/>
        <v>0</v>
      </c>
      <c r="Z315" s="54">
        <f t="shared" si="58"/>
        <v>0</v>
      </c>
      <c r="AA315" s="54">
        <f t="shared" si="59"/>
        <v>0</v>
      </c>
      <c r="AB315" s="95">
        <v>4519</v>
      </c>
      <c r="AC315" s="95">
        <v>4742</v>
      </c>
      <c r="AD315" s="95">
        <v>4976</v>
      </c>
      <c r="AE315" s="95">
        <f t="shared" si="60"/>
        <v>4746</v>
      </c>
      <c r="AF315" s="95">
        <v>88.99</v>
      </c>
      <c r="AG315" s="95">
        <v>1.9493412067704974</v>
      </c>
      <c r="AH315" s="95">
        <v>2.75</v>
      </c>
      <c r="AI315" s="95">
        <f t="shared" si="61"/>
        <v>0</v>
      </c>
      <c r="AJ315" s="95">
        <f t="shared" si="62"/>
        <v>0</v>
      </c>
      <c r="AK315" s="95">
        <f t="shared" si="52"/>
        <v>1</v>
      </c>
      <c r="AL315" s="95">
        <f t="shared" si="53"/>
        <v>0</v>
      </c>
      <c r="AM315" s="95">
        <f t="shared" si="54"/>
        <v>0</v>
      </c>
      <c r="AN315" s="95">
        <v>0.43933269383026263</v>
      </c>
      <c r="AO315" s="95">
        <v>1</v>
      </c>
      <c r="AP315" s="50">
        <f t="shared" si="63"/>
        <v>1</v>
      </c>
      <c r="AQ315" s="95">
        <v>0</v>
      </c>
      <c r="AR315" s="95">
        <f>'Datos sin int'!AE313</f>
        <v>1</v>
      </c>
      <c r="AS315" s="95">
        <f>'Datos sin int'!AF313</f>
        <v>0</v>
      </c>
      <c r="AT315" s="95">
        <f>'Datos sin int'!AG313</f>
        <v>1</v>
      </c>
      <c r="AU315" s="95">
        <f>'Datos sin int'!AH313</f>
        <v>0</v>
      </c>
      <c r="AV315" s="95">
        <f>'Datos sin int'!AI313</f>
        <v>2</v>
      </c>
      <c r="AW315" s="95">
        <f>'Datos sin int'!AJ313</f>
        <v>0</v>
      </c>
      <c r="AX315" s="95">
        <f>'Datos sin int'!AK313</f>
        <v>0</v>
      </c>
      <c r="AY315" s="95">
        <f>'Datos sin int'!AL313</f>
        <v>0</v>
      </c>
      <c r="AZ315" s="95">
        <f>'Datos sin int'!AM313</f>
        <v>0</v>
      </c>
      <c r="BA315" s="95">
        <f>'Datos sin int'!AN313</f>
        <v>0</v>
      </c>
      <c r="BB315" s="95">
        <f>'Datos sin int'!AO313</f>
        <v>0</v>
      </c>
      <c r="BC315" s="95">
        <f>'Datos sin int'!AP313</f>
        <v>0</v>
      </c>
      <c r="BD315" s="95">
        <f>'Datos sin int'!AQ313</f>
        <v>0</v>
      </c>
      <c r="BE315" s="95">
        <f>'Datos sin int'!AR313</f>
        <v>0</v>
      </c>
      <c r="BF315" s="95">
        <f>'Datos sin int'!AS313</f>
        <v>0</v>
      </c>
      <c r="BG315" s="95">
        <f>'Datos sin int'!AT313</f>
        <v>1</v>
      </c>
      <c r="BH315" s="95">
        <f>'Datos sin int'!AU313</f>
        <v>0</v>
      </c>
      <c r="BI315" s="95">
        <f>'Datos sin int'!AV313</f>
        <v>1</v>
      </c>
      <c r="BJ315" s="95">
        <f>'Datos sin int'!AW313</f>
        <v>0</v>
      </c>
      <c r="BK315" s="95">
        <f>'Datos sin int'!AX313</f>
        <v>2</v>
      </c>
    </row>
    <row r="316" spans="1:63" x14ac:dyDescent="0.3">
      <c r="A316" s="141">
        <v>313</v>
      </c>
      <c r="B316" s="95">
        <f>IF(Datos_totales!$E314=1,1,0)</f>
        <v>0</v>
      </c>
      <c r="C316" s="95">
        <f>IF(Datos_totales!$E314=2,1,0)</f>
        <v>0</v>
      </c>
      <c r="D316" s="95">
        <f>IF(Datos_totales!$E314=3,1,0)</f>
        <v>1</v>
      </c>
      <c r="E316" s="95">
        <f>IF(Datos_totales!$E314=4,1,0)</f>
        <v>0</v>
      </c>
      <c r="F316" s="95">
        <f>IF(Datos_totales!$B314=40,1,0)</f>
        <v>0</v>
      </c>
      <c r="G316" s="95">
        <f>IF(Datos_totales!$B314=60,1,0)</f>
        <v>0</v>
      </c>
      <c r="H316" s="95">
        <f>IF(Datos_totales!$B314=80,1,0)</f>
        <v>1</v>
      </c>
      <c r="I316" s="95">
        <f>IF(Datos_totales!$B314=90,1,0)</f>
        <v>0</v>
      </c>
      <c r="J316" s="95">
        <f>IF(Datos_totales!$M314=2,1,0)</f>
        <v>1</v>
      </c>
      <c r="K316" s="95">
        <f>IF(Datos_totales!$M314=3,1,0)</f>
        <v>0</v>
      </c>
      <c r="L316" s="95">
        <f>IF(Datos_totales!$M314=4,1,0)</f>
        <v>0</v>
      </c>
      <c r="M316" s="95">
        <f>IF(Datos_totales!$M314&gt;4,1,0)</f>
        <v>0</v>
      </c>
      <c r="N316" s="95">
        <f>IF(Datos_totales!$N314&lt;3.2,1,0)</f>
        <v>0</v>
      </c>
      <c r="O316" s="95">
        <f>IF(AND(Datos_totales!$N314&gt;=3.2,Datos_totales!$N314&lt;3.5),1,0)</f>
        <v>0</v>
      </c>
      <c r="P316" s="95">
        <f>IF(AND(Datos_totales!$N314&gt;=3.5,Datos_totales!$N314&lt;3.7),1,0)</f>
        <v>1</v>
      </c>
      <c r="Q316" s="95">
        <f>IF(AND(Datos_totales!$N314&gt;=3.7,Datos_totales!$N314&lt;4),1,0)</f>
        <v>0</v>
      </c>
      <c r="R316" s="95">
        <f>IF(Datos_totales!$N314&gt;4,1,0)</f>
        <v>0</v>
      </c>
      <c r="S316" s="95">
        <v>1</v>
      </c>
      <c r="T316" s="95">
        <f t="shared" si="64"/>
        <v>228</v>
      </c>
      <c r="U316" s="95">
        <v>0</v>
      </c>
      <c r="V316" s="53">
        <v>0</v>
      </c>
      <c r="W316" s="54">
        <f t="shared" si="55"/>
        <v>1</v>
      </c>
      <c r="X316" s="54">
        <f t="shared" si="56"/>
        <v>0</v>
      </c>
      <c r="Y316" s="54">
        <f t="shared" si="57"/>
        <v>0</v>
      </c>
      <c r="Z316" s="54">
        <f t="shared" si="58"/>
        <v>0</v>
      </c>
      <c r="AA316" s="54">
        <f t="shared" si="59"/>
        <v>0</v>
      </c>
      <c r="AB316" s="95">
        <v>4519</v>
      </c>
      <c r="AC316" s="95">
        <v>4742</v>
      </c>
      <c r="AD316" s="95">
        <v>4976</v>
      </c>
      <c r="AE316" s="95">
        <f t="shared" si="60"/>
        <v>4746</v>
      </c>
      <c r="AF316" s="95">
        <v>115.84</v>
      </c>
      <c r="AG316" s="95">
        <v>2.0638585488530716</v>
      </c>
      <c r="AH316" s="95">
        <v>2.89</v>
      </c>
      <c r="AI316" s="95">
        <f t="shared" si="61"/>
        <v>0</v>
      </c>
      <c r="AJ316" s="95">
        <f t="shared" si="62"/>
        <v>0</v>
      </c>
      <c r="AK316" s="95">
        <f t="shared" si="52"/>
        <v>1</v>
      </c>
      <c r="AL316" s="95">
        <f t="shared" si="53"/>
        <v>0</v>
      </c>
      <c r="AM316" s="95">
        <f t="shared" si="54"/>
        <v>0</v>
      </c>
      <c r="AN316" s="95">
        <v>0.46089784275654788</v>
      </c>
      <c r="AO316" s="95">
        <v>0</v>
      </c>
      <c r="AP316" s="50">
        <f t="shared" si="63"/>
        <v>0</v>
      </c>
      <c r="AQ316" s="95">
        <v>0</v>
      </c>
      <c r="AR316" s="95">
        <f>'Datos sin int'!AE314</f>
        <v>0</v>
      </c>
      <c r="AS316" s="95">
        <f>'Datos sin int'!AF314</f>
        <v>0</v>
      </c>
      <c r="AT316" s="95">
        <f>'Datos sin int'!AG314</f>
        <v>0</v>
      </c>
      <c r="AU316" s="95">
        <f>'Datos sin int'!AH314</f>
        <v>0</v>
      </c>
      <c r="AV316" s="95">
        <f>'Datos sin int'!AI314</f>
        <v>0</v>
      </c>
      <c r="AW316" s="95">
        <f>'Datos sin int'!AJ314</f>
        <v>0</v>
      </c>
      <c r="AX316" s="95">
        <f>'Datos sin int'!AK314</f>
        <v>1</v>
      </c>
      <c r="AY316" s="95">
        <f>'Datos sin int'!AL314</f>
        <v>0</v>
      </c>
      <c r="AZ316" s="95">
        <f>'Datos sin int'!AM314</f>
        <v>0</v>
      </c>
      <c r="BA316" s="95">
        <f>'Datos sin int'!AN314</f>
        <v>1</v>
      </c>
      <c r="BB316" s="95">
        <f>'Datos sin int'!AO314</f>
        <v>0</v>
      </c>
      <c r="BC316" s="95">
        <f>'Datos sin int'!AP314</f>
        <v>0</v>
      </c>
      <c r="BD316" s="95">
        <f>'Datos sin int'!AQ314</f>
        <v>0</v>
      </c>
      <c r="BE316" s="95">
        <f>'Datos sin int'!AR314</f>
        <v>0</v>
      </c>
      <c r="BF316" s="95">
        <f>'Datos sin int'!AS314</f>
        <v>0</v>
      </c>
      <c r="BG316" s="95">
        <f>'Datos sin int'!AT314</f>
        <v>0</v>
      </c>
      <c r="BH316" s="95">
        <f>'Datos sin int'!AU314</f>
        <v>1</v>
      </c>
      <c r="BI316" s="95">
        <f>'Datos sin int'!AV314</f>
        <v>0</v>
      </c>
      <c r="BJ316" s="95">
        <f>'Datos sin int'!AW314</f>
        <v>0</v>
      </c>
      <c r="BK316" s="95">
        <f>'Datos sin int'!AX314</f>
        <v>1</v>
      </c>
    </row>
    <row r="317" spans="1:63" x14ac:dyDescent="0.3">
      <c r="A317" s="141">
        <v>314</v>
      </c>
      <c r="B317" s="95">
        <f>IF(Datos_totales!$E315=1,1,0)</f>
        <v>0</v>
      </c>
      <c r="C317" s="95">
        <f>IF(Datos_totales!$E315=2,1,0)</f>
        <v>0</v>
      </c>
      <c r="D317" s="95">
        <f>IF(Datos_totales!$E315=3,1,0)</f>
        <v>0</v>
      </c>
      <c r="E317" s="95">
        <f>IF(Datos_totales!$E315=4,1,0)</f>
        <v>1</v>
      </c>
      <c r="F317" s="95">
        <f>IF(Datos_totales!$B315=40,1,0)</f>
        <v>0</v>
      </c>
      <c r="G317" s="95">
        <f>IF(Datos_totales!$B315=60,1,0)</f>
        <v>0</v>
      </c>
      <c r="H317" s="95">
        <f>IF(Datos_totales!$B315=80,1,0)</f>
        <v>1</v>
      </c>
      <c r="I317" s="95">
        <f>IF(Datos_totales!$B315=90,1,0)</f>
        <v>0</v>
      </c>
      <c r="J317" s="95">
        <f>IF(Datos_totales!$M315=2,1,0)</f>
        <v>1</v>
      </c>
      <c r="K317" s="95">
        <f>IF(Datos_totales!$M315=3,1,0)</f>
        <v>0</v>
      </c>
      <c r="L317" s="95">
        <f>IF(Datos_totales!$M315=4,1,0)</f>
        <v>0</v>
      </c>
      <c r="M317" s="95">
        <f>IF(Datos_totales!$M315&gt;4,1,0)</f>
        <v>0</v>
      </c>
      <c r="N317" s="95">
        <f>IF(Datos_totales!$N315&lt;3.2,1,0)</f>
        <v>0</v>
      </c>
      <c r="O317" s="95">
        <f>IF(AND(Datos_totales!$N315&gt;=3.2,Datos_totales!$N315&lt;3.5),1,0)</f>
        <v>0</v>
      </c>
      <c r="P317" s="95">
        <f>IF(AND(Datos_totales!$N315&gt;=3.5,Datos_totales!$N315&lt;3.7),1,0)</f>
        <v>1</v>
      </c>
      <c r="Q317" s="95">
        <f>IF(AND(Datos_totales!$N315&gt;=3.7,Datos_totales!$N315&lt;4),1,0)</f>
        <v>0</v>
      </c>
      <c r="R317" s="95">
        <f>IF(Datos_totales!$N315&gt;4,1,0)</f>
        <v>0</v>
      </c>
      <c r="S317" s="95">
        <v>0.47999999999998977</v>
      </c>
      <c r="T317" s="95">
        <f t="shared" si="64"/>
        <v>228.48</v>
      </c>
      <c r="U317" s="95">
        <v>0</v>
      </c>
      <c r="V317" s="53">
        <v>0</v>
      </c>
      <c r="W317" s="54">
        <f t="shared" si="55"/>
        <v>1</v>
      </c>
      <c r="X317" s="54">
        <f t="shared" si="56"/>
        <v>0</v>
      </c>
      <c r="Y317" s="54">
        <f t="shared" si="57"/>
        <v>0</v>
      </c>
      <c r="Z317" s="54">
        <f t="shared" si="58"/>
        <v>0</v>
      </c>
      <c r="AA317" s="54">
        <f t="shared" si="59"/>
        <v>0</v>
      </c>
      <c r="AB317" s="95">
        <v>4519</v>
      </c>
      <c r="AC317" s="95">
        <v>4742</v>
      </c>
      <c r="AD317" s="95">
        <v>4976</v>
      </c>
      <c r="AE317" s="95">
        <f t="shared" si="60"/>
        <v>4746</v>
      </c>
      <c r="AF317" s="95">
        <v>115.26</v>
      </c>
      <c r="AG317" s="95">
        <v>2.0616786152453375</v>
      </c>
      <c r="AH317" s="95">
        <v>3.71</v>
      </c>
      <c r="AI317" s="95">
        <f t="shared" si="61"/>
        <v>0</v>
      </c>
      <c r="AJ317" s="95">
        <f t="shared" si="62"/>
        <v>0</v>
      </c>
      <c r="AK317" s="95">
        <f t="shared" si="52"/>
        <v>0</v>
      </c>
      <c r="AL317" s="95">
        <f t="shared" si="53"/>
        <v>1</v>
      </c>
      <c r="AM317" s="95">
        <f t="shared" si="54"/>
        <v>0</v>
      </c>
      <c r="AN317" s="95">
        <v>0.56937390961504586</v>
      </c>
      <c r="AO317" s="95">
        <v>0</v>
      </c>
      <c r="AP317" s="50">
        <f t="shared" si="63"/>
        <v>0</v>
      </c>
      <c r="AQ317" s="95">
        <v>0</v>
      </c>
      <c r="AR317" s="95">
        <f>'Datos sin int'!AE315</f>
        <v>0</v>
      </c>
      <c r="AS317" s="95">
        <f>'Datos sin int'!AF315</f>
        <v>0</v>
      </c>
      <c r="AT317" s="95">
        <f>'Datos sin int'!AG315</f>
        <v>0</v>
      </c>
      <c r="AU317" s="95">
        <f>'Datos sin int'!AH315</f>
        <v>0</v>
      </c>
      <c r="AV317" s="95">
        <f>'Datos sin int'!AI315</f>
        <v>0</v>
      </c>
      <c r="AW317" s="95">
        <f>'Datos sin int'!AJ315</f>
        <v>0</v>
      </c>
      <c r="AX317" s="95">
        <f>'Datos sin int'!AK315</f>
        <v>0</v>
      </c>
      <c r="AY317" s="95">
        <f>'Datos sin int'!AL315</f>
        <v>0</v>
      </c>
      <c r="AZ317" s="95">
        <f>'Datos sin int'!AM315</f>
        <v>0</v>
      </c>
      <c r="BA317" s="95">
        <f>'Datos sin int'!AN315</f>
        <v>0</v>
      </c>
      <c r="BB317" s="95">
        <f>'Datos sin int'!AO315</f>
        <v>0</v>
      </c>
      <c r="BC317" s="95">
        <f>'Datos sin int'!AP315</f>
        <v>0</v>
      </c>
      <c r="BD317" s="95">
        <f>'Datos sin int'!AQ315</f>
        <v>0</v>
      </c>
      <c r="BE317" s="95">
        <f>'Datos sin int'!AR315</f>
        <v>0</v>
      </c>
      <c r="BF317" s="95">
        <f>'Datos sin int'!AS315</f>
        <v>0</v>
      </c>
      <c r="BG317" s="95">
        <f>'Datos sin int'!AT315</f>
        <v>0</v>
      </c>
      <c r="BH317" s="95">
        <f>'Datos sin int'!AU315</f>
        <v>0</v>
      </c>
      <c r="BI317" s="95">
        <f>'Datos sin int'!AV315</f>
        <v>0</v>
      </c>
      <c r="BJ317" s="95">
        <f>'Datos sin int'!AW315</f>
        <v>0</v>
      </c>
      <c r="BK317" s="95">
        <f>'Datos sin int'!AX315</f>
        <v>0</v>
      </c>
    </row>
    <row r="318" spans="1:63" x14ac:dyDescent="0.3">
      <c r="A318" s="141">
        <v>315</v>
      </c>
      <c r="B318" s="95">
        <f>IF(Datos_totales!$E316=1,1,0)</f>
        <v>0</v>
      </c>
      <c r="C318" s="95">
        <f>IF(Datos_totales!$E316=2,1,0)</f>
        <v>0</v>
      </c>
      <c r="D318" s="95">
        <f>IF(Datos_totales!$E316=3,1,0)</f>
        <v>0</v>
      </c>
      <c r="E318" s="95">
        <f>IF(Datos_totales!$E316=4,1,0)</f>
        <v>1</v>
      </c>
      <c r="F318" s="95">
        <f>IF(Datos_totales!$B316=40,1,0)</f>
        <v>0</v>
      </c>
      <c r="G318" s="95">
        <f>IF(Datos_totales!$B316=60,1,0)</f>
        <v>0</v>
      </c>
      <c r="H318" s="95">
        <f>IF(Datos_totales!$B316=80,1,0)</f>
        <v>1</v>
      </c>
      <c r="I318" s="95">
        <f>IF(Datos_totales!$B316=90,1,0)</f>
        <v>0</v>
      </c>
      <c r="J318" s="95">
        <f>IF(Datos_totales!$M316=2,1,0)</f>
        <v>1</v>
      </c>
      <c r="K318" s="95">
        <f>IF(Datos_totales!$M316=3,1,0)</f>
        <v>0</v>
      </c>
      <c r="L318" s="95">
        <f>IF(Datos_totales!$M316=4,1,0)</f>
        <v>0</v>
      </c>
      <c r="M318" s="95">
        <f>IF(Datos_totales!$M316&gt;4,1,0)</f>
        <v>0</v>
      </c>
      <c r="N318" s="95">
        <f>IF(Datos_totales!$N316&lt;3.2,1,0)</f>
        <v>0</v>
      </c>
      <c r="O318" s="95">
        <f>IF(AND(Datos_totales!$N316&gt;=3.2,Datos_totales!$N316&lt;3.5),1,0)</f>
        <v>1</v>
      </c>
      <c r="P318" s="95">
        <f>IF(AND(Datos_totales!$N316&gt;=3.5,Datos_totales!$N316&lt;3.7),1,0)</f>
        <v>0</v>
      </c>
      <c r="Q318" s="95">
        <f>IF(AND(Datos_totales!$N316&gt;=3.7,Datos_totales!$N316&lt;4),1,0)</f>
        <v>0</v>
      </c>
      <c r="R318" s="95">
        <f>IF(Datos_totales!$N316&gt;4,1,0)</f>
        <v>0</v>
      </c>
      <c r="S318" s="95">
        <v>0.62000000000000455</v>
      </c>
      <c r="T318" s="95">
        <f t="shared" si="64"/>
        <v>229.1</v>
      </c>
      <c r="U318" s="95">
        <v>0</v>
      </c>
      <c r="V318" s="53">
        <v>3.0000000000000027E-2</v>
      </c>
      <c r="W318" s="54">
        <f t="shared" si="55"/>
        <v>0</v>
      </c>
      <c r="X318" s="54">
        <f t="shared" si="56"/>
        <v>1</v>
      </c>
      <c r="Y318" s="54">
        <f t="shared" si="57"/>
        <v>0</v>
      </c>
      <c r="Z318" s="54">
        <f t="shared" si="58"/>
        <v>0</v>
      </c>
      <c r="AA318" s="54">
        <f t="shared" si="59"/>
        <v>0</v>
      </c>
      <c r="AB318" s="95">
        <v>4519</v>
      </c>
      <c r="AC318" s="95">
        <v>4742</v>
      </c>
      <c r="AD318" s="95">
        <v>4976</v>
      </c>
      <c r="AE318" s="95">
        <f t="shared" si="60"/>
        <v>4746</v>
      </c>
      <c r="AF318" s="95">
        <v>113.25</v>
      </c>
      <c r="AG318" s="95">
        <v>2.0540382106848694</v>
      </c>
      <c r="AH318" s="95">
        <v>2.87</v>
      </c>
      <c r="AI318" s="95">
        <f t="shared" si="61"/>
        <v>0</v>
      </c>
      <c r="AJ318" s="95">
        <f t="shared" si="62"/>
        <v>0</v>
      </c>
      <c r="AK318" s="95">
        <f t="shared" si="52"/>
        <v>1</v>
      </c>
      <c r="AL318" s="95">
        <f t="shared" si="53"/>
        <v>0</v>
      </c>
      <c r="AM318" s="95">
        <f t="shared" si="54"/>
        <v>0</v>
      </c>
      <c r="AN318" s="95">
        <v>0.45788189673399232</v>
      </c>
      <c r="AO318" s="95">
        <v>0</v>
      </c>
      <c r="AP318" s="50">
        <f t="shared" si="63"/>
        <v>0</v>
      </c>
      <c r="AQ318" s="95">
        <v>0</v>
      </c>
      <c r="AR318" s="95">
        <f>'Datos sin int'!AE316</f>
        <v>0</v>
      </c>
      <c r="AS318" s="95">
        <f>'Datos sin int'!AF316</f>
        <v>0</v>
      </c>
      <c r="AT318" s="95">
        <f>'Datos sin int'!AG316</f>
        <v>1</v>
      </c>
      <c r="AU318" s="95">
        <f>'Datos sin int'!AH316</f>
        <v>0</v>
      </c>
      <c r="AV318" s="95">
        <f>'Datos sin int'!AI316</f>
        <v>1</v>
      </c>
      <c r="AW318" s="95">
        <f>'Datos sin int'!AJ316</f>
        <v>0</v>
      </c>
      <c r="AX318" s="95">
        <f>'Datos sin int'!AK316</f>
        <v>0</v>
      </c>
      <c r="AY318" s="95">
        <f>'Datos sin int'!AL316</f>
        <v>1</v>
      </c>
      <c r="AZ318" s="95">
        <f>'Datos sin int'!AM316</f>
        <v>0</v>
      </c>
      <c r="BA318" s="95">
        <f>'Datos sin int'!AN316</f>
        <v>1</v>
      </c>
      <c r="BB318" s="95">
        <f>'Datos sin int'!AO316</f>
        <v>0</v>
      </c>
      <c r="BC318" s="95">
        <f>'Datos sin int'!AP316</f>
        <v>0</v>
      </c>
      <c r="BD318" s="95">
        <f>'Datos sin int'!AQ316</f>
        <v>0</v>
      </c>
      <c r="BE318" s="95">
        <f>'Datos sin int'!AR316</f>
        <v>1</v>
      </c>
      <c r="BF318" s="95">
        <f>'Datos sin int'!AS316</f>
        <v>1</v>
      </c>
      <c r="BG318" s="95">
        <f>'Datos sin int'!AT316</f>
        <v>0</v>
      </c>
      <c r="BH318" s="95">
        <f>'Datos sin int'!AU316</f>
        <v>0</v>
      </c>
      <c r="BI318" s="95">
        <f>'Datos sin int'!AV316</f>
        <v>2</v>
      </c>
      <c r="BJ318" s="95">
        <f>'Datos sin int'!AW316</f>
        <v>1</v>
      </c>
      <c r="BK318" s="95">
        <f>'Datos sin int'!AX316</f>
        <v>3</v>
      </c>
    </row>
    <row r="319" spans="1:63" x14ac:dyDescent="0.3">
      <c r="A319" s="141">
        <v>316</v>
      </c>
      <c r="B319" s="95">
        <f>IF(Datos_totales!$E317=1,1,0)</f>
        <v>0</v>
      </c>
      <c r="C319" s="95">
        <f>IF(Datos_totales!$E317=2,1,0)</f>
        <v>0</v>
      </c>
      <c r="D319" s="95">
        <f>IF(Datos_totales!$E317=3,1,0)</f>
        <v>0</v>
      </c>
      <c r="E319" s="95">
        <f>IF(Datos_totales!$E317=4,1,0)</f>
        <v>1</v>
      </c>
      <c r="F319" s="95">
        <f>IF(Datos_totales!$B317=40,1,0)</f>
        <v>0</v>
      </c>
      <c r="G319" s="95">
        <f>IF(Datos_totales!$B317=60,1,0)</f>
        <v>0</v>
      </c>
      <c r="H319" s="95">
        <f>IF(Datos_totales!$B317=80,1,0)</f>
        <v>1</v>
      </c>
      <c r="I319" s="95">
        <f>IF(Datos_totales!$B317=90,1,0)</f>
        <v>0</v>
      </c>
      <c r="J319" s="95">
        <f>IF(Datos_totales!$M317=2,1,0)</f>
        <v>1</v>
      </c>
      <c r="K319" s="95">
        <f>IF(Datos_totales!$M317=3,1,0)</f>
        <v>0</v>
      </c>
      <c r="L319" s="95">
        <f>IF(Datos_totales!$M317=4,1,0)</f>
        <v>0</v>
      </c>
      <c r="M319" s="95">
        <f>IF(Datos_totales!$M317&gt;4,1,0)</f>
        <v>0</v>
      </c>
      <c r="N319" s="95">
        <f>IF(Datos_totales!$N317&lt;3.2,1,0)</f>
        <v>0</v>
      </c>
      <c r="O319" s="95">
        <f>IF(AND(Datos_totales!$N317&gt;=3.2,Datos_totales!$N317&lt;3.5),1,0)</f>
        <v>1</v>
      </c>
      <c r="P319" s="95">
        <f>IF(AND(Datos_totales!$N317&gt;=3.5,Datos_totales!$N317&lt;3.7),1,0)</f>
        <v>0</v>
      </c>
      <c r="Q319" s="95">
        <f>IF(AND(Datos_totales!$N317&gt;=3.7,Datos_totales!$N317&lt;4),1,0)</f>
        <v>0</v>
      </c>
      <c r="R319" s="95">
        <f>IF(Datos_totales!$N317&gt;4,1,0)</f>
        <v>0</v>
      </c>
      <c r="S319" s="95">
        <v>0.90000000000000568</v>
      </c>
      <c r="T319" s="95">
        <f t="shared" si="64"/>
        <v>230</v>
      </c>
      <c r="U319" s="95">
        <v>0</v>
      </c>
      <c r="V319" s="53">
        <v>0</v>
      </c>
      <c r="W319" s="54">
        <f t="shared" si="55"/>
        <v>1</v>
      </c>
      <c r="X319" s="54">
        <f t="shared" si="56"/>
        <v>0</v>
      </c>
      <c r="Y319" s="54">
        <f t="shared" si="57"/>
        <v>0</v>
      </c>
      <c r="Z319" s="54">
        <f t="shared" si="58"/>
        <v>0</v>
      </c>
      <c r="AA319" s="54">
        <f t="shared" si="59"/>
        <v>0</v>
      </c>
      <c r="AB319" s="95">
        <v>4519</v>
      </c>
      <c r="AC319" s="95">
        <v>4742</v>
      </c>
      <c r="AD319" s="95">
        <v>4976</v>
      </c>
      <c r="AE319" s="95">
        <f t="shared" si="60"/>
        <v>4746</v>
      </c>
      <c r="AF319" s="95">
        <v>120.58</v>
      </c>
      <c r="AG319" s="95">
        <v>2.0812752795293337</v>
      </c>
      <c r="AH319" s="95">
        <v>3.43</v>
      </c>
      <c r="AI319" s="95">
        <f t="shared" si="61"/>
        <v>0</v>
      </c>
      <c r="AJ319" s="95">
        <f t="shared" si="62"/>
        <v>0</v>
      </c>
      <c r="AK319" s="95">
        <f t="shared" si="52"/>
        <v>1</v>
      </c>
      <c r="AL319" s="95">
        <f t="shared" si="53"/>
        <v>0</v>
      </c>
      <c r="AM319" s="95">
        <f t="shared" si="54"/>
        <v>0</v>
      </c>
      <c r="AN319" s="95">
        <v>0.53529412004277055</v>
      </c>
      <c r="AO319" s="95">
        <v>0</v>
      </c>
      <c r="AP319" s="50">
        <f t="shared" si="63"/>
        <v>0</v>
      </c>
      <c r="AQ319" s="95">
        <v>0</v>
      </c>
      <c r="AR319" s="95">
        <f>'Datos sin int'!AE317</f>
        <v>0</v>
      </c>
      <c r="AS319" s="95">
        <f>'Datos sin int'!AF317</f>
        <v>0</v>
      </c>
      <c r="AT319" s="95">
        <f>'Datos sin int'!AG317</f>
        <v>0</v>
      </c>
      <c r="AU319" s="95">
        <f>'Datos sin int'!AH317</f>
        <v>1</v>
      </c>
      <c r="AV319" s="95">
        <f>'Datos sin int'!AI317</f>
        <v>1</v>
      </c>
      <c r="AW319" s="95">
        <f>'Datos sin int'!AJ317</f>
        <v>0</v>
      </c>
      <c r="AX319" s="95">
        <f>'Datos sin int'!AK317</f>
        <v>0</v>
      </c>
      <c r="AY319" s="95">
        <f>'Datos sin int'!AL317</f>
        <v>0</v>
      </c>
      <c r="AZ319" s="95">
        <f>'Datos sin int'!AM317</f>
        <v>0</v>
      </c>
      <c r="BA319" s="95">
        <f>'Datos sin int'!AN317</f>
        <v>0</v>
      </c>
      <c r="BB319" s="95">
        <f>'Datos sin int'!AO317</f>
        <v>0</v>
      </c>
      <c r="BC319" s="95">
        <f>'Datos sin int'!AP317</f>
        <v>0</v>
      </c>
      <c r="BD319" s="95">
        <f>'Datos sin int'!AQ317</f>
        <v>0</v>
      </c>
      <c r="BE319" s="95">
        <f>'Datos sin int'!AR317</f>
        <v>1</v>
      </c>
      <c r="BF319" s="95">
        <f>'Datos sin int'!AS317</f>
        <v>1</v>
      </c>
      <c r="BG319" s="95">
        <f>'Datos sin int'!AT317</f>
        <v>0</v>
      </c>
      <c r="BH319" s="95">
        <f>'Datos sin int'!AU317</f>
        <v>0</v>
      </c>
      <c r="BI319" s="95">
        <f>'Datos sin int'!AV317</f>
        <v>0</v>
      </c>
      <c r="BJ319" s="95">
        <f>'Datos sin int'!AW317</f>
        <v>2</v>
      </c>
      <c r="BK319" s="95">
        <f>'Datos sin int'!AX317</f>
        <v>2</v>
      </c>
    </row>
    <row r="320" spans="1:63" x14ac:dyDescent="0.3">
      <c r="A320" s="141">
        <v>317</v>
      </c>
      <c r="B320" s="95">
        <f>IF(Datos_totales!$E318=1,1,0)</f>
        <v>0</v>
      </c>
      <c r="C320" s="95">
        <f>IF(Datos_totales!$E318=2,1,0)</f>
        <v>0</v>
      </c>
      <c r="D320" s="95">
        <f>IF(Datos_totales!$E318=3,1,0)</f>
        <v>0</v>
      </c>
      <c r="E320" s="95">
        <f>IF(Datos_totales!$E318=4,1,0)</f>
        <v>1</v>
      </c>
      <c r="F320" s="95">
        <f>IF(Datos_totales!$B318=40,1,0)</f>
        <v>0</v>
      </c>
      <c r="G320" s="95">
        <f>IF(Datos_totales!$B318=60,1,0)</f>
        <v>0</v>
      </c>
      <c r="H320" s="95">
        <f>IF(Datos_totales!$B318=80,1,0)</f>
        <v>1</v>
      </c>
      <c r="I320" s="95">
        <f>IF(Datos_totales!$B318=90,1,0)</f>
        <v>0</v>
      </c>
      <c r="J320" s="95">
        <f>IF(Datos_totales!$M318=2,1,0)</f>
        <v>1</v>
      </c>
      <c r="K320" s="95">
        <f>IF(Datos_totales!$M318=3,1,0)</f>
        <v>0</v>
      </c>
      <c r="L320" s="95">
        <f>IF(Datos_totales!$M318=4,1,0)</f>
        <v>0</v>
      </c>
      <c r="M320" s="95">
        <f>IF(Datos_totales!$M318&gt;4,1,0)</f>
        <v>0</v>
      </c>
      <c r="N320" s="95">
        <f>IF(Datos_totales!$N318&lt;3.2,1,0)</f>
        <v>0</v>
      </c>
      <c r="O320" s="95">
        <f>IF(AND(Datos_totales!$N318&gt;=3.2,Datos_totales!$N318&lt;3.5),1,0)</f>
        <v>1</v>
      </c>
      <c r="P320" s="95">
        <f>IF(AND(Datos_totales!$N318&gt;=3.5,Datos_totales!$N318&lt;3.7),1,0)</f>
        <v>0</v>
      </c>
      <c r="Q320" s="95">
        <f>IF(AND(Datos_totales!$N318&gt;=3.7,Datos_totales!$N318&lt;4),1,0)</f>
        <v>0</v>
      </c>
      <c r="R320" s="95">
        <f>IF(Datos_totales!$N318&gt;4,1,0)</f>
        <v>0</v>
      </c>
      <c r="S320" s="95">
        <v>1</v>
      </c>
      <c r="T320" s="95">
        <f t="shared" si="64"/>
        <v>231</v>
      </c>
      <c r="U320" s="95">
        <v>0</v>
      </c>
      <c r="V320" s="53">
        <v>0</v>
      </c>
      <c r="W320" s="54">
        <f t="shared" si="55"/>
        <v>1</v>
      </c>
      <c r="X320" s="54">
        <f t="shared" si="56"/>
        <v>0</v>
      </c>
      <c r="Y320" s="54">
        <f t="shared" si="57"/>
        <v>0</v>
      </c>
      <c r="Z320" s="54">
        <f t="shared" si="58"/>
        <v>0</v>
      </c>
      <c r="AA320" s="54">
        <f t="shared" si="59"/>
        <v>0</v>
      </c>
      <c r="AB320" s="95">
        <v>4519</v>
      </c>
      <c r="AC320" s="95">
        <v>4742</v>
      </c>
      <c r="AD320" s="95">
        <v>4976</v>
      </c>
      <c r="AE320" s="95">
        <f t="shared" si="60"/>
        <v>4746</v>
      </c>
      <c r="AF320" s="95">
        <v>95.69</v>
      </c>
      <c r="AG320" s="95">
        <v>1.9808665545820792</v>
      </c>
      <c r="AH320" s="95">
        <v>3.96</v>
      </c>
      <c r="AI320" s="95">
        <f t="shared" si="61"/>
        <v>0</v>
      </c>
      <c r="AJ320" s="95">
        <f t="shared" si="62"/>
        <v>0</v>
      </c>
      <c r="AK320" s="95">
        <f t="shared" si="52"/>
        <v>0</v>
      </c>
      <c r="AL320" s="95">
        <f t="shared" si="53"/>
        <v>1</v>
      </c>
      <c r="AM320" s="95">
        <f t="shared" si="54"/>
        <v>0</v>
      </c>
      <c r="AN320" s="95">
        <v>0.5976951859255123</v>
      </c>
      <c r="AO320" s="95">
        <v>0</v>
      </c>
      <c r="AP320" s="50">
        <f t="shared" si="63"/>
        <v>0</v>
      </c>
      <c r="AQ320" s="95">
        <v>0</v>
      </c>
      <c r="AR320" s="95">
        <f>'Datos sin int'!AE318</f>
        <v>0</v>
      </c>
      <c r="AS320" s="95">
        <f>'Datos sin int'!AF318</f>
        <v>0</v>
      </c>
      <c r="AT320" s="95">
        <f>'Datos sin int'!AG318</f>
        <v>0</v>
      </c>
      <c r="AU320" s="95">
        <f>'Datos sin int'!AH318</f>
        <v>1</v>
      </c>
      <c r="AV320" s="95">
        <f>'Datos sin int'!AI318</f>
        <v>1</v>
      </c>
      <c r="AW320" s="95">
        <f>'Datos sin int'!AJ318</f>
        <v>0</v>
      </c>
      <c r="AX320" s="95">
        <f>'Datos sin int'!AK318</f>
        <v>0</v>
      </c>
      <c r="AY320" s="95">
        <f>'Datos sin int'!AL318</f>
        <v>0</v>
      </c>
      <c r="AZ320" s="95">
        <f>'Datos sin int'!AM318</f>
        <v>0</v>
      </c>
      <c r="BA320" s="95">
        <f>'Datos sin int'!AN318</f>
        <v>0</v>
      </c>
      <c r="BB320" s="95">
        <f>'Datos sin int'!AO318</f>
        <v>0</v>
      </c>
      <c r="BC320" s="95">
        <f>'Datos sin int'!AP318</f>
        <v>0</v>
      </c>
      <c r="BD320" s="95">
        <f>'Datos sin int'!AQ318</f>
        <v>0</v>
      </c>
      <c r="BE320" s="95">
        <f>'Datos sin int'!AR318</f>
        <v>0</v>
      </c>
      <c r="BF320" s="95">
        <f>'Datos sin int'!AS318</f>
        <v>0</v>
      </c>
      <c r="BG320" s="95">
        <f>'Datos sin int'!AT318</f>
        <v>0</v>
      </c>
      <c r="BH320" s="95">
        <f>'Datos sin int'!AU318</f>
        <v>0</v>
      </c>
      <c r="BI320" s="95">
        <f>'Datos sin int'!AV318</f>
        <v>0</v>
      </c>
      <c r="BJ320" s="95">
        <f>'Datos sin int'!AW318</f>
        <v>1</v>
      </c>
      <c r="BK320" s="95">
        <f>'Datos sin int'!AX318</f>
        <v>1</v>
      </c>
    </row>
    <row r="321" spans="1:63" x14ac:dyDescent="0.3">
      <c r="A321" s="141">
        <v>318</v>
      </c>
      <c r="B321" s="95">
        <f>IF(Datos_totales!$E319=1,1,0)</f>
        <v>0</v>
      </c>
      <c r="C321" s="95">
        <f>IF(Datos_totales!$E319=2,1,0)</f>
        <v>0</v>
      </c>
      <c r="D321" s="95">
        <f>IF(Datos_totales!$E319=3,1,0)</f>
        <v>0</v>
      </c>
      <c r="E321" s="95">
        <f>IF(Datos_totales!$E319=4,1,0)</f>
        <v>1</v>
      </c>
      <c r="F321" s="95">
        <f>IF(Datos_totales!$B319=40,1,0)</f>
        <v>0</v>
      </c>
      <c r="G321" s="95">
        <f>IF(Datos_totales!$B319=60,1,0)</f>
        <v>0</v>
      </c>
      <c r="H321" s="95">
        <f>IF(Datos_totales!$B319=80,1,0)</f>
        <v>1</v>
      </c>
      <c r="I321" s="95">
        <f>IF(Datos_totales!$B319=90,1,0)</f>
        <v>0</v>
      </c>
      <c r="J321" s="95">
        <f>IF(Datos_totales!$M319=2,1,0)</f>
        <v>1</v>
      </c>
      <c r="K321" s="95">
        <f>IF(Datos_totales!$M319=3,1,0)</f>
        <v>0</v>
      </c>
      <c r="L321" s="95">
        <f>IF(Datos_totales!$M319=4,1,0)</f>
        <v>0</v>
      </c>
      <c r="M321" s="95">
        <f>IF(Datos_totales!$M319&gt;4,1,0)</f>
        <v>0</v>
      </c>
      <c r="N321" s="95">
        <f>IF(Datos_totales!$N319&lt;3.2,1,0)</f>
        <v>0</v>
      </c>
      <c r="O321" s="95">
        <f>IF(AND(Datos_totales!$N319&gt;=3.2,Datos_totales!$N319&lt;3.5),1,0)</f>
        <v>0</v>
      </c>
      <c r="P321" s="95">
        <f>IF(AND(Datos_totales!$N319&gt;=3.5,Datos_totales!$N319&lt;3.7),1,0)</f>
        <v>1</v>
      </c>
      <c r="Q321" s="95">
        <f>IF(AND(Datos_totales!$N319&gt;=3.7,Datos_totales!$N319&lt;4),1,0)</f>
        <v>0</v>
      </c>
      <c r="R321" s="95">
        <f>IF(Datos_totales!$N319&gt;4,1,0)</f>
        <v>0</v>
      </c>
      <c r="S321" s="95">
        <v>1</v>
      </c>
      <c r="T321" s="95">
        <f t="shared" si="64"/>
        <v>232</v>
      </c>
      <c r="U321" s="95">
        <v>0</v>
      </c>
      <c r="V321" s="53">
        <v>0</v>
      </c>
      <c r="W321" s="54">
        <f t="shared" si="55"/>
        <v>1</v>
      </c>
      <c r="X321" s="54">
        <f t="shared" si="56"/>
        <v>0</v>
      </c>
      <c r="Y321" s="54">
        <f t="shared" si="57"/>
        <v>0</v>
      </c>
      <c r="Z321" s="54">
        <f t="shared" si="58"/>
        <v>0</v>
      </c>
      <c r="AA321" s="54">
        <f t="shared" si="59"/>
        <v>0</v>
      </c>
      <c r="AB321" s="95">
        <v>4519</v>
      </c>
      <c r="AC321" s="95">
        <v>4742</v>
      </c>
      <c r="AD321" s="95">
        <v>4976</v>
      </c>
      <c r="AE321" s="95">
        <f t="shared" si="60"/>
        <v>4746</v>
      </c>
      <c r="AF321" s="95">
        <v>116.06</v>
      </c>
      <c r="AG321" s="95">
        <v>2.0646825662285115</v>
      </c>
      <c r="AH321" s="95">
        <v>3.97</v>
      </c>
      <c r="AI321" s="95">
        <f t="shared" si="61"/>
        <v>0</v>
      </c>
      <c r="AJ321" s="95">
        <f t="shared" si="62"/>
        <v>0</v>
      </c>
      <c r="AK321" s="95">
        <f t="shared" si="52"/>
        <v>0</v>
      </c>
      <c r="AL321" s="95">
        <f t="shared" si="53"/>
        <v>1</v>
      </c>
      <c r="AM321" s="95">
        <f t="shared" si="54"/>
        <v>0</v>
      </c>
      <c r="AN321" s="95">
        <v>0.59879050676311507</v>
      </c>
      <c r="AO321" s="95">
        <v>0</v>
      </c>
      <c r="AP321" s="50">
        <f t="shared" si="63"/>
        <v>0</v>
      </c>
      <c r="AQ321" s="95">
        <v>0</v>
      </c>
      <c r="AR321" s="95">
        <f>'Datos sin int'!AE319</f>
        <v>0</v>
      </c>
      <c r="AS321" s="95">
        <f>'Datos sin int'!AF319</f>
        <v>0</v>
      </c>
      <c r="AT321" s="95">
        <f>'Datos sin int'!AG319</f>
        <v>0</v>
      </c>
      <c r="AU321" s="95">
        <f>'Datos sin int'!AH319</f>
        <v>0</v>
      </c>
      <c r="AV321" s="95">
        <f>'Datos sin int'!AI319</f>
        <v>0</v>
      </c>
      <c r="AW321" s="95">
        <f>'Datos sin int'!AJ319</f>
        <v>0</v>
      </c>
      <c r="AX321" s="95">
        <f>'Datos sin int'!AK319</f>
        <v>0</v>
      </c>
      <c r="AY321" s="95">
        <f>'Datos sin int'!AL319</f>
        <v>1</v>
      </c>
      <c r="AZ321" s="95">
        <f>'Datos sin int'!AM319</f>
        <v>1</v>
      </c>
      <c r="BA321" s="95">
        <f>'Datos sin int'!AN319</f>
        <v>2</v>
      </c>
      <c r="BB321" s="95">
        <f>'Datos sin int'!AO319</f>
        <v>1</v>
      </c>
      <c r="BC321" s="95">
        <f>'Datos sin int'!AP319</f>
        <v>0</v>
      </c>
      <c r="BD321" s="95">
        <f>'Datos sin int'!AQ319</f>
        <v>0</v>
      </c>
      <c r="BE321" s="95">
        <f>'Datos sin int'!AR319</f>
        <v>1</v>
      </c>
      <c r="BF321" s="95">
        <f>'Datos sin int'!AS319</f>
        <v>2</v>
      </c>
      <c r="BG321" s="95">
        <f>'Datos sin int'!AT319</f>
        <v>1</v>
      </c>
      <c r="BH321" s="95">
        <f>'Datos sin int'!AU319</f>
        <v>0</v>
      </c>
      <c r="BI321" s="95">
        <f>'Datos sin int'!AV319</f>
        <v>1</v>
      </c>
      <c r="BJ321" s="95">
        <f>'Datos sin int'!AW319</f>
        <v>2</v>
      </c>
      <c r="BK321" s="95">
        <f>'Datos sin int'!AX319</f>
        <v>4</v>
      </c>
    </row>
    <row r="322" spans="1:63" x14ac:dyDescent="0.3">
      <c r="A322" s="141">
        <v>319</v>
      </c>
      <c r="B322" s="95">
        <f>IF(Datos_totales!$E320=1,1,0)</f>
        <v>0</v>
      </c>
      <c r="C322" s="95">
        <f>IF(Datos_totales!$E320=2,1,0)</f>
        <v>0</v>
      </c>
      <c r="D322" s="95">
        <f>IF(Datos_totales!$E320=3,1,0)</f>
        <v>1</v>
      </c>
      <c r="E322" s="95">
        <f>IF(Datos_totales!$E320=4,1,0)</f>
        <v>0</v>
      </c>
      <c r="F322" s="95">
        <f>IF(Datos_totales!$B320=40,1,0)</f>
        <v>0</v>
      </c>
      <c r="G322" s="95">
        <f>IF(Datos_totales!$B320=60,1,0)</f>
        <v>0</v>
      </c>
      <c r="H322" s="95">
        <f>IF(Datos_totales!$B320=80,1,0)</f>
        <v>1</v>
      </c>
      <c r="I322" s="95">
        <f>IF(Datos_totales!$B320=90,1,0)</f>
        <v>0</v>
      </c>
      <c r="J322" s="95">
        <f>IF(Datos_totales!$M320=2,1,0)</f>
        <v>1</v>
      </c>
      <c r="K322" s="95">
        <f>IF(Datos_totales!$M320=3,1,0)</f>
        <v>0</v>
      </c>
      <c r="L322" s="95">
        <f>IF(Datos_totales!$M320=4,1,0)</f>
        <v>0</v>
      </c>
      <c r="M322" s="95">
        <f>IF(Datos_totales!$M320&gt;4,1,0)</f>
        <v>0</v>
      </c>
      <c r="N322" s="95">
        <f>IF(Datos_totales!$N320&lt;3.2,1,0)</f>
        <v>0</v>
      </c>
      <c r="O322" s="95">
        <f>IF(AND(Datos_totales!$N320&gt;=3.2,Datos_totales!$N320&lt;3.5),1,0)</f>
        <v>0</v>
      </c>
      <c r="P322" s="95">
        <f>IF(AND(Datos_totales!$N320&gt;=3.5,Datos_totales!$N320&lt;3.7),1,0)</f>
        <v>1</v>
      </c>
      <c r="Q322" s="95">
        <f>IF(AND(Datos_totales!$N320&gt;=3.7,Datos_totales!$N320&lt;4),1,0)</f>
        <v>0</v>
      </c>
      <c r="R322" s="95">
        <f>IF(Datos_totales!$N320&gt;4,1,0)</f>
        <v>0</v>
      </c>
      <c r="S322" s="95">
        <v>1</v>
      </c>
      <c r="T322" s="95">
        <f t="shared" si="64"/>
        <v>233</v>
      </c>
      <c r="U322" s="95">
        <v>0</v>
      </c>
      <c r="V322" s="53">
        <v>0</v>
      </c>
      <c r="W322" s="54">
        <f t="shared" si="55"/>
        <v>1</v>
      </c>
      <c r="X322" s="54">
        <f t="shared" si="56"/>
        <v>0</v>
      </c>
      <c r="Y322" s="54">
        <f t="shared" si="57"/>
        <v>0</v>
      </c>
      <c r="Z322" s="54">
        <f t="shared" si="58"/>
        <v>0</v>
      </c>
      <c r="AA322" s="54">
        <f t="shared" si="59"/>
        <v>0</v>
      </c>
      <c r="AB322" s="95">
        <v>4519</v>
      </c>
      <c r="AC322" s="95">
        <v>4742</v>
      </c>
      <c r="AD322" s="95">
        <v>4976</v>
      </c>
      <c r="AE322" s="95">
        <f t="shared" si="60"/>
        <v>4746</v>
      </c>
      <c r="AF322" s="95">
        <v>82.85</v>
      </c>
      <c r="AG322" s="95">
        <v>1.9182925127553556</v>
      </c>
      <c r="AH322" s="95">
        <v>2.74</v>
      </c>
      <c r="AI322" s="95">
        <f t="shared" si="61"/>
        <v>0</v>
      </c>
      <c r="AJ322" s="95">
        <f t="shared" si="62"/>
        <v>0</v>
      </c>
      <c r="AK322" s="95">
        <f t="shared" si="52"/>
        <v>1</v>
      </c>
      <c r="AL322" s="95">
        <f t="shared" si="53"/>
        <v>0</v>
      </c>
      <c r="AM322" s="95">
        <f t="shared" si="54"/>
        <v>0</v>
      </c>
      <c r="AN322" s="95">
        <v>0.43775056282038799</v>
      </c>
      <c r="AO322" s="95">
        <v>1</v>
      </c>
      <c r="AP322" s="50">
        <f t="shared" si="63"/>
        <v>1</v>
      </c>
      <c r="AQ322" s="95">
        <v>0</v>
      </c>
      <c r="AR322" s="95">
        <f>'Datos sin int'!AE320</f>
        <v>0</v>
      </c>
      <c r="AS322" s="95">
        <f>'Datos sin int'!AF320</f>
        <v>0</v>
      </c>
      <c r="AT322" s="95">
        <f>'Datos sin int'!AG320</f>
        <v>0</v>
      </c>
      <c r="AU322" s="95">
        <f>'Datos sin int'!AH320</f>
        <v>0</v>
      </c>
      <c r="AV322" s="95">
        <f>'Datos sin int'!AI320</f>
        <v>0</v>
      </c>
      <c r="AW322" s="95">
        <f>'Datos sin int'!AJ320</f>
        <v>0</v>
      </c>
      <c r="AX322" s="95">
        <f>'Datos sin int'!AK320</f>
        <v>0</v>
      </c>
      <c r="AY322" s="95">
        <f>'Datos sin int'!AL320</f>
        <v>0</v>
      </c>
      <c r="AZ322" s="95">
        <f>'Datos sin int'!AM320</f>
        <v>0</v>
      </c>
      <c r="BA322" s="95">
        <f>'Datos sin int'!AN320</f>
        <v>0</v>
      </c>
      <c r="BB322" s="95">
        <f>'Datos sin int'!AO320</f>
        <v>0</v>
      </c>
      <c r="BC322" s="95">
        <f>'Datos sin int'!AP320</f>
        <v>0</v>
      </c>
      <c r="BD322" s="95">
        <f>'Datos sin int'!AQ320</f>
        <v>0</v>
      </c>
      <c r="BE322" s="95">
        <f>'Datos sin int'!AR320</f>
        <v>0</v>
      </c>
      <c r="BF322" s="95">
        <f>'Datos sin int'!AS320</f>
        <v>0</v>
      </c>
      <c r="BG322" s="95">
        <f>'Datos sin int'!AT320</f>
        <v>0</v>
      </c>
      <c r="BH322" s="95">
        <f>'Datos sin int'!AU320</f>
        <v>0</v>
      </c>
      <c r="BI322" s="95">
        <f>'Datos sin int'!AV320</f>
        <v>0</v>
      </c>
      <c r="BJ322" s="95">
        <f>'Datos sin int'!AW320</f>
        <v>0</v>
      </c>
      <c r="BK322" s="95">
        <f>'Datos sin int'!AX320</f>
        <v>0</v>
      </c>
    </row>
    <row r="323" spans="1:63" x14ac:dyDescent="0.3">
      <c r="A323" s="141">
        <v>320</v>
      </c>
      <c r="B323" s="95">
        <f>IF(Datos_totales!$E321=1,1,0)</f>
        <v>0</v>
      </c>
      <c r="C323" s="95">
        <f>IF(Datos_totales!$E321=2,1,0)</f>
        <v>0</v>
      </c>
      <c r="D323" s="95">
        <f>IF(Datos_totales!$E321=3,1,0)</f>
        <v>1</v>
      </c>
      <c r="E323" s="95">
        <f>IF(Datos_totales!$E321=4,1,0)</f>
        <v>0</v>
      </c>
      <c r="F323" s="95">
        <f>IF(Datos_totales!$B321=40,1,0)</f>
        <v>0</v>
      </c>
      <c r="G323" s="95">
        <f>IF(Datos_totales!$B321=60,1,0)</f>
        <v>0</v>
      </c>
      <c r="H323" s="95">
        <f>IF(Datos_totales!$B321=80,1,0)</f>
        <v>1</v>
      </c>
      <c r="I323" s="95">
        <f>IF(Datos_totales!$B321=90,1,0)</f>
        <v>0</v>
      </c>
      <c r="J323" s="95">
        <f>IF(Datos_totales!$M321=2,1,0)</f>
        <v>1</v>
      </c>
      <c r="K323" s="95">
        <f>IF(Datos_totales!$M321=3,1,0)</f>
        <v>0</v>
      </c>
      <c r="L323" s="95">
        <f>IF(Datos_totales!$M321=4,1,0)</f>
        <v>0</v>
      </c>
      <c r="M323" s="95">
        <f>IF(Datos_totales!$M321&gt;4,1,0)</f>
        <v>0</v>
      </c>
      <c r="N323" s="95">
        <f>IF(Datos_totales!$N321&lt;3.2,1,0)</f>
        <v>0</v>
      </c>
      <c r="O323" s="95">
        <f>IF(AND(Datos_totales!$N321&gt;=3.2,Datos_totales!$N321&lt;3.5),1,0)</f>
        <v>1</v>
      </c>
      <c r="P323" s="95">
        <f>IF(AND(Datos_totales!$N321&gt;=3.5,Datos_totales!$N321&lt;3.7),1,0)</f>
        <v>0</v>
      </c>
      <c r="Q323" s="95">
        <f>IF(AND(Datos_totales!$N321&gt;=3.7,Datos_totales!$N321&lt;4),1,0)</f>
        <v>0</v>
      </c>
      <c r="R323" s="95">
        <f>IF(Datos_totales!$N321&gt;4,1,0)</f>
        <v>0</v>
      </c>
      <c r="S323" s="95">
        <v>1</v>
      </c>
      <c r="T323" s="95">
        <f t="shared" si="64"/>
        <v>234</v>
      </c>
      <c r="U323" s="95">
        <v>0</v>
      </c>
      <c r="V323" s="53">
        <v>0</v>
      </c>
      <c r="W323" s="54">
        <f t="shared" si="55"/>
        <v>1</v>
      </c>
      <c r="X323" s="54">
        <f t="shared" si="56"/>
        <v>0</v>
      </c>
      <c r="Y323" s="54">
        <f t="shared" si="57"/>
        <v>0</v>
      </c>
      <c r="Z323" s="54">
        <f t="shared" si="58"/>
        <v>0</v>
      </c>
      <c r="AA323" s="54">
        <f t="shared" si="59"/>
        <v>0</v>
      </c>
      <c r="AB323" s="95">
        <v>4519</v>
      </c>
      <c r="AC323" s="95">
        <v>4742</v>
      </c>
      <c r="AD323" s="95">
        <v>4976</v>
      </c>
      <c r="AE323" s="95">
        <f t="shared" si="60"/>
        <v>4746</v>
      </c>
      <c r="AF323" s="95">
        <v>109.77</v>
      </c>
      <c r="AG323" s="95">
        <v>2.04048366420627</v>
      </c>
      <c r="AH323" s="95">
        <v>2.75</v>
      </c>
      <c r="AI323" s="95">
        <f t="shared" si="61"/>
        <v>0</v>
      </c>
      <c r="AJ323" s="95">
        <f t="shared" si="62"/>
        <v>0</v>
      </c>
      <c r="AK323" s="95">
        <f t="shared" si="52"/>
        <v>1</v>
      </c>
      <c r="AL323" s="95">
        <f t="shared" si="53"/>
        <v>0</v>
      </c>
      <c r="AM323" s="95">
        <f t="shared" si="54"/>
        <v>0</v>
      </c>
      <c r="AN323" s="95">
        <v>0.43933269383026263</v>
      </c>
      <c r="AO323" s="95">
        <v>0</v>
      </c>
      <c r="AP323" s="50">
        <f t="shared" si="63"/>
        <v>0</v>
      </c>
      <c r="AQ323" s="95">
        <v>0</v>
      </c>
      <c r="AR323" s="95">
        <f>'Datos sin int'!AE321</f>
        <v>0</v>
      </c>
      <c r="AS323" s="95">
        <f>'Datos sin int'!AF321</f>
        <v>0</v>
      </c>
      <c r="AT323" s="95">
        <f>'Datos sin int'!AG321</f>
        <v>0</v>
      </c>
      <c r="AU323" s="95">
        <f>'Datos sin int'!AH321</f>
        <v>0</v>
      </c>
      <c r="AV323" s="95">
        <f>'Datos sin int'!AI321</f>
        <v>0</v>
      </c>
      <c r="AW323" s="95">
        <f>'Datos sin int'!AJ321</f>
        <v>0</v>
      </c>
      <c r="AX323" s="95">
        <f>'Datos sin int'!AK321</f>
        <v>0</v>
      </c>
      <c r="AY323" s="95">
        <f>'Datos sin int'!AL321</f>
        <v>0</v>
      </c>
      <c r="AZ323" s="95">
        <f>'Datos sin int'!AM321</f>
        <v>0</v>
      </c>
      <c r="BA323" s="95">
        <f>'Datos sin int'!AN321</f>
        <v>0</v>
      </c>
      <c r="BB323" s="95">
        <f>'Datos sin int'!AO321</f>
        <v>0</v>
      </c>
      <c r="BC323" s="95">
        <f>'Datos sin int'!AP321</f>
        <v>0</v>
      </c>
      <c r="BD323" s="95">
        <f>'Datos sin int'!AQ321</f>
        <v>0</v>
      </c>
      <c r="BE323" s="95">
        <f>'Datos sin int'!AR321</f>
        <v>0</v>
      </c>
      <c r="BF323" s="95">
        <f>'Datos sin int'!AS321</f>
        <v>0</v>
      </c>
      <c r="BG323" s="95">
        <f>'Datos sin int'!AT321</f>
        <v>0</v>
      </c>
      <c r="BH323" s="95">
        <f>'Datos sin int'!AU321</f>
        <v>0</v>
      </c>
      <c r="BI323" s="95">
        <f>'Datos sin int'!AV321</f>
        <v>0</v>
      </c>
      <c r="BJ323" s="95">
        <f>'Datos sin int'!AW321</f>
        <v>0</v>
      </c>
      <c r="BK323" s="95">
        <f>'Datos sin int'!AX321</f>
        <v>0</v>
      </c>
    </row>
    <row r="324" spans="1:63" x14ac:dyDescent="0.3">
      <c r="A324" s="141">
        <v>321</v>
      </c>
      <c r="B324" s="95">
        <f>IF(Datos_totales!$E322=1,1,0)</f>
        <v>0</v>
      </c>
      <c r="C324" s="95">
        <f>IF(Datos_totales!$E322=2,1,0)</f>
        <v>0</v>
      </c>
      <c r="D324" s="95">
        <f>IF(Datos_totales!$E322=3,1,0)</f>
        <v>1</v>
      </c>
      <c r="E324" s="95">
        <f>IF(Datos_totales!$E322=4,1,0)</f>
        <v>0</v>
      </c>
      <c r="F324" s="95">
        <f>IF(Datos_totales!$B322=40,1,0)</f>
        <v>0</v>
      </c>
      <c r="G324" s="95">
        <f>IF(Datos_totales!$B322=60,1,0)</f>
        <v>0</v>
      </c>
      <c r="H324" s="95">
        <f>IF(Datos_totales!$B322=80,1,0)</f>
        <v>1</v>
      </c>
      <c r="I324" s="95">
        <f>IF(Datos_totales!$B322=90,1,0)</f>
        <v>0</v>
      </c>
      <c r="J324" s="95">
        <f>IF(Datos_totales!$M322=2,1,0)</f>
        <v>1</v>
      </c>
      <c r="K324" s="95">
        <f>IF(Datos_totales!$M322=3,1,0)</f>
        <v>0</v>
      </c>
      <c r="L324" s="95">
        <f>IF(Datos_totales!$M322=4,1,0)</f>
        <v>0</v>
      </c>
      <c r="M324" s="95">
        <f>IF(Datos_totales!$M322&gt;4,1,0)</f>
        <v>0</v>
      </c>
      <c r="N324" s="95">
        <f>IF(Datos_totales!$N322&lt;3.2,1,0)</f>
        <v>0</v>
      </c>
      <c r="O324" s="95">
        <f>IF(AND(Datos_totales!$N322&gt;=3.2,Datos_totales!$N322&lt;3.5),1,0)</f>
        <v>0</v>
      </c>
      <c r="P324" s="95">
        <f>IF(AND(Datos_totales!$N322&gt;=3.5,Datos_totales!$N322&lt;3.7),1,0)</f>
        <v>1</v>
      </c>
      <c r="Q324" s="95">
        <f>IF(AND(Datos_totales!$N322&gt;=3.7,Datos_totales!$N322&lt;4),1,0)</f>
        <v>0</v>
      </c>
      <c r="R324" s="95">
        <f>IF(Datos_totales!$N322&gt;4,1,0)</f>
        <v>0</v>
      </c>
      <c r="S324" s="95">
        <v>1</v>
      </c>
      <c r="T324" s="95">
        <f t="shared" si="64"/>
        <v>235</v>
      </c>
      <c r="U324" s="95">
        <v>0</v>
      </c>
      <c r="V324" s="53">
        <v>0</v>
      </c>
      <c r="W324" s="54">
        <f t="shared" si="55"/>
        <v>1</v>
      </c>
      <c r="X324" s="54">
        <f t="shared" si="56"/>
        <v>0</v>
      </c>
      <c r="Y324" s="54">
        <f t="shared" si="57"/>
        <v>0</v>
      </c>
      <c r="Z324" s="54">
        <f t="shared" si="58"/>
        <v>0</v>
      </c>
      <c r="AA324" s="54">
        <f t="shared" si="59"/>
        <v>0</v>
      </c>
      <c r="AB324" s="95">
        <v>4519</v>
      </c>
      <c r="AC324" s="95">
        <v>4742</v>
      </c>
      <c r="AD324" s="95">
        <v>4976</v>
      </c>
      <c r="AE324" s="95">
        <f t="shared" si="60"/>
        <v>4746</v>
      </c>
      <c r="AF324" s="95">
        <v>109.6</v>
      </c>
      <c r="AG324" s="95">
        <v>2.0398105541483504</v>
      </c>
      <c r="AH324" s="95">
        <v>3.31</v>
      </c>
      <c r="AI324" s="95">
        <f t="shared" si="61"/>
        <v>0</v>
      </c>
      <c r="AJ324" s="95">
        <f t="shared" si="62"/>
        <v>0</v>
      </c>
      <c r="AK324" s="95">
        <f t="shared" ref="AK324:AK381" si="65">IF(AND(AH324&gt;=1.9,AH324&lt;3.6),1,0)</f>
        <v>1</v>
      </c>
      <c r="AL324" s="95">
        <f t="shared" ref="AL324:AL381" si="66">IF(AND(AH324&gt;=3.6,AH324&lt;6.4),1,0)</f>
        <v>0</v>
      </c>
      <c r="AM324" s="95">
        <f t="shared" ref="AM324:AM381" si="67">IF(AH324&gt;=6.4,1,0)</f>
        <v>0</v>
      </c>
      <c r="AN324" s="95">
        <v>0.51982799377571876</v>
      </c>
      <c r="AO324" s="95">
        <v>1</v>
      </c>
      <c r="AP324" s="50">
        <f t="shared" si="63"/>
        <v>1</v>
      </c>
      <c r="AQ324" s="95">
        <v>0</v>
      </c>
      <c r="AR324" s="95">
        <f>'Datos sin int'!AE322</f>
        <v>0</v>
      </c>
      <c r="AS324" s="95">
        <f>'Datos sin int'!AF322</f>
        <v>0</v>
      </c>
      <c r="AT324" s="95">
        <f>'Datos sin int'!AG322</f>
        <v>0</v>
      </c>
      <c r="AU324" s="95">
        <f>'Datos sin int'!AH322</f>
        <v>0</v>
      </c>
      <c r="AV324" s="95">
        <f>'Datos sin int'!AI322</f>
        <v>0</v>
      </c>
      <c r="AW324" s="95">
        <f>'Datos sin int'!AJ322</f>
        <v>0</v>
      </c>
      <c r="AX324" s="95">
        <f>'Datos sin int'!AK322</f>
        <v>0</v>
      </c>
      <c r="AY324" s="95">
        <f>'Datos sin int'!AL322</f>
        <v>0</v>
      </c>
      <c r="AZ324" s="95">
        <f>'Datos sin int'!AM322</f>
        <v>0</v>
      </c>
      <c r="BA324" s="95">
        <f>'Datos sin int'!AN322</f>
        <v>0</v>
      </c>
      <c r="BB324" s="95">
        <f>'Datos sin int'!AO322</f>
        <v>0</v>
      </c>
      <c r="BC324" s="95">
        <f>'Datos sin int'!AP322</f>
        <v>0</v>
      </c>
      <c r="BD324" s="95">
        <f>'Datos sin int'!AQ322</f>
        <v>0</v>
      </c>
      <c r="BE324" s="95">
        <f>'Datos sin int'!AR322</f>
        <v>0</v>
      </c>
      <c r="BF324" s="95">
        <f>'Datos sin int'!AS322</f>
        <v>0</v>
      </c>
      <c r="BG324" s="95">
        <f>'Datos sin int'!AT322</f>
        <v>0</v>
      </c>
      <c r="BH324" s="95">
        <f>'Datos sin int'!AU322</f>
        <v>0</v>
      </c>
      <c r="BI324" s="95">
        <f>'Datos sin int'!AV322</f>
        <v>0</v>
      </c>
      <c r="BJ324" s="95">
        <f>'Datos sin int'!AW322</f>
        <v>0</v>
      </c>
      <c r="BK324" s="95">
        <f>'Datos sin int'!AX322</f>
        <v>0</v>
      </c>
    </row>
    <row r="325" spans="1:63" x14ac:dyDescent="0.3">
      <c r="A325" s="141">
        <v>322</v>
      </c>
      <c r="B325" s="95">
        <f>IF(Datos_totales!$E323=1,1,0)</f>
        <v>0</v>
      </c>
      <c r="C325" s="95">
        <f>IF(Datos_totales!$E323=2,1,0)</f>
        <v>0</v>
      </c>
      <c r="D325" s="95">
        <f>IF(Datos_totales!$E323=3,1,0)</f>
        <v>1</v>
      </c>
      <c r="E325" s="95">
        <f>IF(Datos_totales!$E323=4,1,0)</f>
        <v>0</v>
      </c>
      <c r="F325" s="95">
        <f>IF(Datos_totales!$B323=40,1,0)</f>
        <v>0</v>
      </c>
      <c r="G325" s="95">
        <f>IF(Datos_totales!$B323=60,1,0)</f>
        <v>0</v>
      </c>
      <c r="H325" s="95">
        <f>IF(Datos_totales!$B323=80,1,0)</f>
        <v>1</v>
      </c>
      <c r="I325" s="95">
        <f>IF(Datos_totales!$B323=90,1,0)</f>
        <v>0</v>
      </c>
      <c r="J325" s="95">
        <f>IF(Datos_totales!$M323=2,1,0)</f>
        <v>1</v>
      </c>
      <c r="K325" s="95">
        <f>IF(Datos_totales!$M323=3,1,0)</f>
        <v>0</v>
      </c>
      <c r="L325" s="95">
        <f>IF(Datos_totales!$M323=4,1,0)</f>
        <v>0</v>
      </c>
      <c r="M325" s="95">
        <f>IF(Datos_totales!$M323&gt;4,1,0)</f>
        <v>0</v>
      </c>
      <c r="N325" s="95">
        <f>IF(Datos_totales!$N323&lt;3.2,1,0)</f>
        <v>0</v>
      </c>
      <c r="O325" s="95">
        <f>IF(AND(Datos_totales!$N323&gt;=3.2,Datos_totales!$N323&lt;3.5),1,0)</f>
        <v>1</v>
      </c>
      <c r="P325" s="95">
        <f>IF(AND(Datos_totales!$N323&gt;=3.5,Datos_totales!$N323&lt;3.7),1,0)</f>
        <v>0</v>
      </c>
      <c r="Q325" s="95">
        <f>IF(AND(Datos_totales!$N323&gt;=3.7,Datos_totales!$N323&lt;4),1,0)</f>
        <v>0</v>
      </c>
      <c r="R325" s="95">
        <f>IF(Datos_totales!$N323&gt;4,1,0)</f>
        <v>0</v>
      </c>
      <c r="S325" s="95">
        <v>1</v>
      </c>
      <c r="T325" s="95">
        <f t="shared" si="64"/>
        <v>236</v>
      </c>
      <c r="U325" s="95">
        <v>0</v>
      </c>
      <c r="V325" s="53">
        <v>0</v>
      </c>
      <c r="W325" s="54">
        <f t="shared" ref="W325:W381" si="68">IF(AND($V325&gt;=0,$V325&lt;0.02),1,0)</f>
        <v>1</v>
      </c>
      <c r="X325" s="54">
        <f t="shared" ref="X325:X381" si="69">IF(AND($V325&gt;=0.02,$V325&lt;0.09),1,0)</f>
        <v>0</v>
      </c>
      <c r="Y325" s="54">
        <f t="shared" ref="Y325:Y381" si="70">IF(AND($V325&gt;=0.09,$V325&lt;0.2),1,0)</f>
        <v>0</v>
      </c>
      <c r="Z325" s="54">
        <f t="shared" ref="Z325:Z381" si="71">IF(AND($V325&gt;=0.2,$V325&lt;0.33),1,0)</f>
        <v>0</v>
      </c>
      <c r="AA325" s="54">
        <f t="shared" ref="AA325:AA381" si="72">IF(AND($V325&gt;=0.33,$V325&lt;=0.52),1,0)</f>
        <v>0</v>
      </c>
      <c r="AB325" s="95">
        <v>4519</v>
      </c>
      <c r="AC325" s="95">
        <v>4742</v>
      </c>
      <c r="AD325" s="95">
        <v>4976</v>
      </c>
      <c r="AE325" s="95">
        <f t="shared" ref="AE325:AE381" si="73">ROUND(AVERAGE(AB325:AD325),0)</f>
        <v>4746</v>
      </c>
      <c r="AF325" s="95">
        <v>118.64</v>
      </c>
      <c r="AG325" s="95">
        <v>2.0742311380203255</v>
      </c>
      <c r="AH325" s="95">
        <v>3.84</v>
      </c>
      <c r="AI325" s="95">
        <f t="shared" ref="AI325:AI381" si="74">IF(AND(AH325&gt;=0,AH325&lt;1),1,0)</f>
        <v>0</v>
      </c>
      <c r="AJ325" s="95">
        <f t="shared" ref="AJ325:AJ381" si="75">IF(AND(AH325&gt;=1,AH325&lt;1.9),1,0)</f>
        <v>0</v>
      </c>
      <c r="AK325" s="95">
        <f t="shared" si="65"/>
        <v>0</v>
      </c>
      <c r="AL325" s="95">
        <f t="shared" si="66"/>
        <v>1</v>
      </c>
      <c r="AM325" s="95">
        <f t="shared" si="67"/>
        <v>0</v>
      </c>
      <c r="AN325" s="95">
        <v>0.58433122436753082</v>
      </c>
      <c r="AO325" s="95">
        <v>0</v>
      </c>
      <c r="AP325" s="50">
        <f t="shared" ref="AP325:AP381" si="76">AO325/S325</f>
        <v>0</v>
      </c>
      <c r="AQ325" s="95">
        <v>0</v>
      </c>
      <c r="AR325" s="95">
        <f>'Datos sin int'!AE323</f>
        <v>0</v>
      </c>
      <c r="AS325" s="95">
        <f>'Datos sin int'!AF323</f>
        <v>0</v>
      </c>
      <c r="AT325" s="95">
        <f>'Datos sin int'!AG323</f>
        <v>0</v>
      </c>
      <c r="AU325" s="95">
        <f>'Datos sin int'!AH323</f>
        <v>0</v>
      </c>
      <c r="AV325" s="95">
        <f>'Datos sin int'!AI323</f>
        <v>0</v>
      </c>
      <c r="AW325" s="95">
        <f>'Datos sin int'!AJ323</f>
        <v>0</v>
      </c>
      <c r="AX325" s="95">
        <f>'Datos sin int'!AK323</f>
        <v>0</v>
      </c>
      <c r="AY325" s="95">
        <f>'Datos sin int'!AL323</f>
        <v>0</v>
      </c>
      <c r="AZ325" s="95">
        <f>'Datos sin int'!AM323</f>
        <v>0</v>
      </c>
      <c r="BA325" s="95">
        <f>'Datos sin int'!AN323</f>
        <v>0</v>
      </c>
      <c r="BB325" s="95">
        <f>'Datos sin int'!AO323</f>
        <v>0</v>
      </c>
      <c r="BC325" s="95">
        <f>'Datos sin int'!AP323</f>
        <v>0</v>
      </c>
      <c r="BD325" s="95">
        <f>'Datos sin int'!AQ323</f>
        <v>0</v>
      </c>
      <c r="BE325" s="95">
        <f>'Datos sin int'!AR323</f>
        <v>0</v>
      </c>
      <c r="BF325" s="95">
        <f>'Datos sin int'!AS323</f>
        <v>0</v>
      </c>
      <c r="BG325" s="95">
        <f>'Datos sin int'!AT323</f>
        <v>0</v>
      </c>
      <c r="BH325" s="95">
        <f>'Datos sin int'!AU323</f>
        <v>0</v>
      </c>
      <c r="BI325" s="95">
        <f>'Datos sin int'!AV323</f>
        <v>0</v>
      </c>
      <c r="BJ325" s="95">
        <f>'Datos sin int'!AW323</f>
        <v>0</v>
      </c>
      <c r="BK325" s="95">
        <f>'Datos sin int'!AX323</f>
        <v>0</v>
      </c>
    </row>
    <row r="326" spans="1:63" x14ac:dyDescent="0.3">
      <c r="A326" s="141">
        <v>323</v>
      </c>
      <c r="B326" s="95">
        <f>IF(Datos_totales!$E324=1,1,0)</f>
        <v>0</v>
      </c>
      <c r="C326" s="95">
        <f>IF(Datos_totales!$E324=2,1,0)</f>
        <v>0</v>
      </c>
      <c r="D326" s="95">
        <f>IF(Datos_totales!$E324=3,1,0)</f>
        <v>1</v>
      </c>
      <c r="E326" s="95">
        <f>IF(Datos_totales!$E324=4,1,0)</f>
        <v>0</v>
      </c>
      <c r="F326" s="95">
        <f>IF(Datos_totales!$B324=40,1,0)</f>
        <v>0</v>
      </c>
      <c r="G326" s="95">
        <f>IF(Datos_totales!$B324=60,1,0)</f>
        <v>0</v>
      </c>
      <c r="H326" s="95">
        <f>IF(Datos_totales!$B324=80,1,0)</f>
        <v>1</v>
      </c>
      <c r="I326" s="95">
        <f>IF(Datos_totales!$B324=90,1,0)</f>
        <v>0</v>
      </c>
      <c r="J326" s="95">
        <f>IF(Datos_totales!$M324=2,1,0)</f>
        <v>1</v>
      </c>
      <c r="K326" s="95">
        <f>IF(Datos_totales!$M324=3,1,0)</f>
        <v>0</v>
      </c>
      <c r="L326" s="95">
        <f>IF(Datos_totales!$M324=4,1,0)</f>
        <v>0</v>
      </c>
      <c r="M326" s="95">
        <f>IF(Datos_totales!$M324&gt;4,1,0)</f>
        <v>0</v>
      </c>
      <c r="N326" s="95">
        <f>IF(Datos_totales!$N324&lt;3.2,1,0)</f>
        <v>0</v>
      </c>
      <c r="O326" s="95">
        <f>IF(AND(Datos_totales!$N324&gt;=3.2,Datos_totales!$N324&lt;3.5),1,0)</f>
        <v>0</v>
      </c>
      <c r="P326" s="95">
        <f>IF(AND(Datos_totales!$N324&gt;=3.5,Datos_totales!$N324&lt;3.7),1,0)</f>
        <v>1</v>
      </c>
      <c r="Q326" s="95">
        <f>IF(AND(Datos_totales!$N324&gt;=3.7,Datos_totales!$N324&lt;4),1,0)</f>
        <v>0</v>
      </c>
      <c r="R326" s="95">
        <f>IF(Datos_totales!$N324&gt;4,1,0)</f>
        <v>0</v>
      </c>
      <c r="S326" s="95">
        <v>0.80000000000001137</v>
      </c>
      <c r="T326" s="95">
        <f t="shared" ref="T326:T381" si="77">T325+S326</f>
        <v>236.8</v>
      </c>
      <c r="U326" s="95">
        <v>0</v>
      </c>
      <c r="V326" s="53">
        <v>1.0000000000000009E-2</v>
      </c>
      <c r="W326" s="54">
        <f t="shared" si="68"/>
        <v>1</v>
      </c>
      <c r="X326" s="54">
        <f t="shared" si="69"/>
        <v>0</v>
      </c>
      <c r="Y326" s="54">
        <f t="shared" si="70"/>
        <v>0</v>
      </c>
      <c r="Z326" s="54">
        <f t="shared" si="71"/>
        <v>0</v>
      </c>
      <c r="AA326" s="54">
        <f t="shared" si="72"/>
        <v>0</v>
      </c>
      <c r="AB326" s="95">
        <v>4519</v>
      </c>
      <c r="AC326" s="95">
        <v>4742</v>
      </c>
      <c r="AD326" s="95">
        <v>4976</v>
      </c>
      <c r="AE326" s="95">
        <f t="shared" si="73"/>
        <v>4746</v>
      </c>
      <c r="AF326" s="95">
        <v>92.31</v>
      </c>
      <c r="AG326" s="95">
        <v>1.9652487509671208</v>
      </c>
      <c r="AH326" s="95">
        <v>3.41</v>
      </c>
      <c r="AI326" s="95">
        <f t="shared" si="74"/>
        <v>0</v>
      </c>
      <c r="AJ326" s="95">
        <f t="shared" si="75"/>
        <v>0</v>
      </c>
      <c r="AK326" s="95">
        <f t="shared" si="65"/>
        <v>1</v>
      </c>
      <c r="AL326" s="95">
        <f t="shared" si="66"/>
        <v>0</v>
      </c>
      <c r="AM326" s="95">
        <f t="shared" si="67"/>
        <v>0</v>
      </c>
      <c r="AN326" s="95">
        <v>0.53275437899249778</v>
      </c>
      <c r="AO326" s="95">
        <v>1</v>
      </c>
      <c r="AP326" s="50">
        <f t="shared" si="76"/>
        <v>1.2499999999999822</v>
      </c>
      <c r="AQ326" s="95">
        <v>0</v>
      </c>
      <c r="AR326" s="95">
        <f>'Datos sin int'!AE324</f>
        <v>0</v>
      </c>
      <c r="AS326" s="95">
        <f>'Datos sin int'!AF324</f>
        <v>0</v>
      </c>
      <c r="AT326" s="95">
        <f>'Datos sin int'!AG324</f>
        <v>0</v>
      </c>
      <c r="AU326" s="95">
        <f>'Datos sin int'!AH324</f>
        <v>1</v>
      </c>
      <c r="AV326" s="95">
        <f>'Datos sin int'!AI324</f>
        <v>1</v>
      </c>
      <c r="AW326" s="95">
        <f>'Datos sin int'!AJ324</f>
        <v>0</v>
      </c>
      <c r="AX326" s="95">
        <f>'Datos sin int'!AK324</f>
        <v>0</v>
      </c>
      <c r="AY326" s="95">
        <f>'Datos sin int'!AL324</f>
        <v>0</v>
      </c>
      <c r="AZ326" s="95">
        <f>'Datos sin int'!AM324</f>
        <v>0</v>
      </c>
      <c r="BA326" s="95">
        <f>'Datos sin int'!AN324</f>
        <v>0</v>
      </c>
      <c r="BB326" s="95">
        <f>'Datos sin int'!AO324</f>
        <v>0</v>
      </c>
      <c r="BC326" s="95">
        <f>'Datos sin int'!AP324</f>
        <v>0</v>
      </c>
      <c r="BD326" s="95">
        <f>'Datos sin int'!AQ324</f>
        <v>0</v>
      </c>
      <c r="BE326" s="95">
        <f>'Datos sin int'!AR324</f>
        <v>1</v>
      </c>
      <c r="BF326" s="95">
        <f>'Datos sin int'!AS324</f>
        <v>1</v>
      </c>
      <c r="BG326" s="95">
        <f>'Datos sin int'!AT324</f>
        <v>0</v>
      </c>
      <c r="BH326" s="95">
        <f>'Datos sin int'!AU324</f>
        <v>0</v>
      </c>
      <c r="BI326" s="95">
        <f>'Datos sin int'!AV324</f>
        <v>0</v>
      </c>
      <c r="BJ326" s="95">
        <f>'Datos sin int'!AW324</f>
        <v>2</v>
      </c>
      <c r="BK326" s="95">
        <f>'Datos sin int'!AX324</f>
        <v>2</v>
      </c>
    </row>
    <row r="327" spans="1:63" x14ac:dyDescent="0.3">
      <c r="A327" s="141">
        <v>324</v>
      </c>
      <c r="B327" s="95">
        <f>IF(Datos_totales!$E325=1,1,0)</f>
        <v>0</v>
      </c>
      <c r="C327" s="95">
        <f>IF(Datos_totales!$E325=2,1,0)</f>
        <v>0</v>
      </c>
      <c r="D327" s="95">
        <f>IF(Datos_totales!$E325=3,1,0)</f>
        <v>1</v>
      </c>
      <c r="E327" s="95">
        <f>IF(Datos_totales!$E325=4,1,0)</f>
        <v>0</v>
      </c>
      <c r="F327" s="95">
        <f>IF(Datos_totales!$B325=40,1,0)</f>
        <v>0</v>
      </c>
      <c r="G327" s="95">
        <f>IF(Datos_totales!$B325=60,1,0)</f>
        <v>0</v>
      </c>
      <c r="H327" s="95">
        <f>IF(Datos_totales!$B325=80,1,0)</f>
        <v>1</v>
      </c>
      <c r="I327" s="95">
        <f>IF(Datos_totales!$B325=90,1,0)</f>
        <v>0</v>
      </c>
      <c r="J327" s="95">
        <f>IF(Datos_totales!$M325=2,1,0)</f>
        <v>1</v>
      </c>
      <c r="K327" s="95">
        <f>IF(Datos_totales!$M325=3,1,0)</f>
        <v>0</v>
      </c>
      <c r="L327" s="95">
        <f>IF(Datos_totales!$M325=4,1,0)</f>
        <v>0</v>
      </c>
      <c r="M327" s="95">
        <f>IF(Datos_totales!$M325&gt;4,1,0)</f>
        <v>0</v>
      </c>
      <c r="N327" s="95">
        <f>IF(Datos_totales!$N325&lt;3.2,1,0)</f>
        <v>0</v>
      </c>
      <c r="O327" s="95">
        <f>IF(AND(Datos_totales!$N325&gt;=3.2,Datos_totales!$N325&lt;3.5),1,0)</f>
        <v>1</v>
      </c>
      <c r="P327" s="95">
        <f>IF(AND(Datos_totales!$N325&gt;=3.5,Datos_totales!$N325&lt;3.7),1,0)</f>
        <v>0</v>
      </c>
      <c r="Q327" s="95">
        <f>IF(AND(Datos_totales!$N325&gt;=3.7,Datos_totales!$N325&lt;4),1,0)</f>
        <v>0</v>
      </c>
      <c r="R327" s="95">
        <f>IF(Datos_totales!$N325&gt;4,1,0)</f>
        <v>0</v>
      </c>
      <c r="S327" s="95">
        <v>0.69999999999998863</v>
      </c>
      <c r="T327" s="95">
        <f t="shared" si="77"/>
        <v>237.5</v>
      </c>
      <c r="U327" s="95">
        <v>0</v>
      </c>
      <c r="V327" s="53">
        <v>5.0000000000000044E-2</v>
      </c>
      <c r="W327" s="54">
        <f t="shared" si="68"/>
        <v>0</v>
      </c>
      <c r="X327" s="54">
        <f t="shared" si="69"/>
        <v>1</v>
      </c>
      <c r="Y327" s="54">
        <f t="shared" si="70"/>
        <v>0</v>
      </c>
      <c r="Z327" s="54">
        <f t="shared" si="71"/>
        <v>0</v>
      </c>
      <c r="AA327" s="54">
        <f t="shared" si="72"/>
        <v>0</v>
      </c>
      <c r="AB327" s="95">
        <v>2405</v>
      </c>
      <c r="AC327" s="95">
        <v>2486</v>
      </c>
      <c r="AD327" s="95">
        <v>2570</v>
      </c>
      <c r="AE327" s="95">
        <f t="shared" si="73"/>
        <v>2487</v>
      </c>
      <c r="AF327" s="95">
        <v>91.67</v>
      </c>
      <c r="AG327" s="95">
        <v>1.962227231350085</v>
      </c>
      <c r="AH327" s="95">
        <v>4.03</v>
      </c>
      <c r="AI327" s="95">
        <f t="shared" si="74"/>
        <v>0</v>
      </c>
      <c r="AJ327" s="95">
        <f t="shared" si="75"/>
        <v>0</v>
      </c>
      <c r="AK327" s="95">
        <f t="shared" si="65"/>
        <v>0</v>
      </c>
      <c r="AL327" s="95">
        <f t="shared" si="66"/>
        <v>1</v>
      </c>
      <c r="AM327" s="95">
        <f t="shared" si="67"/>
        <v>0</v>
      </c>
      <c r="AN327" s="95">
        <v>0.60530504614110947</v>
      </c>
      <c r="AO327" s="95">
        <v>0</v>
      </c>
      <c r="AP327" s="50">
        <f t="shared" si="76"/>
        <v>0</v>
      </c>
      <c r="AQ327" s="95">
        <v>0</v>
      </c>
      <c r="AR327" s="95">
        <f>'Datos sin int'!AE325</f>
        <v>0</v>
      </c>
      <c r="AS327" s="95">
        <f>'Datos sin int'!AF325</f>
        <v>0</v>
      </c>
      <c r="AT327" s="95">
        <f>'Datos sin int'!AG325</f>
        <v>0</v>
      </c>
      <c r="AU327" s="95">
        <f>'Datos sin int'!AH325</f>
        <v>1</v>
      </c>
      <c r="AV327" s="95">
        <f>'Datos sin int'!AI325</f>
        <v>1</v>
      </c>
      <c r="AW327" s="95">
        <f>'Datos sin int'!AJ325</f>
        <v>0</v>
      </c>
      <c r="AX327" s="95">
        <f>'Datos sin int'!AK325</f>
        <v>0</v>
      </c>
      <c r="AY327" s="95">
        <f>'Datos sin int'!AL325</f>
        <v>0</v>
      </c>
      <c r="AZ327" s="95">
        <f>'Datos sin int'!AM325</f>
        <v>0</v>
      </c>
      <c r="BA327" s="95">
        <f>'Datos sin int'!AN325</f>
        <v>0</v>
      </c>
      <c r="BB327" s="95">
        <f>'Datos sin int'!AO325</f>
        <v>0</v>
      </c>
      <c r="BC327" s="95">
        <f>'Datos sin int'!AP325</f>
        <v>0</v>
      </c>
      <c r="BD327" s="95">
        <f>'Datos sin int'!AQ325</f>
        <v>0</v>
      </c>
      <c r="BE327" s="95">
        <f>'Datos sin int'!AR325</f>
        <v>1</v>
      </c>
      <c r="BF327" s="95">
        <f>'Datos sin int'!AS325</f>
        <v>1</v>
      </c>
      <c r="BG327" s="95">
        <f>'Datos sin int'!AT325</f>
        <v>0</v>
      </c>
      <c r="BH327" s="95">
        <f>'Datos sin int'!AU325</f>
        <v>0</v>
      </c>
      <c r="BI327" s="95">
        <f>'Datos sin int'!AV325</f>
        <v>0</v>
      </c>
      <c r="BJ327" s="95">
        <f>'Datos sin int'!AW325</f>
        <v>2</v>
      </c>
      <c r="BK327" s="95">
        <f>'Datos sin int'!AX325</f>
        <v>2</v>
      </c>
    </row>
    <row r="328" spans="1:63" x14ac:dyDescent="0.3">
      <c r="A328" s="141">
        <v>325</v>
      </c>
      <c r="B328" s="95">
        <f>IF(Datos_totales!$E326=1,1,0)</f>
        <v>0</v>
      </c>
      <c r="C328" s="95">
        <f>IF(Datos_totales!$E326=2,1,0)</f>
        <v>0</v>
      </c>
      <c r="D328" s="95">
        <f>IF(Datos_totales!$E326=3,1,0)</f>
        <v>1</v>
      </c>
      <c r="E328" s="95">
        <f>IF(Datos_totales!$E326=4,1,0)</f>
        <v>0</v>
      </c>
      <c r="F328" s="95">
        <f>IF(Datos_totales!$B326=40,1,0)</f>
        <v>0</v>
      </c>
      <c r="G328" s="95">
        <f>IF(Datos_totales!$B326=60,1,0)</f>
        <v>0</v>
      </c>
      <c r="H328" s="95">
        <f>IF(Datos_totales!$B326=80,1,0)</f>
        <v>1</v>
      </c>
      <c r="I328" s="95">
        <f>IF(Datos_totales!$B326=90,1,0)</f>
        <v>0</v>
      </c>
      <c r="J328" s="95">
        <f>IF(Datos_totales!$M326=2,1,0)</f>
        <v>1</v>
      </c>
      <c r="K328" s="95">
        <f>IF(Datos_totales!$M326=3,1,0)</f>
        <v>0</v>
      </c>
      <c r="L328" s="95">
        <f>IF(Datos_totales!$M326=4,1,0)</f>
        <v>0</v>
      </c>
      <c r="M328" s="95">
        <f>IF(Datos_totales!$M326&gt;4,1,0)</f>
        <v>0</v>
      </c>
      <c r="N328" s="95">
        <f>IF(Datos_totales!$N326&lt;3.2,1,0)</f>
        <v>0</v>
      </c>
      <c r="O328" s="95">
        <f>IF(AND(Datos_totales!$N326&gt;=3.2,Datos_totales!$N326&lt;3.5),1,0)</f>
        <v>0</v>
      </c>
      <c r="P328" s="95">
        <f>IF(AND(Datos_totales!$N326&gt;=3.5,Datos_totales!$N326&lt;3.7),1,0)</f>
        <v>1</v>
      </c>
      <c r="Q328" s="95">
        <f>IF(AND(Datos_totales!$N326&gt;=3.7,Datos_totales!$N326&lt;4),1,0)</f>
        <v>0</v>
      </c>
      <c r="R328" s="95">
        <f>IF(Datos_totales!$N326&gt;4,1,0)</f>
        <v>0</v>
      </c>
      <c r="S328" s="95">
        <v>1.5</v>
      </c>
      <c r="T328" s="95">
        <f t="shared" si="77"/>
        <v>239</v>
      </c>
      <c r="U328" s="95">
        <v>0</v>
      </c>
      <c r="V328" s="53">
        <v>0</v>
      </c>
      <c r="W328" s="54">
        <f t="shared" si="68"/>
        <v>1</v>
      </c>
      <c r="X328" s="54">
        <f t="shared" si="69"/>
        <v>0</v>
      </c>
      <c r="Y328" s="54">
        <f t="shared" si="70"/>
        <v>0</v>
      </c>
      <c r="Z328" s="54">
        <f t="shared" si="71"/>
        <v>0</v>
      </c>
      <c r="AA328" s="54">
        <f t="shared" si="72"/>
        <v>0</v>
      </c>
      <c r="AB328" s="95">
        <v>2405</v>
      </c>
      <c r="AC328" s="95">
        <v>2486</v>
      </c>
      <c r="AD328" s="95">
        <v>2570</v>
      </c>
      <c r="AE328" s="95">
        <f t="shared" si="73"/>
        <v>2487</v>
      </c>
      <c r="AF328" s="95">
        <v>95.52</v>
      </c>
      <c r="AG328" s="95">
        <v>1.9800943137852938</v>
      </c>
      <c r="AH328" s="95">
        <v>3.92</v>
      </c>
      <c r="AI328" s="95">
        <f t="shared" si="74"/>
        <v>0</v>
      </c>
      <c r="AJ328" s="95">
        <f t="shared" si="75"/>
        <v>0</v>
      </c>
      <c r="AK328" s="95">
        <f t="shared" si="65"/>
        <v>0</v>
      </c>
      <c r="AL328" s="95">
        <f t="shared" si="66"/>
        <v>1</v>
      </c>
      <c r="AM328" s="95">
        <f t="shared" si="67"/>
        <v>0</v>
      </c>
      <c r="AN328" s="95">
        <v>0.59328606702045728</v>
      </c>
      <c r="AO328" s="95">
        <v>0</v>
      </c>
      <c r="AP328" s="50">
        <f t="shared" si="76"/>
        <v>0</v>
      </c>
      <c r="AQ328" s="95">
        <v>0</v>
      </c>
      <c r="AR328" s="95">
        <f>'Datos sin int'!AE326</f>
        <v>0</v>
      </c>
      <c r="AS328" s="95">
        <f>'Datos sin int'!AF326</f>
        <v>0</v>
      </c>
      <c r="AT328" s="95">
        <f>'Datos sin int'!AG326</f>
        <v>0</v>
      </c>
      <c r="AU328" s="95">
        <f>'Datos sin int'!AH326</f>
        <v>0</v>
      </c>
      <c r="AV328" s="95">
        <f>'Datos sin int'!AI326</f>
        <v>0</v>
      </c>
      <c r="AW328" s="95">
        <f>'Datos sin int'!AJ326</f>
        <v>0</v>
      </c>
      <c r="AX328" s="95">
        <f>'Datos sin int'!AK326</f>
        <v>0</v>
      </c>
      <c r="AY328" s="95">
        <f>'Datos sin int'!AL326</f>
        <v>0</v>
      </c>
      <c r="AZ328" s="95">
        <f>'Datos sin int'!AM326</f>
        <v>1</v>
      </c>
      <c r="BA328" s="95">
        <f>'Datos sin int'!AN326</f>
        <v>1</v>
      </c>
      <c r="BB328" s="95">
        <f>'Datos sin int'!AO326</f>
        <v>0</v>
      </c>
      <c r="BC328" s="95">
        <f>'Datos sin int'!AP326</f>
        <v>0</v>
      </c>
      <c r="BD328" s="95">
        <f>'Datos sin int'!AQ326</f>
        <v>0</v>
      </c>
      <c r="BE328" s="95">
        <f>'Datos sin int'!AR326</f>
        <v>0</v>
      </c>
      <c r="BF328" s="95">
        <f>'Datos sin int'!AS326</f>
        <v>0</v>
      </c>
      <c r="BG328" s="95">
        <f>'Datos sin int'!AT326</f>
        <v>0</v>
      </c>
      <c r="BH328" s="95">
        <f>'Datos sin int'!AU326</f>
        <v>0</v>
      </c>
      <c r="BI328" s="95">
        <f>'Datos sin int'!AV326</f>
        <v>0</v>
      </c>
      <c r="BJ328" s="95">
        <f>'Datos sin int'!AW326</f>
        <v>1</v>
      </c>
      <c r="BK328" s="95">
        <f>'Datos sin int'!AX326</f>
        <v>1</v>
      </c>
    </row>
    <row r="329" spans="1:63" x14ac:dyDescent="0.3">
      <c r="A329" s="141">
        <v>326</v>
      </c>
      <c r="B329" s="95">
        <f>IF(Datos_totales!$E327=1,1,0)</f>
        <v>0</v>
      </c>
      <c r="C329" s="95">
        <f>IF(Datos_totales!$E327=2,1,0)</f>
        <v>0</v>
      </c>
      <c r="D329" s="95">
        <f>IF(Datos_totales!$E327=3,1,0)</f>
        <v>1</v>
      </c>
      <c r="E329" s="95">
        <f>IF(Datos_totales!$E327=4,1,0)</f>
        <v>0</v>
      </c>
      <c r="F329" s="95">
        <f>IF(Datos_totales!$B327=40,1,0)</f>
        <v>0</v>
      </c>
      <c r="G329" s="95">
        <f>IF(Datos_totales!$B327=60,1,0)</f>
        <v>0</v>
      </c>
      <c r="H329" s="95">
        <f>IF(Datos_totales!$B327=80,1,0)</f>
        <v>1</v>
      </c>
      <c r="I329" s="95">
        <f>IF(Datos_totales!$B327=90,1,0)</f>
        <v>0</v>
      </c>
      <c r="J329" s="95">
        <f>IF(Datos_totales!$M327=2,1,0)</f>
        <v>1</v>
      </c>
      <c r="K329" s="95">
        <f>IF(Datos_totales!$M327=3,1,0)</f>
        <v>0</v>
      </c>
      <c r="L329" s="95">
        <f>IF(Datos_totales!$M327=4,1,0)</f>
        <v>0</v>
      </c>
      <c r="M329" s="95">
        <f>IF(Datos_totales!$M327&gt;4,1,0)</f>
        <v>0</v>
      </c>
      <c r="N329" s="95">
        <f>IF(Datos_totales!$N327&lt;3.2,1,0)</f>
        <v>0</v>
      </c>
      <c r="O329" s="95">
        <f>IF(AND(Datos_totales!$N327&gt;=3.2,Datos_totales!$N327&lt;3.5),1,0)</f>
        <v>0</v>
      </c>
      <c r="P329" s="95">
        <f>IF(AND(Datos_totales!$N327&gt;=3.5,Datos_totales!$N327&lt;3.7),1,0)</f>
        <v>1</v>
      </c>
      <c r="Q329" s="95">
        <f>IF(AND(Datos_totales!$N327&gt;=3.7,Datos_totales!$N327&lt;4),1,0)</f>
        <v>0</v>
      </c>
      <c r="R329" s="95">
        <f>IF(Datos_totales!$N327&gt;4,1,0)</f>
        <v>0</v>
      </c>
      <c r="S329" s="95">
        <v>1</v>
      </c>
      <c r="T329" s="95">
        <f t="shared" si="77"/>
        <v>240</v>
      </c>
      <c r="U329" s="95">
        <v>0</v>
      </c>
      <c r="V329" s="53">
        <v>0</v>
      </c>
      <c r="W329" s="54">
        <f t="shared" si="68"/>
        <v>1</v>
      </c>
      <c r="X329" s="54">
        <f t="shared" si="69"/>
        <v>0</v>
      </c>
      <c r="Y329" s="54">
        <f t="shared" si="70"/>
        <v>0</v>
      </c>
      <c r="Z329" s="54">
        <f t="shared" si="71"/>
        <v>0</v>
      </c>
      <c r="AA329" s="54">
        <f t="shared" si="72"/>
        <v>0</v>
      </c>
      <c r="AB329" s="95">
        <v>2405</v>
      </c>
      <c r="AC329" s="95">
        <v>2486</v>
      </c>
      <c r="AD329" s="95">
        <v>2570</v>
      </c>
      <c r="AE329" s="95">
        <f t="shared" si="73"/>
        <v>2487</v>
      </c>
      <c r="AF329" s="95">
        <v>92.97</v>
      </c>
      <c r="AG329" s="95">
        <v>1.9683428309589455</v>
      </c>
      <c r="AH329" s="95">
        <v>3.94</v>
      </c>
      <c r="AI329" s="95">
        <f t="shared" si="74"/>
        <v>0</v>
      </c>
      <c r="AJ329" s="95">
        <f t="shared" si="75"/>
        <v>0</v>
      </c>
      <c r="AK329" s="95">
        <f t="shared" si="65"/>
        <v>0</v>
      </c>
      <c r="AL329" s="95">
        <f t="shared" si="66"/>
        <v>1</v>
      </c>
      <c r="AM329" s="95">
        <f t="shared" si="67"/>
        <v>0</v>
      </c>
      <c r="AN329" s="95">
        <v>0.59549622182557416</v>
      </c>
      <c r="AO329" s="95">
        <v>0</v>
      </c>
      <c r="AP329" s="50">
        <f t="shared" si="76"/>
        <v>0</v>
      </c>
      <c r="AQ329" s="95">
        <v>0</v>
      </c>
      <c r="AR329" s="95">
        <f>'Datos sin int'!AE327</f>
        <v>0</v>
      </c>
      <c r="AS329" s="95">
        <f>'Datos sin int'!AF327</f>
        <v>0</v>
      </c>
      <c r="AT329" s="95">
        <f>'Datos sin int'!AG327</f>
        <v>1</v>
      </c>
      <c r="AU329" s="95">
        <f>'Datos sin int'!AH327</f>
        <v>0</v>
      </c>
      <c r="AV329" s="95">
        <f>'Datos sin int'!AI327</f>
        <v>1</v>
      </c>
      <c r="AW329" s="95">
        <f>'Datos sin int'!AJ327</f>
        <v>0</v>
      </c>
      <c r="AX329" s="95">
        <f>'Datos sin int'!AK327</f>
        <v>0</v>
      </c>
      <c r="AY329" s="95">
        <f>'Datos sin int'!AL327</f>
        <v>0</v>
      </c>
      <c r="AZ329" s="95">
        <f>'Datos sin int'!AM327</f>
        <v>0</v>
      </c>
      <c r="BA329" s="95">
        <f>'Datos sin int'!AN327</f>
        <v>0</v>
      </c>
      <c r="BB329" s="95">
        <f>'Datos sin int'!AO327</f>
        <v>0</v>
      </c>
      <c r="BC329" s="95">
        <f>'Datos sin int'!AP327</f>
        <v>0</v>
      </c>
      <c r="BD329" s="95">
        <f>'Datos sin int'!AQ327</f>
        <v>0</v>
      </c>
      <c r="BE329" s="95">
        <f>'Datos sin int'!AR327</f>
        <v>0</v>
      </c>
      <c r="BF329" s="95">
        <f>'Datos sin int'!AS327</f>
        <v>0</v>
      </c>
      <c r="BG329" s="95">
        <f>'Datos sin int'!AT327</f>
        <v>0</v>
      </c>
      <c r="BH329" s="95">
        <f>'Datos sin int'!AU327</f>
        <v>0</v>
      </c>
      <c r="BI329" s="95">
        <f>'Datos sin int'!AV327</f>
        <v>1</v>
      </c>
      <c r="BJ329" s="95">
        <f>'Datos sin int'!AW327</f>
        <v>0</v>
      </c>
      <c r="BK329" s="95">
        <f>'Datos sin int'!AX327</f>
        <v>1</v>
      </c>
    </row>
    <row r="330" spans="1:63" x14ac:dyDescent="0.3">
      <c r="A330" s="141">
        <v>327</v>
      </c>
      <c r="B330" s="95">
        <f>IF(Datos_totales!$E328=1,1,0)</f>
        <v>0</v>
      </c>
      <c r="C330" s="95">
        <f>IF(Datos_totales!$E328=2,1,0)</f>
        <v>0</v>
      </c>
      <c r="D330" s="95">
        <f>IF(Datos_totales!$E328=3,1,0)</f>
        <v>1</v>
      </c>
      <c r="E330" s="95">
        <f>IF(Datos_totales!$E328=4,1,0)</f>
        <v>0</v>
      </c>
      <c r="F330" s="95">
        <f>IF(Datos_totales!$B328=40,1,0)</f>
        <v>0</v>
      </c>
      <c r="G330" s="95">
        <f>IF(Datos_totales!$B328=60,1,0)</f>
        <v>0</v>
      </c>
      <c r="H330" s="95">
        <f>IF(Datos_totales!$B328=80,1,0)</f>
        <v>1</v>
      </c>
      <c r="I330" s="95">
        <f>IF(Datos_totales!$B328=90,1,0)</f>
        <v>0</v>
      </c>
      <c r="J330" s="95">
        <f>IF(Datos_totales!$M328=2,1,0)</f>
        <v>1</v>
      </c>
      <c r="K330" s="95">
        <f>IF(Datos_totales!$M328=3,1,0)</f>
        <v>0</v>
      </c>
      <c r="L330" s="95">
        <f>IF(Datos_totales!$M328=4,1,0)</f>
        <v>0</v>
      </c>
      <c r="M330" s="95">
        <f>IF(Datos_totales!$M328&gt;4,1,0)</f>
        <v>0</v>
      </c>
      <c r="N330" s="95">
        <f>IF(Datos_totales!$N328&lt;3.2,1,0)</f>
        <v>0</v>
      </c>
      <c r="O330" s="95">
        <f>IF(AND(Datos_totales!$N328&gt;=3.2,Datos_totales!$N328&lt;3.5),1,0)</f>
        <v>1</v>
      </c>
      <c r="P330" s="95">
        <f>IF(AND(Datos_totales!$N328&gt;=3.5,Datos_totales!$N328&lt;3.7),1,0)</f>
        <v>0</v>
      </c>
      <c r="Q330" s="95">
        <f>IF(AND(Datos_totales!$N328&gt;=3.7,Datos_totales!$N328&lt;4),1,0)</f>
        <v>0</v>
      </c>
      <c r="R330" s="95">
        <f>IF(Datos_totales!$N328&gt;4,1,0)</f>
        <v>0</v>
      </c>
      <c r="S330" s="95">
        <v>1.3799999999999955</v>
      </c>
      <c r="T330" s="95">
        <f t="shared" si="77"/>
        <v>241.38</v>
      </c>
      <c r="U330" s="95">
        <v>0</v>
      </c>
      <c r="V330" s="53">
        <v>0</v>
      </c>
      <c r="W330" s="54">
        <f t="shared" si="68"/>
        <v>1</v>
      </c>
      <c r="X330" s="54">
        <f t="shared" si="69"/>
        <v>0</v>
      </c>
      <c r="Y330" s="54">
        <f t="shared" si="70"/>
        <v>0</v>
      </c>
      <c r="Z330" s="54">
        <f t="shared" si="71"/>
        <v>0</v>
      </c>
      <c r="AA330" s="54">
        <f t="shared" si="72"/>
        <v>0</v>
      </c>
      <c r="AB330" s="95">
        <v>2405</v>
      </c>
      <c r="AC330" s="95">
        <v>2486</v>
      </c>
      <c r="AD330" s="95">
        <v>2570</v>
      </c>
      <c r="AE330" s="95">
        <f t="shared" si="73"/>
        <v>2487</v>
      </c>
      <c r="AF330" s="95">
        <v>103.32</v>
      </c>
      <c r="AG330" s="95">
        <v>2.0141843975012796</v>
      </c>
      <c r="AH330" s="95">
        <v>3.15</v>
      </c>
      <c r="AI330" s="95">
        <f t="shared" si="74"/>
        <v>0</v>
      </c>
      <c r="AJ330" s="95">
        <f t="shared" si="75"/>
        <v>0</v>
      </c>
      <c r="AK330" s="95">
        <f t="shared" si="65"/>
        <v>1</v>
      </c>
      <c r="AL330" s="95">
        <f t="shared" si="66"/>
        <v>0</v>
      </c>
      <c r="AM330" s="95">
        <f t="shared" si="67"/>
        <v>0</v>
      </c>
      <c r="AN330" s="95">
        <v>0.49831055378960049</v>
      </c>
      <c r="AO330" s="95">
        <v>0</v>
      </c>
      <c r="AP330" s="50">
        <f t="shared" si="76"/>
        <v>0</v>
      </c>
      <c r="AQ330" s="95">
        <v>0</v>
      </c>
      <c r="AR330" s="95">
        <f>'Datos sin int'!AE328</f>
        <v>0</v>
      </c>
      <c r="AS330" s="95">
        <f>'Datos sin int'!AF328</f>
        <v>0</v>
      </c>
      <c r="AT330" s="95">
        <f>'Datos sin int'!AG328</f>
        <v>0</v>
      </c>
      <c r="AU330" s="95">
        <f>'Datos sin int'!AH328</f>
        <v>0</v>
      </c>
      <c r="AV330" s="95">
        <f>'Datos sin int'!AI328</f>
        <v>0</v>
      </c>
      <c r="AW330" s="95">
        <f>'Datos sin int'!AJ328</f>
        <v>0</v>
      </c>
      <c r="AX330" s="95">
        <f>'Datos sin int'!AK328</f>
        <v>0</v>
      </c>
      <c r="AY330" s="95">
        <f>'Datos sin int'!AL328</f>
        <v>0</v>
      </c>
      <c r="AZ330" s="95">
        <f>'Datos sin int'!AM328</f>
        <v>0</v>
      </c>
      <c r="BA330" s="95">
        <f>'Datos sin int'!AN328</f>
        <v>0</v>
      </c>
      <c r="BB330" s="95">
        <f>'Datos sin int'!AO328</f>
        <v>0</v>
      </c>
      <c r="BC330" s="95">
        <f>'Datos sin int'!AP328</f>
        <v>0</v>
      </c>
      <c r="BD330" s="95">
        <f>'Datos sin int'!AQ328</f>
        <v>1</v>
      </c>
      <c r="BE330" s="95">
        <f>'Datos sin int'!AR328</f>
        <v>0</v>
      </c>
      <c r="BF330" s="95">
        <f>'Datos sin int'!AS328</f>
        <v>1</v>
      </c>
      <c r="BG330" s="95">
        <f>'Datos sin int'!AT328</f>
        <v>0</v>
      </c>
      <c r="BH330" s="95">
        <f>'Datos sin int'!AU328</f>
        <v>0</v>
      </c>
      <c r="BI330" s="95">
        <f>'Datos sin int'!AV328</f>
        <v>1</v>
      </c>
      <c r="BJ330" s="95">
        <f>'Datos sin int'!AW328</f>
        <v>0</v>
      </c>
      <c r="BK330" s="95">
        <f>'Datos sin int'!AX328</f>
        <v>1</v>
      </c>
    </row>
    <row r="331" spans="1:63" x14ac:dyDescent="0.3">
      <c r="A331" s="141">
        <v>328</v>
      </c>
      <c r="B331" s="95">
        <f>IF(Datos_totales!$E329=1,1,0)</f>
        <v>0</v>
      </c>
      <c r="C331" s="95">
        <f>IF(Datos_totales!$E329=2,1,0)</f>
        <v>1</v>
      </c>
      <c r="D331" s="95">
        <f>IF(Datos_totales!$E329=3,1,0)</f>
        <v>0</v>
      </c>
      <c r="E331" s="95">
        <f>IF(Datos_totales!$E329=4,1,0)</f>
        <v>0</v>
      </c>
      <c r="F331" s="95">
        <f>IF(Datos_totales!$B329=40,1,0)</f>
        <v>0</v>
      </c>
      <c r="G331" s="95">
        <f>IF(Datos_totales!$B329=60,1,0)</f>
        <v>0</v>
      </c>
      <c r="H331" s="95">
        <f>IF(Datos_totales!$B329=80,1,0)</f>
        <v>1</v>
      </c>
      <c r="I331" s="95">
        <f>IF(Datos_totales!$B329=90,1,0)</f>
        <v>0</v>
      </c>
      <c r="J331" s="95">
        <f>IF(Datos_totales!$M329=2,1,0)</f>
        <v>1</v>
      </c>
      <c r="K331" s="95">
        <f>IF(Datos_totales!$M329=3,1,0)</f>
        <v>0</v>
      </c>
      <c r="L331" s="95">
        <f>IF(Datos_totales!$M329=4,1,0)</f>
        <v>0</v>
      </c>
      <c r="M331" s="95">
        <f>IF(Datos_totales!$M329&gt;4,1,0)</f>
        <v>0</v>
      </c>
      <c r="N331" s="95">
        <f>IF(Datos_totales!$N329&lt;3.2,1,0)</f>
        <v>0</v>
      </c>
      <c r="O331" s="95">
        <f>IF(AND(Datos_totales!$N329&gt;=3.2,Datos_totales!$N329&lt;3.5),1,0)</f>
        <v>1</v>
      </c>
      <c r="P331" s="95">
        <f>IF(AND(Datos_totales!$N329&gt;=3.5,Datos_totales!$N329&lt;3.7),1,0)</f>
        <v>0</v>
      </c>
      <c r="Q331" s="95">
        <f>IF(AND(Datos_totales!$N329&gt;=3.7,Datos_totales!$N329&lt;4),1,0)</f>
        <v>0</v>
      </c>
      <c r="R331" s="95">
        <f>IF(Datos_totales!$N329&gt;4,1,0)</f>
        <v>0</v>
      </c>
      <c r="S331" s="95">
        <v>0.81999999999999318</v>
      </c>
      <c r="T331" s="95">
        <f t="shared" si="77"/>
        <v>242.2</v>
      </c>
      <c r="U331" s="95">
        <v>0</v>
      </c>
      <c r="V331" s="53">
        <v>6.9999999999999951E-2</v>
      </c>
      <c r="W331" s="54">
        <f t="shared" si="68"/>
        <v>0</v>
      </c>
      <c r="X331" s="54">
        <f t="shared" si="69"/>
        <v>1</v>
      </c>
      <c r="Y331" s="54">
        <f t="shared" si="70"/>
        <v>0</v>
      </c>
      <c r="Z331" s="54">
        <f t="shared" si="71"/>
        <v>0</v>
      </c>
      <c r="AA331" s="54">
        <f t="shared" si="72"/>
        <v>0</v>
      </c>
      <c r="AB331" s="95">
        <v>2405</v>
      </c>
      <c r="AC331" s="95">
        <v>2486</v>
      </c>
      <c r="AD331" s="95">
        <v>2570</v>
      </c>
      <c r="AE331" s="95">
        <f t="shared" si="73"/>
        <v>2487</v>
      </c>
      <c r="AF331" s="95">
        <v>106.33</v>
      </c>
      <c r="AG331" s="95">
        <v>2.026655813877043</v>
      </c>
      <c r="AH331" s="95">
        <v>3.79</v>
      </c>
      <c r="AI331" s="95">
        <f t="shared" si="74"/>
        <v>0</v>
      </c>
      <c r="AJ331" s="95">
        <f t="shared" si="75"/>
        <v>0</v>
      </c>
      <c r="AK331" s="95">
        <f t="shared" si="65"/>
        <v>0</v>
      </c>
      <c r="AL331" s="95">
        <f t="shared" si="66"/>
        <v>1</v>
      </c>
      <c r="AM331" s="95">
        <f t="shared" si="67"/>
        <v>0</v>
      </c>
      <c r="AN331" s="95">
        <v>0.57863920996807239</v>
      </c>
      <c r="AO331" s="95">
        <v>0</v>
      </c>
      <c r="AP331" s="50">
        <f t="shared" si="76"/>
        <v>0</v>
      </c>
      <c r="AQ331" s="95">
        <v>0</v>
      </c>
      <c r="AR331" s="95">
        <f>'Datos sin int'!AE329</f>
        <v>0</v>
      </c>
      <c r="AS331" s="95">
        <f>'Datos sin int'!AF329</f>
        <v>0</v>
      </c>
      <c r="AT331" s="95">
        <f>'Datos sin int'!AG329</f>
        <v>0</v>
      </c>
      <c r="AU331" s="95">
        <f>'Datos sin int'!AH329</f>
        <v>0</v>
      </c>
      <c r="AV331" s="95">
        <f>'Datos sin int'!AI329</f>
        <v>0</v>
      </c>
      <c r="AW331" s="95">
        <f>'Datos sin int'!AJ329</f>
        <v>0</v>
      </c>
      <c r="AX331" s="95">
        <f>'Datos sin int'!AK329</f>
        <v>0</v>
      </c>
      <c r="AY331" s="95">
        <f>'Datos sin int'!AL329</f>
        <v>0</v>
      </c>
      <c r="AZ331" s="95">
        <f>'Datos sin int'!AM329</f>
        <v>0</v>
      </c>
      <c r="BA331" s="95">
        <f>'Datos sin int'!AN329</f>
        <v>0</v>
      </c>
      <c r="BB331" s="95">
        <f>'Datos sin int'!AO329</f>
        <v>0</v>
      </c>
      <c r="BC331" s="95">
        <f>'Datos sin int'!AP329</f>
        <v>0</v>
      </c>
      <c r="BD331" s="95">
        <f>'Datos sin int'!AQ329</f>
        <v>0</v>
      </c>
      <c r="BE331" s="95">
        <f>'Datos sin int'!AR329</f>
        <v>0</v>
      </c>
      <c r="BF331" s="95">
        <f>'Datos sin int'!AS329</f>
        <v>0</v>
      </c>
      <c r="BG331" s="95">
        <f>'Datos sin int'!AT329</f>
        <v>0</v>
      </c>
      <c r="BH331" s="95">
        <f>'Datos sin int'!AU329</f>
        <v>0</v>
      </c>
      <c r="BI331" s="95">
        <f>'Datos sin int'!AV329</f>
        <v>0</v>
      </c>
      <c r="BJ331" s="95">
        <f>'Datos sin int'!AW329</f>
        <v>0</v>
      </c>
      <c r="BK331" s="95">
        <f>'Datos sin int'!AX329</f>
        <v>0</v>
      </c>
    </row>
    <row r="332" spans="1:63" x14ac:dyDescent="0.3">
      <c r="A332" s="141">
        <v>329</v>
      </c>
      <c r="B332" s="95">
        <f>IF(Datos_totales!$E330=1,1,0)</f>
        <v>0</v>
      </c>
      <c r="C332" s="95">
        <f>IF(Datos_totales!$E330=2,1,0)</f>
        <v>1</v>
      </c>
      <c r="D332" s="95">
        <f>IF(Datos_totales!$E330=3,1,0)</f>
        <v>0</v>
      </c>
      <c r="E332" s="95">
        <f>IF(Datos_totales!$E330=4,1,0)</f>
        <v>0</v>
      </c>
      <c r="F332" s="95">
        <f>IF(Datos_totales!$B330=40,1,0)</f>
        <v>0</v>
      </c>
      <c r="G332" s="95">
        <f>IF(Datos_totales!$B330=60,1,0)</f>
        <v>0</v>
      </c>
      <c r="H332" s="95">
        <f>IF(Datos_totales!$B330=80,1,0)</f>
        <v>1</v>
      </c>
      <c r="I332" s="95">
        <f>IF(Datos_totales!$B330=90,1,0)</f>
        <v>0</v>
      </c>
      <c r="J332" s="95">
        <f>IF(Datos_totales!$M330=2,1,0)</f>
        <v>1</v>
      </c>
      <c r="K332" s="95">
        <f>IF(Datos_totales!$M330=3,1,0)</f>
        <v>0</v>
      </c>
      <c r="L332" s="95">
        <f>IF(Datos_totales!$M330=4,1,0)</f>
        <v>0</v>
      </c>
      <c r="M332" s="95">
        <f>IF(Datos_totales!$M330&gt;4,1,0)</f>
        <v>0</v>
      </c>
      <c r="N332" s="95">
        <f>IF(Datos_totales!$N330&lt;3.2,1,0)</f>
        <v>0</v>
      </c>
      <c r="O332" s="95">
        <f>IF(AND(Datos_totales!$N330&gt;=3.2,Datos_totales!$N330&lt;3.5),1,0)</f>
        <v>1</v>
      </c>
      <c r="P332" s="95">
        <f>IF(AND(Datos_totales!$N330&gt;=3.5,Datos_totales!$N330&lt;3.7),1,0)</f>
        <v>0</v>
      </c>
      <c r="Q332" s="95">
        <f>IF(AND(Datos_totales!$N330&gt;=3.7,Datos_totales!$N330&lt;4),1,0)</f>
        <v>0</v>
      </c>
      <c r="R332" s="95">
        <f>IF(Datos_totales!$N330&gt;4,1,0)</f>
        <v>0</v>
      </c>
      <c r="S332" s="95">
        <v>0.52700000000001523</v>
      </c>
      <c r="T332" s="95">
        <f t="shared" si="77"/>
        <v>242.727</v>
      </c>
      <c r="U332" s="95">
        <v>0</v>
      </c>
      <c r="V332" s="53">
        <v>0</v>
      </c>
      <c r="W332" s="54">
        <f t="shared" si="68"/>
        <v>1</v>
      </c>
      <c r="X332" s="54">
        <f t="shared" si="69"/>
        <v>0</v>
      </c>
      <c r="Y332" s="54">
        <f t="shared" si="70"/>
        <v>0</v>
      </c>
      <c r="Z332" s="54">
        <f t="shared" si="71"/>
        <v>0</v>
      </c>
      <c r="AA332" s="54">
        <f t="shared" si="72"/>
        <v>0</v>
      </c>
      <c r="AB332" s="95">
        <v>2405</v>
      </c>
      <c r="AC332" s="95">
        <v>2486</v>
      </c>
      <c r="AD332" s="95">
        <v>2570</v>
      </c>
      <c r="AE332" s="95">
        <f t="shared" si="73"/>
        <v>2487</v>
      </c>
      <c r="AF332" s="95">
        <v>114.2</v>
      </c>
      <c r="AG332" s="95">
        <v>2.0576661039098294</v>
      </c>
      <c r="AH332" s="95">
        <v>4.4400000000000004</v>
      </c>
      <c r="AI332" s="95">
        <f t="shared" si="74"/>
        <v>0</v>
      </c>
      <c r="AJ332" s="95">
        <f t="shared" si="75"/>
        <v>0</v>
      </c>
      <c r="AK332" s="95">
        <f t="shared" si="65"/>
        <v>0</v>
      </c>
      <c r="AL332" s="95">
        <f t="shared" si="66"/>
        <v>1</v>
      </c>
      <c r="AM332" s="95">
        <f t="shared" si="67"/>
        <v>0</v>
      </c>
      <c r="AN332" s="95">
        <v>0.64738297011461987</v>
      </c>
      <c r="AO332" s="95">
        <v>0</v>
      </c>
      <c r="AP332" s="50">
        <f t="shared" si="76"/>
        <v>0</v>
      </c>
      <c r="AQ332" s="95">
        <v>0</v>
      </c>
      <c r="AR332" s="95">
        <f>'Datos sin int'!AE330</f>
        <v>0</v>
      </c>
      <c r="AS332" s="95">
        <f>'Datos sin int'!AF330</f>
        <v>0</v>
      </c>
      <c r="AT332" s="95">
        <f>'Datos sin int'!AG330</f>
        <v>0</v>
      </c>
      <c r="AU332" s="95">
        <f>'Datos sin int'!AH330</f>
        <v>0</v>
      </c>
      <c r="AV332" s="95">
        <f>'Datos sin int'!AI330</f>
        <v>0</v>
      </c>
      <c r="AW332" s="95">
        <f>'Datos sin int'!AJ330</f>
        <v>0</v>
      </c>
      <c r="AX332" s="95">
        <f>'Datos sin int'!AK330</f>
        <v>0</v>
      </c>
      <c r="AY332" s="95">
        <f>'Datos sin int'!AL330</f>
        <v>0</v>
      </c>
      <c r="AZ332" s="95">
        <f>'Datos sin int'!AM330</f>
        <v>0</v>
      </c>
      <c r="BA332" s="95">
        <f>'Datos sin int'!AN330</f>
        <v>0</v>
      </c>
      <c r="BB332" s="95">
        <f>'Datos sin int'!AO330</f>
        <v>0</v>
      </c>
      <c r="BC332" s="95">
        <f>'Datos sin int'!AP330</f>
        <v>0</v>
      </c>
      <c r="BD332" s="95">
        <f>'Datos sin int'!AQ330</f>
        <v>0</v>
      </c>
      <c r="BE332" s="95">
        <f>'Datos sin int'!AR330</f>
        <v>0</v>
      </c>
      <c r="BF332" s="95">
        <f>'Datos sin int'!AS330</f>
        <v>0</v>
      </c>
      <c r="BG332" s="95">
        <f>'Datos sin int'!AT330</f>
        <v>0</v>
      </c>
      <c r="BH332" s="95">
        <f>'Datos sin int'!AU330</f>
        <v>0</v>
      </c>
      <c r="BI332" s="95">
        <f>'Datos sin int'!AV330</f>
        <v>0</v>
      </c>
      <c r="BJ332" s="95">
        <f>'Datos sin int'!AW330</f>
        <v>0</v>
      </c>
      <c r="BK332" s="95">
        <f>'Datos sin int'!AX330</f>
        <v>0</v>
      </c>
    </row>
    <row r="333" spans="1:63" x14ac:dyDescent="0.3">
      <c r="A333" s="141">
        <v>330</v>
      </c>
      <c r="B333" s="95">
        <f>IF(Datos_totales!$E331=1,1,0)</f>
        <v>0</v>
      </c>
      <c r="C333" s="95">
        <f>IF(Datos_totales!$E331=2,1,0)</f>
        <v>1</v>
      </c>
      <c r="D333" s="95">
        <f>IF(Datos_totales!$E331=3,1,0)</f>
        <v>0</v>
      </c>
      <c r="E333" s="95">
        <f>IF(Datos_totales!$E331=4,1,0)</f>
        <v>0</v>
      </c>
      <c r="F333" s="95">
        <f>IF(Datos_totales!$B331=40,1,0)</f>
        <v>0</v>
      </c>
      <c r="G333" s="95">
        <f>IF(Datos_totales!$B331=60,1,0)</f>
        <v>0</v>
      </c>
      <c r="H333" s="95">
        <f>IF(Datos_totales!$B331=80,1,0)</f>
        <v>1</v>
      </c>
      <c r="I333" s="95">
        <f>IF(Datos_totales!$B331=90,1,0)</f>
        <v>0</v>
      </c>
      <c r="J333" s="95">
        <f>IF(Datos_totales!$M331=2,1,0)</f>
        <v>1</v>
      </c>
      <c r="K333" s="95">
        <f>IF(Datos_totales!$M331=3,1,0)</f>
        <v>0</v>
      </c>
      <c r="L333" s="95">
        <f>IF(Datos_totales!$M331=4,1,0)</f>
        <v>0</v>
      </c>
      <c r="M333" s="95">
        <f>IF(Datos_totales!$M331&gt;4,1,0)</f>
        <v>0</v>
      </c>
      <c r="N333" s="95">
        <f>IF(Datos_totales!$N331&lt;3.2,1,0)</f>
        <v>0</v>
      </c>
      <c r="O333" s="95">
        <f>IF(AND(Datos_totales!$N331&gt;=3.2,Datos_totales!$N331&lt;3.5),1,0)</f>
        <v>1</v>
      </c>
      <c r="P333" s="95">
        <f>IF(AND(Datos_totales!$N331&gt;=3.5,Datos_totales!$N331&lt;3.7),1,0)</f>
        <v>0</v>
      </c>
      <c r="Q333" s="95">
        <f>IF(AND(Datos_totales!$N331&gt;=3.7,Datos_totales!$N331&lt;4),1,0)</f>
        <v>0</v>
      </c>
      <c r="R333" s="95">
        <f>IF(Datos_totales!$N331&gt;4,1,0)</f>
        <v>0</v>
      </c>
      <c r="S333" s="95">
        <v>0.65299999999999159</v>
      </c>
      <c r="T333" s="95">
        <f t="shared" si="77"/>
        <v>243.38</v>
      </c>
      <c r="U333" s="95">
        <v>0</v>
      </c>
      <c r="V333" s="53">
        <v>3.0000000000000027E-2</v>
      </c>
      <c r="W333" s="54">
        <f t="shared" si="68"/>
        <v>0</v>
      </c>
      <c r="X333" s="54">
        <f t="shared" si="69"/>
        <v>1</v>
      </c>
      <c r="Y333" s="54">
        <f t="shared" si="70"/>
        <v>0</v>
      </c>
      <c r="Z333" s="54">
        <f t="shared" si="71"/>
        <v>0</v>
      </c>
      <c r="AA333" s="54">
        <f t="shared" si="72"/>
        <v>0</v>
      </c>
      <c r="AB333" s="95">
        <v>2405</v>
      </c>
      <c r="AC333" s="95">
        <v>2486</v>
      </c>
      <c r="AD333" s="95">
        <v>2570</v>
      </c>
      <c r="AE333" s="95">
        <f t="shared" si="73"/>
        <v>2487</v>
      </c>
      <c r="AF333" s="95">
        <v>145.05000000000001</v>
      </c>
      <c r="AG333" s="95">
        <v>2.161517733138683</v>
      </c>
      <c r="AH333" s="95">
        <v>3.11</v>
      </c>
      <c r="AI333" s="95">
        <f t="shared" si="74"/>
        <v>0</v>
      </c>
      <c r="AJ333" s="95">
        <f t="shared" si="75"/>
        <v>0</v>
      </c>
      <c r="AK333" s="95">
        <f t="shared" si="65"/>
        <v>1</v>
      </c>
      <c r="AL333" s="95">
        <f t="shared" si="66"/>
        <v>0</v>
      </c>
      <c r="AM333" s="95">
        <f t="shared" si="67"/>
        <v>0</v>
      </c>
      <c r="AN333" s="95">
        <v>0.4927603890268375</v>
      </c>
      <c r="AO333" s="95">
        <v>0</v>
      </c>
      <c r="AP333" s="50">
        <f t="shared" si="76"/>
        <v>0</v>
      </c>
      <c r="AQ333" s="95">
        <v>0</v>
      </c>
      <c r="AR333" s="95">
        <f>'Datos sin int'!AE331</f>
        <v>0</v>
      </c>
      <c r="AS333" s="95">
        <f>'Datos sin int'!AF331</f>
        <v>0</v>
      </c>
      <c r="AT333" s="95">
        <f>'Datos sin int'!AG331</f>
        <v>0</v>
      </c>
      <c r="AU333" s="95">
        <f>'Datos sin int'!AH331</f>
        <v>0</v>
      </c>
      <c r="AV333" s="95">
        <f>'Datos sin int'!AI331</f>
        <v>0</v>
      </c>
      <c r="AW333" s="95">
        <f>'Datos sin int'!AJ331</f>
        <v>0</v>
      </c>
      <c r="AX333" s="95">
        <f>'Datos sin int'!AK331</f>
        <v>0</v>
      </c>
      <c r="AY333" s="95">
        <f>'Datos sin int'!AL331</f>
        <v>0</v>
      </c>
      <c r="AZ333" s="95">
        <f>'Datos sin int'!AM331</f>
        <v>0</v>
      </c>
      <c r="BA333" s="95">
        <f>'Datos sin int'!AN331</f>
        <v>0</v>
      </c>
      <c r="BB333" s="95">
        <f>'Datos sin int'!AO331</f>
        <v>0</v>
      </c>
      <c r="BC333" s="95">
        <f>'Datos sin int'!AP331</f>
        <v>0</v>
      </c>
      <c r="BD333" s="95">
        <f>'Datos sin int'!AQ331</f>
        <v>1</v>
      </c>
      <c r="BE333" s="95">
        <f>'Datos sin int'!AR331</f>
        <v>1</v>
      </c>
      <c r="BF333" s="95">
        <f>'Datos sin int'!AS331</f>
        <v>2</v>
      </c>
      <c r="BG333" s="95">
        <f>'Datos sin int'!AT331</f>
        <v>0</v>
      </c>
      <c r="BH333" s="95">
        <f>'Datos sin int'!AU331</f>
        <v>0</v>
      </c>
      <c r="BI333" s="95">
        <f>'Datos sin int'!AV331</f>
        <v>1</v>
      </c>
      <c r="BJ333" s="95">
        <f>'Datos sin int'!AW331</f>
        <v>1</v>
      </c>
      <c r="BK333" s="95">
        <f>'Datos sin int'!AX331</f>
        <v>2</v>
      </c>
    </row>
    <row r="334" spans="1:63" x14ac:dyDescent="0.3">
      <c r="A334" s="141">
        <v>331</v>
      </c>
      <c r="B334" s="95">
        <f>IF(Datos_totales!$E332=1,1,0)</f>
        <v>0</v>
      </c>
      <c r="C334" s="95">
        <f>IF(Datos_totales!$E332=2,1,0)</f>
        <v>1</v>
      </c>
      <c r="D334" s="95">
        <f>IF(Datos_totales!$E332=3,1,0)</f>
        <v>0</v>
      </c>
      <c r="E334" s="95">
        <f>IF(Datos_totales!$E332=4,1,0)</f>
        <v>0</v>
      </c>
      <c r="F334" s="95">
        <f>IF(Datos_totales!$B332=40,1,0)</f>
        <v>0</v>
      </c>
      <c r="G334" s="95">
        <f>IF(Datos_totales!$B332=60,1,0)</f>
        <v>0</v>
      </c>
      <c r="H334" s="95">
        <f>IF(Datos_totales!$B332=80,1,0)</f>
        <v>1</v>
      </c>
      <c r="I334" s="95">
        <f>IF(Datos_totales!$B332=90,1,0)</f>
        <v>0</v>
      </c>
      <c r="J334" s="95">
        <f>IF(Datos_totales!$M332=2,1,0)</f>
        <v>1</v>
      </c>
      <c r="K334" s="95">
        <f>IF(Datos_totales!$M332=3,1,0)</f>
        <v>0</v>
      </c>
      <c r="L334" s="95">
        <f>IF(Datos_totales!$M332=4,1,0)</f>
        <v>0</v>
      </c>
      <c r="M334" s="95">
        <f>IF(Datos_totales!$M332&gt;4,1,0)</f>
        <v>0</v>
      </c>
      <c r="N334" s="95">
        <f>IF(Datos_totales!$N332&lt;3.2,1,0)</f>
        <v>0</v>
      </c>
      <c r="O334" s="95">
        <f>IF(AND(Datos_totales!$N332&gt;=3.2,Datos_totales!$N332&lt;3.5),1,0)</f>
        <v>1</v>
      </c>
      <c r="P334" s="95">
        <f>IF(AND(Datos_totales!$N332&gt;=3.5,Datos_totales!$N332&lt;3.7),1,0)</f>
        <v>0</v>
      </c>
      <c r="Q334" s="95">
        <f>IF(AND(Datos_totales!$N332&gt;=3.7,Datos_totales!$N332&lt;4),1,0)</f>
        <v>0</v>
      </c>
      <c r="R334" s="95">
        <f>IF(Datos_totales!$N332&gt;4,1,0)</f>
        <v>0</v>
      </c>
      <c r="S334" s="95">
        <v>0.92000000000001592</v>
      </c>
      <c r="T334" s="95">
        <f t="shared" si="77"/>
        <v>244.3</v>
      </c>
      <c r="U334" s="95">
        <v>0</v>
      </c>
      <c r="V334" s="53">
        <v>0</v>
      </c>
      <c r="W334" s="54">
        <f t="shared" si="68"/>
        <v>1</v>
      </c>
      <c r="X334" s="54">
        <f t="shared" si="69"/>
        <v>0</v>
      </c>
      <c r="Y334" s="54">
        <f t="shared" si="70"/>
        <v>0</v>
      </c>
      <c r="Z334" s="54">
        <f t="shared" si="71"/>
        <v>0</v>
      </c>
      <c r="AA334" s="54">
        <f t="shared" si="72"/>
        <v>0</v>
      </c>
      <c r="AB334" s="95">
        <v>2405</v>
      </c>
      <c r="AC334" s="95">
        <v>2486</v>
      </c>
      <c r="AD334" s="95">
        <v>2570</v>
      </c>
      <c r="AE334" s="95">
        <f t="shared" si="73"/>
        <v>2487</v>
      </c>
      <c r="AF334" s="95">
        <v>50.67</v>
      </c>
      <c r="AG334" s="95">
        <v>1.7047509042906712</v>
      </c>
      <c r="AH334" s="95">
        <v>5.15</v>
      </c>
      <c r="AI334" s="95">
        <f t="shared" si="74"/>
        <v>0</v>
      </c>
      <c r="AJ334" s="95">
        <f t="shared" si="75"/>
        <v>0</v>
      </c>
      <c r="AK334" s="95">
        <f t="shared" si="65"/>
        <v>0</v>
      </c>
      <c r="AL334" s="95">
        <f t="shared" si="66"/>
        <v>1</v>
      </c>
      <c r="AM334" s="95">
        <f t="shared" si="67"/>
        <v>0</v>
      </c>
      <c r="AN334" s="95">
        <v>0.71180722904119109</v>
      </c>
      <c r="AO334" s="95">
        <v>1</v>
      </c>
      <c r="AP334" s="50">
        <f t="shared" si="76"/>
        <v>1.0869565217391117</v>
      </c>
      <c r="AQ334" s="95">
        <v>0</v>
      </c>
      <c r="AR334" s="95">
        <f>'Datos sin int'!AE332</f>
        <v>0</v>
      </c>
      <c r="AS334" s="95">
        <f>'Datos sin int'!AF332</f>
        <v>0</v>
      </c>
      <c r="AT334" s="95">
        <f>'Datos sin int'!AG332</f>
        <v>0</v>
      </c>
      <c r="AU334" s="95">
        <f>'Datos sin int'!AH332</f>
        <v>0</v>
      </c>
      <c r="AV334" s="95">
        <f>'Datos sin int'!AI332</f>
        <v>0</v>
      </c>
      <c r="AW334" s="95">
        <f>'Datos sin int'!AJ332</f>
        <v>0</v>
      </c>
      <c r="AX334" s="95">
        <f>'Datos sin int'!AK332</f>
        <v>0</v>
      </c>
      <c r="AY334" s="95">
        <f>'Datos sin int'!AL332</f>
        <v>0</v>
      </c>
      <c r="AZ334" s="95">
        <f>'Datos sin int'!AM332</f>
        <v>0</v>
      </c>
      <c r="BA334" s="95">
        <f>'Datos sin int'!AN332</f>
        <v>0</v>
      </c>
      <c r="BB334" s="95">
        <f>'Datos sin int'!AO332</f>
        <v>0</v>
      </c>
      <c r="BC334" s="95">
        <f>'Datos sin int'!AP332</f>
        <v>0</v>
      </c>
      <c r="BD334" s="95">
        <f>'Datos sin int'!AQ332</f>
        <v>0</v>
      </c>
      <c r="BE334" s="95">
        <f>'Datos sin int'!AR332</f>
        <v>0</v>
      </c>
      <c r="BF334" s="95">
        <f>'Datos sin int'!AS332</f>
        <v>0</v>
      </c>
      <c r="BG334" s="95">
        <f>'Datos sin int'!AT332</f>
        <v>0</v>
      </c>
      <c r="BH334" s="95">
        <f>'Datos sin int'!AU332</f>
        <v>0</v>
      </c>
      <c r="BI334" s="95">
        <f>'Datos sin int'!AV332</f>
        <v>0</v>
      </c>
      <c r="BJ334" s="95">
        <f>'Datos sin int'!AW332</f>
        <v>0</v>
      </c>
      <c r="BK334" s="95">
        <f>'Datos sin int'!AX332</f>
        <v>0</v>
      </c>
    </row>
    <row r="335" spans="1:63" x14ac:dyDescent="0.3">
      <c r="A335" s="141">
        <v>332</v>
      </c>
      <c r="B335" s="95">
        <f>IF(Datos_totales!$E333=1,1,0)</f>
        <v>0</v>
      </c>
      <c r="C335" s="95">
        <f>IF(Datos_totales!$E333=2,1,0)</f>
        <v>0</v>
      </c>
      <c r="D335" s="95">
        <f>IF(Datos_totales!$E333=3,1,0)</f>
        <v>1</v>
      </c>
      <c r="E335" s="95">
        <f>IF(Datos_totales!$E333=4,1,0)</f>
        <v>0</v>
      </c>
      <c r="F335" s="95">
        <f>IF(Datos_totales!$B333=40,1,0)</f>
        <v>0</v>
      </c>
      <c r="G335" s="95">
        <f>IF(Datos_totales!$B333=60,1,0)</f>
        <v>0</v>
      </c>
      <c r="H335" s="95">
        <f>IF(Datos_totales!$B333=80,1,0)</f>
        <v>1</v>
      </c>
      <c r="I335" s="95">
        <f>IF(Datos_totales!$B333=90,1,0)</f>
        <v>0</v>
      </c>
      <c r="J335" s="95">
        <f>IF(Datos_totales!$M333=2,1,0)</f>
        <v>1</v>
      </c>
      <c r="K335" s="95">
        <f>IF(Datos_totales!$M333=3,1,0)</f>
        <v>0</v>
      </c>
      <c r="L335" s="95">
        <f>IF(Datos_totales!$M333=4,1,0)</f>
        <v>0</v>
      </c>
      <c r="M335" s="95">
        <f>IF(Datos_totales!$M333&gt;4,1,0)</f>
        <v>0</v>
      </c>
      <c r="N335" s="95">
        <f>IF(Datos_totales!$N333&lt;3.2,1,0)</f>
        <v>0</v>
      </c>
      <c r="O335" s="95">
        <f>IF(AND(Datos_totales!$N333&gt;=3.2,Datos_totales!$N333&lt;3.5),1,0)</f>
        <v>1</v>
      </c>
      <c r="P335" s="95">
        <f>IF(AND(Datos_totales!$N333&gt;=3.5,Datos_totales!$N333&lt;3.7),1,0)</f>
        <v>0</v>
      </c>
      <c r="Q335" s="95">
        <f>IF(AND(Datos_totales!$N333&gt;=3.7,Datos_totales!$N333&lt;4),1,0)</f>
        <v>0</v>
      </c>
      <c r="R335" s="95">
        <f>IF(Datos_totales!$N333&gt;4,1,0)</f>
        <v>0</v>
      </c>
      <c r="S335" s="95">
        <v>0.69999999999998863</v>
      </c>
      <c r="T335" s="95">
        <f t="shared" si="77"/>
        <v>245</v>
      </c>
      <c r="U335" s="95">
        <v>0</v>
      </c>
      <c r="V335" s="53">
        <v>6.0000000000000053E-2</v>
      </c>
      <c r="W335" s="54">
        <f t="shared" si="68"/>
        <v>0</v>
      </c>
      <c r="X335" s="54">
        <f t="shared" si="69"/>
        <v>1</v>
      </c>
      <c r="Y335" s="54">
        <f t="shared" si="70"/>
        <v>0</v>
      </c>
      <c r="Z335" s="54">
        <f t="shared" si="71"/>
        <v>0</v>
      </c>
      <c r="AA335" s="54">
        <f t="shared" si="72"/>
        <v>0</v>
      </c>
      <c r="AB335" s="95">
        <v>2405</v>
      </c>
      <c r="AC335" s="95">
        <v>2486</v>
      </c>
      <c r="AD335" s="95">
        <v>2570</v>
      </c>
      <c r="AE335" s="95">
        <f t="shared" si="73"/>
        <v>2487</v>
      </c>
      <c r="AF335" s="95">
        <v>95.32</v>
      </c>
      <c r="AG335" s="95">
        <v>1.9791840336744184</v>
      </c>
      <c r="AH335" s="95">
        <v>4.3</v>
      </c>
      <c r="AI335" s="95">
        <f t="shared" si="74"/>
        <v>0</v>
      </c>
      <c r="AJ335" s="95">
        <f t="shared" si="75"/>
        <v>0</v>
      </c>
      <c r="AK335" s="95">
        <f t="shared" si="65"/>
        <v>0</v>
      </c>
      <c r="AL335" s="95">
        <f t="shared" si="66"/>
        <v>1</v>
      </c>
      <c r="AM335" s="95">
        <f t="shared" si="67"/>
        <v>0</v>
      </c>
      <c r="AN335" s="95">
        <v>0.63346845557958653</v>
      </c>
      <c r="AO335" s="95">
        <v>1</v>
      </c>
      <c r="AP335" s="50">
        <f t="shared" si="76"/>
        <v>1.4285714285714517</v>
      </c>
      <c r="AQ335" s="95">
        <v>0</v>
      </c>
      <c r="AR335" s="95">
        <f>'Datos sin int'!AE333</f>
        <v>0</v>
      </c>
      <c r="AS335" s="95">
        <f>'Datos sin int'!AF333</f>
        <v>0</v>
      </c>
      <c r="AT335" s="95">
        <f>'Datos sin int'!AG333</f>
        <v>0</v>
      </c>
      <c r="AU335" s="95">
        <f>'Datos sin int'!AH333</f>
        <v>0</v>
      </c>
      <c r="AV335" s="95">
        <f>'Datos sin int'!AI333</f>
        <v>0</v>
      </c>
      <c r="AW335" s="95">
        <f>'Datos sin int'!AJ333</f>
        <v>0</v>
      </c>
      <c r="AX335" s="95">
        <f>'Datos sin int'!AK333</f>
        <v>0</v>
      </c>
      <c r="AY335" s="95">
        <f>'Datos sin int'!AL333</f>
        <v>0</v>
      </c>
      <c r="AZ335" s="95">
        <f>'Datos sin int'!AM333</f>
        <v>0</v>
      </c>
      <c r="BA335" s="95">
        <f>'Datos sin int'!AN333</f>
        <v>0</v>
      </c>
      <c r="BB335" s="95">
        <f>'Datos sin int'!AO333</f>
        <v>0</v>
      </c>
      <c r="BC335" s="95">
        <f>'Datos sin int'!AP333</f>
        <v>0</v>
      </c>
      <c r="BD335" s="95">
        <f>'Datos sin int'!AQ333</f>
        <v>0</v>
      </c>
      <c r="BE335" s="95">
        <f>'Datos sin int'!AR333</f>
        <v>0</v>
      </c>
      <c r="BF335" s="95">
        <f>'Datos sin int'!AS333</f>
        <v>0</v>
      </c>
      <c r="BG335" s="95">
        <f>'Datos sin int'!AT333</f>
        <v>0</v>
      </c>
      <c r="BH335" s="95">
        <f>'Datos sin int'!AU333</f>
        <v>0</v>
      </c>
      <c r="BI335" s="95">
        <f>'Datos sin int'!AV333</f>
        <v>0</v>
      </c>
      <c r="BJ335" s="95">
        <f>'Datos sin int'!AW333</f>
        <v>0</v>
      </c>
      <c r="BK335" s="95">
        <f>'Datos sin int'!AX333</f>
        <v>0</v>
      </c>
    </row>
    <row r="336" spans="1:63" x14ac:dyDescent="0.3">
      <c r="A336" s="141">
        <v>333</v>
      </c>
      <c r="B336" s="95">
        <f>IF(Datos_totales!$E334=1,1,0)</f>
        <v>0</v>
      </c>
      <c r="C336" s="95">
        <f>IF(Datos_totales!$E334=2,1,0)</f>
        <v>1</v>
      </c>
      <c r="D336" s="95">
        <f>IF(Datos_totales!$E334=3,1,0)</f>
        <v>0</v>
      </c>
      <c r="E336" s="95">
        <f>IF(Datos_totales!$E334=4,1,0)</f>
        <v>0</v>
      </c>
      <c r="F336" s="95">
        <f>IF(Datos_totales!$B334=40,1,0)</f>
        <v>0</v>
      </c>
      <c r="G336" s="95">
        <f>IF(Datos_totales!$B334=60,1,0)</f>
        <v>0</v>
      </c>
      <c r="H336" s="95">
        <f>IF(Datos_totales!$B334=80,1,0)</f>
        <v>1</v>
      </c>
      <c r="I336" s="95">
        <f>IF(Datos_totales!$B334=90,1,0)</f>
        <v>0</v>
      </c>
      <c r="J336" s="95">
        <f>IF(Datos_totales!$M334=2,1,0)</f>
        <v>1</v>
      </c>
      <c r="K336" s="95">
        <f>IF(Datos_totales!$M334=3,1,0)</f>
        <v>0</v>
      </c>
      <c r="L336" s="95">
        <f>IF(Datos_totales!$M334=4,1,0)</f>
        <v>0</v>
      </c>
      <c r="M336" s="95">
        <f>IF(Datos_totales!$M334&gt;4,1,0)</f>
        <v>0</v>
      </c>
      <c r="N336" s="95">
        <f>IF(Datos_totales!$N334&lt;3.2,1,0)</f>
        <v>0</v>
      </c>
      <c r="O336" s="95">
        <f>IF(AND(Datos_totales!$N334&gt;=3.2,Datos_totales!$N334&lt;3.5),1,0)</f>
        <v>1</v>
      </c>
      <c r="P336" s="95">
        <f>IF(AND(Datos_totales!$N334&gt;=3.5,Datos_totales!$N334&lt;3.7),1,0)</f>
        <v>0</v>
      </c>
      <c r="Q336" s="95">
        <f>IF(AND(Datos_totales!$N334&gt;=3.7,Datos_totales!$N334&lt;4),1,0)</f>
        <v>0</v>
      </c>
      <c r="R336" s="95">
        <f>IF(Datos_totales!$N334&gt;4,1,0)</f>
        <v>0</v>
      </c>
      <c r="S336" s="95">
        <v>1</v>
      </c>
      <c r="T336" s="95">
        <f t="shared" si="77"/>
        <v>246</v>
      </c>
      <c r="U336" s="95">
        <v>0</v>
      </c>
      <c r="V336" s="53">
        <v>0</v>
      </c>
      <c r="W336" s="54">
        <f t="shared" si="68"/>
        <v>1</v>
      </c>
      <c r="X336" s="54">
        <f t="shared" si="69"/>
        <v>0</v>
      </c>
      <c r="Y336" s="54">
        <f t="shared" si="70"/>
        <v>0</v>
      </c>
      <c r="Z336" s="54">
        <f t="shared" si="71"/>
        <v>0</v>
      </c>
      <c r="AA336" s="54">
        <f t="shared" si="72"/>
        <v>0</v>
      </c>
      <c r="AB336" s="95">
        <v>2405</v>
      </c>
      <c r="AC336" s="95">
        <v>2486</v>
      </c>
      <c r="AD336" s="95">
        <v>2570</v>
      </c>
      <c r="AE336" s="95">
        <f t="shared" si="73"/>
        <v>2487</v>
      </c>
      <c r="AF336" s="95">
        <v>94.2</v>
      </c>
      <c r="AG336" s="95">
        <v>1.9740509027928774</v>
      </c>
      <c r="AH336" s="95">
        <v>4.45</v>
      </c>
      <c r="AI336" s="95">
        <f t="shared" si="74"/>
        <v>0</v>
      </c>
      <c r="AJ336" s="95">
        <f t="shared" si="75"/>
        <v>0</v>
      </c>
      <c r="AK336" s="95">
        <f t="shared" si="65"/>
        <v>0</v>
      </c>
      <c r="AL336" s="95">
        <f t="shared" si="66"/>
        <v>1</v>
      </c>
      <c r="AM336" s="95">
        <f t="shared" si="67"/>
        <v>0</v>
      </c>
      <c r="AN336" s="95">
        <v>0.64836001098093166</v>
      </c>
      <c r="AO336" s="95">
        <v>1</v>
      </c>
      <c r="AP336" s="50">
        <f t="shared" si="76"/>
        <v>1</v>
      </c>
      <c r="AQ336" s="95">
        <v>0</v>
      </c>
      <c r="AR336" s="95">
        <f>'Datos sin int'!AE334</f>
        <v>0</v>
      </c>
      <c r="AS336" s="95">
        <f>'Datos sin int'!AF334</f>
        <v>0</v>
      </c>
      <c r="AT336" s="95">
        <f>'Datos sin int'!AG334</f>
        <v>0</v>
      </c>
      <c r="AU336" s="95">
        <f>'Datos sin int'!AH334</f>
        <v>0</v>
      </c>
      <c r="AV336" s="95">
        <f>'Datos sin int'!AI334</f>
        <v>0</v>
      </c>
      <c r="AW336" s="95">
        <f>'Datos sin int'!AJ334</f>
        <v>0</v>
      </c>
      <c r="AX336" s="95">
        <f>'Datos sin int'!AK334</f>
        <v>0</v>
      </c>
      <c r="AY336" s="95">
        <f>'Datos sin int'!AL334</f>
        <v>0</v>
      </c>
      <c r="AZ336" s="95">
        <f>'Datos sin int'!AM334</f>
        <v>0</v>
      </c>
      <c r="BA336" s="95">
        <f>'Datos sin int'!AN334</f>
        <v>0</v>
      </c>
      <c r="BB336" s="95">
        <f>'Datos sin int'!AO334</f>
        <v>0</v>
      </c>
      <c r="BC336" s="95">
        <f>'Datos sin int'!AP334</f>
        <v>0</v>
      </c>
      <c r="BD336" s="95">
        <f>'Datos sin int'!AQ334</f>
        <v>0</v>
      </c>
      <c r="BE336" s="95">
        <f>'Datos sin int'!AR334</f>
        <v>0</v>
      </c>
      <c r="BF336" s="95">
        <f>'Datos sin int'!AS334</f>
        <v>0</v>
      </c>
      <c r="BG336" s="95">
        <f>'Datos sin int'!AT334</f>
        <v>0</v>
      </c>
      <c r="BH336" s="95">
        <f>'Datos sin int'!AU334</f>
        <v>0</v>
      </c>
      <c r="BI336" s="95">
        <f>'Datos sin int'!AV334</f>
        <v>0</v>
      </c>
      <c r="BJ336" s="95">
        <f>'Datos sin int'!AW334</f>
        <v>0</v>
      </c>
      <c r="BK336" s="95">
        <f>'Datos sin int'!AX334</f>
        <v>0</v>
      </c>
    </row>
    <row r="337" spans="1:63" x14ac:dyDescent="0.3">
      <c r="A337" s="141">
        <v>334</v>
      </c>
      <c r="B337" s="95">
        <f>IF(Datos_totales!$E335=1,1,0)</f>
        <v>0</v>
      </c>
      <c r="C337" s="95">
        <f>IF(Datos_totales!$E335=2,1,0)</f>
        <v>1</v>
      </c>
      <c r="D337" s="95">
        <f>IF(Datos_totales!$E335=3,1,0)</f>
        <v>0</v>
      </c>
      <c r="E337" s="95">
        <f>IF(Datos_totales!$E335=4,1,0)</f>
        <v>0</v>
      </c>
      <c r="F337" s="95">
        <f>IF(Datos_totales!$B335=40,1,0)</f>
        <v>0</v>
      </c>
      <c r="G337" s="95">
        <f>IF(Datos_totales!$B335=60,1,0)</f>
        <v>0</v>
      </c>
      <c r="H337" s="95">
        <f>IF(Datos_totales!$B335=80,1,0)</f>
        <v>1</v>
      </c>
      <c r="I337" s="95">
        <f>IF(Datos_totales!$B335=90,1,0)</f>
        <v>0</v>
      </c>
      <c r="J337" s="95">
        <f>IF(Datos_totales!$M335=2,1,0)</f>
        <v>1</v>
      </c>
      <c r="K337" s="95">
        <f>IF(Datos_totales!$M335=3,1,0)</f>
        <v>0</v>
      </c>
      <c r="L337" s="95">
        <f>IF(Datos_totales!$M335=4,1,0)</f>
        <v>0</v>
      </c>
      <c r="M337" s="95">
        <f>IF(Datos_totales!$M335&gt;4,1,0)</f>
        <v>0</v>
      </c>
      <c r="N337" s="95">
        <f>IF(Datos_totales!$N335&lt;3.2,1,0)</f>
        <v>0</v>
      </c>
      <c r="O337" s="95">
        <f>IF(AND(Datos_totales!$N335&gt;=3.2,Datos_totales!$N335&lt;3.5),1,0)</f>
        <v>1</v>
      </c>
      <c r="P337" s="95">
        <f>IF(AND(Datos_totales!$N335&gt;=3.5,Datos_totales!$N335&lt;3.7),1,0)</f>
        <v>0</v>
      </c>
      <c r="Q337" s="95">
        <f>IF(AND(Datos_totales!$N335&gt;=3.7,Datos_totales!$N335&lt;4),1,0)</f>
        <v>0</v>
      </c>
      <c r="R337" s="95">
        <f>IF(Datos_totales!$N335&gt;4,1,0)</f>
        <v>0</v>
      </c>
      <c r="S337" s="95">
        <v>1</v>
      </c>
      <c r="T337" s="95">
        <f t="shared" si="77"/>
        <v>247</v>
      </c>
      <c r="U337" s="95">
        <v>0</v>
      </c>
      <c r="V337" s="53">
        <v>0</v>
      </c>
      <c r="W337" s="54">
        <f t="shared" si="68"/>
        <v>1</v>
      </c>
      <c r="X337" s="54">
        <f t="shared" si="69"/>
        <v>0</v>
      </c>
      <c r="Y337" s="54">
        <f t="shared" si="70"/>
        <v>0</v>
      </c>
      <c r="Z337" s="54">
        <f t="shared" si="71"/>
        <v>0</v>
      </c>
      <c r="AA337" s="54">
        <f t="shared" si="72"/>
        <v>0</v>
      </c>
      <c r="AB337" s="95">
        <v>2405</v>
      </c>
      <c r="AC337" s="95">
        <v>2486</v>
      </c>
      <c r="AD337" s="95">
        <v>2570</v>
      </c>
      <c r="AE337" s="95">
        <f t="shared" si="73"/>
        <v>2487</v>
      </c>
      <c r="AF337" s="95">
        <v>60.12</v>
      </c>
      <c r="AG337" s="95">
        <v>1.7790189719148706</v>
      </c>
      <c r="AH337" s="95">
        <v>4.62</v>
      </c>
      <c r="AI337" s="95">
        <f t="shared" si="74"/>
        <v>0</v>
      </c>
      <c r="AJ337" s="95">
        <f t="shared" si="75"/>
        <v>0</v>
      </c>
      <c r="AK337" s="95">
        <f t="shared" si="65"/>
        <v>0</v>
      </c>
      <c r="AL337" s="95">
        <f t="shared" si="66"/>
        <v>1</v>
      </c>
      <c r="AM337" s="95">
        <f t="shared" si="67"/>
        <v>0</v>
      </c>
      <c r="AN337" s="95">
        <v>0.66464197555612547</v>
      </c>
      <c r="AO337" s="95">
        <v>0</v>
      </c>
      <c r="AP337" s="50">
        <f t="shared" si="76"/>
        <v>0</v>
      </c>
      <c r="AQ337" s="95">
        <v>0</v>
      </c>
      <c r="AR337" s="95">
        <f>'Datos sin int'!AE335</f>
        <v>0</v>
      </c>
      <c r="AS337" s="95">
        <f>'Datos sin int'!AF335</f>
        <v>0</v>
      </c>
      <c r="AT337" s="95">
        <f>'Datos sin int'!AG335</f>
        <v>0</v>
      </c>
      <c r="AU337" s="95">
        <f>'Datos sin int'!AH335</f>
        <v>0</v>
      </c>
      <c r="AV337" s="95">
        <f>'Datos sin int'!AI335</f>
        <v>0</v>
      </c>
      <c r="AW337" s="95">
        <f>'Datos sin int'!AJ335</f>
        <v>0</v>
      </c>
      <c r="AX337" s="95">
        <f>'Datos sin int'!AK335</f>
        <v>0</v>
      </c>
      <c r="AY337" s="95">
        <f>'Datos sin int'!AL335</f>
        <v>0</v>
      </c>
      <c r="AZ337" s="95">
        <f>'Datos sin int'!AM335</f>
        <v>0</v>
      </c>
      <c r="BA337" s="95">
        <f>'Datos sin int'!AN335</f>
        <v>0</v>
      </c>
      <c r="BB337" s="95">
        <f>'Datos sin int'!AO335</f>
        <v>0</v>
      </c>
      <c r="BC337" s="95">
        <f>'Datos sin int'!AP335</f>
        <v>0</v>
      </c>
      <c r="BD337" s="95">
        <f>'Datos sin int'!AQ335</f>
        <v>0</v>
      </c>
      <c r="BE337" s="95">
        <f>'Datos sin int'!AR335</f>
        <v>0</v>
      </c>
      <c r="BF337" s="95">
        <f>'Datos sin int'!AS335</f>
        <v>0</v>
      </c>
      <c r="BG337" s="95">
        <f>'Datos sin int'!AT335</f>
        <v>0</v>
      </c>
      <c r="BH337" s="95">
        <f>'Datos sin int'!AU335</f>
        <v>0</v>
      </c>
      <c r="BI337" s="95">
        <f>'Datos sin int'!AV335</f>
        <v>0</v>
      </c>
      <c r="BJ337" s="95">
        <f>'Datos sin int'!AW335</f>
        <v>0</v>
      </c>
      <c r="BK337" s="95">
        <f>'Datos sin int'!AX335</f>
        <v>0</v>
      </c>
    </row>
    <row r="338" spans="1:63" x14ac:dyDescent="0.3">
      <c r="A338" s="141">
        <v>335</v>
      </c>
      <c r="B338" s="95">
        <f>IF(Datos_totales!$E336=1,1,0)</f>
        <v>0</v>
      </c>
      <c r="C338" s="95">
        <f>IF(Datos_totales!$E336=2,1,0)</f>
        <v>1</v>
      </c>
      <c r="D338" s="95">
        <f>IF(Datos_totales!$E336=3,1,0)</f>
        <v>0</v>
      </c>
      <c r="E338" s="95">
        <f>IF(Datos_totales!$E336=4,1,0)</f>
        <v>0</v>
      </c>
      <c r="F338" s="95">
        <f>IF(Datos_totales!$B336=40,1,0)</f>
        <v>0</v>
      </c>
      <c r="G338" s="95">
        <f>IF(Datos_totales!$B336=60,1,0)</f>
        <v>0</v>
      </c>
      <c r="H338" s="95">
        <f>IF(Datos_totales!$B336=80,1,0)</f>
        <v>1</v>
      </c>
      <c r="I338" s="95">
        <f>IF(Datos_totales!$B336=90,1,0)</f>
        <v>0</v>
      </c>
      <c r="J338" s="95">
        <f>IF(Datos_totales!$M336=2,1,0)</f>
        <v>1</v>
      </c>
      <c r="K338" s="95">
        <f>IF(Datos_totales!$M336=3,1,0)</f>
        <v>0</v>
      </c>
      <c r="L338" s="95">
        <f>IF(Datos_totales!$M336=4,1,0)</f>
        <v>0</v>
      </c>
      <c r="M338" s="95">
        <f>IF(Datos_totales!$M336&gt;4,1,0)</f>
        <v>0</v>
      </c>
      <c r="N338" s="95">
        <f>IF(Datos_totales!$N336&lt;3.2,1,0)</f>
        <v>0</v>
      </c>
      <c r="O338" s="95">
        <f>IF(AND(Datos_totales!$N336&gt;=3.2,Datos_totales!$N336&lt;3.5),1,0)</f>
        <v>0</v>
      </c>
      <c r="P338" s="95">
        <f>IF(AND(Datos_totales!$N336&gt;=3.5,Datos_totales!$N336&lt;3.7),1,0)</f>
        <v>1</v>
      </c>
      <c r="Q338" s="95">
        <f>IF(AND(Datos_totales!$N336&gt;=3.7,Datos_totales!$N336&lt;4),1,0)</f>
        <v>0</v>
      </c>
      <c r="R338" s="95">
        <f>IF(Datos_totales!$N336&gt;4,1,0)</f>
        <v>0</v>
      </c>
      <c r="S338" s="95">
        <v>1.5</v>
      </c>
      <c r="T338" s="95">
        <f t="shared" si="77"/>
        <v>248.5</v>
      </c>
      <c r="U338" s="95">
        <v>0</v>
      </c>
      <c r="V338" s="53">
        <v>8.9999999999999969E-2</v>
      </c>
      <c r="W338" s="54">
        <f t="shared" si="68"/>
        <v>0</v>
      </c>
      <c r="X338" s="54">
        <f t="shared" si="69"/>
        <v>0</v>
      </c>
      <c r="Y338" s="54">
        <f t="shared" si="70"/>
        <v>1</v>
      </c>
      <c r="Z338" s="54">
        <f t="shared" si="71"/>
        <v>0</v>
      </c>
      <c r="AA338" s="54">
        <f t="shared" si="72"/>
        <v>0</v>
      </c>
      <c r="AB338" s="95">
        <v>2405</v>
      </c>
      <c r="AC338" s="95">
        <v>2486</v>
      </c>
      <c r="AD338" s="95">
        <v>2570</v>
      </c>
      <c r="AE338" s="95">
        <f t="shared" si="73"/>
        <v>2487</v>
      </c>
      <c r="AF338" s="95">
        <v>105.62</v>
      </c>
      <c r="AG338" s="95">
        <v>2.023746163152476</v>
      </c>
      <c r="AH338" s="95">
        <v>4.1100000000000003</v>
      </c>
      <c r="AI338" s="95">
        <f t="shared" si="74"/>
        <v>0</v>
      </c>
      <c r="AJ338" s="95">
        <f t="shared" si="75"/>
        <v>0</v>
      </c>
      <c r="AK338" s="95">
        <f t="shared" si="65"/>
        <v>0</v>
      </c>
      <c r="AL338" s="95">
        <f t="shared" si="66"/>
        <v>1</v>
      </c>
      <c r="AM338" s="95">
        <f t="shared" si="67"/>
        <v>0</v>
      </c>
      <c r="AN338" s="95">
        <v>0.61384182187606928</v>
      </c>
      <c r="AO338" s="95">
        <v>1</v>
      </c>
      <c r="AP338" s="50">
        <f t="shared" si="76"/>
        <v>0.66666666666666663</v>
      </c>
      <c r="AQ338" s="95">
        <v>0</v>
      </c>
      <c r="AR338" s="95">
        <f>'Datos sin int'!AE336</f>
        <v>0</v>
      </c>
      <c r="AS338" s="95">
        <f>'Datos sin int'!AF336</f>
        <v>0</v>
      </c>
      <c r="AT338" s="95">
        <f>'Datos sin int'!AG336</f>
        <v>0</v>
      </c>
      <c r="AU338" s="95">
        <f>'Datos sin int'!AH336</f>
        <v>0</v>
      </c>
      <c r="AV338" s="95">
        <f>'Datos sin int'!AI336</f>
        <v>0</v>
      </c>
      <c r="AW338" s="95">
        <f>'Datos sin int'!AJ336</f>
        <v>0</v>
      </c>
      <c r="AX338" s="95">
        <f>'Datos sin int'!AK336</f>
        <v>0</v>
      </c>
      <c r="AY338" s="95">
        <f>'Datos sin int'!AL336</f>
        <v>0</v>
      </c>
      <c r="AZ338" s="95">
        <f>'Datos sin int'!AM336</f>
        <v>0</v>
      </c>
      <c r="BA338" s="95">
        <f>'Datos sin int'!AN336</f>
        <v>0</v>
      </c>
      <c r="BB338" s="95">
        <f>'Datos sin int'!AO336</f>
        <v>0</v>
      </c>
      <c r="BC338" s="95">
        <f>'Datos sin int'!AP336</f>
        <v>0</v>
      </c>
      <c r="BD338" s="95">
        <f>'Datos sin int'!AQ336</f>
        <v>0</v>
      </c>
      <c r="BE338" s="95">
        <f>'Datos sin int'!AR336</f>
        <v>0</v>
      </c>
      <c r="BF338" s="95">
        <f>'Datos sin int'!AS336</f>
        <v>0</v>
      </c>
      <c r="BG338" s="95">
        <f>'Datos sin int'!AT336</f>
        <v>0</v>
      </c>
      <c r="BH338" s="95">
        <f>'Datos sin int'!AU336</f>
        <v>0</v>
      </c>
      <c r="BI338" s="95">
        <f>'Datos sin int'!AV336</f>
        <v>0</v>
      </c>
      <c r="BJ338" s="95">
        <f>'Datos sin int'!AW336</f>
        <v>0</v>
      </c>
      <c r="BK338" s="95">
        <f>'Datos sin int'!AX336</f>
        <v>0</v>
      </c>
    </row>
    <row r="339" spans="1:63" x14ac:dyDescent="0.3">
      <c r="A339" s="141">
        <v>336</v>
      </c>
      <c r="B339" s="95">
        <f>IF(Datos_totales!$E337=1,1,0)</f>
        <v>0</v>
      </c>
      <c r="C339" s="95">
        <f>IF(Datos_totales!$E337=2,1,0)</f>
        <v>1</v>
      </c>
      <c r="D339" s="95">
        <f>IF(Datos_totales!$E337=3,1,0)</f>
        <v>0</v>
      </c>
      <c r="E339" s="95">
        <f>IF(Datos_totales!$E337=4,1,0)</f>
        <v>0</v>
      </c>
      <c r="F339" s="95">
        <f>IF(Datos_totales!$B337=40,1,0)</f>
        <v>0</v>
      </c>
      <c r="G339" s="95">
        <f>IF(Datos_totales!$B337=60,1,0)</f>
        <v>0</v>
      </c>
      <c r="H339" s="95">
        <f>IF(Datos_totales!$B337=80,1,0)</f>
        <v>1</v>
      </c>
      <c r="I339" s="95">
        <f>IF(Datos_totales!$B337=90,1,0)</f>
        <v>0</v>
      </c>
      <c r="J339" s="95">
        <f>IF(Datos_totales!$M337=2,1,0)</f>
        <v>1</v>
      </c>
      <c r="K339" s="95">
        <f>IF(Datos_totales!$M337=3,1,0)</f>
        <v>0</v>
      </c>
      <c r="L339" s="95">
        <f>IF(Datos_totales!$M337=4,1,0)</f>
        <v>0</v>
      </c>
      <c r="M339" s="95">
        <f>IF(Datos_totales!$M337&gt;4,1,0)</f>
        <v>0</v>
      </c>
      <c r="N339" s="95">
        <f>IF(Datos_totales!$N337&lt;3.2,1,0)</f>
        <v>0</v>
      </c>
      <c r="O339" s="95">
        <f>IF(AND(Datos_totales!$N337&gt;=3.2,Datos_totales!$N337&lt;3.5),1,0)</f>
        <v>1</v>
      </c>
      <c r="P339" s="95">
        <f>IF(AND(Datos_totales!$N337&gt;=3.5,Datos_totales!$N337&lt;3.7),1,0)</f>
        <v>0</v>
      </c>
      <c r="Q339" s="95">
        <f>IF(AND(Datos_totales!$N337&gt;=3.7,Datos_totales!$N337&lt;4),1,0)</f>
        <v>0</v>
      </c>
      <c r="R339" s="95">
        <f>IF(Datos_totales!$N337&gt;4,1,0)</f>
        <v>0</v>
      </c>
      <c r="S339" s="95">
        <v>1.5</v>
      </c>
      <c r="T339" s="95">
        <f t="shared" si="77"/>
        <v>250</v>
      </c>
      <c r="U339" s="95">
        <v>0</v>
      </c>
      <c r="V339" s="53">
        <v>0</v>
      </c>
      <c r="W339" s="54">
        <f t="shared" si="68"/>
        <v>1</v>
      </c>
      <c r="X339" s="54">
        <f t="shared" si="69"/>
        <v>0</v>
      </c>
      <c r="Y339" s="54">
        <f t="shared" si="70"/>
        <v>0</v>
      </c>
      <c r="Z339" s="54">
        <f t="shared" si="71"/>
        <v>0</v>
      </c>
      <c r="AA339" s="54">
        <f t="shared" si="72"/>
        <v>0</v>
      </c>
      <c r="AB339" s="95">
        <v>2405</v>
      </c>
      <c r="AC339" s="95">
        <v>2486</v>
      </c>
      <c r="AD339" s="95">
        <v>2570</v>
      </c>
      <c r="AE339" s="95">
        <f t="shared" si="73"/>
        <v>2487</v>
      </c>
      <c r="AF339" s="95">
        <v>73.59</v>
      </c>
      <c r="AG339" s="95">
        <v>1.8668188029260482</v>
      </c>
      <c r="AH339" s="95">
        <v>4.29</v>
      </c>
      <c r="AI339" s="95">
        <f t="shared" si="74"/>
        <v>0</v>
      </c>
      <c r="AJ339" s="95">
        <f t="shared" si="75"/>
        <v>0</v>
      </c>
      <c r="AK339" s="95">
        <f t="shared" si="65"/>
        <v>0</v>
      </c>
      <c r="AL339" s="95">
        <f t="shared" si="66"/>
        <v>1</v>
      </c>
      <c r="AM339" s="95">
        <f t="shared" si="67"/>
        <v>0</v>
      </c>
      <c r="AN339" s="95">
        <v>0.63245729218472424</v>
      </c>
      <c r="AO339" s="95">
        <v>0</v>
      </c>
      <c r="AP339" s="50">
        <f t="shared" si="76"/>
        <v>0</v>
      </c>
      <c r="AQ339" s="95">
        <v>0</v>
      </c>
      <c r="AR339" s="95">
        <f>'Datos sin int'!AE337</f>
        <v>0</v>
      </c>
      <c r="AS339" s="95">
        <f>'Datos sin int'!AF337</f>
        <v>0</v>
      </c>
      <c r="AT339" s="95">
        <f>'Datos sin int'!AG337</f>
        <v>0</v>
      </c>
      <c r="AU339" s="95">
        <f>'Datos sin int'!AH337</f>
        <v>0</v>
      </c>
      <c r="AV339" s="95">
        <f>'Datos sin int'!AI337</f>
        <v>0</v>
      </c>
      <c r="AW339" s="95">
        <f>'Datos sin int'!AJ337</f>
        <v>0</v>
      </c>
      <c r="AX339" s="95">
        <f>'Datos sin int'!AK337</f>
        <v>0</v>
      </c>
      <c r="AY339" s="95">
        <f>'Datos sin int'!AL337</f>
        <v>0</v>
      </c>
      <c r="AZ339" s="95">
        <f>'Datos sin int'!AM337</f>
        <v>0</v>
      </c>
      <c r="BA339" s="95">
        <f>'Datos sin int'!AN337</f>
        <v>0</v>
      </c>
      <c r="BB339" s="95">
        <f>'Datos sin int'!AO337</f>
        <v>0</v>
      </c>
      <c r="BC339" s="95">
        <f>'Datos sin int'!AP337</f>
        <v>0</v>
      </c>
      <c r="BD339" s="95">
        <f>'Datos sin int'!AQ337</f>
        <v>0</v>
      </c>
      <c r="BE339" s="95">
        <f>'Datos sin int'!AR337</f>
        <v>1</v>
      </c>
      <c r="BF339" s="95">
        <f>'Datos sin int'!AS337</f>
        <v>1</v>
      </c>
      <c r="BG339" s="95">
        <f>'Datos sin int'!AT337</f>
        <v>0</v>
      </c>
      <c r="BH339" s="95">
        <f>'Datos sin int'!AU337</f>
        <v>0</v>
      </c>
      <c r="BI339" s="95">
        <f>'Datos sin int'!AV337</f>
        <v>0</v>
      </c>
      <c r="BJ339" s="95">
        <f>'Datos sin int'!AW337</f>
        <v>1</v>
      </c>
      <c r="BK339" s="95">
        <f>'Datos sin int'!AX337</f>
        <v>1</v>
      </c>
    </row>
    <row r="340" spans="1:63" x14ac:dyDescent="0.3">
      <c r="A340" s="141">
        <v>337</v>
      </c>
      <c r="B340" s="95">
        <f>IF(Datos_totales!$E338=1,1,0)</f>
        <v>0</v>
      </c>
      <c r="C340" s="95">
        <f>IF(Datos_totales!$E338=2,1,0)</f>
        <v>1</v>
      </c>
      <c r="D340" s="95">
        <f>IF(Datos_totales!$E338=3,1,0)</f>
        <v>0</v>
      </c>
      <c r="E340" s="95">
        <f>IF(Datos_totales!$E338=4,1,0)</f>
        <v>0</v>
      </c>
      <c r="F340" s="95">
        <f>IF(Datos_totales!$B338=40,1,0)</f>
        <v>0</v>
      </c>
      <c r="G340" s="95">
        <f>IF(Datos_totales!$B338=60,1,0)</f>
        <v>0</v>
      </c>
      <c r="H340" s="95">
        <f>IF(Datos_totales!$B338=80,1,0)</f>
        <v>1</v>
      </c>
      <c r="I340" s="95">
        <f>IF(Datos_totales!$B338=90,1,0)</f>
        <v>0</v>
      </c>
      <c r="J340" s="95">
        <f>IF(Datos_totales!$M338=2,1,0)</f>
        <v>1</v>
      </c>
      <c r="K340" s="95">
        <f>IF(Datos_totales!$M338=3,1,0)</f>
        <v>0</v>
      </c>
      <c r="L340" s="95">
        <f>IF(Datos_totales!$M338=4,1,0)</f>
        <v>0</v>
      </c>
      <c r="M340" s="95">
        <f>IF(Datos_totales!$M338&gt;4,1,0)</f>
        <v>0</v>
      </c>
      <c r="N340" s="95">
        <f>IF(Datos_totales!$N338&lt;3.2,1,0)</f>
        <v>0</v>
      </c>
      <c r="O340" s="95">
        <f>IF(AND(Datos_totales!$N338&gt;=3.2,Datos_totales!$N338&lt;3.5),1,0)</f>
        <v>0</v>
      </c>
      <c r="P340" s="95">
        <f>IF(AND(Datos_totales!$N338&gt;=3.5,Datos_totales!$N338&lt;3.7),1,0)</f>
        <v>1</v>
      </c>
      <c r="Q340" s="95">
        <f>IF(AND(Datos_totales!$N338&gt;=3.7,Datos_totales!$N338&lt;4),1,0)</f>
        <v>0</v>
      </c>
      <c r="R340" s="95">
        <f>IF(Datos_totales!$N338&gt;4,1,0)</f>
        <v>0</v>
      </c>
      <c r="S340" s="95">
        <v>1</v>
      </c>
      <c r="T340" s="95">
        <f t="shared" si="77"/>
        <v>251</v>
      </c>
      <c r="U340" s="95">
        <v>0</v>
      </c>
      <c r="V340" s="53">
        <v>0</v>
      </c>
      <c r="W340" s="54">
        <f t="shared" si="68"/>
        <v>1</v>
      </c>
      <c r="X340" s="54">
        <f t="shared" si="69"/>
        <v>0</v>
      </c>
      <c r="Y340" s="54">
        <f t="shared" si="70"/>
        <v>0</v>
      </c>
      <c r="Z340" s="54">
        <f t="shared" si="71"/>
        <v>0</v>
      </c>
      <c r="AA340" s="54">
        <f t="shared" si="72"/>
        <v>0</v>
      </c>
      <c r="AB340" s="95">
        <v>2405</v>
      </c>
      <c r="AC340" s="95">
        <v>2486</v>
      </c>
      <c r="AD340" s="95">
        <v>2570</v>
      </c>
      <c r="AE340" s="95">
        <f t="shared" si="73"/>
        <v>2487</v>
      </c>
      <c r="AF340" s="95">
        <v>98.56</v>
      </c>
      <c r="AG340" s="95">
        <v>1.9937006948203502</v>
      </c>
      <c r="AH340" s="95">
        <v>5.12</v>
      </c>
      <c r="AI340" s="95">
        <f t="shared" si="74"/>
        <v>0</v>
      </c>
      <c r="AJ340" s="95">
        <f t="shared" si="75"/>
        <v>0</v>
      </c>
      <c r="AK340" s="95">
        <f t="shared" si="65"/>
        <v>0</v>
      </c>
      <c r="AL340" s="95">
        <f t="shared" si="66"/>
        <v>1</v>
      </c>
      <c r="AM340" s="95">
        <f t="shared" si="67"/>
        <v>0</v>
      </c>
      <c r="AN340" s="95">
        <v>0.70926996097583073</v>
      </c>
      <c r="AO340" s="95">
        <v>0</v>
      </c>
      <c r="AP340" s="50">
        <f t="shared" si="76"/>
        <v>0</v>
      </c>
      <c r="AQ340" s="95">
        <v>0</v>
      </c>
      <c r="AR340" s="95">
        <f>'Datos sin int'!AE338</f>
        <v>0</v>
      </c>
      <c r="AS340" s="95">
        <f>'Datos sin int'!AF338</f>
        <v>0</v>
      </c>
      <c r="AT340" s="95">
        <f>'Datos sin int'!AG338</f>
        <v>0</v>
      </c>
      <c r="AU340" s="95">
        <f>'Datos sin int'!AH338</f>
        <v>0</v>
      </c>
      <c r="AV340" s="95">
        <f>'Datos sin int'!AI338</f>
        <v>0</v>
      </c>
      <c r="AW340" s="95">
        <f>'Datos sin int'!AJ338</f>
        <v>0</v>
      </c>
      <c r="AX340" s="95">
        <f>'Datos sin int'!AK338</f>
        <v>0</v>
      </c>
      <c r="AY340" s="95">
        <f>'Datos sin int'!AL338</f>
        <v>0</v>
      </c>
      <c r="AZ340" s="95">
        <f>'Datos sin int'!AM338</f>
        <v>0</v>
      </c>
      <c r="BA340" s="95">
        <f>'Datos sin int'!AN338</f>
        <v>0</v>
      </c>
      <c r="BB340" s="95">
        <f>'Datos sin int'!AO338</f>
        <v>0</v>
      </c>
      <c r="BC340" s="95">
        <f>'Datos sin int'!AP338</f>
        <v>0</v>
      </c>
      <c r="BD340" s="95">
        <f>'Datos sin int'!AQ338</f>
        <v>0</v>
      </c>
      <c r="BE340" s="95">
        <f>'Datos sin int'!AR338</f>
        <v>0</v>
      </c>
      <c r="BF340" s="95">
        <f>'Datos sin int'!AS338</f>
        <v>0</v>
      </c>
      <c r="BG340" s="95">
        <f>'Datos sin int'!AT338</f>
        <v>0</v>
      </c>
      <c r="BH340" s="95">
        <f>'Datos sin int'!AU338</f>
        <v>0</v>
      </c>
      <c r="BI340" s="95">
        <f>'Datos sin int'!AV338</f>
        <v>0</v>
      </c>
      <c r="BJ340" s="95">
        <f>'Datos sin int'!AW338</f>
        <v>0</v>
      </c>
      <c r="BK340" s="95">
        <f>'Datos sin int'!AX338</f>
        <v>0</v>
      </c>
    </row>
    <row r="341" spans="1:63" x14ac:dyDescent="0.3">
      <c r="A341" s="141">
        <v>338</v>
      </c>
      <c r="B341" s="95">
        <f>IF(Datos_totales!$E339=1,1,0)</f>
        <v>0</v>
      </c>
      <c r="C341" s="95">
        <f>IF(Datos_totales!$E339=2,1,0)</f>
        <v>1</v>
      </c>
      <c r="D341" s="95">
        <f>IF(Datos_totales!$E339=3,1,0)</f>
        <v>0</v>
      </c>
      <c r="E341" s="95">
        <f>IF(Datos_totales!$E339=4,1,0)</f>
        <v>0</v>
      </c>
      <c r="F341" s="95">
        <f>IF(Datos_totales!$B339=40,1,0)</f>
        <v>0</v>
      </c>
      <c r="G341" s="95">
        <f>IF(Datos_totales!$B339=60,1,0)</f>
        <v>0</v>
      </c>
      <c r="H341" s="95">
        <f>IF(Datos_totales!$B339=80,1,0)</f>
        <v>1</v>
      </c>
      <c r="I341" s="95">
        <f>IF(Datos_totales!$B339=90,1,0)</f>
        <v>0</v>
      </c>
      <c r="J341" s="95">
        <f>IF(Datos_totales!$M339=2,1,0)</f>
        <v>1</v>
      </c>
      <c r="K341" s="95">
        <f>IF(Datos_totales!$M339=3,1,0)</f>
        <v>0</v>
      </c>
      <c r="L341" s="95">
        <f>IF(Datos_totales!$M339=4,1,0)</f>
        <v>0</v>
      </c>
      <c r="M341" s="95">
        <f>IF(Datos_totales!$M339&gt;4,1,0)</f>
        <v>0</v>
      </c>
      <c r="N341" s="95">
        <f>IF(Datos_totales!$N339&lt;3.2,1,0)</f>
        <v>0</v>
      </c>
      <c r="O341" s="95">
        <f>IF(AND(Datos_totales!$N339&gt;=3.2,Datos_totales!$N339&lt;3.5),1,0)</f>
        <v>0</v>
      </c>
      <c r="P341" s="95">
        <f>IF(AND(Datos_totales!$N339&gt;=3.5,Datos_totales!$N339&lt;3.7),1,0)</f>
        <v>1</v>
      </c>
      <c r="Q341" s="95">
        <f>IF(AND(Datos_totales!$N339&gt;=3.7,Datos_totales!$N339&lt;4),1,0)</f>
        <v>0</v>
      </c>
      <c r="R341" s="95">
        <f>IF(Datos_totales!$N339&gt;4,1,0)</f>
        <v>0</v>
      </c>
      <c r="S341" s="95">
        <v>1</v>
      </c>
      <c r="T341" s="95">
        <f t="shared" si="77"/>
        <v>252</v>
      </c>
      <c r="U341" s="95">
        <v>0</v>
      </c>
      <c r="V341" s="53">
        <v>2.0000000000000018E-2</v>
      </c>
      <c r="W341" s="54">
        <f t="shared" si="68"/>
        <v>0</v>
      </c>
      <c r="X341" s="54">
        <f t="shared" si="69"/>
        <v>1</v>
      </c>
      <c r="Y341" s="54">
        <f t="shared" si="70"/>
        <v>0</v>
      </c>
      <c r="Z341" s="54">
        <f t="shared" si="71"/>
        <v>0</v>
      </c>
      <c r="AA341" s="54">
        <f t="shared" si="72"/>
        <v>0</v>
      </c>
      <c r="AB341" s="95">
        <v>2405</v>
      </c>
      <c r="AC341" s="95">
        <v>2486</v>
      </c>
      <c r="AD341" s="95">
        <v>2570</v>
      </c>
      <c r="AE341" s="95">
        <f t="shared" si="73"/>
        <v>2487</v>
      </c>
      <c r="AF341" s="95">
        <v>57.75</v>
      </c>
      <c r="AG341" s="95">
        <v>1.7615519885641819</v>
      </c>
      <c r="AH341" s="95">
        <v>4.3499999999999996</v>
      </c>
      <c r="AI341" s="95">
        <f t="shared" si="74"/>
        <v>0</v>
      </c>
      <c r="AJ341" s="95">
        <f t="shared" si="75"/>
        <v>0</v>
      </c>
      <c r="AK341" s="95">
        <f t="shared" si="65"/>
        <v>0</v>
      </c>
      <c r="AL341" s="95">
        <f t="shared" si="66"/>
        <v>1</v>
      </c>
      <c r="AM341" s="95">
        <f t="shared" si="67"/>
        <v>0</v>
      </c>
      <c r="AN341" s="95">
        <v>0.63848925695463732</v>
      </c>
      <c r="AO341" s="95">
        <v>0</v>
      </c>
      <c r="AP341" s="50">
        <f t="shared" si="76"/>
        <v>0</v>
      </c>
      <c r="AQ341" s="95">
        <v>0</v>
      </c>
      <c r="AR341" s="95">
        <f>'Datos sin int'!AE339</f>
        <v>0</v>
      </c>
      <c r="AS341" s="95">
        <f>'Datos sin int'!AF339</f>
        <v>0</v>
      </c>
      <c r="AT341" s="95">
        <f>'Datos sin int'!AG339</f>
        <v>0</v>
      </c>
      <c r="AU341" s="95">
        <f>'Datos sin int'!AH339</f>
        <v>0</v>
      </c>
      <c r="AV341" s="95">
        <f>'Datos sin int'!AI339</f>
        <v>0</v>
      </c>
      <c r="AW341" s="95">
        <f>'Datos sin int'!AJ339</f>
        <v>0</v>
      </c>
      <c r="AX341" s="95">
        <f>'Datos sin int'!AK339</f>
        <v>0</v>
      </c>
      <c r="AY341" s="95">
        <f>'Datos sin int'!AL339</f>
        <v>0</v>
      </c>
      <c r="AZ341" s="95">
        <f>'Datos sin int'!AM339</f>
        <v>0</v>
      </c>
      <c r="BA341" s="95">
        <f>'Datos sin int'!AN339</f>
        <v>0</v>
      </c>
      <c r="BB341" s="95">
        <f>'Datos sin int'!AO339</f>
        <v>0</v>
      </c>
      <c r="BC341" s="95">
        <f>'Datos sin int'!AP339</f>
        <v>0</v>
      </c>
      <c r="BD341" s="95">
        <f>'Datos sin int'!AQ339</f>
        <v>0</v>
      </c>
      <c r="BE341" s="95">
        <f>'Datos sin int'!AR339</f>
        <v>0</v>
      </c>
      <c r="BF341" s="95">
        <f>'Datos sin int'!AS339</f>
        <v>0</v>
      </c>
      <c r="BG341" s="95">
        <f>'Datos sin int'!AT339</f>
        <v>0</v>
      </c>
      <c r="BH341" s="95">
        <f>'Datos sin int'!AU339</f>
        <v>0</v>
      </c>
      <c r="BI341" s="95">
        <f>'Datos sin int'!AV339</f>
        <v>0</v>
      </c>
      <c r="BJ341" s="95">
        <f>'Datos sin int'!AW339</f>
        <v>0</v>
      </c>
      <c r="BK341" s="95">
        <f>'Datos sin int'!AX339</f>
        <v>0</v>
      </c>
    </row>
    <row r="342" spans="1:63" x14ac:dyDescent="0.3">
      <c r="A342" s="141">
        <v>339</v>
      </c>
      <c r="B342" s="95">
        <f>IF(Datos_totales!$E340=1,1,0)</f>
        <v>0</v>
      </c>
      <c r="C342" s="95">
        <f>IF(Datos_totales!$E340=2,1,0)</f>
        <v>1</v>
      </c>
      <c r="D342" s="95">
        <f>IF(Datos_totales!$E340=3,1,0)</f>
        <v>0</v>
      </c>
      <c r="E342" s="95">
        <f>IF(Datos_totales!$E340=4,1,0)</f>
        <v>0</v>
      </c>
      <c r="F342" s="95">
        <f>IF(Datos_totales!$B340=40,1,0)</f>
        <v>0</v>
      </c>
      <c r="G342" s="95">
        <f>IF(Datos_totales!$B340=60,1,0)</f>
        <v>0</v>
      </c>
      <c r="H342" s="95">
        <f>IF(Datos_totales!$B340=80,1,0)</f>
        <v>1</v>
      </c>
      <c r="I342" s="95">
        <f>IF(Datos_totales!$B340=90,1,0)</f>
        <v>0</v>
      </c>
      <c r="J342" s="95">
        <f>IF(Datos_totales!$M340=2,1,0)</f>
        <v>1</v>
      </c>
      <c r="K342" s="95">
        <f>IF(Datos_totales!$M340=3,1,0)</f>
        <v>0</v>
      </c>
      <c r="L342" s="95">
        <f>IF(Datos_totales!$M340=4,1,0)</f>
        <v>0</v>
      </c>
      <c r="M342" s="95">
        <f>IF(Datos_totales!$M340&gt;4,1,0)</f>
        <v>0</v>
      </c>
      <c r="N342" s="95">
        <f>IF(Datos_totales!$N340&lt;3.2,1,0)</f>
        <v>0</v>
      </c>
      <c r="O342" s="95">
        <f>IF(AND(Datos_totales!$N340&gt;=3.2,Datos_totales!$N340&lt;3.5),1,0)</f>
        <v>0</v>
      </c>
      <c r="P342" s="95">
        <f>IF(AND(Datos_totales!$N340&gt;=3.5,Datos_totales!$N340&lt;3.7),1,0)</f>
        <v>1</v>
      </c>
      <c r="Q342" s="95">
        <f>IF(AND(Datos_totales!$N340&gt;=3.7,Datos_totales!$N340&lt;4),1,0)</f>
        <v>0</v>
      </c>
      <c r="R342" s="95">
        <f>IF(Datos_totales!$N340&gt;4,1,0)</f>
        <v>0</v>
      </c>
      <c r="S342" s="95">
        <v>1</v>
      </c>
      <c r="T342" s="95">
        <f t="shared" si="77"/>
        <v>253</v>
      </c>
      <c r="U342" s="95">
        <v>0</v>
      </c>
      <c r="V342" s="53">
        <v>0</v>
      </c>
      <c r="W342" s="54">
        <f t="shared" si="68"/>
        <v>1</v>
      </c>
      <c r="X342" s="54">
        <f t="shared" si="69"/>
        <v>0</v>
      </c>
      <c r="Y342" s="54">
        <f t="shared" si="70"/>
        <v>0</v>
      </c>
      <c r="Z342" s="54">
        <f t="shared" si="71"/>
        <v>0</v>
      </c>
      <c r="AA342" s="54">
        <f t="shared" si="72"/>
        <v>0</v>
      </c>
      <c r="AB342" s="95">
        <v>2405</v>
      </c>
      <c r="AC342" s="95">
        <v>2486</v>
      </c>
      <c r="AD342" s="95">
        <v>2570</v>
      </c>
      <c r="AE342" s="95">
        <f t="shared" si="73"/>
        <v>2487</v>
      </c>
      <c r="AF342" s="95">
        <v>92.78</v>
      </c>
      <c r="AG342" s="95">
        <v>1.9674543681827408</v>
      </c>
      <c r="AH342" s="95">
        <v>4.12</v>
      </c>
      <c r="AI342" s="95">
        <f t="shared" si="74"/>
        <v>0</v>
      </c>
      <c r="AJ342" s="95">
        <f t="shared" si="75"/>
        <v>0</v>
      </c>
      <c r="AK342" s="95">
        <f t="shared" si="65"/>
        <v>0</v>
      </c>
      <c r="AL342" s="95">
        <f t="shared" si="66"/>
        <v>1</v>
      </c>
      <c r="AM342" s="95">
        <f t="shared" si="67"/>
        <v>0</v>
      </c>
      <c r="AN342" s="95">
        <v>0.61489721603313463</v>
      </c>
      <c r="AO342" s="95">
        <v>1</v>
      </c>
      <c r="AP342" s="50">
        <f t="shared" si="76"/>
        <v>1</v>
      </c>
      <c r="AQ342" s="95">
        <v>0</v>
      </c>
      <c r="AR342" s="95">
        <f>'Datos sin int'!AE340</f>
        <v>0</v>
      </c>
      <c r="AS342" s="95">
        <f>'Datos sin int'!AF340</f>
        <v>0</v>
      </c>
      <c r="AT342" s="95">
        <f>'Datos sin int'!AG340</f>
        <v>0</v>
      </c>
      <c r="AU342" s="95">
        <f>'Datos sin int'!AH340</f>
        <v>0</v>
      </c>
      <c r="AV342" s="95">
        <f>'Datos sin int'!AI340</f>
        <v>0</v>
      </c>
      <c r="AW342" s="95">
        <f>'Datos sin int'!AJ340</f>
        <v>0</v>
      </c>
      <c r="AX342" s="95">
        <f>'Datos sin int'!AK340</f>
        <v>0</v>
      </c>
      <c r="AY342" s="95">
        <f>'Datos sin int'!AL340</f>
        <v>0</v>
      </c>
      <c r="AZ342" s="95">
        <f>'Datos sin int'!AM340</f>
        <v>0</v>
      </c>
      <c r="BA342" s="95">
        <f>'Datos sin int'!AN340</f>
        <v>0</v>
      </c>
      <c r="BB342" s="95">
        <f>'Datos sin int'!AO340</f>
        <v>0</v>
      </c>
      <c r="BC342" s="95">
        <f>'Datos sin int'!AP340</f>
        <v>0</v>
      </c>
      <c r="BD342" s="95">
        <f>'Datos sin int'!AQ340</f>
        <v>0</v>
      </c>
      <c r="BE342" s="95">
        <f>'Datos sin int'!AR340</f>
        <v>0</v>
      </c>
      <c r="BF342" s="95">
        <f>'Datos sin int'!AS340</f>
        <v>0</v>
      </c>
      <c r="BG342" s="95">
        <f>'Datos sin int'!AT340</f>
        <v>0</v>
      </c>
      <c r="BH342" s="95">
        <f>'Datos sin int'!AU340</f>
        <v>0</v>
      </c>
      <c r="BI342" s="95">
        <f>'Datos sin int'!AV340</f>
        <v>0</v>
      </c>
      <c r="BJ342" s="95">
        <f>'Datos sin int'!AW340</f>
        <v>0</v>
      </c>
      <c r="BK342" s="95">
        <f>'Datos sin int'!AX340</f>
        <v>0</v>
      </c>
    </row>
    <row r="343" spans="1:63" x14ac:dyDescent="0.3">
      <c r="A343" s="141">
        <v>340</v>
      </c>
      <c r="B343" s="95">
        <f>IF(Datos_totales!$E341=1,1,0)</f>
        <v>0</v>
      </c>
      <c r="C343" s="95">
        <f>IF(Datos_totales!$E341=2,1,0)</f>
        <v>1</v>
      </c>
      <c r="D343" s="95">
        <f>IF(Datos_totales!$E341=3,1,0)</f>
        <v>0</v>
      </c>
      <c r="E343" s="95">
        <f>IF(Datos_totales!$E341=4,1,0)</f>
        <v>0</v>
      </c>
      <c r="F343" s="95">
        <f>IF(Datos_totales!$B341=40,1,0)</f>
        <v>0</v>
      </c>
      <c r="G343" s="95">
        <f>IF(Datos_totales!$B341=60,1,0)</f>
        <v>0</v>
      </c>
      <c r="H343" s="95">
        <f>IF(Datos_totales!$B341=80,1,0)</f>
        <v>1</v>
      </c>
      <c r="I343" s="95">
        <f>IF(Datos_totales!$B341=90,1,0)</f>
        <v>0</v>
      </c>
      <c r="J343" s="95">
        <f>IF(Datos_totales!$M341=2,1,0)</f>
        <v>1</v>
      </c>
      <c r="K343" s="95">
        <f>IF(Datos_totales!$M341=3,1,0)</f>
        <v>0</v>
      </c>
      <c r="L343" s="95">
        <f>IF(Datos_totales!$M341=4,1,0)</f>
        <v>0</v>
      </c>
      <c r="M343" s="95">
        <f>IF(Datos_totales!$M341&gt;4,1,0)</f>
        <v>0</v>
      </c>
      <c r="N343" s="95">
        <f>IF(Datos_totales!$N341&lt;3.2,1,0)</f>
        <v>0</v>
      </c>
      <c r="O343" s="95">
        <f>IF(AND(Datos_totales!$N341&gt;=3.2,Datos_totales!$N341&lt;3.5),1,0)</f>
        <v>1</v>
      </c>
      <c r="P343" s="95">
        <f>IF(AND(Datos_totales!$N341&gt;=3.5,Datos_totales!$N341&lt;3.7),1,0)</f>
        <v>0</v>
      </c>
      <c r="Q343" s="95">
        <f>IF(AND(Datos_totales!$N341&gt;=3.7,Datos_totales!$N341&lt;4),1,0)</f>
        <v>0</v>
      </c>
      <c r="R343" s="95">
        <f>IF(Datos_totales!$N341&gt;4,1,0)</f>
        <v>0</v>
      </c>
      <c r="S343" s="95">
        <v>1</v>
      </c>
      <c r="T343" s="95">
        <f t="shared" si="77"/>
        <v>254</v>
      </c>
      <c r="U343" s="95">
        <v>0</v>
      </c>
      <c r="V343" s="53">
        <v>0</v>
      </c>
      <c r="W343" s="54">
        <f t="shared" si="68"/>
        <v>1</v>
      </c>
      <c r="X343" s="54">
        <f t="shared" si="69"/>
        <v>0</v>
      </c>
      <c r="Y343" s="54">
        <f t="shared" si="70"/>
        <v>0</v>
      </c>
      <c r="Z343" s="54">
        <f t="shared" si="71"/>
        <v>0</v>
      </c>
      <c r="AA343" s="54">
        <f t="shared" si="72"/>
        <v>0</v>
      </c>
      <c r="AB343" s="95">
        <v>2405</v>
      </c>
      <c r="AC343" s="95">
        <v>2486</v>
      </c>
      <c r="AD343" s="95">
        <v>2570</v>
      </c>
      <c r="AE343" s="95">
        <f t="shared" si="73"/>
        <v>2487</v>
      </c>
      <c r="AF343" s="95">
        <v>84.85</v>
      </c>
      <c r="AG343" s="95">
        <v>1.9286518466536946</v>
      </c>
      <c r="AH343" s="95">
        <v>5.44</v>
      </c>
      <c r="AI343" s="95">
        <f t="shared" si="74"/>
        <v>0</v>
      </c>
      <c r="AJ343" s="95">
        <f t="shared" si="75"/>
        <v>0</v>
      </c>
      <c r="AK343" s="95">
        <f t="shared" si="65"/>
        <v>0</v>
      </c>
      <c r="AL343" s="95">
        <f t="shared" si="66"/>
        <v>1</v>
      </c>
      <c r="AM343" s="95">
        <f t="shared" si="67"/>
        <v>0</v>
      </c>
      <c r="AN343" s="95">
        <v>0.73559889969817993</v>
      </c>
      <c r="AO343" s="95">
        <v>0</v>
      </c>
      <c r="AP343" s="50">
        <f t="shared" si="76"/>
        <v>0</v>
      </c>
      <c r="AQ343" s="95">
        <v>0</v>
      </c>
      <c r="AR343" s="95">
        <f>'Datos sin int'!AE341</f>
        <v>0</v>
      </c>
      <c r="AS343" s="95">
        <f>'Datos sin int'!AF341</f>
        <v>0</v>
      </c>
      <c r="AT343" s="95">
        <f>'Datos sin int'!AG341</f>
        <v>0</v>
      </c>
      <c r="AU343" s="95">
        <f>'Datos sin int'!AH341</f>
        <v>0</v>
      </c>
      <c r="AV343" s="95">
        <f>'Datos sin int'!AI341</f>
        <v>0</v>
      </c>
      <c r="AW343" s="95">
        <f>'Datos sin int'!AJ341</f>
        <v>0</v>
      </c>
      <c r="AX343" s="95">
        <f>'Datos sin int'!AK341</f>
        <v>0</v>
      </c>
      <c r="AY343" s="95">
        <f>'Datos sin int'!AL341</f>
        <v>0</v>
      </c>
      <c r="AZ343" s="95">
        <f>'Datos sin int'!AM341</f>
        <v>0</v>
      </c>
      <c r="BA343" s="95">
        <f>'Datos sin int'!AN341</f>
        <v>0</v>
      </c>
      <c r="BB343" s="95">
        <f>'Datos sin int'!AO341</f>
        <v>0</v>
      </c>
      <c r="BC343" s="95">
        <f>'Datos sin int'!AP341</f>
        <v>0</v>
      </c>
      <c r="BD343" s="95">
        <f>'Datos sin int'!AQ341</f>
        <v>0</v>
      </c>
      <c r="BE343" s="95">
        <f>'Datos sin int'!AR341</f>
        <v>0</v>
      </c>
      <c r="BF343" s="95">
        <f>'Datos sin int'!AS341</f>
        <v>0</v>
      </c>
      <c r="BG343" s="95">
        <f>'Datos sin int'!AT341</f>
        <v>0</v>
      </c>
      <c r="BH343" s="95">
        <f>'Datos sin int'!AU341</f>
        <v>0</v>
      </c>
      <c r="BI343" s="95">
        <f>'Datos sin int'!AV341</f>
        <v>0</v>
      </c>
      <c r="BJ343" s="95">
        <f>'Datos sin int'!AW341</f>
        <v>0</v>
      </c>
      <c r="BK343" s="95">
        <f>'Datos sin int'!AX341</f>
        <v>0</v>
      </c>
    </row>
    <row r="344" spans="1:63" x14ac:dyDescent="0.3">
      <c r="A344" s="141">
        <v>341</v>
      </c>
      <c r="B344" s="95">
        <f>IF(Datos_totales!$E342=1,1,0)</f>
        <v>0</v>
      </c>
      <c r="C344" s="95">
        <f>IF(Datos_totales!$E342=2,1,0)</f>
        <v>1</v>
      </c>
      <c r="D344" s="95">
        <f>IF(Datos_totales!$E342=3,1,0)</f>
        <v>0</v>
      </c>
      <c r="E344" s="95">
        <f>IF(Datos_totales!$E342=4,1,0)</f>
        <v>0</v>
      </c>
      <c r="F344" s="95">
        <f>IF(Datos_totales!$B342=40,1,0)</f>
        <v>0</v>
      </c>
      <c r="G344" s="95">
        <f>IF(Datos_totales!$B342=60,1,0)</f>
        <v>0</v>
      </c>
      <c r="H344" s="95">
        <f>IF(Datos_totales!$B342=80,1,0)</f>
        <v>1</v>
      </c>
      <c r="I344" s="95">
        <f>IF(Datos_totales!$B342=90,1,0)</f>
        <v>0</v>
      </c>
      <c r="J344" s="95">
        <f>IF(Datos_totales!$M342=2,1,0)</f>
        <v>1</v>
      </c>
      <c r="K344" s="95">
        <f>IF(Datos_totales!$M342=3,1,0)</f>
        <v>0</v>
      </c>
      <c r="L344" s="95">
        <f>IF(Datos_totales!$M342=4,1,0)</f>
        <v>0</v>
      </c>
      <c r="M344" s="95">
        <f>IF(Datos_totales!$M342&gt;4,1,0)</f>
        <v>0</v>
      </c>
      <c r="N344" s="95">
        <f>IF(Datos_totales!$N342&lt;3.2,1,0)</f>
        <v>0</v>
      </c>
      <c r="O344" s="95">
        <f>IF(AND(Datos_totales!$N342&gt;=3.2,Datos_totales!$N342&lt;3.5),1,0)</f>
        <v>0</v>
      </c>
      <c r="P344" s="95">
        <f>IF(AND(Datos_totales!$N342&gt;=3.5,Datos_totales!$N342&lt;3.7),1,0)</f>
        <v>1</v>
      </c>
      <c r="Q344" s="95">
        <f>IF(AND(Datos_totales!$N342&gt;=3.7,Datos_totales!$N342&lt;4),1,0)</f>
        <v>0</v>
      </c>
      <c r="R344" s="95">
        <f>IF(Datos_totales!$N342&gt;4,1,0)</f>
        <v>0</v>
      </c>
      <c r="S344" s="95">
        <v>1</v>
      </c>
      <c r="T344" s="95">
        <f t="shared" si="77"/>
        <v>255</v>
      </c>
      <c r="U344" s="95">
        <v>0</v>
      </c>
      <c r="V344" s="53">
        <v>1.0000000000000009E-2</v>
      </c>
      <c r="W344" s="54">
        <f t="shared" si="68"/>
        <v>1</v>
      </c>
      <c r="X344" s="54">
        <f t="shared" si="69"/>
        <v>0</v>
      </c>
      <c r="Y344" s="54">
        <f t="shared" si="70"/>
        <v>0</v>
      </c>
      <c r="Z344" s="54">
        <f t="shared" si="71"/>
        <v>0</v>
      </c>
      <c r="AA344" s="54">
        <f t="shared" si="72"/>
        <v>0</v>
      </c>
      <c r="AB344" s="95">
        <v>2405</v>
      </c>
      <c r="AC344" s="95">
        <v>2486</v>
      </c>
      <c r="AD344" s="95">
        <v>2570</v>
      </c>
      <c r="AE344" s="95">
        <f t="shared" si="73"/>
        <v>2487</v>
      </c>
      <c r="AF344" s="95">
        <v>106.08</v>
      </c>
      <c r="AG344" s="95">
        <v>2.0256335110606978</v>
      </c>
      <c r="AH344" s="95">
        <v>4.96</v>
      </c>
      <c r="AI344" s="95">
        <f t="shared" si="74"/>
        <v>0</v>
      </c>
      <c r="AJ344" s="95">
        <f t="shared" si="75"/>
        <v>0</v>
      </c>
      <c r="AK344" s="95">
        <f t="shared" si="65"/>
        <v>0</v>
      </c>
      <c r="AL344" s="95">
        <f t="shared" si="66"/>
        <v>1</v>
      </c>
      <c r="AM344" s="95">
        <f t="shared" si="67"/>
        <v>0</v>
      </c>
      <c r="AN344" s="95">
        <v>0.69548167649019743</v>
      </c>
      <c r="AO344" s="95">
        <v>0</v>
      </c>
      <c r="AP344" s="50">
        <f t="shared" si="76"/>
        <v>0</v>
      </c>
      <c r="AQ344" s="95">
        <v>0</v>
      </c>
      <c r="AR344" s="95">
        <f>'Datos sin int'!AE342</f>
        <v>0</v>
      </c>
      <c r="AS344" s="95">
        <f>'Datos sin int'!AF342</f>
        <v>0</v>
      </c>
      <c r="AT344" s="95">
        <f>'Datos sin int'!AG342</f>
        <v>0</v>
      </c>
      <c r="AU344" s="95">
        <f>'Datos sin int'!AH342</f>
        <v>0</v>
      </c>
      <c r="AV344" s="95">
        <f>'Datos sin int'!AI342</f>
        <v>0</v>
      </c>
      <c r="AW344" s="95">
        <f>'Datos sin int'!AJ342</f>
        <v>0</v>
      </c>
      <c r="AX344" s="95">
        <f>'Datos sin int'!AK342</f>
        <v>0</v>
      </c>
      <c r="AY344" s="95">
        <f>'Datos sin int'!AL342</f>
        <v>0</v>
      </c>
      <c r="AZ344" s="95">
        <f>'Datos sin int'!AM342</f>
        <v>0</v>
      </c>
      <c r="BA344" s="95">
        <f>'Datos sin int'!AN342</f>
        <v>0</v>
      </c>
      <c r="BB344" s="95">
        <f>'Datos sin int'!AO342</f>
        <v>0</v>
      </c>
      <c r="BC344" s="95">
        <f>'Datos sin int'!AP342</f>
        <v>0</v>
      </c>
      <c r="BD344" s="95">
        <f>'Datos sin int'!AQ342</f>
        <v>0</v>
      </c>
      <c r="BE344" s="95">
        <f>'Datos sin int'!AR342</f>
        <v>0</v>
      </c>
      <c r="BF344" s="95">
        <f>'Datos sin int'!AS342</f>
        <v>0</v>
      </c>
      <c r="BG344" s="95">
        <f>'Datos sin int'!AT342</f>
        <v>0</v>
      </c>
      <c r="BH344" s="95">
        <f>'Datos sin int'!AU342</f>
        <v>0</v>
      </c>
      <c r="BI344" s="95">
        <f>'Datos sin int'!AV342</f>
        <v>0</v>
      </c>
      <c r="BJ344" s="95">
        <f>'Datos sin int'!AW342</f>
        <v>0</v>
      </c>
      <c r="BK344" s="95">
        <f>'Datos sin int'!AX342</f>
        <v>0</v>
      </c>
    </row>
    <row r="345" spans="1:63" x14ac:dyDescent="0.3">
      <c r="A345" s="141">
        <v>342</v>
      </c>
      <c r="B345" s="95">
        <f>IF(Datos_totales!$E343=1,1,0)</f>
        <v>0</v>
      </c>
      <c r="C345" s="95">
        <f>IF(Datos_totales!$E343=2,1,0)</f>
        <v>1</v>
      </c>
      <c r="D345" s="95">
        <f>IF(Datos_totales!$E343=3,1,0)</f>
        <v>0</v>
      </c>
      <c r="E345" s="95">
        <f>IF(Datos_totales!$E343=4,1,0)</f>
        <v>0</v>
      </c>
      <c r="F345" s="95">
        <f>IF(Datos_totales!$B343=40,1,0)</f>
        <v>0</v>
      </c>
      <c r="G345" s="95">
        <f>IF(Datos_totales!$B343=60,1,0)</f>
        <v>1</v>
      </c>
      <c r="H345" s="95">
        <f>IF(Datos_totales!$B343=80,1,0)</f>
        <v>0</v>
      </c>
      <c r="I345" s="95">
        <f>IF(Datos_totales!$B343=90,1,0)</f>
        <v>0</v>
      </c>
      <c r="J345" s="95">
        <f>IF(Datos_totales!$M343=2,1,0)</f>
        <v>1</v>
      </c>
      <c r="K345" s="95">
        <f>IF(Datos_totales!$M343=3,1,0)</f>
        <v>0</v>
      </c>
      <c r="L345" s="95">
        <f>IF(Datos_totales!$M343=4,1,0)</f>
        <v>0</v>
      </c>
      <c r="M345" s="95">
        <f>IF(Datos_totales!$M343&gt;4,1,0)</f>
        <v>0</v>
      </c>
      <c r="N345" s="95">
        <f>IF(Datos_totales!$N343&lt;3.2,1,0)</f>
        <v>0</v>
      </c>
      <c r="O345" s="95">
        <f>IF(AND(Datos_totales!$N343&gt;=3.2,Datos_totales!$N343&lt;3.5),1,0)</f>
        <v>1</v>
      </c>
      <c r="P345" s="95">
        <f>IF(AND(Datos_totales!$N343&gt;=3.5,Datos_totales!$N343&lt;3.7),1,0)</f>
        <v>0</v>
      </c>
      <c r="Q345" s="95">
        <f>IF(AND(Datos_totales!$N343&gt;=3.7,Datos_totales!$N343&lt;4),1,0)</f>
        <v>0</v>
      </c>
      <c r="R345" s="95">
        <f>IF(Datos_totales!$N343&gt;4,1,0)</f>
        <v>0</v>
      </c>
      <c r="S345" s="95">
        <v>1</v>
      </c>
      <c r="T345" s="95">
        <f t="shared" si="77"/>
        <v>256</v>
      </c>
      <c r="U345" s="95">
        <v>0</v>
      </c>
      <c r="V345" s="53">
        <v>2.0000000000000018E-2</v>
      </c>
      <c r="W345" s="54">
        <f t="shared" si="68"/>
        <v>0</v>
      </c>
      <c r="X345" s="54">
        <f t="shared" si="69"/>
        <v>1</v>
      </c>
      <c r="Y345" s="54">
        <f t="shared" si="70"/>
        <v>0</v>
      </c>
      <c r="Z345" s="54">
        <f t="shared" si="71"/>
        <v>0</v>
      </c>
      <c r="AA345" s="54">
        <f t="shared" si="72"/>
        <v>0</v>
      </c>
      <c r="AB345" s="95">
        <v>2405</v>
      </c>
      <c r="AC345" s="95">
        <v>2486</v>
      </c>
      <c r="AD345" s="95">
        <v>2570</v>
      </c>
      <c r="AE345" s="95">
        <f t="shared" si="73"/>
        <v>2487</v>
      </c>
      <c r="AF345" s="95">
        <v>30.21</v>
      </c>
      <c r="AG345" s="95">
        <v>1.4801507252732804</v>
      </c>
      <c r="AH345" s="95">
        <v>4.78</v>
      </c>
      <c r="AI345" s="95">
        <f t="shared" si="74"/>
        <v>0</v>
      </c>
      <c r="AJ345" s="95">
        <f t="shared" si="75"/>
        <v>0</v>
      </c>
      <c r="AK345" s="95">
        <f t="shared" si="65"/>
        <v>0</v>
      </c>
      <c r="AL345" s="95">
        <f t="shared" si="66"/>
        <v>1</v>
      </c>
      <c r="AM345" s="95">
        <f t="shared" si="67"/>
        <v>0</v>
      </c>
      <c r="AN345" s="95">
        <v>0.67942789661211889</v>
      </c>
      <c r="AO345" s="95">
        <v>2</v>
      </c>
      <c r="AP345" s="50">
        <f t="shared" si="76"/>
        <v>2</v>
      </c>
      <c r="AQ345" s="95">
        <v>0</v>
      </c>
      <c r="AR345" s="95">
        <f>'Datos sin int'!AE343</f>
        <v>0</v>
      </c>
      <c r="AS345" s="95">
        <f>'Datos sin int'!AF343</f>
        <v>0</v>
      </c>
      <c r="AT345" s="95">
        <f>'Datos sin int'!AG343</f>
        <v>0</v>
      </c>
      <c r="AU345" s="95">
        <f>'Datos sin int'!AH343</f>
        <v>0</v>
      </c>
      <c r="AV345" s="95">
        <f>'Datos sin int'!AI343</f>
        <v>0</v>
      </c>
      <c r="AW345" s="95">
        <f>'Datos sin int'!AJ343</f>
        <v>0</v>
      </c>
      <c r="AX345" s="95">
        <f>'Datos sin int'!AK343</f>
        <v>0</v>
      </c>
      <c r="AY345" s="95">
        <f>'Datos sin int'!AL343</f>
        <v>0</v>
      </c>
      <c r="AZ345" s="95">
        <f>'Datos sin int'!AM343</f>
        <v>0</v>
      </c>
      <c r="BA345" s="95">
        <f>'Datos sin int'!AN343</f>
        <v>0</v>
      </c>
      <c r="BB345" s="95">
        <f>'Datos sin int'!AO343</f>
        <v>0</v>
      </c>
      <c r="BC345" s="95">
        <f>'Datos sin int'!AP343</f>
        <v>0</v>
      </c>
      <c r="BD345" s="95">
        <f>'Datos sin int'!AQ343</f>
        <v>0</v>
      </c>
      <c r="BE345" s="95">
        <f>'Datos sin int'!AR343</f>
        <v>1</v>
      </c>
      <c r="BF345" s="95">
        <f>'Datos sin int'!AS343</f>
        <v>1</v>
      </c>
      <c r="BG345" s="95">
        <f>'Datos sin int'!AT343</f>
        <v>0</v>
      </c>
      <c r="BH345" s="95">
        <f>'Datos sin int'!AU343</f>
        <v>0</v>
      </c>
      <c r="BI345" s="95">
        <f>'Datos sin int'!AV343</f>
        <v>0</v>
      </c>
      <c r="BJ345" s="95">
        <f>'Datos sin int'!AW343</f>
        <v>1</v>
      </c>
      <c r="BK345" s="95">
        <f>'Datos sin int'!AX343</f>
        <v>1</v>
      </c>
    </row>
    <row r="346" spans="1:63" x14ac:dyDescent="0.3">
      <c r="A346" s="141">
        <v>343</v>
      </c>
      <c r="B346" s="95">
        <f>IF(Datos_totales!$E344=1,1,0)</f>
        <v>0</v>
      </c>
      <c r="C346" s="95">
        <f>IF(Datos_totales!$E344=2,1,0)</f>
        <v>1</v>
      </c>
      <c r="D346" s="95">
        <f>IF(Datos_totales!$E344=3,1,0)</f>
        <v>0</v>
      </c>
      <c r="E346" s="95">
        <f>IF(Datos_totales!$E344=4,1,0)</f>
        <v>0</v>
      </c>
      <c r="F346" s="95">
        <f>IF(Datos_totales!$B344=40,1,0)</f>
        <v>0</v>
      </c>
      <c r="G346" s="95">
        <f>IF(Datos_totales!$B344=60,1,0)</f>
        <v>0</v>
      </c>
      <c r="H346" s="95">
        <f>IF(Datos_totales!$B344=80,1,0)</f>
        <v>1</v>
      </c>
      <c r="I346" s="95">
        <f>IF(Datos_totales!$B344=90,1,0)</f>
        <v>0</v>
      </c>
      <c r="J346" s="95">
        <f>IF(Datos_totales!$M344=2,1,0)</f>
        <v>1</v>
      </c>
      <c r="K346" s="95">
        <f>IF(Datos_totales!$M344=3,1,0)</f>
        <v>0</v>
      </c>
      <c r="L346" s="95">
        <f>IF(Datos_totales!$M344=4,1,0)</f>
        <v>0</v>
      </c>
      <c r="M346" s="95">
        <f>IF(Datos_totales!$M344&gt;4,1,0)</f>
        <v>0</v>
      </c>
      <c r="N346" s="95">
        <f>IF(Datos_totales!$N344&lt;3.2,1,0)</f>
        <v>0</v>
      </c>
      <c r="O346" s="95">
        <f>IF(AND(Datos_totales!$N344&gt;=3.2,Datos_totales!$N344&lt;3.5),1,0)</f>
        <v>1</v>
      </c>
      <c r="P346" s="95">
        <f>IF(AND(Datos_totales!$N344&gt;=3.5,Datos_totales!$N344&lt;3.7),1,0)</f>
        <v>0</v>
      </c>
      <c r="Q346" s="95">
        <f>IF(AND(Datos_totales!$N344&gt;=3.7,Datos_totales!$N344&lt;4),1,0)</f>
        <v>0</v>
      </c>
      <c r="R346" s="95">
        <f>IF(Datos_totales!$N344&gt;4,1,0)</f>
        <v>0</v>
      </c>
      <c r="S346" s="95">
        <v>1</v>
      </c>
      <c r="T346" s="95">
        <f t="shared" si="77"/>
        <v>257</v>
      </c>
      <c r="U346" s="95">
        <v>0</v>
      </c>
      <c r="V346" s="53">
        <v>1.0000000000000009E-2</v>
      </c>
      <c r="W346" s="54">
        <f t="shared" si="68"/>
        <v>1</v>
      </c>
      <c r="X346" s="54">
        <f t="shared" si="69"/>
        <v>0</v>
      </c>
      <c r="Y346" s="54">
        <f t="shared" si="70"/>
        <v>0</v>
      </c>
      <c r="Z346" s="54">
        <f t="shared" si="71"/>
        <v>0</v>
      </c>
      <c r="AA346" s="54">
        <f t="shared" si="72"/>
        <v>0</v>
      </c>
      <c r="AB346" s="95">
        <v>2405</v>
      </c>
      <c r="AC346" s="95">
        <v>2486</v>
      </c>
      <c r="AD346" s="95">
        <v>2570</v>
      </c>
      <c r="AE346" s="95">
        <f t="shared" si="73"/>
        <v>2487</v>
      </c>
      <c r="AF346" s="95">
        <v>55.72</v>
      </c>
      <c r="AG346" s="95">
        <v>1.7460111077519258</v>
      </c>
      <c r="AH346" s="95">
        <v>3.99</v>
      </c>
      <c r="AI346" s="95">
        <f t="shared" si="74"/>
        <v>0</v>
      </c>
      <c r="AJ346" s="95">
        <f t="shared" si="75"/>
        <v>0</v>
      </c>
      <c r="AK346" s="95">
        <f t="shared" si="65"/>
        <v>0</v>
      </c>
      <c r="AL346" s="95">
        <f t="shared" si="66"/>
        <v>1</v>
      </c>
      <c r="AM346" s="95">
        <f t="shared" si="67"/>
        <v>0</v>
      </c>
      <c r="AN346" s="95">
        <v>0.60097289568674828</v>
      </c>
      <c r="AO346" s="95">
        <v>0</v>
      </c>
      <c r="AP346" s="50">
        <f t="shared" si="76"/>
        <v>0</v>
      </c>
      <c r="AQ346" s="95">
        <v>0</v>
      </c>
      <c r="AR346" s="95">
        <f>'Datos sin int'!AE344</f>
        <v>0</v>
      </c>
      <c r="AS346" s="95">
        <f>'Datos sin int'!AF344</f>
        <v>0</v>
      </c>
      <c r="AT346" s="95">
        <f>'Datos sin int'!AG344</f>
        <v>0</v>
      </c>
      <c r="AU346" s="95">
        <f>'Datos sin int'!AH344</f>
        <v>0</v>
      </c>
      <c r="AV346" s="95">
        <f>'Datos sin int'!AI344</f>
        <v>0</v>
      </c>
      <c r="AW346" s="95">
        <f>'Datos sin int'!AJ344</f>
        <v>0</v>
      </c>
      <c r="AX346" s="95">
        <f>'Datos sin int'!AK344</f>
        <v>1</v>
      </c>
      <c r="AY346" s="95">
        <f>'Datos sin int'!AL344</f>
        <v>0</v>
      </c>
      <c r="AZ346" s="95">
        <f>'Datos sin int'!AM344</f>
        <v>0</v>
      </c>
      <c r="BA346" s="95">
        <f>'Datos sin int'!AN344</f>
        <v>1</v>
      </c>
      <c r="BB346" s="95">
        <f>'Datos sin int'!AO344</f>
        <v>0</v>
      </c>
      <c r="BC346" s="95">
        <f>'Datos sin int'!AP344</f>
        <v>0</v>
      </c>
      <c r="BD346" s="95">
        <f>'Datos sin int'!AQ344</f>
        <v>0</v>
      </c>
      <c r="BE346" s="95">
        <f>'Datos sin int'!AR344</f>
        <v>0</v>
      </c>
      <c r="BF346" s="95">
        <f>'Datos sin int'!AS344</f>
        <v>0</v>
      </c>
      <c r="BG346" s="95">
        <f>'Datos sin int'!AT344</f>
        <v>0</v>
      </c>
      <c r="BH346" s="95">
        <f>'Datos sin int'!AU344</f>
        <v>1</v>
      </c>
      <c r="BI346" s="95">
        <f>'Datos sin int'!AV344</f>
        <v>0</v>
      </c>
      <c r="BJ346" s="95">
        <f>'Datos sin int'!AW344</f>
        <v>0</v>
      </c>
      <c r="BK346" s="95">
        <f>'Datos sin int'!AX344</f>
        <v>1</v>
      </c>
    </row>
    <row r="347" spans="1:63" x14ac:dyDescent="0.3">
      <c r="A347" s="141">
        <v>344</v>
      </c>
      <c r="B347" s="95">
        <f>IF(Datos_totales!$E345=1,1,0)</f>
        <v>0</v>
      </c>
      <c r="C347" s="95">
        <f>IF(Datos_totales!$E345=2,1,0)</f>
        <v>1</v>
      </c>
      <c r="D347" s="95">
        <f>IF(Datos_totales!$E345=3,1,0)</f>
        <v>0</v>
      </c>
      <c r="E347" s="95">
        <f>IF(Datos_totales!$E345=4,1,0)</f>
        <v>0</v>
      </c>
      <c r="F347" s="95">
        <f>IF(Datos_totales!$B345=40,1,0)</f>
        <v>0</v>
      </c>
      <c r="G347" s="95">
        <f>IF(Datos_totales!$B345=60,1,0)</f>
        <v>0</v>
      </c>
      <c r="H347" s="95">
        <f>IF(Datos_totales!$B345=80,1,0)</f>
        <v>1</v>
      </c>
      <c r="I347" s="95">
        <f>IF(Datos_totales!$B345=90,1,0)</f>
        <v>0</v>
      </c>
      <c r="J347" s="95">
        <f>IF(Datos_totales!$M345=2,1,0)</f>
        <v>1</v>
      </c>
      <c r="K347" s="95">
        <f>IF(Datos_totales!$M345=3,1,0)</f>
        <v>0</v>
      </c>
      <c r="L347" s="95">
        <f>IF(Datos_totales!$M345=4,1,0)</f>
        <v>0</v>
      </c>
      <c r="M347" s="95">
        <f>IF(Datos_totales!$M345&gt;4,1,0)</f>
        <v>0</v>
      </c>
      <c r="N347" s="95">
        <f>IF(Datos_totales!$N345&lt;3.2,1,0)</f>
        <v>0</v>
      </c>
      <c r="O347" s="95">
        <f>IF(AND(Datos_totales!$N345&gt;=3.2,Datos_totales!$N345&lt;3.5),1,0)</f>
        <v>1</v>
      </c>
      <c r="P347" s="95">
        <f>IF(AND(Datos_totales!$N345&gt;=3.5,Datos_totales!$N345&lt;3.7),1,0)</f>
        <v>0</v>
      </c>
      <c r="Q347" s="95">
        <f>IF(AND(Datos_totales!$N345&gt;=3.7,Datos_totales!$N345&lt;4),1,0)</f>
        <v>0</v>
      </c>
      <c r="R347" s="95">
        <f>IF(Datos_totales!$N345&gt;4,1,0)</f>
        <v>0</v>
      </c>
      <c r="S347" s="95">
        <v>1</v>
      </c>
      <c r="T347" s="95">
        <f t="shared" si="77"/>
        <v>258</v>
      </c>
      <c r="U347" s="95">
        <v>0</v>
      </c>
      <c r="V347" s="53">
        <v>0</v>
      </c>
      <c r="W347" s="54">
        <f t="shared" si="68"/>
        <v>1</v>
      </c>
      <c r="X347" s="54">
        <f t="shared" si="69"/>
        <v>0</v>
      </c>
      <c r="Y347" s="54">
        <f t="shared" si="70"/>
        <v>0</v>
      </c>
      <c r="Z347" s="54">
        <f t="shared" si="71"/>
        <v>0</v>
      </c>
      <c r="AA347" s="54">
        <f t="shared" si="72"/>
        <v>0</v>
      </c>
      <c r="AB347" s="95">
        <v>2405</v>
      </c>
      <c r="AC347" s="95">
        <v>2486</v>
      </c>
      <c r="AD347" s="95">
        <v>2570</v>
      </c>
      <c r="AE347" s="95">
        <f t="shared" si="73"/>
        <v>2487</v>
      </c>
      <c r="AF347" s="95">
        <v>61.91</v>
      </c>
      <c r="AG347" s="95">
        <v>1.7917608040129049</v>
      </c>
      <c r="AH347" s="95">
        <v>4.59</v>
      </c>
      <c r="AI347" s="95">
        <f t="shared" si="74"/>
        <v>0</v>
      </c>
      <c r="AJ347" s="95">
        <f t="shared" si="75"/>
        <v>0</v>
      </c>
      <c r="AK347" s="95">
        <f t="shared" si="65"/>
        <v>0</v>
      </c>
      <c r="AL347" s="95">
        <f t="shared" si="66"/>
        <v>1</v>
      </c>
      <c r="AM347" s="95">
        <f t="shared" si="67"/>
        <v>0</v>
      </c>
      <c r="AN347" s="95">
        <v>0.66181268553726125</v>
      </c>
      <c r="AO347" s="95">
        <v>3</v>
      </c>
      <c r="AP347" s="50">
        <f t="shared" si="76"/>
        <v>3</v>
      </c>
      <c r="AQ347" s="95">
        <v>0</v>
      </c>
      <c r="AR347" s="95">
        <f>'Datos sin int'!AE345</f>
        <v>0</v>
      </c>
      <c r="AS347" s="95">
        <f>'Datos sin int'!AF345</f>
        <v>0</v>
      </c>
      <c r="AT347" s="95">
        <f>'Datos sin int'!AG345</f>
        <v>0</v>
      </c>
      <c r="AU347" s="95">
        <f>'Datos sin int'!AH345</f>
        <v>0</v>
      </c>
      <c r="AV347" s="95">
        <f>'Datos sin int'!AI345</f>
        <v>0</v>
      </c>
      <c r="AW347" s="95">
        <f>'Datos sin int'!AJ345</f>
        <v>0</v>
      </c>
      <c r="AX347" s="95">
        <f>'Datos sin int'!AK345</f>
        <v>0</v>
      </c>
      <c r="AY347" s="95">
        <f>'Datos sin int'!AL345</f>
        <v>0</v>
      </c>
      <c r="AZ347" s="95">
        <f>'Datos sin int'!AM345</f>
        <v>0</v>
      </c>
      <c r="BA347" s="95">
        <f>'Datos sin int'!AN345</f>
        <v>0</v>
      </c>
      <c r="BB347" s="95">
        <f>'Datos sin int'!AO345</f>
        <v>0</v>
      </c>
      <c r="BC347" s="95">
        <f>'Datos sin int'!AP345</f>
        <v>0</v>
      </c>
      <c r="BD347" s="95">
        <f>'Datos sin int'!AQ345</f>
        <v>0</v>
      </c>
      <c r="BE347" s="95">
        <f>'Datos sin int'!AR345</f>
        <v>0</v>
      </c>
      <c r="BF347" s="95">
        <f>'Datos sin int'!AS345</f>
        <v>0</v>
      </c>
      <c r="BG347" s="95">
        <f>'Datos sin int'!AT345</f>
        <v>0</v>
      </c>
      <c r="BH347" s="95">
        <f>'Datos sin int'!AU345</f>
        <v>0</v>
      </c>
      <c r="BI347" s="95">
        <f>'Datos sin int'!AV345</f>
        <v>0</v>
      </c>
      <c r="BJ347" s="95">
        <f>'Datos sin int'!AW345</f>
        <v>0</v>
      </c>
      <c r="BK347" s="95">
        <f>'Datos sin int'!AX345</f>
        <v>0</v>
      </c>
    </row>
    <row r="348" spans="1:63" x14ac:dyDescent="0.3">
      <c r="A348" s="141">
        <v>345</v>
      </c>
      <c r="B348" s="95">
        <f>IF(Datos_totales!$E346=1,1,0)</f>
        <v>0</v>
      </c>
      <c r="C348" s="95">
        <f>IF(Datos_totales!$E346=2,1,0)</f>
        <v>0</v>
      </c>
      <c r="D348" s="95">
        <f>IF(Datos_totales!$E346=3,1,0)</f>
        <v>1</v>
      </c>
      <c r="E348" s="95">
        <f>IF(Datos_totales!$E346=4,1,0)</f>
        <v>0</v>
      </c>
      <c r="F348" s="95">
        <f>IF(Datos_totales!$B346=40,1,0)</f>
        <v>0</v>
      </c>
      <c r="G348" s="95">
        <f>IF(Datos_totales!$B346=60,1,0)</f>
        <v>1</v>
      </c>
      <c r="H348" s="95">
        <f>IF(Datos_totales!$B346=80,1,0)</f>
        <v>0</v>
      </c>
      <c r="I348" s="95">
        <f>IF(Datos_totales!$B346=90,1,0)</f>
        <v>0</v>
      </c>
      <c r="J348" s="95">
        <f>IF(Datos_totales!$M346=2,1,0)</f>
        <v>1</v>
      </c>
      <c r="K348" s="95">
        <f>IF(Datos_totales!$M346=3,1,0)</f>
        <v>0</v>
      </c>
      <c r="L348" s="95">
        <f>IF(Datos_totales!$M346=4,1,0)</f>
        <v>0</v>
      </c>
      <c r="M348" s="95">
        <f>IF(Datos_totales!$M346&gt;4,1,0)</f>
        <v>0</v>
      </c>
      <c r="N348" s="95">
        <f>IF(Datos_totales!$N346&lt;3.2,1,0)</f>
        <v>0</v>
      </c>
      <c r="O348" s="95">
        <f>IF(AND(Datos_totales!$N346&gt;=3.2,Datos_totales!$N346&lt;3.5),1,0)</f>
        <v>1</v>
      </c>
      <c r="P348" s="95">
        <f>IF(AND(Datos_totales!$N346&gt;=3.5,Datos_totales!$N346&lt;3.7),1,0)</f>
        <v>0</v>
      </c>
      <c r="Q348" s="95">
        <f>IF(AND(Datos_totales!$N346&gt;=3.7,Datos_totales!$N346&lt;4),1,0)</f>
        <v>0</v>
      </c>
      <c r="R348" s="95">
        <f>IF(Datos_totales!$N346&gt;4,1,0)</f>
        <v>0</v>
      </c>
      <c r="S348" s="95">
        <v>1</v>
      </c>
      <c r="T348" s="95">
        <f t="shared" si="77"/>
        <v>259</v>
      </c>
      <c r="U348" s="95">
        <v>0</v>
      </c>
      <c r="V348" s="53">
        <v>0</v>
      </c>
      <c r="W348" s="54">
        <f t="shared" si="68"/>
        <v>1</v>
      </c>
      <c r="X348" s="54">
        <f t="shared" si="69"/>
        <v>0</v>
      </c>
      <c r="Y348" s="54">
        <f t="shared" si="70"/>
        <v>0</v>
      </c>
      <c r="Z348" s="54">
        <f t="shared" si="71"/>
        <v>0</v>
      </c>
      <c r="AA348" s="54">
        <f t="shared" si="72"/>
        <v>0</v>
      </c>
      <c r="AB348" s="95">
        <v>2405</v>
      </c>
      <c r="AC348" s="95">
        <v>2486</v>
      </c>
      <c r="AD348" s="95">
        <v>2570</v>
      </c>
      <c r="AE348" s="95">
        <f t="shared" si="73"/>
        <v>2487</v>
      </c>
      <c r="AF348" s="95">
        <v>50.72</v>
      </c>
      <c r="AG348" s="95">
        <v>1.7051792448736762</v>
      </c>
      <c r="AH348" s="95">
        <v>3.84</v>
      </c>
      <c r="AI348" s="95">
        <f t="shared" si="74"/>
        <v>0</v>
      </c>
      <c r="AJ348" s="95">
        <f t="shared" si="75"/>
        <v>0</v>
      </c>
      <c r="AK348" s="95">
        <f t="shared" si="65"/>
        <v>0</v>
      </c>
      <c r="AL348" s="95">
        <f t="shared" si="66"/>
        <v>1</v>
      </c>
      <c r="AM348" s="95">
        <f t="shared" si="67"/>
        <v>0</v>
      </c>
      <c r="AN348" s="95">
        <v>0.58433122436753082</v>
      </c>
      <c r="AO348" s="95">
        <v>3</v>
      </c>
      <c r="AP348" s="50">
        <f t="shared" si="76"/>
        <v>3</v>
      </c>
      <c r="AQ348" s="95">
        <v>0</v>
      </c>
      <c r="AR348" s="95">
        <f>'Datos sin int'!AE346</f>
        <v>0</v>
      </c>
      <c r="AS348" s="95">
        <f>'Datos sin int'!AF346</f>
        <v>0</v>
      </c>
      <c r="AT348" s="95">
        <f>'Datos sin int'!AG346</f>
        <v>0</v>
      </c>
      <c r="AU348" s="95">
        <f>'Datos sin int'!AH346</f>
        <v>1</v>
      </c>
      <c r="AV348" s="95">
        <f>'Datos sin int'!AI346</f>
        <v>1</v>
      </c>
      <c r="AW348" s="95">
        <f>'Datos sin int'!AJ346</f>
        <v>0</v>
      </c>
      <c r="AX348" s="95">
        <f>'Datos sin int'!AK346</f>
        <v>0</v>
      </c>
      <c r="AY348" s="95">
        <f>'Datos sin int'!AL346</f>
        <v>0</v>
      </c>
      <c r="AZ348" s="95">
        <f>'Datos sin int'!AM346</f>
        <v>2</v>
      </c>
      <c r="BA348" s="95">
        <f>'Datos sin int'!AN346</f>
        <v>2</v>
      </c>
      <c r="BB348" s="95">
        <f>'Datos sin int'!AO346</f>
        <v>0</v>
      </c>
      <c r="BC348" s="95">
        <f>'Datos sin int'!AP346</f>
        <v>0</v>
      </c>
      <c r="BD348" s="95">
        <f>'Datos sin int'!AQ346</f>
        <v>0</v>
      </c>
      <c r="BE348" s="95">
        <f>'Datos sin int'!AR346</f>
        <v>1</v>
      </c>
      <c r="BF348" s="95">
        <f>'Datos sin int'!AS346</f>
        <v>1</v>
      </c>
      <c r="BG348" s="95">
        <f>'Datos sin int'!AT346</f>
        <v>0</v>
      </c>
      <c r="BH348" s="95">
        <f>'Datos sin int'!AU346</f>
        <v>0</v>
      </c>
      <c r="BI348" s="95">
        <f>'Datos sin int'!AV346</f>
        <v>0</v>
      </c>
      <c r="BJ348" s="95">
        <f>'Datos sin int'!AW346</f>
        <v>4</v>
      </c>
      <c r="BK348" s="95">
        <f>'Datos sin int'!AX346</f>
        <v>4</v>
      </c>
    </row>
    <row r="349" spans="1:63" x14ac:dyDescent="0.3">
      <c r="A349" s="141">
        <v>346</v>
      </c>
      <c r="B349" s="95">
        <f>IF(Datos_totales!$E347=1,1,0)</f>
        <v>0</v>
      </c>
      <c r="C349" s="95">
        <f>IF(Datos_totales!$E347=2,1,0)</f>
        <v>1</v>
      </c>
      <c r="D349" s="95">
        <f>IF(Datos_totales!$E347=3,1,0)</f>
        <v>0</v>
      </c>
      <c r="E349" s="95">
        <f>IF(Datos_totales!$E347=4,1,0)</f>
        <v>0</v>
      </c>
      <c r="F349" s="95">
        <f>IF(Datos_totales!$B347=40,1,0)</f>
        <v>0</v>
      </c>
      <c r="G349" s="95">
        <f>IF(Datos_totales!$B347=60,1,0)</f>
        <v>0</v>
      </c>
      <c r="H349" s="95">
        <f>IF(Datos_totales!$B347=80,1,0)</f>
        <v>1</v>
      </c>
      <c r="I349" s="95">
        <f>IF(Datos_totales!$B347=90,1,0)</f>
        <v>0</v>
      </c>
      <c r="J349" s="95">
        <f>IF(Datos_totales!$M347=2,1,0)</f>
        <v>1</v>
      </c>
      <c r="K349" s="95">
        <f>IF(Datos_totales!$M347=3,1,0)</f>
        <v>0</v>
      </c>
      <c r="L349" s="95">
        <f>IF(Datos_totales!$M347=4,1,0)</f>
        <v>0</v>
      </c>
      <c r="M349" s="95">
        <f>IF(Datos_totales!$M347&gt;4,1,0)</f>
        <v>0</v>
      </c>
      <c r="N349" s="95">
        <f>IF(Datos_totales!$N347&lt;3.2,1,0)</f>
        <v>0</v>
      </c>
      <c r="O349" s="95">
        <f>IF(AND(Datos_totales!$N347&gt;=3.2,Datos_totales!$N347&lt;3.5),1,0)</f>
        <v>1</v>
      </c>
      <c r="P349" s="95">
        <f>IF(AND(Datos_totales!$N347&gt;=3.5,Datos_totales!$N347&lt;3.7),1,0)</f>
        <v>0</v>
      </c>
      <c r="Q349" s="95">
        <f>IF(AND(Datos_totales!$N347&gt;=3.7,Datos_totales!$N347&lt;4),1,0)</f>
        <v>0</v>
      </c>
      <c r="R349" s="95">
        <f>IF(Datos_totales!$N347&gt;4,1,0)</f>
        <v>0</v>
      </c>
      <c r="S349" s="95">
        <v>1</v>
      </c>
      <c r="T349" s="95">
        <f t="shared" si="77"/>
        <v>260</v>
      </c>
      <c r="U349" s="95">
        <v>0</v>
      </c>
      <c r="V349" s="53">
        <v>7.999999999999996E-2</v>
      </c>
      <c r="W349" s="54">
        <f t="shared" si="68"/>
        <v>0</v>
      </c>
      <c r="X349" s="54">
        <f t="shared" si="69"/>
        <v>1</v>
      </c>
      <c r="Y349" s="54">
        <f t="shared" si="70"/>
        <v>0</v>
      </c>
      <c r="Z349" s="54">
        <f t="shared" si="71"/>
        <v>0</v>
      </c>
      <c r="AA349" s="54">
        <f t="shared" si="72"/>
        <v>0</v>
      </c>
      <c r="AB349" s="95">
        <v>2405</v>
      </c>
      <c r="AC349" s="95">
        <v>2486</v>
      </c>
      <c r="AD349" s="95">
        <v>2570</v>
      </c>
      <c r="AE349" s="95">
        <f t="shared" si="73"/>
        <v>2487</v>
      </c>
      <c r="AF349" s="95">
        <v>64.790000000000006</v>
      </c>
      <c r="AG349" s="95">
        <v>1.8115079799453266</v>
      </c>
      <c r="AH349" s="95">
        <v>3.99</v>
      </c>
      <c r="AI349" s="95">
        <f t="shared" si="74"/>
        <v>0</v>
      </c>
      <c r="AJ349" s="95">
        <f t="shared" si="75"/>
        <v>0</v>
      </c>
      <c r="AK349" s="95">
        <f t="shared" si="65"/>
        <v>0</v>
      </c>
      <c r="AL349" s="95">
        <f t="shared" si="66"/>
        <v>1</v>
      </c>
      <c r="AM349" s="95">
        <f t="shared" si="67"/>
        <v>0</v>
      </c>
      <c r="AN349" s="95">
        <v>0.60097289568674828</v>
      </c>
      <c r="AO349" s="95">
        <v>0</v>
      </c>
      <c r="AP349" s="50">
        <f t="shared" si="76"/>
        <v>0</v>
      </c>
      <c r="AQ349" s="95">
        <v>0</v>
      </c>
      <c r="AR349" s="95">
        <f>'Datos sin int'!AE347</f>
        <v>0</v>
      </c>
      <c r="AS349" s="95">
        <f>'Datos sin int'!AF347</f>
        <v>0</v>
      </c>
      <c r="AT349" s="95">
        <f>'Datos sin int'!AG347</f>
        <v>0</v>
      </c>
      <c r="AU349" s="95">
        <f>'Datos sin int'!AH347</f>
        <v>0</v>
      </c>
      <c r="AV349" s="95">
        <f>'Datos sin int'!AI347</f>
        <v>0</v>
      </c>
      <c r="AW349" s="95">
        <f>'Datos sin int'!AJ347</f>
        <v>0</v>
      </c>
      <c r="AX349" s="95">
        <f>'Datos sin int'!AK347</f>
        <v>0</v>
      </c>
      <c r="AY349" s="95">
        <f>'Datos sin int'!AL347</f>
        <v>0</v>
      </c>
      <c r="AZ349" s="95">
        <f>'Datos sin int'!AM347</f>
        <v>0</v>
      </c>
      <c r="BA349" s="95">
        <f>'Datos sin int'!AN347</f>
        <v>0</v>
      </c>
      <c r="BB349" s="95">
        <f>'Datos sin int'!AO347</f>
        <v>0</v>
      </c>
      <c r="BC349" s="95">
        <f>'Datos sin int'!AP347</f>
        <v>0</v>
      </c>
      <c r="BD349" s="95">
        <f>'Datos sin int'!AQ347</f>
        <v>0</v>
      </c>
      <c r="BE349" s="95">
        <f>'Datos sin int'!AR347</f>
        <v>0</v>
      </c>
      <c r="BF349" s="95">
        <f>'Datos sin int'!AS347</f>
        <v>0</v>
      </c>
      <c r="BG349" s="95">
        <f>'Datos sin int'!AT347</f>
        <v>0</v>
      </c>
      <c r="BH349" s="95">
        <f>'Datos sin int'!AU347</f>
        <v>0</v>
      </c>
      <c r="BI349" s="95">
        <f>'Datos sin int'!AV347</f>
        <v>0</v>
      </c>
      <c r="BJ349" s="95">
        <f>'Datos sin int'!AW347</f>
        <v>0</v>
      </c>
      <c r="BK349" s="95">
        <f>'Datos sin int'!AX347</f>
        <v>0</v>
      </c>
    </row>
    <row r="350" spans="1:63" x14ac:dyDescent="0.3">
      <c r="A350" s="141">
        <v>347</v>
      </c>
      <c r="B350" s="95">
        <f>IF(Datos_totales!$E348=1,1,0)</f>
        <v>0</v>
      </c>
      <c r="C350" s="95">
        <f>IF(Datos_totales!$E348=2,1,0)</f>
        <v>1</v>
      </c>
      <c r="D350" s="95">
        <f>IF(Datos_totales!$E348=3,1,0)</f>
        <v>0</v>
      </c>
      <c r="E350" s="95">
        <f>IF(Datos_totales!$E348=4,1,0)</f>
        <v>0</v>
      </c>
      <c r="F350" s="95">
        <f>IF(Datos_totales!$B348=40,1,0)</f>
        <v>0</v>
      </c>
      <c r="G350" s="95">
        <f>IF(Datos_totales!$B348=60,1,0)</f>
        <v>0</v>
      </c>
      <c r="H350" s="95">
        <f>IF(Datos_totales!$B348=80,1,0)</f>
        <v>1</v>
      </c>
      <c r="I350" s="95">
        <f>IF(Datos_totales!$B348=90,1,0)</f>
        <v>0</v>
      </c>
      <c r="J350" s="95">
        <f>IF(Datos_totales!$M348=2,1,0)</f>
        <v>1</v>
      </c>
      <c r="K350" s="95">
        <f>IF(Datos_totales!$M348=3,1,0)</f>
        <v>0</v>
      </c>
      <c r="L350" s="95">
        <f>IF(Datos_totales!$M348=4,1,0)</f>
        <v>0</v>
      </c>
      <c r="M350" s="95">
        <f>IF(Datos_totales!$M348&gt;4,1,0)</f>
        <v>0</v>
      </c>
      <c r="N350" s="95">
        <f>IF(Datos_totales!$N348&lt;3.2,1,0)</f>
        <v>0</v>
      </c>
      <c r="O350" s="95">
        <f>IF(AND(Datos_totales!$N348&gt;=3.2,Datos_totales!$N348&lt;3.5),1,0)</f>
        <v>1</v>
      </c>
      <c r="P350" s="95">
        <f>IF(AND(Datos_totales!$N348&gt;=3.5,Datos_totales!$N348&lt;3.7),1,0)</f>
        <v>0</v>
      </c>
      <c r="Q350" s="95">
        <f>IF(AND(Datos_totales!$N348&gt;=3.7,Datos_totales!$N348&lt;4),1,0)</f>
        <v>0</v>
      </c>
      <c r="R350" s="95">
        <f>IF(Datos_totales!$N348&gt;4,1,0)</f>
        <v>0</v>
      </c>
      <c r="S350" s="95">
        <v>1</v>
      </c>
      <c r="T350" s="95">
        <f t="shared" si="77"/>
        <v>261</v>
      </c>
      <c r="U350" s="95">
        <v>0</v>
      </c>
      <c r="V350" s="53">
        <v>5.0000000000000044E-2</v>
      </c>
      <c r="W350" s="54">
        <f t="shared" si="68"/>
        <v>0</v>
      </c>
      <c r="X350" s="54">
        <f t="shared" si="69"/>
        <v>1</v>
      </c>
      <c r="Y350" s="54">
        <f t="shared" si="70"/>
        <v>0</v>
      </c>
      <c r="Z350" s="54">
        <f t="shared" si="71"/>
        <v>0</v>
      </c>
      <c r="AA350" s="54">
        <f t="shared" si="72"/>
        <v>0</v>
      </c>
      <c r="AB350" s="95">
        <v>2405</v>
      </c>
      <c r="AC350" s="95">
        <v>2486</v>
      </c>
      <c r="AD350" s="95">
        <v>2570</v>
      </c>
      <c r="AE350" s="95">
        <f t="shared" si="73"/>
        <v>2487</v>
      </c>
      <c r="AF350" s="95">
        <v>51.24</v>
      </c>
      <c r="AG350" s="95">
        <v>1.7096091210726487</v>
      </c>
      <c r="AH350" s="95">
        <v>4.21</v>
      </c>
      <c r="AI350" s="95">
        <f t="shared" si="74"/>
        <v>0</v>
      </c>
      <c r="AJ350" s="95">
        <f t="shared" si="75"/>
        <v>0</v>
      </c>
      <c r="AK350" s="95">
        <f t="shared" si="65"/>
        <v>0</v>
      </c>
      <c r="AL350" s="95">
        <f t="shared" si="66"/>
        <v>1</v>
      </c>
      <c r="AM350" s="95">
        <f t="shared" si="67"/>
        <v>0</v>
      </c>
      <c r="AN350" s="95">
        <v>0.62428209583566829</v>
      </c>
      <c r="AO350" s="95">
        <v>0</v>
      </c>
      <c r="AP350" s="50">
        <f t="shared" si="76"/>
        <v>0</v>
      </c>
      <c r="AQ350" s="95">
        <v>0</v>
      </c>
      <c r="AR350" s="95">
        <f>'Datos sin int'!AE348</f>
        <v>0</v>
      </c>
      <c r="AS350" s="95">
        <f>'Datos sin int'!AF348</f>
        <v>0</v>
      </c>
      <c r="AT350" s="95">
        <f>'Datos sin int'!AG348</f>
        <v>0</v>
      </c>
      <c r="AU350" s="95">
        <f>'Datos sin int'!AH348</f>
        <v>0</v>
      </c>
      <c r="AV350" s="95">
        <f>'Datos sin int'!AI348</f>
        <v>0</v>
      </c>
      <c r="AW350" s="95">
        <f>'Datos sin int'!AJ348</f>
        <v>0</v>
      </c>
      <c r="AX350" s="95">
        <f>'Datos sin int'!AK348</f>
        <v>0</v>
      </c>
      <c r="AY350" s="95">
        <f>'Datos sin int'!AL348</f>
        <v>0</v>
      </c>
      <c r="AZ350" s="95">
        <f>'Datos sin int'!AM348</f>
        <v>1</v>
      </c>
      <c r="BA350" s="95">
        <f>'Datos sin int'!AN348</f>
        <v>1</v>
      </c>
      <c r="BB350" s="95">
        <f>'Datos sin int'!AO348</f>
        <v>0</v>
      </c>
      <c r="BC350" s="95">
        <f>'Datos sin int'!AP348</f>
        <v>0</v>
      </c>
      <c r="BD350" s="95">
        <f>'Datos sin int'!AQ348</f>
        <v>0</v>
      </c>
      <c r="BE350" s="95">
        <f>'Datos sin int'!AR348</f>
        <v>0</v>
      </c>
      <c r="BF350" s="95">
        <f>'Datos sin int'!AS348</f>
        <v>0</v>
      </c>
      <c r="BG350" s="95">
        <f>'Datos sin int'!AT348</f>
        <v>0</v>
      </c>
      <c r="BH350" s="95">
        <f>'Datos sin int'!AU348</f>
        <v>0</v>
      </c>
      <c r="BI350" s="95">
        <f>'Datos sin int'!AV348</f>
        <v>0</v>
      </c>
      <c r="BJ350" s="95">
        <f>'Datos sin int'!AW348</f>
        <v>1</v>
      </c>
      <c r="BK350" s="95">
        <f>'Datos sin int'!AX348</f>
        <v>1</v>
      </c>
    </row>
    <row r="351" spans="1:63" x14ac:dyDescent="0.3">
      <c r="A351" s="141">
        <v>348</v>
      </c>
      <c r="B351" s="95">
        <f>IF(Datos_totales!$E349=1,1,0)</f>
        <v>0</v>
      </c>
      <c r="C351" s="95">
        <f>IF(Datos_totales!$E349=2,1,0)</f>
        <v>1</v>
      </c>
      <c r="D351" s="95">
        <f>IF(Datos_totales!$E349=3,1,0)</f>
        <v>0</v>
      </c>
      <c r="E351" s="95">
        <f>IF(Datos_totales!$E349=4,1,0)</f>
        <v>0</v>
      </c>
      <c r="F351" s="95">
        <f>IF(Datos_totales!$B349=40,1,0)</f>
        <v>0</v>
      </c>
      <c r="G351" s="95">
        <f>IF(Datos_totales!$B349=60,1,0)</f>
        <v>0</v>
      </c>
      <c r="H351" s="95">
        <f>IF(Datos_totales!$B349=80,1,0)</f>
        <v>1</v>
      </c>
      <c r="I351" s="95">
        <f>IF(Datos_totales!$B349=90,1,0)</f>
        <v>0</v>
      </c>
      <c r="J351" s="95">
        <f>IF(Datos_totales!$M349=2,1,0)</f>
        <v>1</v>
      </c>
      <c r="K351" s="95">
        <f>IF(Datos_totales!$M349=3,1,0)</f>
        <v>0</v>
      </c>
      <c r="L351" s="95">
        <f>IF(Datos_totales!$M349=4,1,0)</f>
        <v>0</v>
      </c>
      <c r="M351" s="95">
        <f>IF(Datos_totales!$M349&gt;4,1,0)</f>
        <v>0</v>
      </c>
      <c r="N351" s="95">
        <f>IF(Datos_totales!$N349&lt;3.2,1,0)</f>
        <v>0</v>
      </c>
      <c r="O351" s="95">
        <f>IF(AND(Datos_totales!$N349&gt;=3.2,Datos_totales!$N349&lt;3.5),1,0)</f>
        <v>1</v>
      </c>
      <c r="P351" s="95">
        <f>IF(AND(Datos_totales!$N349&gt;=3.5,Datos_totales!$N349&lt;3.7),1,0)</f>
        <v>0</v>
      </c>
      <c r="Q351" s="95">
        <f>IF(AND(Datos_totales!$N349&gt;=3.7,Datos_totales!$N349&lt;4),1,0)</f>
        <v>0</v>
      </c>
      <c r="R351" s="95">
        <f>IF(Datos_totales!$N349&gt;4,1,0)</f>
        <v>0</v>
      </c>
      <c r="S351" s="95">
        <v>1</v>
      </c>
      <c r="T351" s="95">
        <f t="shared" si="77"/>
        <v>262</v>
      </c>
      <c r="U351" s="95">
        <v>0</v>
      </c>
      <c r="V351" s="53">
        <v>1.0000000000000009E-2</v>
      </c>
      <c r="W351" s="54">
        <f t="shared" si="68"/>
        <v>1</v>
      </c>
      <c r="X351" s="54">
        <f t="shared" si="69"/>
        <v>0</v>
      </c>
      <c r="Y351" s="54">
        <f t="shared" si="70"/>
        <v>0</v>
      </c>
      <c r="Z351" s="54">
        <f t="shared" si="71"/>
        <v>0</v>
      </c>
      <c r="AA351" s="54">
        <f t="shared" si="72"/>
        <v>0</v>
      </c>
      <c r="AB351" s="95">
        <v>2405</v>
      </c>
      <c r="AC351" s="95">
        <v>2486</v>
      </c>
      <c r="AD351" s="95">
        <v>2570</v>
      </c>
      <c r="AE351" s="95">
        <f t="shared" si="73"/>
        <v>2487</v>
      </c>
      <c r="AF351" s="95">
        <v>80.209999999999994</v>
      </c>
      <c r="AG351" s="95">
        <v>1.9042285163400785</v>
      </c>
      <c r="AH351" s="95">
        <v>4.68</v>
      </c>
      <c r="AI351" s="95">
        <f t="shared" si="74"/>
        <v>0</v>
      </c>
      <c r="AJ351" s="95">
        <f t="shared" si="75"/>
        <v>0</v>
      </c>
      <c r="AK351" s="95">
        <f t="shared" si="65"/>
        <v>0</v>
      </c>
      <c r="AL351" s="95">
        <f t="shared" si="66"/>
        <v>1</v>
      </c>
      <c r="AM351" s="95">
        <f t="shared" si="67"/>
        <v>0</v>
      </c>
      <c r="AN351" s="95">
        <v>0.67024585307412399</v>
      </c>
      <c r="AO351" s="95">
        <v>2</v>
      </c>
      <c r="AP351" s="50">
        <f t="shared" si="76"/>
        <v>2</v>
      </c>
      <c r="AQ351" s="95">
        <v>0</v>
      </c>
      <c r="AR351" s="95">
        <f>'Datos sin int'!AE349</f>
        <v>0</v>
      </c>
      <c r="AS351" s="95">
        <f>'Datos sin int'!AF349</f>
        <v>0</v>
      </c>
      <c r="AT351" s="95">
        <f>'Datos sin int'!AG349</f>
        <v>0</v>
      </c>
      <c r="AU351" s="95">
        <f>'Datos sin int'!AH349</f>
        <v>0</v>
      </c>
      <c r="AV351" s="95">
        <f>'Datos sin int'!AI349</f>
        <v>0</v>
      </c>
      <c r="AW351" s="95">
        <f>'Datos sin int'!AJ349</f>
        <v>0</v>
      </c>
      <c r="AX351" s="95">
        <f>'Datos sin int'!AK349</f>
        <v>0</v>
      </c>
      <c r="AY351" s="95">
        <f>'Datos sin int'!AL349</f>
        <v>0</v>
      </c>
      <c r="AZ351" s="95">
        <f>'Datos sin int'!AM349</f>
        <v>0</v>
      </c>
      <c r="BA351" s="95">
        <f>'Datos sin int'!AN349</f>
        <v>0</v>
      </c>
      <c r="BB351" s="95">
        <f>'Datos sin int'!AO349</f>
        <v>0</v>
      </c>
      <c r="BC351" s="95">
        <f>'Datos sin int'!AP349</f>
        <v>0</v>
      </c>
      <c r="BD351" s="95">
        <f>'Datos sin int'!AQ349</f>
        <v>0</v>
      </c>
      <c r="BE351" s="95">
        <f>'Datos sin int'!AR349</f>
        <v>0</v>
      </c>
      <c r="BF351" s="95">
        <f>'Datos sin int'!AS349</f>
        <v>0</v>
      </c>
      <c r="BG351" s="95">
        <f>'Datos sin int'!AT349</f>
        <v>0</v>
      </c>
      <c r="BH351" s="95">
        <f>'Datos sin int'!AU349</f>
        <v>0</v>
      </c>
      <c r="BI351" s="95">
        <f>'Datos sin int'!AV349</f>
        <v>0</v>
      </c>
      <c r="BJ351" s="95">
        <f>'Datos sin int'!AW349</f>
        <v>0</v>
      </c>
      <c r="BK351" s="95">
        <f>'Datos sin int'!AX349</f>
        <v>0</v>
      </c>
    </row>
    <row r="352" spans="1:63" x14ac:dyDescent="0.3">
      <c r="A352" s="141">
        <v>349</v>
      </c>
      <c r="B352" s="95">
        <f>IF(Datos_totales!$E350=1,1,0)</f>
        <v>0</v>
      </c>
      <c r="C352" s="95">
        <f>IF(Datos_totales!$E350=2,1,0)</f>
        <v>0</v>
      </c>
      <c r="D352" s="95">
        <f>IF(Datos_totales!$E350=3,1,0)</f>
        <v>1</v>
      </c>
      <c r="E352" s="95">
        <f>IF(Datos_totales!$E350=4,1,0)</f>
        <v>0</v>
      </c>
      <c r="F352" s="95">
        <f>IF(Datos_totales!$B350=40,1,0)</f>
        <v>0</v>
      </c>
      <c r="G352" s="95">
        <f>IF(Datos_totales!$B350=60,1,0)</f>
        <v>0</v>
      </c>
      <c r="H352" s="95">
        <f>IF(Datos_totales!$B350=80,1,0)</f>
        <v>1</v>
      </c>
      <c r="I352" s="95">
        <f>IF(Datos_totales!$B350=90,1,0)</f>
        <v>0</v>
      </c>
      <c r="J352" s="95">
        <f>IF(Datos_totales!$M350=2,1,0)</f>
        <v>1</v>
      </c>
      <c r="K352" s="95">
        <f>IF(Datos_totales!$M350=3,1,0)</f>
        <v>0</v>
      </c>
      <c r="L352" s="95">
        <f>IF(Datos_totales!$M350=4,1,0)</f>
        <v>0</v>
      </c>
      <c r="M352" s="95">
        <f>IF(Datos_totales!$M350&gt;4,1,0)</f>
        <v>0</v>
      </c>
      <c r="N352" s="95">
        <f>IF(Datos_totales!$N350&lt;3.2,1,0)</f>
        <v>0</v>
      </c>
      <c r="O352" s="95">
        <f>IF(AND(Datos_totales!$N350&gt;=3.2,Datos_totales!$N350&lt;3.5),1,0)</f>
        <v>1</v>
      </c>
      <c r="P352" s="95">
        <f>IF(AND(Datos_totales!$N350&gt;=3.5,Datos_totales!$N350&lt;3.7),1,0)</f>
        <v>0</v>
      </c>
      <c r="Q352" s="95">
        <f>IF(AND(Datos_totales!$N350&gt;=3.7,Datos_totales!$N350&lt;4),1,0)</f>
        <v>0</v>
      </c>
      <c r="R352" s="95">
        <f>IF(Datos_totales!$N350&gt;4,1,0)</f>
        <v>0</v>
      </c>
      <c r="S352" s="95">
        <v>0.69999999999998863</v>
      </c>
      <c r="T352" s="95">
        <f t="shared" si="77"/>
        <v>262.7</v>
      </c>
      <c r="U352" s="95">
        <v>0</v>
      </c>
      <c r="V352" s="53">
        <v>0</v>
      </c>
      <c r="W352" s="54">
        <f t="shared" si="68"/>
        <v>1</v>
      </c>
      <c r="X352" s="54">
        <f t="shared" si="69"/>
        <v>0</v>
      </c>
      <c r="Y352" s="54">
        <f t="shared" si="70"/>
        <v>0</v>
      </c>
      <c r="Z352" s="54">
        <f t="shared" si="71"/>
        <v>0</v>
      </c>
      <c r="AA352" s="54">
        <f t="shared" si="72"/>
        <v>0</v>
      </c>
      <c r="AB352" s="95">
        <v>2405</v>
      </c>
      <c r="AC352" s="95">
        <v>2486</v>
      </c>
      <c r="AD352" s="95">
        <v>2570</v>
      </c>
      <c r="AE352" s="95">
        <f t="shared" si="73"/>
        <v>2487</v>
      </c>
      <c r="AF352" s="95">
        <v>57.92</v>
      </c>
      <c r="AG352" s="95">
        <v>1.7628285531890906</v>
      </c>
      <c r="AH352" s="95">
        <v>3.21</v>
      </c>
      <c r="AI352" s="95">
        <f t="shared" si="74"/>
        <v>0</v>
      </c>
      <c r="AJ352" s="95">
        <f t="shared" si="75"/>
        <v>0</v>
      </c>
      <c r="AK352" s="95">
        <f t="shared" si="65"/>
        <v>1</v>
      </c>
      <c r="AL352" s="95">
        <f t="shared" si="66"/>
        <v>0</v>
      </c>
      <c r="AM352" s="95">
        <f t="shared" si="67"/>
        <v>0</v>
      </c>
      <c r="AN352" s="95">
        <v>0.5065050324048721</v>
      </c>
      <c r="AO352" s="95">
        <v>0</v>
      </c>
      <c r="AP352" s="50">
        <f t="shared" si="76"/>
        <v>0</v>
      </c>
      <c r="AQ352" s="95">
        <v>0</v>
      </c>
      <c r="AR352" s="95">
        <f>'Datos sin int'!AE350</f>
        <v>0</v>
      </c>
      <c r="AS352" s="95">
        <f>'Datos sin int'!AF350</f>
        <v>0</v>
      </c>
      <c r="AT352" s="95">
        <f>'Datos sin int'!AG350</f>
        <v>0</v>
      </c>
      <c r="AU352" s="95">
        <f>'Datos sin int'!AH350</f>
        <v>0</v>
      </c>
      <c r="AV352" s="95">
        <f>'Datos sin int'!AI350</f>
        <v>0</v>
      </c>
      <c r="AW352" s="95">
        <f>'Datos sin int'!AJ350</f>
        <v>0</v>
      </c>
      <c r="AX352" s="95">
        <f>'Datos sin int'!AK350</f>
        <v>0</v>
      </c>
      <c r="AY352" s="95">
        <f>'Datos sin int'!AL350</f>
        <v>0</v>
      </c>
      <c r="AZ352" s="95">
        <f>'Datos sin int'!AM350</f>
        <v>0</v>
      </c>
      <c r="BA352" s="95">
        <f>'Datos sin int'!AN350</f>
        <v>0</v>
      </c>
      <c r="BB352" s="95">
        <f>'Datos sin int'!AO350</f>
        <v>0</v>
      </c>
      <c r="BC352" s="95">
        <f>'Datos sin int'!AP350</f>
        <v>0</v>
      </c>
      <c r="BD352" s="95">
        <f>'Datos sin int'!AQ350</f>
        <v>0</v>
      </c>
      <c r="BE352" s="95">
        <f>'Datos sin int'!AR350</f>
        <v>0</v>
      </c>
      <c r="BF352" s="95">
        <f>'Datos sin int'!AS350</f>
        <v>0</v>
      </c>
      <c r="BG352" s="95">
        <f>'Datos sin int'!AT350</f>
        <v>0</v>
      </c>
      <c r="BH352" s="95">
        <f>'Datos sin int'!AU350</f>
        <v>0</v>
      </c>
      <c r="BI352" s="95">
        <f>'Datos sin int'!AV350</f>
        <v>0</v>
      </c>
      <c r="BJ352" s="95">
        <f>'Datos sin int'!AW350</f>
        <v>0</v>
      </c>
      <c r="BK352" s="95">
        <f>'Datos sin int'!AX350</f>
        <v>0</v>
      </c>
    </row>
    <row r="353" spans="1:63" x14ac:dyDescent="0.3">
      <c r="A353" s="141">
        <v>350</v>
      </c>
      <c r="B353" s="95">
        <f>IF(Datos_totales!$E351=1,1,0)</f>
        <v>0</v>
      </c>
      <c r="C353" s="95">
        <f>IF(Datos_totales!$E351=2,1,0)</f>
        <v>1</v>
      </c>
      <c r="D353" s="95">
        <f>IF(Datos_totales!$E351=3,1,0)</f>
        <v>0</v>
      </c>
      <c r="E353" s="95">
        <f>IF(Datos_totales!$E351=4,1,0)</f>
        <v>0</v>
      </c>
      <c r="F353" s="95">
        <f>IF(Datos_totales!$B351=40,1,0)</f>
        <v>0</v>
      </c>
      <c r="G353" s="95">
        <f>IF(Datos_totales!$B351=60,1,0)</f>
        <v>0</v>
      </c>
      <c r="H353" s="95">
        <f>IF(Datos_totales!$B351=80,1,0)</f>
        <v>1</v>
      </c>
      <c r="I353" s="95">
        <f>IF(Datos_totales!$B351=90,1,0)</f>
        <v>0</v>
      </c>
      <c r="J353" s="95">
        <f>IF(Datos_totales!$M351=2,1,0)</f>
        <v>1</v>
      </c>
      <c r="K353" s="95">
        <f>IF(Datos_totales!$M351=3,1,0)</f>
        <v>0</v>
      </c>
      <c r="L353" s="95">
        <f>IF(Datos_totales!$M351=4,1,0)</f>
        <v>0</v>
      </c>
      <c r="M353" s="95">
        <f>IF(Datos_totales!$M351&gt;4,1,0)</f>
        <v>0</v>
      </c>
      <c r="N353" s="95">
        <f>IF(Datos_totales!$N351&lt;3.2,1,0)</f>
        <v>0</v>
      </c>
      <c r="O353" s="95">
        <f>IF(AND(Datos_totales!$N351&gt;=3.2,Datos_totales!$N351&lt;3.5),1,0)</f>
        <v>1</v>
      </c>
      <c r="P353" s="95">
        <f>IF(AND(Datos_totales!$N351&gt;=3.5,Datos_totales!$N351&lt;3.7),1,0)</f>
        <v>0</v>
      </c>
      <c r="Q353" s="95">
        <f>IF(AND(Datos_totales!$N351&gt;=3.7,Datos_totales!$N351&lt;4),1,0)</f>
        <v>0</v>
      </c>
      <c r="R353" s="95">
        <f>IF(Datos_totales!$N351&gt;4,1,0)</f>
        <v>0</v>
      </c>
      <c r="S353" s="95">
        <v>1</v>
      </c>
      <c r="T353" s="95">
        <f t="shared" si="77"/>
        <v>263.7</v>
      </c>
      <c r="U353" s="95">
        <v>0</v>
      </c>
      <c r="V353" s="53">
        <v>0.12</v>
      </c>
      <c r="W353" s="54">
        <f t="shared" si="68"/>
        <v>0</v>
      </c>
      <c r="X353" s="54">
        <f t="shared" si="69"/>
        <v>0</v>
      </c>
      <c r="Y353" s="54">
        <f t="shared" si="70"/>
        <v>1</v>
      </c>
      <c r="Z353" s="54">
        <f t="shared" si="71"/>
        <v>0</v>
      </c>
      <c r="AA353" s="54">
        <f t="shared" si="72"/>
        <v>0</v>
      </c>
      <c r="AB353" s="95">
        <v>2405</v>
      </c>
      <c r="AC353" s="95">
        <v>2486</v>
      </c>
      <c r="AD353" s="95">
        <v>2570</v>
      </c>
      <c r="AE353" s="95">
        <f t="shared" si="73"/>
        <v>2487</v>
      </c>
      <c r="AF353" s="95">
        <v>58.11</v>
      </c>
      <c r="AG353" s="95">
        <v>1.7642508754387733</v>
      </c>
      <c r="AH353" s="95">
        <v>3.88</v>
      </c>
      <c r="AI353" s="95">
        <f t="shared" si="74"/>
        <v>0</v>
      </c>
      <c r="AJ353" s="95">
        <f t="shared" si="75"/>
        <v>0</v>
      </c>
      <c r="AK353" s="95">
        <f t="shared" si="65"/>
        <v>0</v>
      </c>
      <c r="AL353" s="95">
        <f t="shared" si="66"/>
        <v>1</v>
      </c>
      <c r="AM353" s="95">
        <f t="shared" si="67"/>
        <v>0</v>
      </c>
      <c r="AN353" s="95">
        <v>0.58883172559420727</v>
      </c>
      <c r="AO353" s="95">
        <v>1</v>
      </c>
      <c r="AP353" s="50">
        <f t="shared" si="76"/>
        <v>1</v>
      </c>
      <c r="AQ353" s="95">
        <v>0</v>
      </c>
      <c r="AR353" s="95">
        <f>'Datos sin int'!AE351</f>
        <v>0</v>
      </c>
      <c r="AS353" s="95">
        <f>'Datos sin int'!AF351</f>
        <v>0</v>
      </c>
      <c r="AT353" s="95">
        <f>'Datos sin int'!AG351</f>
        <v>0</v>
      </c>
      <c r="AU353" s="95">
        <f>'Datos sin int'!AH351</f>
        <v>0</v>
      </c>
      <c r="AV353" s="95">
        <f>'Datos sin int'!AI351</f>
        <v>0</v>
      </c>
      <c r="AW353" s="95">
        <f>'Datos sin int'!AJ351</f>
        <v>0</v>
      </c>
      <c r="AX353" s="95">
        <f>'Datos sin int'!AK351</f>
        <v>0</v>
      </c>
      <c r="AY353" s="95">
        <f>'Datos sin int'!AL351</f>
        <v>1</v>
      </c>
      <c r="AZ353" s="95">
        <f>'Datos sin int'!AM351</f>
        <v>0</v>
      </c>
      <c r="BA353" s="95">
        <f>'Datos sin int'!AN351</f>
        <v>1</v>
      </c>
      <c r="BB353" s="95">
        <f>'Datos sin int'!AO351</f>
        <v>0</v>
      </c>
      <c r="BC353" s="95">
        <f>'Datos sin int'!AP351</f>
        <v>0</v>
      </c>
      <c r="BD353" s="95">
        <f>'Datos sin int'!AQ351</f>
        <v>0</v>
      </c>
      <c r="BE353" s="95">
        <f>'Datos sin int'!AR351</f>
        <v>0</v>
      </c>
      <c r="BF353" s="95">
        <f>'Datos sin int'!AS351</f>
        <v>0</v>
      </c>
      <c r="BG353" s="95">
        <f>'Datos sin int'!AT351</f>
        <v>0</v>
      </c>
      <c r="BH353" s="95">
        <f>'Datos sin int'!AU351</f>
        <v>0</v>
      </c>
      <c r="BI353" s="95">
        <f>'Datos sin int'!AV351</f>
        <v>1</v>
      </c>
      <c r="BJ353" s="95">
        <f>'Datos sin int'!AW351</f>
        <v>0</v>
      </c>
      <c r="BK353" s="95">
        <f>'Datos sin int'!AX351</f>
        <v>1</v>
      </c>
    </row>
    <row r="354" spans="1:63" x14ac:dyDescent="0.3">
      <c r="A354" s="141">
        <v>351</v>
      </c>
      <c r="B354" s="95">
        <f>IF(Datos_totales!$E352=1,1,0)</f>
        <v>0</v>
      </c>
      <c r="C354" s="95">
        <f>IF(Datos_totales!$E352=2,1,0)</f>
        <v>1</v>
      </c>
      <c r="D354" s="95">
        <f>IF(Datos_totales!$E352=3,1,0)</f>
        <v>0</v>
      </c>
      <c r="E354" s="95">
        <f>IF(Datos_totales!$E352=4,1,0)</f>
        <v>0</v>
      </c>
      <c r="F354" s="95">
        <f>IF(Datos_totales!$B352=40,1,0)</f>
        <v>0</v>
      </c>
      <c r="G354" s="95">
        <f>IF(Datos_totales!$B352=60,1,0)</f>
        <v>0</v>
      </c>
      <c r="H354" s="95">
        <f>IF(Datos_totales!$B352=80,1,0)</f>
        <v>1</v>
      </c>
      <c r="I354" s="95">
        <f>IF(Datos_totales!$B352=90,1,0)</f>
        <v>0</v>
      </c>
      <c r="J354" s="95">
        <f>IF(Datos_totales!$M352=2,1,0)</f>
        <v>1</v>
      </c>
      <c r="K354" s="95">
        <f>IF(Datos_totales!$M352=3,1,0)</f>
        <v>0</v>
      </c>
      <c r="L354" s="95">
        <f>IF(Datos_totales!$M352=4,1,0)</f>
        <v>0</v>
      </c>
      <c r="M354" s="95">
        <f>IF(Datos_totales!$M352&gt;4,1,0)</f>
        <v>0</v>
      </c>
      <c r="N354" s="95">
        <f>IF(Datos_totales!$N352&lt;3.2,1,0)</f>
        <v>0</v>
      </c>
      <c r="O354" s="95">
        <f>IF(AND(Datos_totales!$N352&gt;=3.2,Datos_totales!$N352&lt;3.5),1,0)</f>
        <v>1</v>
      </c>
      <c r="P354" s="95">
        <f>IF(AND(Datos_totales!$N352&gt;=3.5,Datos_totales!$N352&lt;3.7),1,0)</f>
        <v>0</v>
      </c>
      <c r="Q354" s="95">
        <f>IF(AND(Datos_totales!$N352&gt;=3.7,Datos_totales!$N352&lt;4),1,0)</f>
        <v>0</v>
      </c>
      <c r="R354" s="95">
        <f>IF(Datos_totales!$N352&gt;4,1,0)</f>
        <v>0</v>
      </c>
      <c r="S354" s="95">
        <v>1.3000000000000114</v>
      </c>
      <c r="T354" s="95">
        <f t="shared" si="77"/>
        <v>265</v>
      </c>
      <c r="U354" s="95">
        <v>0</v>
      </c>
      <c r="V354" s="53">
        <v>2.0000000000000018E-2</v>
      </c>
      <c r="W354" s="54">
        <f t="shared" si="68"/>
        <v>0</v>
      </c>
      <c r="X354" s="54">
        <f t="shared" si="69"/>
        <v>1</v>
      </c>
      <c r="Y354" s="54">
        <f t="shared" si="70"/>
        <v>0</v>
      </c>
      <c r="Z354" s="54">
        <f t="shared" si="71"/>
        <v>0</v>
      </c>
      <c r="AA354" s="54">
        <f t="shared" si="72"/>
        <v>0</v>
      </c>
      <c r="AB354" s="95">
        <v>2405</v>
      </c>
      <c r="AC354" s="95">
        <v>2486</v>
      </c>
      <c r="AD354" s="95">
        <v>2570</v>
      </c>
      <c r="AE354" s="95">
        <f t="shared" si="73"/>
        <v>2487</v>
      </c>
      <c r="AF354" s="95">
        <v>90.86</v>
      </c>
      <c r="AG354" s="95">
        <v>1.9583727324786073</v>
      </c>
      <c r="AH354" s="95">
        <v>4.4800000000000004</v>
      </c>
      <c r="AI354" s="95">
        <f t="shared" si="74"/>
        <v>0</v>
      </c>
      <c r="AJ354" s="95">
        <f t="shared" si="75"/>
        <v>0</v>
      </c>
      <c r="AK354" s="95">
        <f t="shared" si="65"/>
        <v>0</v>
      </c>
      <c r="AL354" s="95">
        <f t="shared" si="66"/>
        <v>1</v>
      </c>
      <c r="AM354" s="95">
        <f t="shared" si="67"/>
        <v>0</v>
      </c>
      <c r="AN354" s="95">
        <v>0.651278013998144</v>
      </c>
      <c r="AO354" s="95">
        <v>1</v>
      </c>
      <c r="AP354" s="50">
        <f t="shared" si="76"/>
        <v>0.7692307692307625</v>
      </c>
      <c r="AQ354" s="95">
        <v>0</v>
      </c>
      <c r="AR354" s="95">
        <f>'Datos sin int'!AE352</f>
        <v>0</v>
      </c>
      <c r="AS354" s="95">
        <f>'Datos sin int'!AF352</f>
        <v>0</v>
      </c>
      <c r="AT354" s="95">
        <f>'Datos sin int'!AG352</f>
        <v>0</v>
      </c>
      <c r="AU354" s="95">
        <f>'Datos sin int'!AH352</f>
        <v>0</v>
      </c>
      <c r="AV354" s="95">
        <f>'Datos sin int'!AI352</f>
        <v>0</v>
      </c>
      <c r="AW354" s="95">
        <f>'Datos sin int'!AJ352</f>
        <v>0</v>
      </c>
      <c r="AX354" s="95">
        <f>'Datos sin int'!AK352</f>
        <v>0</v>
      </c>
      <c r="AY354" s="95">
        <f>'Datos sin int'!AL352</f>
        <v>0</v>
      </c>
      <c r="AZ354" s="95">
        <f>'Datos sin int'!AM352</f>
        <v>1</v>
      </c>
      <c r="BA354" s="95">
        <f>'Datos sin int'!AN352</f>
        <v>1</v>
      </c>
      <c r="BB354" s="95">
        <f>'Datos sin int'!AO352</f>
        <v>0</v>
      </c>
      <c r="BC354" s="95">
        <f>'Datos sin int'!AP352</f>
        <v>0</v>
      </c>
      <c r="BD354" s="95">
        <f>'Datos sin int'!AQ352</f>
        <v>0</v>
      </c>
      <c r="BE354" s="95">
        <f>'Datos sin int'!AR352</f>
        <v>0</v>
      </c>
      <c r="BF354" s="95">
        <f>'Datos sin int'!AS352</f>
        <v>0</v>
      </c>
      <c r="BG354" s="95">
        <f>'Datos sin int'!AT352</f>
        <v>0</v>
      </c>
      <c r="BH354" s="95">
        <f>'Datos sin int'!AU352</f>
        <v>0</v>
      </c>
      <c r="BI354" s="95">
        <f>'Datos sin int'!AV352</f>
        <v>0</v>
      </c>
      <c r="BJ354" s="95">
        <f>'Datos sin int'!AW352</f>
        <v>1</v>
      </c>
      <c r="BK354" s="95">
        <f>'Datos sin int'!AX352</f>
        <v>1</v>
      </c>
    </row>
    <row r="355" spans="1:63" x14ac:dyDescent="0.3">
      <c r="A355" s="141">
        <v>352</v>
      </c>
      <c r="B355" s="95">
        <f>IF(Datos_totales!$E353=1,1,0)</f>
        <v>0</v>
      </c>
      <c r="C355" s="95">
        <f>IF(Datos_totales!$E353=2,1,0)</f>
        <v>0</v>
      </c>
      <c r="D355" s="95">
        <f>IF(Datos_totales!$E353=3,1,0)</f>
        <v>1</v>
      </c>
      <c r="E355" s="95">
        <f>IF(Datos_totales!$E353=4,1,0)</f>
        <v>0</v>
      </c>
      <c r="F355" s="95">
        <f>IF(Datos_totales!$B353=40,1,0)</f>
        <v>0</v>
      </c>
      <c r="G355" s="95">
        <f>IF(Datos_totales!$B353=60,1,0)</f>
        <v>0</v>
      </c>
      <c r="H355" s="95">
        <f>IF(Datos_totales!$B353=80,1,0)</f>
        <v>1</v>
      </c>
      <c r="I355" s="95">
        <f>IF(Datos_totales!$B353=90,1,0)</f>
        <v>0</v>
      </c>
      <c r="J355" s="95">
        <f>IF(Datos_totales!$M353=2,1,0)</f>
        <v>1</v>
      </c>
      <c r="K355" s="95">
        <f>IF(Datos_totales!$M353=3,1,0)</f>
        <v>0</v>
      </c>
      <c r="L355" s="95">
        <f>IF(Datos_totales!$M353=4,1,0)</f>
        <v>0</v>
      </c>
      <c r="M355" s="95">
        <f>IF(Datos_totales!$M353&gt;4,1,0)</f>
        <v>0</v>
      </c>
      <c r="N355" s="95">
        <f>IF(Datos_totales!$N353&lt;3.2,1,0)</f>
        <v>0</v>
      </c>
      <c r="O355" s="95">
        <f>IF(AND(Datos_totales!$N353&gt;=3.2,Datos_totales!$N353&lt;3.5),1,0)</f>
        <v>1</v>
      </c>
      <c r="P355" s="95">
        <f>IF(AND(Datos_totales!$N353&gt;=3.5,Datos_totales!$N353&lt;3.7),1,0)</f>
        <v>0</v>
      </c>
      <c r="Q355" s="95">
        <f>IF(AND(Datos_totales!$N353&gt;=3.7,Datos_totales!$N353&lt;4),1,0)</f>
        <v>0</v>
      </c>
      <c r="R355" s="95">
        <f>IF(Datos_totales!$N353&gt;4,1,0)</f>
        <v>0</v>
      </c>
      <c r="S355" s="95">
        <v>1</v>
      </c>
      <c r="T355" s="95">
        <f t="shared" si="77"/>
        <v>266</v>
      </c>
      <c r="U355" s="95">
        <v>0</v>
      </c>
      <c r="V355" s="53">
        <v>0</v>
      </c>
      <c r="W355" s="54">
        <f t="shared" si="68"/>
        <v>1</v>
      </c>
      <c r="X355" s="54">
        <f t="shared" si="69"/>
        <v>0</v>
      </c>
      <c r="Y355" s="54">
        <f t="shared" si="70"/>
        <v>0</v>
      </c>
      <c r="Z355" s="54">
        <f t="shared" si="71"/>
        <v>0</v>
      </c>
      <c r="AA355" s="54">
        <f t="shared" si="72"/>
        <v>0</v>
      </c>
      <c r="AB355" s="95">
        <v>2405</v>
      </c>
      <c r="AC355" s="95">
        <v>2486</v>
      </c>
      <c r="AD355" s="95">
        <v>2570</v>
      </c>
      <c r="AE355" s="95">
        <f t="shared" si="73"/>
        <v>2487</v>
      </c>
      <c r="AF355" s="95">
        <v>91.64</v>
      </c>
      <c r="AG355" s="95">
        <v>1.96208508051736</v>
      </c>
      <c r="AH355" s="95">
        <v>4.7</v>
      </c>
      <c r="AI355" s="95">
        <f t="shared" si="74"/>
        <v>0</v>
      </c>
      <c r="AJ355" s="95">
        <f t="shared" si="75"/>
        <v>0</v>
      </c>
      <c r="AK355" s="95">
        <f t="shared" si="65"/>
        <v>0</v>
      </c>
      <c r="AL355" s="95">
        <f t="shared" si="66"/>
        <v>1</v>
      </c>
      <c r="AM355" s="95">
        <f t="shared" si="67"/>
        <v>0</v>
      </c>
      <c r="AN355" s="95">
        <v>0.67209785793571752</v>
      </c>
      <c r="AO355" s="95">
        <v>0</v>
      </c>
      <c r="AP355" s="50">
        <f t="shared" si="76"/>
        <v>0</v>
      </c>
      <c r="AQ355" s="95">
        <v>0</v>
      </c>
      <c r="AR355" s="95">
        <f>'Datos sin int'!AE353</f>
        <v>0</v>
      </c>
      <c r="AS355" s="95">
        <f>'Datos sin int'!AF353</f>
        <v>0</v>
      </c>
      <c r="AT355" s="95">
        <f>'Datos sin int'!AG353</f>
        <v>0</v>
      </c>
      <c r="AU355" s="95">
        <f>'Datos sin int'!AH353</f>
        <v>0</v>
      </c>
      <c r="AV355" s="95">
        <f>'Datos sin int'!AI353</f>
        <v>0</v>
      </c>
      <c r="AW355" s="95">
        <f>'Datos sin int'!AJ353</f>
        <v>0</v>
      </c>
      <c r="AX355" s="95">
        <f>'Datos sin int'!AK353</f>
        <v>0</v>
      </c>
      <c r="AY355" s="95">
        <f>'Datos sin int'!AL353</f>
        <v>0</v>
      </c>
      <c r="AZ355" s="95">
        <f>'Datos sin int'!AM353</f>
        <v>1</v>
      </c>
      <c r="BA355" s="95">
        <f>'Datos sin int'!AN353</f>
        <v>1</v>
      </c>
      <c r="BB355" s="95">
        <f>'Datos sin int'!AO353</f>
        <v>0</v>
      </c>
      <c r="BC355" s="95">
        <f>'Datos sin int'!AP353</f>
        <v>0</v>
      </c>
      <c r="BD355" s="95">
        <f>'Datos sin int'!AQ353</f>
        <v>0</v>
      </c>
      <c r="BE355" s="95">
        <f>'Datos sin int'!AR353</f>
        <v>0</v>
      </c>
      <c r="BF355" s="95">
        <f>'Datos sin int'!AS353</f>
        <v>0</v>
      </c>
      <c r="BG355" s="95">
        <f>'Datos sin int'!AT353</f>
        <v>0</v>
      </c>
      <c r="BH355" s="95">
        <f>'Datos sin int'!AU353</f>
        <v>0</v>
      </c>
      <c r="BI355" s="95">
        <f>'Datos sin int'!AV353</f>
        <v>0</v>
      </c>
      <c r="BJ355" s="95">
        <f>'Datos sin int'!AW353</f>
        <v>1</v>
      </c>
      <c r="BK355" s="95">
        <f>'Datos sin int'!AX353</f>
        <v>1</v>
      </c>
    </row>
    <row r="356" spans="1:63" x14ac:dyDescent="0.3">
      <c r="A356" s="141">
        <v>353</v>
      </c>
      <c r="B356" s="95">
        <f>IF(Datos_totales!$E354=1,1,0)</f>
        <v>0</v>
      </c>
      <c r="C356" s="95">
        <f>IF(Datos_totales!$E354=2,1,0)</f>
        <v>1</v>
      </c>
      <c r="D356" s="95">
        <f>IF(Datos_totales!$E354=3,1,0)</f>
        <v>0</v>
      </c>
      <c r="E356" s="95">
        <f>IF(Datos_totales!$E354=4,1,0)</f>
        <v>0</v>
      </c>
      <c r="F356" s="95">
        <f>IF(Datos_totales!$B354=40,1,0)</f>
        <v>0</v>
      </c>
      <c r="G356" s="95">
        <f>IF(Datos_totales!$B354=60,1,0)</f>
        <v>0</v>
      </c>
      <c r="H356" s="95">
        <f>IF(Datos_totales!$B354=80,1,0)</f>
        <v>1</v>
      </c>
      <c r="I356" s="95">
        <f>IF(Datos_totales!$B354=90,1,0)</f>
        <v>0</v>
      </c>
      <c r="J356" s="95">
        <f>IF(Datos_totales!$M354=2,1,0)</f>
        <v>1</v>
      </c>
      <c r="K356" s="95">
        <f>IF(Datos_totales!$M354=3,1,0)</f>
        <v>0</v>
      </c>
      <c r="L356" s="95">
        <f>IF(Datos_totales!$M354=4,1,0)</f>
        <v>0</v>
      </c>
      <c r="M356" s="95">
        <f>IF(Datos_totales!$M354&gt;4,1,0)</f>
        <v>0</v>
      </c>
      <c r="N356" s="95">
        <f>IF(Datos_totales!$N354&lt;3.2,1,0)</f>
        <v>0</v>
      </c>
      <c r="O356" s="95">
        <f>IF(AND(Datos_totales!$N354&gt;=3.2,Datos_totales!$N354&lt;3.5),1,0)</f>
        <v>1</v>
      </c>
      <c r="P356" s="95">
        <f>IF(AND(Datos_totales!$N354&gt;=3.5,Datos_totales!$N354&lt;3.7),1,0)</f>
        <v>0</v>
      </c>
      <c r="Q356" s="95">
        <f>IF(AND(Datos_totales!$N354&gt;=3.7,Datos_totales!$N354&lt;4),1,0)</f>
        <v>0</v>
      </c>
      <c r="R356" s="95">
        <f>IF(Datos_totales!$N354&gt;4,1,0)</f>
        <v>0</v>
      </c>
      <c r="S356" s="95">
        <v>1</v>
      </c>
      <c r="T356" s="95">
        <f t="shared" si="77"/>
        <v>267</v>
      </c>
      <c r="U356" s="95">
        <v>0</v>
      </c>
      <c r="V356" s="53">
        <v>2.0000000000000018E-2</v>
      </c>
      <c r="W356" s="54">
        <f t="shared" si="68"/>
        <v>0</v>
      </c>
      <c r="X356" s="54">
        <f t="shared" si="69"/>
        <v>1</v>
      </c>
      <c r="Y356" s="54">
        <f t="shared" si="70"/>
        <v>0</v>
      </c>
      <c r="Z356" s="54">
        <f t="shared" si="71"/>
        <v>0</v>
      </c>
      <c r="AA356" s="54">
        <f t="shared" si="72"/>
        <v>0</v>
      </c>
      <c r="AB356" s="95">
        <v>2405</v>
      </c>
      <c r="AC356" s="95">
        <v>2486</v>
      </c>
      <c r="AD356" s="95">
        <v>2570</v>
      </c>
      <c r="AE356" s="95">
        <f t="shared" si="73"/>
        <v>2487</v>
      </c>
      <c r="AF356" s="95">
        <v>72.989999999999995</v>
      </c>
      <c r="AG356" s="95">
        <v>1.863263363650481</v>
      </c>
      <c r="AH356" s="95">
        <v>4.4800000000000004</v>
      </c>
      <c r="AI356" s="95">
        <f t="shared" si="74"/>
        <v>0</v>
      </c>
      <c r="AJ356" s="95">
        <f t="shared" si="75"/>
        <v>0</v>
      </c>
      <c r="AK356" s="95">
        <f t="shared" si="65"/>
        <v>0</v>
      </c>
      <c r="AL356" s="95">
        <f t="shared" si="66"/>
        <v>1</v>
      </c>
      <c r="AM356" s="95">
        <f t="shared" si="67"/>
        <v>0</v>
      </c>
      <c r="AN356" s="95">
        <v>0.651278013998144</v>
      </c>
      <c r="AO356" s="95">
        <v>0</v>
      </c>
      <c r="AP356" s="50">
        <f t="shared" si="76"/>
        <v>0</v>
      </c>
      <c r="AQ356" s="95">
        <v>0</v>
      </c>
      <c r="AR356" s="95">
        <f>'Datos sin int'!AE354</f>
        <v>0</v>
      </c>
      <c r="AS356" s="95">
        <f>'Datos sin int'!AF354</f>
        <v>0</v>
      </c>
      <c r="AT356" s="95">
        <f>'Datos sin int'!AG354</f>
        <v>0</v>
      </c>
      <c r="AU356" s="95">
        <f>'Datos sin int'!AH354</f>
        <v>0</v>
      </c>
      <c r="AV356" s="95">
        <f>'Datos sin int'!AI354</f>
        <v>0</v>
      </c>
      <c r="AW356" s="95">
        <f>'Datos sin int'!AJ354</f>
        <v>0</v>
      </c>
      <c r="AX356" s="95">
        <f>'Datos sin int'!AK354</f>
        <v>0</v>
      </c>
      <c r="AY356" s="95">
        <f>'Datos sin int'!AL354</f>
        <v>0</v>
      </c>
      <c r="AZ356" s="95">
        <f>'Datos sin int'!AM354</f>
        <v>0</v>
      </c>
      <c r="BA356" s="95">
        <f>'Datos sin int'!AN354</f>
        <v>0</v>
      </c>
      <c r="BB356" s="95">
        <f>'Datos sin int'!AO354</f>
        <v>0</v>
      </c>
      <c r="BC356" s="95">
        <f>'Datos sin int'!AP354</f>
        <v>0</v>
      </c>
      <c r="BD356" s="95">
        <f>'Datos sin int'!AQ354</f>
        <v>0</v>
      </c>
      <c r="BE356" s="95">
        <f>'Datos sin int'!AR354</f>
        <v>0</v>
      </c>
      <c r="BF356" s="95">
        <f>'Datos sin int'!AS354</f>
        <v>0</v>
      </c>
      <c r="BG356" s="95">
        <f>'Datos sin int'!AT354</f>
        <v>0</v>
      </c>
      <c r="BH356" s="95">
        <f>'Datos sin int'!AU354</f>
        <v>0</v>
      </c>
      <c r="BI356" s="95">
        <f>'Datos sin int'!AV354</f>
        <v>0</v>
      </c>
      <c r="BJ356" s="95">
        <f>'Datos sin int'!AW354</f>
        <v>0</v>
      </c>
      <c r="BK356" s="95">
        <f>'Datos sin int'!AX354</f>
        <v>0</v>
      </c>
    </row>
    <row r="357" spans="1:63" x14ac:dyDescent="0.3">
      <c r="A357" s="141">
        <v>354</v>
      </c>
      <c r="B357" s="95">
        <f>IF(Datos_totales!$E355=1,1,0)</f>
        <v>0</v>
      </c>
      <c r="C357" s="95">
        <f>IF(Datos_totales!$E355=2,1,0)</f>
        <v>0</v>
      </c>
      <c r="D357" s="95">
        <f>IF(Datos_totales!$E355=3,1,0)</f>
        <v>1</v>
      </c>
      <c r="E357" s="95">
        <f>IF(Datos_totales!$E355=4,1,0)</f>
        <v>0</v>
      </c>
      <c r="F357" s="95">
        <f>IF(Datos_totales!$B355=40,1,0)</f>
        <v>0</v>
      </c>
      <c r="G357" s="95">
        <f>IF(Datos_totales!$B355=60,1,0)</f>
        <v>1</v>
      </c>
      <c r="H357" s="95">
        <f>IF(Datos_totales!$B355=80,1,0)</f>
        <v>0</v>
      </c>
      <c r="I357" s="95">
        <f>IF(Datos_totales!$B355=90,1,0)</f>
        <v>0</v>
      </c>
      <c r="J357" s="95">
        <f>IF(Datos_totales!$M355=2,1,0)</f>
        <v>1</v>
      </c>
      <c r="K357" s="95">
        <f>IF(Datos_totales!$M355=3,1,0)</f>
        <v>0</v>
      </c>
      <c r="L357" s="95">
        <f>IF(Datos_totales!$M355=4,1,0)</f>
        <v>0</v>
      </c>
      <c r="M357" s="95">
        <f>IF(Datos_totales!$M355&gt;4,1,0)</f>
        <v>0</v>
      </c>
      <c r="N357" s="95">
        <f>IF(Datos_totales!$N355&lt;3.2,1,0)</f>
        <v>0</v>
      </c>
      <c r="O357" s="95">
        <f>IF(AND(Datos_totales!$N355&gt;=3.2,Datos_totales!$N355&lt;3.5),1,0)</f>
        <v>0</v>
      </c>
      <c r="P357" s="95">
        <f>IF(AND(Datos_totales!$N355&gt;=3.5,Datos_totales!$N355&lt;3.7),1,0)</f>
        <v>1</v>
      </c>
      <c r="Q357" s="95">
        <f>IF(AND(Datos_totales!$N355&gt;=3.7,Datos_totales!$N355&lt;4),1,0)</f>
        <v>0</v>
      </c>
      <c r="R357" s="95">
        <f>IF(Datos_totales!$N355&gt;4,1,0)</f>
        <v>0</v>
      </c>
      <c r="S357" s="95">
        <v>1</v>
      </c>
      <c r="T357" s="95">
        <f t="shared" si="77"/>
        <v>268</v>
      </c>
      <c r="U357" s="95">
        <v>0</v>
      </c>
      <c r="V357" s="53">
        <v>0</v>
      </c>
      <c r="W357" s="54">
        <f t="shared" si="68"/>
        <v>1</v>
      </c>
      <c r="X357" s="54">
        <f t="shared" si="69"/>
        <v>0</v>
      </c>
      <c r="Y357" s="54">
        <f t="shared" si="70"/>
        <v>0</v>
      </c>
      <c r="Z357" s="54">
        <f t="shared" si="71"/>
        <v>0</v>
      </c>
      <c r="AA357" s="54">
        <f t="shared" si="72"/>
        <v>0</v>
      </c>
      <c r="AB357" s="95">
        <v>3469</v>
      </c>
      <c r="AC357" s="95">
        <v>3421</v>
      </c>
      <c r="AD357" s="95">
        <v>3374</v>
      </c>
      <c r="AE357" s="95">
        <f t="shared" si="73"/>
        <v>3421</v>
      </c>
      <c r="AF357" s="95">
        <v>63.08</v>
      </c>
      <c r="AG357" s="95">
        <v>1.7998916846568653</v>
      </c>
      <c r="AH357" s="95">
        <v>5.12</v>
      </c>
      <c r="AI357" s="95">
        <f t="shared" si="74"/>
        <v>0</v>
      </c>
      <c r="AJ357" s="95">
        <f t="shared" si="75"/>
        <v>0</v>
      </c>
      <c r="AK357" s="95">
        <f t="shared" si="65"/>
        <v>0</v>
      </c>
      <c r="AL357" s="95">
        <f t="shared" si="66"/>
        <v>1</v>
      </c>
      <c r="AM357" s="95">
        <f t="shared" si="67"/>
        <v>0</v>
      </c>
      <c r="AN357" s="95">
        <v>0.70926996097583073</v>
      </c>
      <c r="AO357" s="95">
        <v>1</v>
      </c>
      <c r="AP357" s="50">
        <f t="shared" si="76"/>
        <v>1</v>
      </c>
      <c r="AQ357" s="95">
        <v>0</v>
      </c>
      <c r="AR357" s="95">
        <f>'Datos sin int'!AE355</f>
        <v>0</v>
      </c>
      <c r="AS357" s="95">
        <f>'Datos sin int'!AF355</f>
        <v>0</v>
      </c>
      <c r="AT357" s="95">
        <f>'Datos sin int'!AG355</f>
        <v>0</v>
      </c>
      <c r="AU357" s="95">
        <f>'Datos sin int'!AH355</f>
        <v>0</v>
      </c>
      <c r="AV357" s="95">
        <f>'Datos sin int'!AI355</f>
        <v>0</v>
      </c>
      <c r="AW357" s="95">
        <f>'Datos sin int'!AJ355</f>
        <v>0</v>
      </c>
      <c r="AX357" s="95">
        <f>'Datos sin int'!AK355</f>
        <v>0</v>
      </c>
      <c r="AY357" s="95">
        <f>'Datos sin int'!AL355</f>
        <v>0</v>
      </c>
      <c r="AZ357" s="95">
        <f>'Datos sin int'!AM355</f>
        <v>0</v>
      </c>
      <c r="BA357" s="95">
        <f>'Datos sin int'!AN355</f>
        <v>0</v>
      </c>
      <c r="BB357" s="95">
        <f>'Datos sin int'!AO355</f>
        <v>0</v>
      </c>
      <c r="BC357" s="95">
        <f>'Datos sin int'!AP355</f>
        <v>0</v>
      </c>
      <c r="BD357" s="95">
        <f>'Datos sin int'!AQ355</f>
        <v>1</v>
      </c>
      <c r="BE357" s="95">
        <f>'Datos sin int'!AR355</f>
        <v>0</v>
      </c>
      <c r="BF357" s="95">
        <f>'Datos sin int'!AS355</f>
        <v>1</v>
      </c>
      <c r="BG357" s="95">
        <f>'Datos sin int'!AT355</f>
        <v>0</v>
      </c>
      <c r="BH357" s="95">
        <f>'Datos sin int'!AU355</f>
        <v>0</v>
      </c>
      <c r="BI357" s="95">
        <f>'Datos sin int'!AV355</f>
        <v>1</v>
      </c>
      <c r="BJ357" s="95">
        <f>'Datos sin int'!AW355</f>
        <v>0</v>
      </c>
      <c r="BK357" s="95">
        <f>'Datos sin int'!AX355</f>
        <v>1</v>
      </c>
    </row>
    <row r="358" spans="1:63" x14ac:dyDescent="0.3">
      <c r="A358" s="141">
        <v>355</v>
      </c>
      <c r="B358" s="95">
        <f>IF(Datos_totales!$E356=1,1,0)</f>
        <v>0</v>
      </c>
      <c r="C358" s="95">
        <f>IF(Datos_totales!$E356=2,1,0)</f>
        <v>0</v>
      </c>
      <c r="D358" s="95">
        <f>IF(Datos_totales!$E356=3,1,0)</f>
        <v>1</v>
      </c>
      <c r="E358" s="95">
        <f>IF(Datos_totales!$E356=4,1,0)</f>
        <v>0</v>
      </c>
      <c r="F358" s="95">
        <f>IF(Datos_totales!$B356=40,1,0)</f>
        <v>0</v>
      </c>
      <c r="G358" s="95">
        <f>IF(Datos_totales!$B356=60,1,0)</f>
        <v>0</v>
      </c>
      <c r="H358" s="95">
        <f>IF(Datos_totales!$B356=80,1,0)</f>
        <v>1</v>
      </c>
      <c r="I358" s="95">
        <f>IF(Datos_totales!$B356=90,1,0)</f>
        <v>0</v>
      </c>
      <c r="J358" s="95">
        <f>IF(Datos_totales!$M356=2,1,0)</f>
        <v>1</v>
      </c>
      <c r="K358" s="95">
        <f>IF(Datos_totales!$M356=3,1,0)</f>
        <v>0</v>
      </c>
      <c r="L358" s="95">
        <f>IF(Datos_totales!$M356=4,1,0)</f>
        <v>0</v>
      </c>
      <c r="M358" s="95">
        <f>IF(Datos_totales!$M356&gt;4,1,0)</f>
        <v>0</v>
      </c>
      <c r="N358" s="95">
        <f>IF(Datos_totales!$N356&lt;3.2,1,0)</f>
        <v>0</v>
      </c>
      <c r="O358" s="95">
        <f>IF(AND(Datos_totales!$N356&gt;=3.2,Datos_totales!$N356&lt;3.5),1,0)</f>
        <v>1</v>
      </c>
      <c r="P358" s="95">
        <f>IF(AND(Datos_totales!$N356&gt;=3.5,Datos_totales!$N356&lt;3.7),1,0)</f>
        <v>0</v>
      </c>
      <c r="Q358" s="95">
        <f>IF(AND(Datos_totales!$N356&gt;=3.7,Datos_totales!$N356&lt;4),1,0)</f>
        <v>0</v>
      </c>
      <c r="R358" s="95">
        <f>IF(Datos_totales!$N356&gt;4,1,0)</f>
        <v>0</v>
      </c>
      <c r="S358" s="95">
        <v>1</v>
      </c>
      <c r="T358" s="95">
        <f t="shared" si="77"/>
        <v>269</v>
      </c>
      <c r="U358" s="95">
        <v>0</v>
      </c>
      <c r="V358" s="53">
        <v>0</v>
      </c>
      <c r="W358" s="54">
        <f t="shared" si="68"/>
        <v>1</v>
      </c>
      <c r="X358" s="54">
        <f t="shared" si="69"/>
        <v>0</v>
      </c>
      <c r="Y358" s="54">
        <f t="shared" si="70"/>
        <v>0</v>
      </c>
      <c r="Z358" s="54">
        <f t="shared" si="71"/>
        <v>0</v>
      </c>
      <c r="AA358" s="54">
        <f t="shared" si="72"/>
        <v>0</v>
      </c>
      <c r="AB358" s="95">
        <v>3469</v>
      </c>
      <c r="AC358" s="95">
        <v>3421</v>
      </c>
      <c r="AD358" s="95">
        <v>3374</v>
      </c>
      <c r="AE358" s="95">
        <f t="shared" si="73"/>
        <v>3421</v>
      </c>
      <c r="AF358" s="95">
        <v>112.57</v>
      </c>
      <c r="AG358" s="95">
        <v>2.0514226660890347</v>
      </c>
      <c r="AH358" s="95">
        <v>4.3</v>
      </c>
      <c r="AI358" s="95">
        <f t="shared" si="74"/>
        <v>0</v>
      </c>
      <c r="AJ358" s="95">
        <f t="shared" si="75"/>
        <v>0</v>
      </c>
      <c r="AK358" s="95">
        <f t="shared" si="65"/>
        <v>0</v>
      </c>
      <c r="AL358" s="95">
        <f t="shared" si="66"/>
        <v>1</v>
      </c>
      <c r="AM358" s="95">
        <f t="shared" si="67"/>
        <v>0</v>
      </c>
      <c r="AN358" s="95">
        <v>0.63346845557958653</v>
      </c>
      <c r="AO358" s="95">
        <v>4</v>
      </c>
      <c r="AP358" s="50">
        <f t="shared" si="76"/>
        <v>4</v>
      </c>
      <c r="AQ358" s="95">
        <v>0</v>
      </c>
      <c r="AR358" s="95">
        <f>'Datos sin int'!AE356</f>
        <v>0</v>
      </c>
      <c r="AS358" s="95">
        <f>'Datos sin int'!AF356</f>
        <v>0</v>
      </c>
      <c r="AT358" s="95">
        <f>'Datos sin int'!AG356</f>
        <v>0</v>
      </c>
      <c r="AU358" s="95">
        <f>'Datos sin int'!AH356</f>
        <v>0</v>
      </c>
      <c r="AV358" s="95">
        <f>'Datos sin int'!AI356</f>
        <v>0</v>
      </c>
      <c r="AW358" s="95">
        <f>'Datos sin int'!AJ356</f>
        <v>0</v>
      </c>
      <c r="AX358" s="95">
        <f>'Datos sin int'!AK356</f>
        <v>0</v>
      </c>
      <c r="AY358" s="95">
        <f>'Datos sin int'!AL356</f>
        <v>0</v>
      </c>
      <c r="AZ358" s="95">
        <f>'Datos sin int'!AM356</f>
        <v>0</v>
      </c>
      <c r="BA358" s="95">
        <f>'Datos sin int'!AN356</f>
        <v>0</v>
      </c>
      <c r="BB358" s="95">
        <f>'Datos sin int'!AO356</f>
        <v>0</v>
      </c>
      <c r="BC358" s="95">
        <f>'Datos sin int'!AP356</f>
        <v>0</v>
      </c>
      <c r="BD358" s="95">
        <f>'Datos sin int'!AQ356</f>
        <v>0</v>
      </c>
      <c r="BE358" s="95">
        <f>'Datos sin int'!AR356</f>
        <v>0</v>
      </c>
      <c r="BF358" s="95">
        <f>'Datos sin int'!AS356</f>
        <v>0</v>
      </c>
      <c r="BG358" s="95">
        <f>'Datos sin int'!AT356</f>
        <v>0</v>
      </c>
      <c r="BH358" s="95">
        <f>'Datos sin int'!AU356</f>
        <v>0</v>
      </c>
      <c r="BI358" s="95">
        <f>'Datos sin int'!AV356</f>
        <v>0</v>
      </c>
      <c r="BJ358" s="95">
        <f>'Datos sin int'!AW356</f>
        <v>0</v>
      </c>
      <c r="BK358" s="95">
        <f>'Datos sin int'!AX356</f>
        <v>0</v>
      </c>
    </row>
    <row r="359" spans="1:63" x14ac:dyDescent="0.3">
      <c r="A359" s="141">
        <v>356</v>
      </c>
      <c r="B359" s="95">
        <f>IF(Datos_totales!$E357=1,1,0)</f>
        <v>0</v>
      </c>
      <c r="C359" s="95">
        <f>IF(Datos_totales!$E357=2,1,0)</f>
        <v>0</v>
      </c>
      <c r="D359" s="95">
        <f>IF(Datos_totales!$E357=3,1,0)</f>
        <v>1</v>
      </c>
      <c r="E359" s="95">
        <f>IF(Datos_totales!$E357=4,1,0)</f>
        <v>0</v>
      </c>
      <c r="F359" s="95">
        <f>IF(Datos_totales!$B357=40,1,0)</f>
        <v>0</v>
      </c>
      <c r="G359" s="95">
        <f>IF(Datos_totales!$B357=60,1,0)</f>
        <v>1</v>
      </c>
      <c r="H359" s="95">
        <f>IF(Datos_totales!$B357=80,1,0)</f>
        <v>0</v>
      </c>
      <c r="I359" s="95">
        <f>IF(Datos_totales!$B357=90,1,0)</f>
        <v>0</v>
      </c>
      <c r="J359" s="95">
        <f>IF(Datos_totales!$M357=2,1,0)</f>
        <v>1</v>
      </c>
      <c r="K359" s="95">
        <f>IF(Datos_totales!$M357=3,1,0)</f>
        <v>0</v>
      </c>
      <c r="L359" s="95">
        <f>IF(Datos_totales!$M357=4,1,0)</f>
        <v>0</v>
      </c>
      <c r="M359" s="95">
        <f>IF(Datos_totales!$M357&gt;4,1,0)</f>
        <v>0</v>
      </c>
      <c r="N359" s="95">
        <f>IF(Datos_totales!$N357&lt;3.2,1,0)</f>
        <v>0</v>
      </c>
      <c r="O359" s="95">
        <f>IF(AND(Datos_totales!$N357&gt;=3.2,Datos_totales!$N357&lt;3.5),1,0)</f>
        <v>1</v>
      </c>
      <c r="P359" s="95">
        <f>IF(AND(Datos_totales!$N357&gt;=3.5,Datos_totales!$N357&lt;3.7),1,0)</f>
        <v>0</v>
      </c>
      <c r="Q359" s="95">
        <f>IF(AND(Datos_totales!$N357&gt;=3.7,Datos_totales!$N357&lt;4),1,0)</f>
        <v>0</v>
      </c>
      <c r="R359" s="95">
        <f>IF(Datos_totales!$N357&gt;4,1,0)</f>
        <v>0</v>
      </c>
      <c r="S359" s="95">
        <v>1</v>
      </c>
      <c r="T359" s="95">
        <f t="shared" si="77"/>
        <v>270</v>
      </c>
      <c r="U359" s="95">
        <v>0</v>
      </c>
      <c r="V359" s="53">
        <v>3.0000000000000027E-2</v>
      </c>
      <c r="W359" s="54">
        <f t="shared" si="68"/>
        <v>0</v>
      </c>
      <c r="X359" s="54">
        <f t="shared" si="69"/>
        <v>1</v>
      </c>
      <c r="Y359" s="54">
        <f t="shared" si="70"/>
        <v>0</v>
      </c>
      <c r="Z359" s="54">
        <f t="shared" si="71"/>
        <v>0</v>
      </c>
      <c r="AA359" s="54">
        <f t="shared" si="72"/>
        <v>0</v>
      </c>
      <c r="AB359" s="95">
        <v>3469</v>
      </c>
      <c r="AC359" s="95">
        <v>3421</v>
      </c>
      <c r="AD359" s="95">
        <v>3374</v>
      </c>
      <c r="AE359" s="95">
        <f t="shared" si="73"/>
        <v>3421</v>
      </c>
      <c r="AF359" s="95">
        <v>80.72</v>
      </c>
      <c r="AG359" s="95">
        <v>1.9069811532288541</v>
      </c>
      <c r="AH359" s="95">
        <v>4.5199999999999996</v>
      </c>
      <c r="AI359" s="95">
        <f t="shared" si="74"/>
        <v>0</v>
      </c>
      <c r="AJ359" s="95">
        <f t="shared" si="75"/>
        <v>0</v>
      </c>
      <c r="AK359" s="95">
        <f t="shared" si="65"/>
        <v>0</v>
      </c>
      <c r="AL359" s="95">
        <f t="shared" si="66"/>
        <v>1</v>
      </c>
      <c r="AM359" s="95">
        <f t="shared" si="67"/>
        <v>0</v>
      </c>
      <c r="AN359" s="95">
        <v>0.65513843481138212</v>
      </c>
      <c r="AO359" s="95">
        <v>8</v>
      </c>
      <c r="AP359" s="50">
        <f t="shared" si="76"/>
        <v>8</v>
      </c>
      <c r="AQ359" s="95">
        <v>0</v>
      </c>
      <c r="AR359" s="95">
        <f>'Datos sin int'!AE357</f>
        <v>0</v>
      </c>
      <c r="AS359" s="95">
        <f>'Datos sin int'!AF357</f>
        <v>0</v>
      </c>
      <c r="AT359" s="95">
        <f>'Datos sin int'!AG357</f>
        <v>0</v>
      </c>
      <c r="AU359" s="95">
        <f>'Datos sin int'!AH357</f>
        <v>1</v>
      </c>
      <c r="AV359" s="95">
        <f>'Datos sin int'!AI357</f>
        <v>1</v>
      </c>
      <c r="AW359" s="95">
        <f>'Datos sin int'!AJ357</f>
        <v>0</v>
      </c>
      <c r="AX359" s="95">
        <f>'Datos sin int'!AK357</f>
        <v>0</v>
      </c>
      <c r="AY359" s="95">
        <f>'Datos sin int'!AL357</f>
        <v>0</v>
      </c>
      <c r="AZ359" s="95">
        <f>'Datos sin int'!AM357</f>
        <v>0</v>
      </c>
      <c r="BA359" s="95">
        <f>'Datos sin int'!AN357</f>
        <v>0</v>
      </c>
      <c r="BB359" s="95">
        <f>'Datos sin int'!AO357</f>
        <v>0</v>
      </c>
      <c r="BC359" s="95">
        <f>'Datos sin int'!AP357</f>
        <v>0</v>
      </c>
      <c r="BD359" s="95">
        <f>'Datos sin int'!AQ357</f>
        <v>0</v>
      </c>
      <c r="BE359" s="95">
        <f>'Datos sin int'!AR357</f>
        <v>0</v>
      </c>
      <c r="BF359" s="95">
        <f>'Datos sin int'!AS357</f>
        <v>0</v>
      </c>
      <c r="BG359" s="95">
        <f>'Datos sin int'!AT357</f>
        <v>0</v>
      </c>
      <c r="BH359" s="95">
        <f>'Datos sin int'!AU357</f>
        <v>0</v>
      </c>
      <c r="BI359" s="95">
        <f>'Datos sin int'!AV357</f>
        <v>0</v>
      </c>
      <c r="BJ359" s="95">
        <f>'Datos sin int'!AW357</f>
        <v>1</v>
      </c>
      <c r="BK359" s="95">
        <f>'Datos sin int'!AX357</f>
        <v>1</v>
      </c>
    </row>
    <row r="360" spans="1:63" x14ac:dyDescent="0.3">
      <c r="A360" s="141">
        <v>357</v>
      </c>
      <c r="B360" s="95">
        <f>IF(Datos_totales!$E358=1,1,0)</f>
        <v>0</v>
      </c>
      <c r="C360" s="95">
        <f>IF(Datos_totales!$E358=2,1,0)</f>
        <v>0</v>
      </c>
      <c r="D360" s="95">
        <f>IF(Datos_totales!$E358=3,1,0)</f>
        <v>0</v>
      </c>
      <c r="E360" s="95">
        <f>IF(Datos_totales!$E358=4,1,0)</f>
        <v>1</v>
      </c>
      <c r="F360" s="95">
        <f>IF(Datos_totales!$B358=40,1,0)</f>
        <v>0</v>
      </c>
      <c r="G360" s="95">
        <f>IF(Datos_totales!$B358=60,1,0)</f>
        <v>1</v>
      </c>
      <c r="H360" s="95">
        <f>IF(Datos_totales!$B358=80,1,0)</f>
        <v>0</v>
      </c>
      <c r="I360" s="95">
        <f>IF(Datos_totales!$B358=90,1,0)</f>
        <v>0</v>
      </c>
      <c r="J360" s="95">
        <f>IF(Datos_totales!$M358=2,1,0)</f>
        <v>1</v>
      </c>
      <c r="K360" s="95">
        <f>IF(Datos_totales!$M358=3,1,0)</f>
        <v>0</v>
      </c>
      <c r="L360" s="95">
        <f>IF(Datos_totales!$M358=4,1,0)</f>
        <v>0</v>
      </c>
      <c r="M360" s="95">
        <f>IF(Datos_totales!$M358&gt;4,1,0)</f>
        <v>0</v>
      </c>
      <c r="N360" s="95">
        <f>IF(Datos_totales!$N358&lt;3.2,1,0)</f>
        <v>0</v>
      </c>
      <c r="O360" s="95">
        <f>IF(AND(Datos_totales!$N358&gt;=3.2,Datos_totales!$N358&lt;3.5),1,0)</f>
        <v>0</v>
      </c>
      <c r="P360" s="95">
        <f>IF(AND(Datos_totales!$N358&gt;=3.5,Datos_totales!$N358&lt;3.7),1,0)</f>
        <v>0</v>
      </c>
      <c r="Q360" s="95">
        <f>IF(AND(Datos_totales!$N358&gt;=3.7,Datos_totales!$N358&lt;4),1,0)</f>
        <v>1</v>
      </c>
      <c r="R360" s="95">
        <f>IF(Datos_totales!$N358&gt;4,1,0)</f>
        <v>0</v>
      </c>
      <c r="S360" s="95">
        <v>0.69999999999998863</v>
      </c>
      <c r="T360" s="95">
        <f t="shared" si="77"/>
        <v>270.7</v>
      </c>
      <c r="U360" s="95">
        <v>1</v>
      </c>
      <c r="V360" s="53">
        <v>0</v>
      </c>
      <c r="W360" s="54">
        <f t="shared" si="68"/>
        <v>1</v>
      </c>
      <c r="X360" s="54">
        <f t="shared" si="69"/>
        <v>0</v>
      </c>
      <c r="Y360" s="54">
        <f t="shared" si="70"/>
        <v>0</v>
      </c>
      <c r="Z360" s="54">
        <f t="shared" si="71"/>
        <v>0</v>
      </c>
      <c r="AA360" s="54">
        <f t="shared" si="72"/>
        <v>0</v>
      </c>
      <c r="AB360" s="95">
        <v>3469</v>
      </c>
      <c r="AC360" s="95">
        <v>3421</v>
      </c>
      <c r="AD360" s="95">
        <v>3374</v>
      </c>
      <c r="AE360" s="95">
        <f t="shared" si="73"/>
        <v>3421</v>
      </c>
      <c r="AF360" s="95">
        <v>34.75</v>
      </c>
      <c r="AG360" s="95">
        <v>1.5409548089261327</v>
      </c>
      <c r="AH360" s="95">
        <v>4.4400000000000004</v>
      </c>
      <c r="AI360" s="95">
        <f t="shared" si="74"/>
        <v>0</v>
      </c>
      <c r="AJ360" s="95">
        <f t="shared" si="75"/>
        <v>0</v>
      </c>
      <c r="AK360" s="95">
        <f t="shared" si="65"/>
        <v>0</v>
      </c>
      <c r="AL360" s="95">
        <f t="shared" si="66"/>
        <v>1</v>
      </c>
      <c r="AM360" s="95">
        <f t="shared" si="67"/>
        <v>0</v>
      </c>
      <c r="AN360" s="95">
        <v>0.64738297011461987</v>
      </c>
      <c r="AO360" s="95">
        <v>7</v>
      </c>
      <c r="AP360" s="50">
        <f t="shared" si="76"/>
        <v>10.000000000000162</v>
      </c>
      <c r="AQ360" s="95">
        <v>1</v>
      </c>
      <c r="AR360" s="95">
        <f>'Datos sin int'!AE358</f>
        <v>0</v>
      </c>
      <c r="AS360" s="95">
        <f>'Datos sin int'!AF358</f>
        <v>0</v>
      </c>
      <c r="AT360" s="95">
        <f>'Datos sin int'!AG358</f>
        <v>0</v>
      </c>
      <c r="AU360" s="95">
        <f>'Datos sin int'!AH358</f>
        <v>1</v>
      </c>
      <c r="AV360" s="95">
        <f>'Datos sin int'!AI358</f>
        <v>1</v>
      </c>
      <c r="AW360" s="95">
        <f>'Datos sin int'!AJ358</f>
        <v>0</v>
      </c>
      <c r="AX360" s="95">
        <f>'Datos sin int'!AK358</f>
        <v>0</v>
      </c>
      <c r="AY360" s="95">
        <f>'Datos sin int'!AL358</f>
        <v>0</v>
      </c>
      <c r="AZ360" s="95">
        <f>'Datos sin int'!AM358</f>
        <v>0</v>
      </c>
      <c r="BA360" s="95">
        <f>'Datos sin int'!AN358</f>
        <v>0</v>
      </c>
      <c r="BB360" s="95">
        <f>'Datos sin int'!AO358</f>
        <v>0</v>
      </c>
      <c r="BC360" s="95">
        <f>'Datos sin int'!AP358</f>
        <v>0</v>
      </c>
      <c r="BD360" s="95">
        <f>'Datos sin int'!AQ358</f>
        <v>2</v>
      </c>
      <c r="BE360" s="95">
        <f>'Datos sin int'!AR358</f>
        <v>2</v>
      </c>
      <c r="BF360" s="95">
        <f>'Datos sin int'!AS358</f>
        <v>4</v>
      </c>
      <c r="BG360" s="95">
        <f>'Datos sin int'!AT358</f>
        <v>0</v>
      </c>
      <c r="BH360" s="95">
        <f>'Datos sin int'!AU358</f>
        <v>0</v>
      </c>
      <c r="BI360" s="95">
        <f>'Datos sin int'!AV358</f>
        <v>2</v>
      </c>
      <c r="BJ360" s="95">
        <f>'Datos sin int'!AW358</f>
        <v>3</v>
      </c>
      <c r="BK360" s="95">
        <f>'Datos sin int'!AX358</f>
        <v>5</v>
      </c>
    </row>
    <row r="361" spans="1:63" x14ac:dyDescent="0.3">
      <c r="A361" s="141">
        <v>358</v>
      </c>
      <c r="B361" s="95">
        <f>IF(Datos_totales!$E359=1,1,0)</f>
        <v>0</v>
      </c>
      <c r="C361" s="95">
        <f>IF(Datos_totales!$E359=2,1,0)</f>
        <v>0</v>
      </c>
      <c r="D361" s="95">
        <f>IF(Datos_totales!$E359=3,1,0)</f>
        <v>1</v>
      </c>
      <c r="E361" s="95">
        <f>IF(Datos_totales!$E359=4,1,0)</f>
        <v>0</v>
      </c>
      <c r="F361" s="95">
        <f>IF(Datos_totales!$B359=40,1,0)</f>
        <v>0</v>
      </c>
      <c r="G361" s="95">
        <f>IF(Datos_totales!$B359=60,1,0)</f>
        <v>1</v>
      </c>
      <c r="H361" s="95">
        <f>IF(Datos_totales!$B359=80,1,0)</f>
        <v>0</v>
      </c>
      <c r="I361" s="95">
        <f>IF(Datos_totales!$B359=90,1,0)</f>
        <v>0</v>
      </c>
      <c r="J361" s="95">
        <f>IF(Datos_totales!$M359=2,1,0)</f>
        <v>1</v>
      </c>
      <c r="K361" s="95">
        <f>IF(Datos_totales!$M359=3,1,0)</f>
        <v>0</v>
      </c>
      <c r="L361" s="95">
        <f>IF(Datos_totales!$M359=4,1,0)</f>
        <v>0</v>
      </c>
      <c r="M361" s="95">
        <f>IF(Datos_totales!$M359&gt;4,1,0)</f>
        <v>0</v>
      </c>
      <c r="N361" s="95">
        <f>IF(Datos_totales!$N359&lt;3.2,1,0)</f>
        <v>0</v>
      </c>
      <c r="O361" s="95">
        <f>IF(AND(Datos_totales!$N359&gt;=3.2,Datos_totales!$N359&lt;3.5),1,0)</f>
        <v>0</v>
      </c>
      <c r="P361" s="95">
        <f>IF(AND(Datos_totales!$N359&gt;=3.5,Datos_totales!$N359&lt;3.7),1,0)</f>
        <v>1</v>
      </c>
      <c r="Q361" s="95">
        <f>IF(AND(Datos_totales!$N359&gt;=3.7,Datos_totales!$N359&lt;4),1,0)</f>
        <v>0</v>
      </c>
      <c r="R361" s="95">
        <f>IF(Datos_totales!$N359&gt;4,1,0)</f>
        <v>0</v>
      </c>
      <c r="S361" s="95">
        <v>0.80000000000001137</v>
      </c>
      <c r="T361" s="95">
        <f t="shared" si="77"/>
        <v>271.5</v>
      </c>
      <c r="U361" s="95">
        <v>0</v>
      </c>
      <c r="V361" s="53">
        <v>0.12</v>
      </c>
      <c r="W361" s="54">
        <f t="shared" si="68"/>
        <v>0</v>
      </c>
      <c r="X361" s="54">
        <f t="shared" si="69"/>
        <v>0</v>
      </c>
      <c r="Y361" s="54">
        <f t="shared" si="70"/>
        <v>1</v>
      </c>
      <c r="Z361" s="54">
        <f t="shared" si="71"/>
        <v>0</v>
      </c>
      <c r="AA361" s="54">
        <f t="shared" si="72"/>
        <v>0</v>
      </c>
      <c r="AB361" s="95">
        <v>3469</v>
      </c>
      <c r="AC361" s="95">
        <v>3421</v>
      </c>
      <c r="AD361" s="95">
        <v>3374</v>
      </c>
      <c r="AE361" s="95">
        <f t="shared" si="73"/>
        <v>3421</v>
      </c>
      <c r="AF361" s="95">
        <v>24.51</v>
      </c>
      <c r="AG361" s="95">
        <v>1.3893433112520779</v>
      </c>
      <c r="AH361" s="95">
        <v>3.37</v>
      </c>
      <c r="AI361" s="95">
        <f t="shared" si="74"/>
        <v>0</v>
      </c>
      <c r="AJ361" s="95">
        <f t="shared" si="75"/>
        <v>0</v>
      </c>
      <c r="AK361" s="95">
        <f t="shared" si="65"/>
        <v>1</v>
      </c>
      <c r="AL361" s="95">
        <f t="shared" si="66"/>
        <v>0</v>
      </c>
      <c r="AM361" s="95">
        <f t="shared" si="67"/>
        <v>0</v>
      </c>
      <c r="AN361" s="95">
        <v>0.52762990087133865</v>
      </c>
      <c r="AO361" s="95">
        <v>7</v>
      </c>
      <c r="AP361" s="50">
        <f t="shared" si="76"/>
        <v>8.7499999999998757</v>
      </c>
      <c r="AQ361" s="95">
        <v>0</v>
      </c>
      <c r="AR361" s="95">
        <f>'Datos sin int'!AE359</f>
        <v>0</v>
      </c>
      <c r="AS361" s="95">
        <f>'Datos sin int'!AF359</f>
        <v>0</v>
      </c>
      <c r="AT361" s="95">
        <f>'Datos sin int'!AG359</f>
        <v>0</v>
      </c>
      <c r="AU361" s="95">
        <f>'Datos sin int'!AH359</f>
        <v>0</v>
      </c>
      <c r="AV361" s="95">
        <f>'Datos sin int'!AI359</f>
        <v>0</v>
      </c>
      <c r="AW361" s="95">
        <f>'Datos sin int'!AJ359</f>
        <v>0</v>
      </c>
      <c r="AX361" s="95">
        <f>'Datos sin int'!AK359</f>
        <v>0</v>
      </c>
      <c r="AY361" s="95">
        <f>'Datos sin int'!AL359</f>
        <v>0</v>
      </c>
      <c r="AZ361" s="95">
        <f>'Datos sin int'!AM359</f>
        <v>1</v>
      </c>
      <c r="BA361" s="95">
        <f>'Datos sin int'!AN359</f>
        <v>1</v>
      </c>
      <c r="BB361" s="95">
        <f>'Datos sin int'!AO359</f>
        <v>0</v>
      </c>
      <c r="BC361" s="95">
        <f>'Datos sin int'!AP359</f>
        <v>0</v>
      </c>
      <c r="BD361" s="95">
        <f>'Datos sin int'!AQ359</f>
        <v>0</v>
      </c>
      <c r="BE361" s="95">
        <f>'Datos sin int'!AR359</f>
        <v>0</v>
      </c>
      <c r="BF361" s="95">
        <f>'Datos sin int'!AS359</f>
        <v>0</v>
      </c>
      <c r="BG361" s="95">
        <f>'Datos sin int'!AT359</f>
        <v>0</v>
      </c>
      <c r="BH361" s="95">
        <f>'Datos sin int'!AU359</f>
        <v>0</v>
      </c>
      <c r="BI361" s="95">
        <f>'Datos sin int'!AV359</f>
        <v>0</v>
      </c>
      <c r="BJ361" s="95">
        <f>'Datos sin int'!AW359</f>
        <v>1</v>
      </c>
      <c r="BK361" s="95">
        <f>'Datos sin int'!AX359</f>
        <v>1</v>
      </c>
    </row>
    <row r="362" spans="1:63" x14ac:dyDescent="0.3">
      <c r="A362" s="141">
        <v>359</v>
      </c>
      <c r="B362" s="95">
        <f>IF(Datos_totales!$E360=1,1,0)</f>
        <v>0</v>
      </c>
      <c r="C362" s="95">
        <f>IF(Datos_totales!$E360=2,1,0)</f>
        <v>0</v>
      </c>
      <c r="D362" s="95">
        <f>IF(Datos_totales!$E360=3,1,0)</f>
        <v>1</v>
      </c>
      <c r="E362" s="95">
        <f>IF(Datos_totales!$E360=4,1,0)</f>
        <v>0</v>
      </c>
      <c r="F362" s="95">
        <f>IF(Datos_totales!$B360=40,1,0)</f>
        <v>0</v>
      </c>
      <c r="G362" s="95">
        <f>IF(Datos_totales!$B360=60,1,0)</f>
        <v>0</v>
      </c>
      <c r="H362" s="95">
        <f>IF(Datos_totales!$B360=80,1,0)</f>
        <v>1</v>
      </c>
      <c r="I362" s="95">
        <f>IF(Datos_totales!$B360=90,1,0)</f>
        <v>0</v>
      </c>
      <c r="J362" s="95">
        <f>IF(Datos_totales!$M360=2,1,0)</f>
        <v>1</v>
      </c>
      <c r="K362" s="95">
        <f>IF(Datos_totales!$M360=3,1,0)</f>
        <v>0</v>
      </c>
      <c r="L362" s="95">
        <f>IF(Datos_totales!$M360=4,1,0)</f>
        <v>0</v>
      </c>
      <c r="M362" s="95">
        <f>IF(Datos_totales!$M360&gt;4,1,0)</f>
        <v>0</v>
      </c>
      <c r="N362" s="95">
        <f>IF(Datos_totales!$N360&lt;3.2,1,0)</f>
        <v>0</v>
      </c>
      <c r="O362" s="95">
        <f>IF(AND(Datos_totales!$N360&gt;=3.2,Datos_totales!$N360&lt;3.5),1,0)</f>
        <v>0</v>
      </c>
      <c r="P362" s="95">
        <f>IF(AND(Datos_totales!$N360&gt;=3.5,Datos_totales!$N360&lt;3.7),1,0)</f>
        <v>0</v>
      </c>
      <c r="Q362" s="95">
        <f>IF(AND(Datos_totales!$N360&gt;=3.7,Datos_totales!$N360&lt;4),1,0)</f>
        <v>1</v>
      </c>
      <c r="R362" s="95">
        <f>IF(Datos_totales!$N360&gt;4,1,0)</f>
        <v>0</v>
      </c>
      <c r="S362" s="95">
        <v>1</v>
      </c>
      <c r="T362" s="95">
        <f t="shared" si="77"/>
        <v>272.5</v>
      </c>
      <c r="U362" s="95">
        <v>0</v>
      </c>
      <c r="V362" s="53">
        <v>7.999999999999996E-2</v>
      </c>
      <c r="W362" s="54">
        <f t="shared" si="68"/>
        <v>0</v>
      </c>
      <c r="X362" s="54">
        <f t="shared" si="69"/>
        <v>1</v>
      </c>
      <c r="Y362" s="54">
        <f t="shared" si="70"/>
        <v>0</v>
      </c>
      <c r="Z362" s="54">
        <f t="shared" si="71"/>
        <v>0</v>
      </c>
      <c r="AA362" s="54">
        <f t="shared" si="72"/>
        <v>0</v>
      </c>
      <c r="AB362" s="95">
        <v>3469</v>
      </c>
      <c r="AC362" s="95">
        <v>3421</v>
      </c>
      <c r="AD362" s="95">
        <v>3374</v>
      </c>
      <c r="AE362" s="95">
        <f t="shared" si="73"/>
        <v>3421</v>
      </c>
      <c r="AF362" s="95">
        <v>56.73</v>
      </c>
      <c r="AG362" s="95">
        <v>1.7538127835647022</v>
      </c>
      <c r="AH362" s="95">
        <v>3.04</v>
      </c>
      <c r="AI362" s="95">
        <f t="shared" si="74"/>
        <v>0</v>
      </c>
      <c r="AJ362" s="95">
        <f t="shared" si="75"/>
        <v>0</v>
      </c>
      <c r="AK362" s="95">
        <f t="shared" si="65"/>
        <v>1</v>
      </c>
      <c r="AL362" s="95">
        <f t="shared" si="66"/>
        <v>0</v>
      </c>
      <c r="AM362" s="95">
        <f t="shared" si="67"/>
        <v>0</v>
      </c>
      <c r="AN362" s="95">
        <v>0.48287358360875376</v>
      </c>
      <c r="AO362" s="95">
        <v>1</v>
      </c>
      <c r="AP362" s="50">
        <f t="shared" si="76"/>
        <v>1</v>
      </c>
      <c r="AQ362" s="95">
        <v>0</v>
      </c>
      <c r="AR362" s="95">
        <f>'Datos sin int'!AE360</f>
        <v>0</v>
      </c>
      <c r="AS362" s="95">
        <f>'Datos sin int'!AF360</f>
        <v>0</v>
      </c>
      <c r="AT362" s="95">
        <f>'Datos sin int'!AG360</f>
        <v>0</v>
      </c>
      <c r="AU362" s="95">
        <f>'Datos sin int'!AH360</f>
        <v>0</v>
      </c>
      <c r="AV362" s="95">
        <f>'Datos sin int'!AI360</f>
        <v>0</v>
      </c>
      <c r="AW362" s="95">
        <f>'Datos sin int'!AJ360</f>
        <v>0</v>
      </c>
      <c r="AX362" s="95">
        <f>'Datos sin int'!AK360</f>
        <v>0</v>
      </c>
      <c r="AY362" s="95">
        <f>'Datos sin int'!AL360</f>
        <v>0</v>
      </c>
      <c r="AZ362" s="95">
        <f>'Datos sin int'!AM360</f>
        <v>0</v>
      </c>
      <c r="BA362" s="95">
        <f>'Datos sin int'!AN360</f>
        <v>0</v>
      </c>
      <c r="BB362" s="95">
        <f>'Datos sin int'!AO360</f>
        <v>0</v>
      </c>
      <c r="BC362" s="95">
        <f>'Datos sin int'!AP360</f>
        <v>0</v>
      </c>
      <c r="BD362" s="95">
        <f>'Datos sin int'!AQ360</f>
        <v>0</v>
      </c>
      <c r="BE362" s="95">
        <f>'Datos sin int'!AR360</f>
        <v>0</v>
      </c>
      <c r="BF362" s="95">
        <f>'Datos sin int'!AS360</f>
        <v>0</v>
      </c>
      <c r="BG362" s="95">
        <f>'Datos sin int'!AT360</f>
        <v>0</v>
      </c>
      <c r="BH362" s="95">
        <f>'Datos sin int'!AU360</f>
        <v>0</v>
      </c>
      <c r="BI362" s="95">
        <f>'Datos sin int'!AV360</f>
        <v>0</v>
      </c>
      <c r="BJ362" s="95">
        <f>'Datos sin int'!AW360</f>
        <v>0</v>
      </c>
      <c r="BK362" s="95">
        <f>'Datos sin int'!AX360</f>
        <v>0</v>
      </c>
    </row>
    <row r="363" spans="1:63" x14ac:dyDescent="0.3">
      <c r="A363" s="141">
        <v>360</v>
      </c>
      <c r="B363" s="95">
        <f>IF(Datos_totales!$E361=1,1,0)</f>
        <v>0</v>
      </c>
      <c r="C363" s="95">
        <f>IF(Datos_totales!$E361=2,1,0)</f>
        <v>0</v>
      </c>
      <c r="D363" s="95">
        <f>IF(Datos_totales!$E361=3,1,0)</f>
        <v>1</v>
      </c>
      <c r="E363" s="95">
        <f>IF(Datos_totales!$E361=4,1,0)</f>
        <v>0</v>
      </c>
      <c r="F363" s="95">
        <f>IF(Datos_totales!$B361=40,1,0)</f>
        <v>0</v>
      </c>
      <c r="G363" s="95">
        <f>IF(Datos_totales!$B361=60,1,0)</f>
        <v>0</v>
      </c>
      <c r="H363" s="95">
        <f>IF(Datos_totales!$B361=80,1,0)</f>
        <v>1</v>
      </c>
      <c r="I363" s="95">
        <f>IF(Datos_totales!$B361=90,1,0)</f>
        <v>0</v>
      </c>
      <c r="J363" s="95">
        <f>IF(Datos_totales!$M361=2,1,0)</f>
        <v>1</v>
      </c>
      <c r="K363" s="95">
        <f>IF(Datos_totales!$M361=3,1,0)</f>
        <v>0</v>
      </c>
      <c r="L363" s="95">
        <f>IF(Datos_totales!$M361=4,1,0)</f>
        <v>0</v>
      </c>
      <c r="M363" s="95">
        <f>IF(Datos_totales!$M361&gt;4,1,0)</f>
        <v>0</v>
      </c>
      <c r="N363" s="95">
        <f>IF(Datos_totales!$N361&lt;3.2,1,0)</f>
        <v>0</v>
      </c>
      <c r="O363" s="95">
        <f>IF(AND(Datos_totales!$N361&gt;=3.2,Datos_totales!$N361&lt;3.5),1,0)</f>
        <v>0</v>
      </c>
      <c r="P363" s="95">
        <f>IF(AND(Datos_totales!$N361&gt;=3.5,Datos_totales!$N361&lt;3.7),1,0)</f>
        <v>1</v>
      </c>
      <c r="Q363" s="95">
        <f>IF(AND(Datos_totales!$N361&gt;=3.7,Datos_totales!$N361&lt;4),1,0)</f>
        <v>0</v>
      </c>
      <c r="R363" s="95">
        <f>IF(Datos_totales!$N361&gt;4,1,0)</f>
        <v>0</v>
      </c>
      <c r="S363" s="95">
        <v>1.5</v>
      </c>
      <c r="T363" s="95">
        <f t="shared" si="77"/>
        <v>274</v>
      </c>
      <c r="U363" s="95">
        <v>0</v>
      </c>
      <c r="V363" s="53">
        <v>6.0000000000000053E-2</v>
      </c>
      <c r="W363" s="54">
        <f t="shared" si="68"/>
        <v>0</v>
      </c>
      <c r="X363" s="54">
        <f t="shared" si="69"/>
        <v>1</v>
      </c>
      <c r="Y363" s="54">
        <f t="shared" si="70"/>
        <v>0</v>
      </c>
      <c r="Z363" s="54">
        <f t="shared" si="71"/>
        <v>0</v>
      </c>
      <c r="AA363" s="54">
        <f t="shared" si="72"/>
        <v>0</v>
      </c>
      <c r="AB363" s="95">
        <v>3469</v>
      </c>
      <c r="AC363" s="95">
        <v>3421</v>
      </c>
      <c r="AD363" s="95">
        <v>3374</v>
      </c>
      <c r="AE363" s="95">
        <f t="shared" si="73"/>
        <v>3421</v>
      </c>
      <c r="AF363" s="95">
        <v>15.46</v>
      </c>
      <c r="AG363" s="95">
        <v>1.1892094895823062</v>
      </c>
      <c r="AH363" s="95">
        <v>2.48</v>
      </c>
      <c r="AI363" s="95">
        <f t="shared" si="74"/>
        <v>0</v>
      </c>
      <c r="AJ363" s="95">
        <f t="shared" si="75"/>
        <v>0</v>
      </c>
      <c r="AK363" s="95">
        <f t="shared" si="65"/>
        <v>1</v>
      </c>
      <c r="AL363" s="95">
        <f t="shared" si="66"/>
        <v>0</v>
      </c>
      <c r="AM363" s="95">
        <f t="shared" si="67"/>
        <v>0</v>
      </c>
      <c r="AN363" s="95">
        <v>0.39445168082621629</v>
      </c>
      <c r="AO363" s="95">
        <v>0</v>
      </c>
      <c r="AP363" s="50">
        <f t="shared" si="76"/>
        <v>0</v>
      </c>
      <c r="AQ363" s="95">
        <v>0</v>
      </c>
      <c r="AR363" s="95">
        <f>'Datos sin int'!AE361</f>
        <v>0</v>
      </c>
      <c r="AS363" s="95">
        <f>'Datos sin int'!AF361</f>
        <v>0</v>
      </c>
      <c r="AT363" s="95">
        <f>'Datos sin int'!AG361</f>
        <v>0</v>
      </c>
      <c r="AU363" s="95">
        <f>'Datos sin int'!AH361</f>
        <v>0</v>
      </c>
      <c r="AV363" s="95">
        <f>'Datos sin int'!AI361</f>
        <v>0</v>
      </c>
      <c r="AW363" s="95">
        <f>'Datos sin int'!AJ361</f>
        <v>0</v>
      </c>
      <c r="AX363" s="95">
        <f>'Datos sin int'!AK361</f>
        <v>0</v>
      </c>
      <c r="AY363" s="95">
        <f>'Datos sin int'!AL361</f>
        <v>0</v>
      </c>
      <c r="AZ363" s="95">
        <f>'Datos sin int'!AM361</f>
        <v>0</v>
      </c>
      <c r="BA363" s="95">
        <f>'Datos sin int'!AN361</f>
        <v>0</v>
      </c>
      <c r="BB363" s="95">
        <f>'Datos sin int'!AO361</f>
        <v>0</v>
      </c>
      <c r="BC363" s="95">
        <f>'Datos sin int'!AP361</f>
        <v>0</v>
      </c>
      <c r="BD363" s="95">
        <f>'Datos sin int'!AQ361</f>
        <v>0</v>
      </c>
      <c r="BE363" s="95">
        <f>'Datos sin int'!AR361</f>
        <v>2</v>
      </c>
      <c r="BF363" s="95">
        <f>'Datos sin int'!AS361</f>
        <v>2</v>
      </c>
      <c r="BG363" s="95">
        <f>'Datos sin int'!AT361</f>
        <v>0</v>
      </c>
      <c r="BH363" s="95">
        <f>'Datos sin int'!AU361</f>
        <v>0</v>
      </c>
      <c r="BI363" s="95">
        <f>'Datos sin int'!AV361</f>
        <v>0</v>
      </c>
      <c r="BJ363" s="95">
        <f>'Datos sin int'!AW361</f>
        <v>2</v>
      </c>
      <c r="BK363" s="95">
        <f>'Datos sin int'!AX361</f>
        <v>2</v>
      </c>
    </row>
    <row r="364" spans="1:63" x14ac:dyDescent="0.3">
      <c r="A364" s="141">
        <v>361</v>
      </c>
      <c r="B364" s="95">
        <f>IF(Datos_totales!$E362=1,1,0)</f>
        <v>0</v>
      </c>
      <c r="C364" s="95">
        <f>IF(Datos_totales!$E362=2,1,0)</f>
        <v>0</v>
      </c>
      <c r="D364" s="95">
        <f>IF(Datos_totales!$E362=3,1,0)</f>
        <v>1</v>
      </c>
      <c r="E364" s="95">
        <f>IF(Datos_totales!$E362=4,1,0)</f>
        <v>0</v>
      </c>
      <c r="F364" s="95">
        <f>IF(Datos_totales!$B362=40,1,0)</f>
        <v>0</v>
      </c>
      <c r="G364" s="95">
        <f>IF(Datos_totales!$B362=60,1,0)</f>
        <v>0</v>
      </c>
      <c r="H364" s="95">
        <f>IF(Datos_totales!$B362=80,1,0)</f>
        <v>1</v>
      </c>
      <c r="I364" s="95">
        <f>IF(Datos_totales!$B362=90,1,0)</f>
        <v>0</v>
      </c>
      <c r="J364" s="95">
        <f>IF(Datos_totales!$M362=2,1,0)</f>
        <v>1</v>
      </c>
      <c r="K364" s="95">
        <f>IF(Datos_totales!$M362=3,1,0)</f>
        <v>0</v>
      </c>
      <c r="L364" s="95">
        <f>IF(Datos_totales!$M362=4,1,0)</f>
        <v>0</v>
      </c>
      <c r="M364" s="95">
        <f>IF(Datos_totales!$M362&gt;4,1,0)</f>
        <v>0</v>
      </c>
      <c r="N364" s="95">
        <f>IF(Datos_totales!$N362&lt;3.2,1,0)</f>
        <v>0</v>
      </c>
      <c r="O364" s="95">
        <f>IF(AND(Datos_totales!$N362&gt;=3.2,Datos_totales!$N362&lt;3.5),1,0)</f>
        <v>0</v>
      </c>
      <c r="P364" s="95">
        <f>IF(AND(Datos_totales!$N362&gt;=3.5,Datos_totales!$N362&lt;3.7),1,0)</f>
        <v>1</v>
      </c>
      <c r="Q364" s="95">
        <f>IF(AND(Datos_totales!$N362&gt;=3.7,Datos_totales!$N362&lt;4),1,0)</f>
        <v>0</v>
      </c>
      <c r="R364" s="95">
        <f>IF(Datos_totales!$N362&gt;4,1,0)</f>
        <v>0</v>
      </c>
      <c r="S364" s="95">
        <v>1.1499999999999773</v>
      </c>
      <c r="T364" s="95">
        <f t="shared" si="77"/>
        <v>275.14999999999998</v>
      </c>
      <c r="U364" s="95">
        <v>0</v>
      </c>
      <c r="V364" s="53">
        <v>0.16000000000000003</v>
      </c>
      <c r="W364" s="54">
        <f t="shared" si="68"/>
        <v>0</v>
      </c>
      <c r="X364" s="54">
        <f t="shared" si="69"/>
        <v>0</v>
      </c>
      <c r="Y364" s="54">
        <f t="shared" si="70"/>
        <v>1</v>
      </c>
      <c r="Z364" s="54">
        <f t="shared" si="71"/>
        <v>0</v>
      </c>
      <c r="AA364" s="54">
        <f t="shared" si="72"/>
        <v>0</v>
      </c>
      <c r="AB364" s="95">
        <v>3469</v>
      </c>
      <c r="AC364" s="95">
        <v>3421</v>
      </c>
      <c r="AD364" s="95">
        <v>3374</v>
      </c>
      <c r="AE364" s="95">
        <f t="shared" si="73"/>
        <v>3421</v>
      </c>
      <c r="AF364" s="95">
        <v>32.86</v>
      </c>
      <c r="AG364" s="95">
        <v>1.5166675590990428</v>
      </c>
      <c r="AH364" s="95">
        <v>3.24</v>
      </c>
      <c r="AI364" s="95">
        <f t="shared" si="74"/>
        <v>0</v>
      </c>
      <c r="AJ364" s="95">
        <f t="shared" si="75"/>
        <v>0</v>
      </c>
      <c r="AK364" s="95">
        <f t="shared" si="65"/>
        <v>1</v>
      </c>
      <c r="AL364" s="95">
        <f t="shared" si="66"/>
        <v>0</v>
      </c>
      <c r="AM364" s="95">
        <f t="shared" si="67"/>
        <v>0</v>
      </c>
      <c r="AN364" s="95">
        <v>0.51054501020661214</v>
      </c>
      <c r="AO364" s="95">
        <v>0</v>
      </c>
      <c r="AP364" s="50">
        <f t="shared" si="76"/>
        <v>0</v>
      </c>
      <c r="AQ364" s="95">
        <v>0</v>
      </c>
      <c r="AR364" s="95">
        <f>'Datos sin int'!AE362</f>
        <v>0</v>
      </c>
      <c r="AS364" s="95">
        <f>'Datos sin int'!AF362</f>
        <v>0</v>
      </c>
      <c r="AT364" s="95">
        <f>'Datos sin int'!AG362</f>
        <v>0</v>
      </c>
      <c r="AU364" s="95">
        <f>'Datos sin int'!AH362</f>
        <v>0</v>
      </c>
      <c r="AV364" s="95">
        <f>'Datos sin int'!AI362</f>
        <v>0</v>
      </c>
      <c r="AW364" s="95">
        <f>'Datos sin int'!AJ362</f>
        <v>0</v>
      </c>
      <c r="AX364" s="95">
        <f>'Datos sin int'!AK362</f>
        <v>0</v>
      </c>
      <c r="AY364" s="95">
        <f>'Datos sin int'!AL362</f>
        <v>0</v>
      </c>
      <c r="AZ364" s="95">
        <f>'Datos sin int'!AM362</f>
        <v>0</v>
      </c>
      <c r="BA364" s="95">
        <f>'Datos sin int'!AN362</f>
        <v>0</v>
      </c>
      <c r="BB364" s="95">
        <f>'Datos sin int'!AO362</f>
        <v>0</v>
      </c>
      <c r="BC364" s="95">
        <f>'Datos sin int'!AP362</f>
        <v>0</v>
      </c>
      <c r="BD364" s="95">
        <f>'Datos sin int'!AQ362</f>
        <v>0</v>
      </c>
      <c r="BE364" s="95">
        <f>'Datos sin int'!AR362</f>
        <v>0</v>
      </c>
      <c r="BF364" s="95">
        <f>'Datos sin int'!AS362</f>
        <v>0</v>
      </c>
      <c r="BG364" s="95">
        <f>'Datos sin int'!AT362</f>
        <v>0</v>
      </c>
      <c r="BH364" s="95">
        <f>'Datos sin int'!AU362</f>
        <v>0</v>
      </c>
      <c r="BI364" s="95">
        <f>'Datos sin int'!AV362</f>
        <v>0</v>
      </c>
      <c r="BJ364" s="95">
        <f>'Datos sin int'!AW362</f>
        <v>0</v>
      </c>
      <c r="BK364" s="95">
        <f>'Datos sin int'!AX362</f>
        <v>0</v>
      </c>
    </row>
    <row r="365" spans="1:63" x14ac:dyDescent="0.3">
      <c r="A365" s="141">
        <v>362</v>
      </c>
      <c r="B365" s="95">
        <f>IF(Datos_totales!$E363=1,1,0)</f>
        <v>0</v>
      </c>
      <c r="C365" s="95">
        <f>IF(Datos_totales!$E363=2,1,0)</f>
        <v>0</v>
      </c>
      <c r="D365" s="95">
        <f>IF(Datos_totales!$E363=3,1,0)</f>
        <v>1</v>
      </c>
      <c r="E365" s="95">
        <f>IF(Datos_totales!$E363=4,1,0)</f>
        <v>0</v>
      </c>
      <c r="F365" s="95">
        <f>IF(Datos_totales!$B363=40,1,0)</f>
        <v>0</v>
      </c>
      <c r="G365" s="95">
        <f>IF(Datos_totales!$B363=60,1,0)</f>
        <v>0</v>
      </c>
      <c r="H365" s="95">
        <f>IF(Datos_totales!$B363=80,1,0)</f>
        <v>1</v>
      </c>
      <c r="I365" s="95">
        <f>IF(Datos_totales!$B363=90,1,0)</f>
        <v>0</v>
      </c>
      <c r="J365" s="95">
        <f>IF(Datos_totales!$M363=2,1,0)</f>
        <v>1</v>
      </c>
      <c r="K365" s="95">
        <f>IF(Datos_totales!$M363=3,1,0)</f>
        <v>0</v>
      </c>
      <c r="L365" s="95">
        <f>IF(Datos_totales!$M363=4,1,0)</f>
        <v>0</v>
      </c>
      <c r="M365" s="95">
        <f>IF(Datos_totales!$M363&gt;4,1,0)</f>
        <v>0</v>
      </c>
      <c r="N365" s="95">
        <f>IF(Datos_totales!$N363&lt;3.2,1,0)</f>
        <v>0</v>
      </c>
      <c r="O365" s="95">
        <f>IF(AND(Datos_totales!$N363&gt;=3.2,Datos_totales!$N363&lt;3.5),1,0)</f>
        <v>0</v>
      </c>
      <c r="P365" s="95">
        <f>IF(AND(Datos_totales!$N363&gt;=3.5,Datos_totales!$N363&lt;3.7),1,0)</f>
        <v>1</v>
      </c>
      <c r="Q365" s="95">
        <f>IF(AND(Datos_totales!$N363&gt;=3.7,Datos_totales!$N363&lt;4),1,0)</f>
        <v>0</v>
      </c>
      <c r="R365" s="95">
        <f>IF(Datos_totales!$N363&gt;4,1,0)</f>
        <v>0</v>
      </c>
      <c r="S365" s="95">
        <v>0.55000000000001137</v>
      </c>
      <c r="T365" s="95">
        <f t="shared" si="77"/>
        <v>275.7</v>
      </c>
      <c r="U365" s="95">
        <v>0</v>
      </c>
      <c r="V365" s="53">
        <v>2.0000000000000018E-2</v>
      </c>
      <c r="W365" s="54">
        <f t="shared" si="68"/>
        <v>0</v>
      </c>
      <c r="X365" s="54">
        <f t="shared" si="69"/>
        <v>1</v>
      </c>
      <c r="Y365" s="54">
        <f t="shared" si="70"/>
        <v>0</v>
      </c>
      <c r="Z365" s="54">
        <f t="shared" si="71"/>
        <v>0</v>
      </c>
      <c r="AA365" s="54">
        <f t="shared" si="72"/>
        <v>0</v>
      </c>
      <c r="AB365" s="95">
        <v>3469</v>
      </c>
      <c r="AC365" s="95">
        <v>3421</v>
      </c>
      <c r="AD365" s="95">
        <v>3374</v>
      </c>
      <c r="AE365" s="95">
        <f t="shared" si="73"/>
        <v>3421</v>
      </c>
      <c r="AF365" s="95">
        <v>10.19</v>
      </c>
      <c r="AG365" s="95">
        <v>1.0081741840064264</v>
      </c>
      <c r="AH365" s="95">
        <v>3.74</v>
      </c>
      <c r="AI365" s="95">
        <f t="shared" si="74"/>
        <v>0</v>
      </c>
      <c r="AJ365" s="95">
        <f t="shared" si="75"/>
        <v>0</v>
      </c>
      <c r="AK365" s="95">
        <f t="shared" si="65"/>
        <v>0</v>
      </c>
      <c r="AL365" s="95">
        <f t="shared" si="66"/>
        <v>1</v>
      </c>
      <c r="AM365" s="95">
        <f t="shared" si="67"/>
        <v>0</v>
      </c>
      <c r="AN365" s="95">
        <v>0.57287160220048017</v>
      </c>
      <c r="AO365" s="95">
        <v>1</v>
      </c>
      <c r="AP365" s="50">
        <f t="shared" si="76"/>
        <v>1.8181818181817806</v>
      </c>
      <c r="AQ365" s="95">
        <v>0</v>
      </c>
      <c r="AR365" s="95">
        <f>'Datos sin int'!AE363</f>
        <v>0</v>
      </c>
      <c r="AS365" s="95">
        <f>'Datos sin int'!AF363</f>
        <v>0</v>
      </c>
      <c r="AT365" s="95">
        <f>'Datos sin int'!AG363</f>
        <v>0</v>
      </c>
      <c r="AU365" s="95">
        <f>'Datos sin int'!AH363</f>
        <v>0</v>
      </c>
      <c r="AV365" s="95">
        <f>'Datos sin int'!AI363</f>
        <v>0</v>
      </c>
      <c r="AW365" s="95">
        <f>'Datos sin int'!AJ363</f>
        <v>0</v>
      </c>
      <c r="AX365" s="95">
        <f>'Datos sin int'!AK363</f>
        <v>0</v>
      </c>
      <c r="AY365" s="95">
        <f>'Datos sin int'!AL363</f>
        <v>0</v>
      </c>
      <c r="AZ365" s="95">
        <f>'Datos sin int'!AM363</f>
        <v>0</v>
      </c>
      <c r="BA365" s="95">
        <f>'Datos sin int'!AN363</f>
        <v>0</v>
      </c>
      <c r="BB365" s="95">
        <f>'Datos sin int'!AO363</f>
        <v>0</v>
      </c>
      <c r="BC365" s="95">
        <f>'Datos sin int'!AP363</f>
        <v>0</v>
      </c>
      <c r="BD365" s="95">
        <f>'Datos sin int'!AQ363</f>
        <v>0</v>
      </c>
      <c r="BE365" s="95">
        <f>'Datos sin int'!AR363</f>
        <v>1</v>
      </c>
      <c r="BF365" s="95">
        <f>'Datos sin int'!AS363</f>
        <v>1</v>
      </c>
      <c r="BG365" s="95">
        <f>'Datos sin int'!AT363</f>
        <v>0</v>
      </c>
      <c r="BH365" s="95">
        <f>'Datos sin int'!AU363</f>
        <v>0</v>
      </c>
      <c r="BI365" s="95">
        <f>'Datos sin int'!AV363</f>
        <v>0</v>
      </c>
      <c r="BJ365" s="95">
        <f>'Datos sin int'!AW363</f>
        <v>1</v>
      </c>
      <c r="BK365" s="95">
        <f>'Datos sin int'!AX363</f>
        <v>1</v>
      </c>
    </row>
    <row r="366" spans="1:63" x14ac:dyDescent="0.3">
      <c r="A366" s="141">
        <v>363</v>
      </c>
      <c r="B366" s="95">
        <f>IF(Datos_totales!$E364=1,1,0)</f>
        <v>0</v>
      </c>
      <c r="C366" s="95">
        <f>IF(Datos_totales!$E364=2,1,0)</f>
        <v>0</v>
      </c>
      <c r="D366" s="95">
        <f>IF(Datos_totales!$E364=3,1,0)</f>
        <v>1</v>
      </c>
      <c r="E366" s="95">
        <f>IF(Datos_totales!$E364=4,1,0)</f>
        <v>0</v>
      </c>
      <c r="F366" s="95">
        <f>IF(Datos_totales!$B364=40,1,0)</f>
        <v>0</v>
      </c>
      <c r="G366" s="95">
        <f>IF(Datos_totales!$B364=60,1,0)</f>
        <v>1</v>
      </c>
      <c r="H366" s="95">
        <f>IF(Datos_totales!$B364=80,1,0)</f>
        <v>0</v>
      </c>
      <c r="I366" s="95">
        <f>IF(Datos_totales!$B364=90,1,0)</f>
        <v>0</v>
      </c>
      <c r="J366" s="95">
        <f>IF(Datos_totales!$M364=2,1,0)</f>
        <v>1</v>
      </c>
      <c r="K366" s="95">
        <f>IF(Datos_totales!$M364=3,1,0)</f>
        <v>0</v>
      </c>
      <c r="L366" s="95">
        <f>IF(Datos_totales!$M364=4,1,0)</f>
        <v>0</v>
      </c>
      <c r="M366" s="95">
        <f>IF(Datos_totales!$M364&gt;4,1,0)</f>
        <v>0</v>
      </c>
      <c r="N366" s="95">
        <f>IF(Datos_totales!$N364&lt;3.2,1,0)</f>
        <v>0</v>
      </c>
      <c r="O366" s="95">
        <f>IF(AND(Datos_totales!$N364&gt;=3.2,Datos_totales!$N364&lt;3.5),1,0)</f>
        <v>0</v>
      </c>
      <c r="P366" s="95">
        <f>IF(AND(Datos_totales!$N364&gt;=3.5,Datos_totales!$N364&lt;3.7),1,0)</f>
        <v>1</v>
      </c>
      <c r="Q366" s="95">
        <f>IF(AND(Datos_totales!$N364&gt;=3.7,Datos_totales!$N364&lt;4),1,0)</f>
        <v>0</v>
      </c>
      <c r="R366" s="95">
        <f>IF(Datos_totales!$N364&gt;4,1,0)</f>
        <v>0</v>
      </c>
      <c r="S366" s="95">
        <v>0.69999999999998863</v>
      </c>
      <c r="T366" s="95">
        <f t="shared" si="77"/>
        <v>276.39999999999998</v>
      </c>
      <c r="U366" s="95">
        <v>0</v>
      </c>
      <c r="V366" s="53">
        <v>6.0000000000000053E-2</v>
      </c>
      <c r="W366" s="54">
        <f t="shared" si="68"/>
        <v>0</v>
      </c>
      <c r="X366" s="54">
        <f t="shared" si="69"/>
        <v>1</v>
      </c>
      <c r="Y366" s="54">
        <f t="shared" si="70"/>
        <v>0</v>
      </c>
      <c r="Z366" s="54">
        <f t="shared" si="71"/>
        <v>0</v>
      </c>
      <c r="AA366" s="54">
        <f t="shared" si="72"/>
        <v>0</v>
      </c>
      <c r="AB366" s="95">
        <v>3469</v>
      </c>
      <c r="AC366" s="95">
        <v>3421</v>
      </c>
      <c r="AD366" s="95">
        <v>3374</v>
      </c>
      <c r="AE366" s="95">
        <f t="shared" si="73"/>
        <v>3421</v>
      </c>
      <c r="AF366" s="95">
        <v>15.39</v>
      </c>
      <c r="AG366" s="95">
        <v>1.1872386198314788</v>
      </c>
      <c r="AH366" s="95">
        <v>3.66</v>
      </c>
      <c r="AI366" s="95">
        <f t="shared" si="74"/>
        <v>0</v>
      </c>
      <c r="AJ366" s="95">
        <f t="shared" si="75"/>
        <v>0</v>
      </c>
      <c r="AK366" s="95">
        <f t="shared" si="65"/>
        <v>0</v>
      </c>
      <c r="AL366" s="95">
        <f t="shared" si="66"/>
        <v>1</v>
      </c>
      <c r="AM366" s="95">
        <f t="shared" si="67"/>
        <v>0</v>
      </c>
      <c r="AN366" s="95">
        <v>0.56348108539441066</v>
      </c>
      <c r="AO366" s="95">
        <v>1</v>
      </c>
      <c r="AP366" s="50">
        <f t="shared" si="76"/>
        <v>1.4285714285714517</v>
      </c>
      <c r="AQ366" s="95">
        <v>0</v>
      </c>
      <c r="AR366" s="95">
        <f>'Datos sin int'!AE364</f>
        <v>0</v>
      </c>
      <c r="AS366" s="95">
        <f>'Datos sin int'!AF364</f>
        <v>0</v>
      </c>
      <c r="AT366" s="95">
        <f>'Datos sin int'!AG364</f>
        <v>0</v>
      </c>
      <c r="AU366" s="95">
        <f>'Datos sin int'!AH364</f>
        <v>0</v>
      </c>
      <c r="AV366" s="95">
        <f>'Datos sin int'!AI364</f>
        <v>0</v>
      </c>
      <c r="AW366" s="95">
        <f>'Datos sin int'!AJ364</f>
        <v>0</v>
      </c>
      <c r="AX366" s="95">
        <f>'Datos sin int'!AK364</f>
        <v>0</v>
      </c>
      <c r="AY366" s="95">
        <f>'Datos sin int'!AL364</f>
        <v>0</v>
      </c>
      <c r="AZ366" s="95">
        <f>'Datos sin int'!AM364</f>
        <v>0</v>
      </c>
      <c r="BA366" s="95">
        <f>'Datos sin int'!AN364</f>
        <v>0</v>
      </c>
      <c r="BB366" s="95">
        <f>'Datos sin int'!AO364</f>
        <v>0</v>
      </c>
      <c r="BC366" s="95">
        <f>'Datos sin int'!AP364</f>
        <v>1</v>
      </c>
      <c r="BD366" s="95">
        <f>'Datos sin int'!AQ364</f>
        <v>0</v>
      </c>
      <c r="BE366" s="95">
        <f>'Datos sin int'!AR364</f>
        <v>0</v>
      </c>
      <c r="BF366" s="95">
        <f>'Datos sin int'!AS364</f>
        <v>1</v>
      </c>
      <c r="BG366" s="95">
        <f>'Datos sin int'!AT364</f>
        <v>0</v>
      </c>
      <c r="BH366" s="95">
        <f>'Datos sin int'!AU364</f>
        <v>1</v>
      </c>
      <c r="BI366" s="95">
        <f>'Datos sin int'!AV364</f>
        <v>0</v>
      </c>
      <c r="BJ366" s="95">
        <f>'Datos sin int'!AW364</f>
        <v>0</v>
      </c>
      <c r="BK366" s="95">
        <f>'Datos sin int'!AX364</f>
        <v>1</v>
      </c>
    </row>
    <row r="367" spans="1:63" x14ac:dyDescent="0.3">
      <c r="A367" s="141">
        <v>364</v>
      </c>
      <c r="B367" s="95">
        <f>IF(Datos_totales!$E365=1,1,0)</f>
        <v>1</v>
      </c>
      <c r="C367" s="95">
        <f>IF(Datos_totales!$E365=2,1,0)</f>
        <v>0</v>
      </c>
      <c r="D367" s="95">
        <f>IF(Datos_totales!$E365=3,1,0)</f>
        <v>0</v>
      </c>
      <c r="E367" s="95">
        <f>IF(Datos_totales!$E365=4,1,0)</f>
        <v>0</v>
      </c>
      <c r="F367" s="95">
        <f>IF(Datos_totales!$B365=40,1,0)</f>
        <v>0</v>
      </c>
      <c r="G367" s="95">
        <f>IF(Datos_totales!$B365=60,1,0)</f>
        <v>1</v>
      </c>
      <c r="H367" s="95">
        <f>IF(Datos_totales!$B365=80,1,0)</f>
        <v>0</v>
      </c>
      <c r="I367" s="95">
        <f>IF(Datos_totales!$B365=90,1,0)</f>
        <v>0</v>
      </c>
      <c r="J367" s="95">
        <f>IF(Datos_totales!$M365=2,1,0)</f>
        <v>1</v>
      </c>
      <c r="K367" s="95">
        <f>IF(Datos_totales!$M365=3,1,0)</f>
        <v>0</v>
      </c>
      <c r="L367" s="95">
        <f>IF(Datos_totales!$M365=4,1,0)</f>
        <v>0</v>
      </c>
      <c r="M367" s="95">
        <f>IF(Datos_totales!$M365&gt;4,1,0)</f>
        <v>0</v>
      </c>
      <c r="N367" s="95">
        <f>IF(Datos_totales!$N365&lt;3.2,1,0)</f>
        <v>0</v>
      </c>
      <c r="O367" s="95">
        <f>IF(AND(Datos_totales!$N365&gt;=3.2,Datos_totales!$N365&lt;3.5),1,0)</f>
        <v>0</v>
      </c>
      <c r="P367" s="95">
        <f>IF(AND(Datos_totales!$N365&gt;=3.5,Datos_totales!$N365&lt;3.7),1,0)</f>
        <v>1</v>
      </c>
      <c r="Q367" s="95">
        <f>IF(AND(Datos_totales!$N365&gt;=3.7,Datos_totales!$N365&lt;4),1,0)</f>
        <v>0</v>
      </c>
      <c r="R367" s="95">
        <f>IF(Datos_totales!$N365&gt;4,1,0)</f>
        <v>0</v>
      </c>
      <c r="S367" s="95">
        <v>0.60000000000002274</v>
      </c>
      <c r="T367" s="95">
        <f t="shared" si="77"/>
        <v>277</v>
      </c>
      <c r="U367" s="95">
        <v>0</v>
      </c>
      <c r="V367" s="53">
        <v>5.0000000000000044E-2</v>
      </c>
      <c r="W367" s="54">
        <f t="shared" si="68"/>
        <v>0</v>
      </c>
      <c r="X367" s="54">
        <f t="shared" si="69"/>
        <v>1</v>
      </c>
      <c r="Y367" s="54">
        <f t="shared" si="70"/>
        <v>0</v>
      </c>
      <c r="Z367" s="54">
        <f t="shared" si="71"/>
        <v>0</v>
      </c>
      <c r="AA367" s="54">
        <f t="shared" si="72"/>
        <v>0</v>
      </c>
      <c r="AB367" s="95">
        <v>3469</v>
      </c>
      <c r="AC367" s="95">
        <v>3421</v>
      </c>
      <c r="AD367" s="95">
        <v>3374</v>
      </c>
      <c r="AE367" s="95">
        <f t="shared" si="73"/>
        <v>3421</v>
      </c>
      <c r="AF367" s="95">
        <v>19.14</v>
      </c>
      <c r="AG367" s="95">
        <v>1.2819419334408249</v>
      </c>
      <c r="AH367" s="95">
        <v>3.36</v>
      </c>
      <c r="AI367" s="95">
        <f t="shared" si="74"/>
        <v>0</v>
      </c>
      <c r="AJ367" s="95">
        <f t="shared" si="75"/>
        <v>0</v>
      </c>
      <c r="AK367" s="95">
        <f t="shared" si="65"/>
        <v>1</v>
      </c>
      <c r="AL367" s="95">
        <f t="shared" si="66"/>
        <v>0</v>
      </c>
      <c r="AM367" s="95">
        <f t="shared" si="67"/>
        <v>0</v>
      </c>
      <c r="AN367" s="95">
        <v>0.52633927738984398</v>
      </c>
      <c r="AO367" s="95">
        <v>0</v>
      </c>
      <c r="AP367" s="50">
        <f t="shared" si="76"/>
        <v>0</v>
      </c>
      <c r="AQ367" s="95">
        <v>0</v>
      </c>
      <c r="AR367" s="95">
        <f>'Datos sin int'!AE365</f>
        <v>0</v>
      </c>
      <c r="AS367" s="95">
        <f>'Datos sin int'!AF365</f>
        <v>0</v>
      </c>
      <c r="AT367" s="95">
        <f>'Datos sin int'!AG365</f>
        <v>0</v>
      </c>
      <c r="AU367" s="95">
        <f>'Datos sin int'!AH365</f>
        <v>0</v>
      </c>
      <c r="AV367" s="95">
        <f>'Datos sin int'!AI365</f>
        <v>0</v>
      </c>
      <c r="AW367" s="95">
        <f>'Datos sin int'!AJ365</f>
        <v>0</v>
      </c>
      <c r="AX367" s="95">
        <f>'Datos sin int'!AK365</f>
        <v>0</v>
      </c>
      <c r="AY367" s="95">
        <f>'Datos sin int'!AL365</f>
        <v>0</v>
      </c>
      <c r="AZ367" s="95">
        <f>'Datos sin int'!AM365</f>
        <v>0</v>
      </c>
      <c r="BA367" s="95">
        <f>'Datos sin int'!AN365</f>
        <v>0</v>
      </c>
      <c r="BB367" s="95">
        <f>'Datos sin int'!AO365</f>
        <v>0</v>
      </c>
      <c r="BC367" s="95">
        <f>'Datos sin int'!AP365</f>
        <v>0</v>
      </c>
      <c r="BD367" s="95">
        <f>'Datos sin int'!AQ365</f>
        <v>0</v>
      </c>
      <c r="BE367" s="95">
        <f>'Datos sin int'!AR365</f>
        <v>0</v>
      </c>
      <c r="BF367" s="95">
        <f>'Datos sin int'!AS365</f>
        <v>0</v>
      </c>
      <c r="BG367" s="95">
        <f>'Datos sin int'!AT365</f>
        <v>0</v>
      </c>
      <c r="BH367" s="95">
        <f>'Datos sin int'!AU365</f>
        <v>0</v>
      </c>
      <c r="BI367" s="95">
        <f>'Datos sin int'!AV365</f>
        <v>0</v>
      </c>
      <c r="BJ367" s="95">
        <f>'Datos sin int'!AW365</f>
        <v>0</v>
      </c>
      <c r="BK367" s="95">
        <f>'Datos sin int'!AX365</f>
        <v>0</v>
      </c>
    </row>
    <row r="368" spans="1:63" x14ac:dyDescent="0.3">
      <c r="A368" s="141">
        <v>365</v>
      </c>
      <c r="B368" s="95">
        <f>IF(Datos_totales!$E366=1,1,0)</f>
        <v>0</v>
      </c>
      <c r="C368" s="95">
        <f>IF(Datos_totales!$E366=2,1,0)</f>
        <v>1</v>
      </c>
      <c r="D368" s="95">
        <f>IF(Datos_totales!$E366=3,1,0)</f>
        <v>0</v>
      </c>
      <c r="E368" s="95">
        <f>IF(Datos_totales!$E366=4,1,0)</f>
        <v>0</v>
      </c>
      <c r="F368" s="95">
        <f>IF(Datos_totales!$B366=40,1,0)</f>
        <v>0</v>
      </c>
      <c r="G368" s="95">
        <f>IF(Datos_totales!$B366=60,1,0)</f>
        <v>1</v>
      </c>
      <c r="H368" s="95">
        <f>IF(Datos_totales!$B366=80,1,0)</f>
        <v>0</v>
      </c>
      <c r="I368" s="95">
        <f>IF(Datos_totales!$B366=90,1,0)</f>
        <v>0</v>
      </c>
      <c r="J368" s="95">
        <f>IF(Datos_totales!$M366=2,1,0)</f>
        <v>1</v>
      </c>
      <c r="K368" s="95">
        <f>IF(Datos_totales!$M366=3,1,0)</f>
        <v>0</v>
      </c>
      <c r="L368" s="95">
        <f>IF(Datos_totales!$M366=4,1,0)</f>
        <v>0</v>
      </c>
      <c r="M368" s="95">
        <f>IF(Datos_totales!$M366&gt;4,1,0)</f>
        <v>0</v>
      </c>
      <c r="N368" s="95">
        <f>IF(Datos_totales!$N366&lt;3.2,1,0)</f>
        <v>0</v>
      </c>
      <c r="O368" s="95">
        <f>IF(AND(Datos_totales!$N366&gt;=3.2,Datos_totales!$N366&lt;3.5),1,0)</f>
        <v>0</v>
      </c>
      <c r="P368" s="95">
        <f>IF(AND(Datos_totales!$N366&gt;=3.5,Datos_totales!$N366&lt;3.7),1,0)</f>
        <v>1</v>
      </c>
      <c r="Q368" s="95">
        <f>IF(AND(Datos_totales!$N366&gt;=3.7,Datos_totales!$N366&lt;4),1,0)</f>
        <v>0</v>
      </c>
      <c r="R368" s="95">
        <f>IF(Datos_totales!$N366&gt;4,1,0)</f>
        <v>0</v>
      </c>
      <c r="S368" s="95">
        <v>1.1999999999999886</v>
      </c>
      <c r="T368" s="95">
        <f t="shared" si="77"/>
        <v>278.2</v>
      </c>
      <c r="U368" s="95">
        <v>0</v>
      </c>
      <c r="V368" s="53">
        <v>2.0000000000000018E-2</v>
      </c>
      <c r="W368" s="54">
        <f t="shared" si="68"/>
        <v>0</v>
      </c>
      <c r="X368" s="54">
        <f t="shared" si="69"/>
        <v>1</v>
      </c>
      <c r="Y368" s="54">
        <f t="shared" si="70"/>
        <v>0</v>
      </c>
      <c r="Z368" s="54">
        <f t="shared" si="71"/>
        <v>0</v>
      </c>
      <c r="AA368" s="54">
        <f t="shared" si="72"/>
        <v>0</v>
      </c>
      <c r="AB368" s="95">
        <v>3469</v>
      </c>
      <c r="AC368" s="95">
        <v>3421</v>
      </c>
      <c r="AD368" s="95">
        <v>3374</v>
      </c>
      <c r="AE368" s="95">
        <f t="shared" si="73"/>
        <v>3421</v>
      </c>
      <c r="AF368" s="95">
        <v>10.71</v>
      </c>
      <c r="AG368" s="95">
        <v>1.0297894708318556</v>
      </c>
      <c r="AH368" s="95">
        <v>3.25</v>
      </c>
      <c r="AI368" s="95">
        <f t="shared" si="74"/>
        <v>0</v>
      </c>
      <c r="AJ368" s="95">
        <f t="shared" si="75"/>
        <v>0</v>
      </c>
      <c r="AK368" s="95">
        <f t="shared" si="65"/>
        <v>1</v>
      </c>
      <c r="AL368" s="95">
        <f t="shared" si="66"/>
        <v>0</v>
      </c>
      <c r="AM368" s="95">
        <f t="shared" si="67"/>
        <v>0</v>
      </c>
      <c r="AN368" s="95">
        <v>0.51188336097887432</v>
      </c>
      <c r="AO368" s="95">
        <v>0</v>
      </c>
      <c r="AP368" s="50">
        <f t="shared" si="76"/>
        <v>0</v>
      </c>
      <c r="AQ368" s="95">
        <v>0</v>
      </c>
      <c r="AR368" s="95">
        <f>'Datos sin int'!AE366</f>
        <v>0</v>
      </c>
      <c r="AS368" s="95">
        <f>'Datos sin int'!AF366</f>
        <v>0</v>
      </c>
      <c r="AT368" s="95">
        <f>'Datos sin int'!AG366</f>
        <v>0</v>
      </c>
      <c r="AU368" s="95">
        <f>'Datos sin int'!AH366</f>
        <v>0</v>
      </c>
      <c r="AV368" s="95">
        <f>'Datos sin int'!AI366</f>
        <v>0</v>
      </c>
      <c r="AW368" s="95">
        <f>'Datos sin int'!AJ366</f>
        <v>0</v>
      </c>
      <c r="AX368" s="95">
        <f>'Datos sin int'!AK366</f>
        <v>0</v>
      </c>
      <c r="AY368" s="95">
        <f>'Datos sin int'!AL366</f>
        <v>0</v>
      </c>
      <c r="AZ368" s="95">
        <f>'Datos sin int'!AM366</f>
        <v>0</v>
      </c>
      <c r="BA368" s="95">
        <f>'Datos sin int'!AN366</f>
        <v>0</v>
      </c>
      <c r="BB368" s="95">
        <f>'Datos sin int'!AO366</f>
        <v>0</v>
      </c>
      <c r="BC368" s="95">
        <f>'Datos sin int'!AP366</f>
        <v>0</v>
      </c>
      <c r="BD368" s="95">
        <f>'Datos sin int'!AQ366</f>
        <v>0</v>
      </c>
      <c r="BE368" s="95">
        <f>'Datos sin int'!AR366</f>
        <v>0</v>
      </c>
      <c r="BF368" s="95">
        <f>'Datos sin int'!AS366</f>
        <v>0</v>
      </c>
      <c r="BG368" s="95">
        <f>'Datos sin int'!AT366</f>
        <v>0</v>
      </c>
      <c r="BH368" s="95">
        <f>'Datos sin int'!AU366</f>
        <v>0</v>
      </c>
      <c r="BI368" s="95">
        <f>'Datos sin int'!AV366</f>
        <v>0</v>
      </c>
      <c r="BJ368" s="95">
        <f>'Datos sin int'!AW366</f>
        <v>0</v>
      </c>
      <c r="BK368" s="95">
        <f>'Datos sin int'!AX366</f>
        <v>0</v>
      </c>
    </row>
    <row r="369" spans="1:63" x14ac:dyDescent="0.3">
      <c r="A369" s="141">
        <v>366</v>
      </c>
      <c r="B369" s="95">
        <f>IF(Datos_totales!$E367=1,1,0)</f>
        <v>0</v>
      </c>
      <c r="C369" s="95">
        <f>IF(Datos_totales!$E367=2,1,0)</f>
        <v>0</v>
      </c>
      <c r="D369" s="95">
        <f>IF(Datos_totales!$E367=3,1,0)</f>
        <v>1</v>
      </c>
      <c r="E369" s="95">
        <f>IF(Datos_totales!$E367=4,1,0)</f>
        <v>0</v>
      </c>
      <c r="F369" s="95">
        <f>IF(Datos_totales!$B367=40,1,0)</f>
        <v>0</v>
      </c>
      <c r="G369" s="95">
        <f>IF(Datos_totales!$B367=60,1,0)</f>
        <v>1</v>
      </c>
      <c r="H369" s="95">
        <f>IF(Datos_totales!$B367=80,1,0)</f>
        <v>0</v>
      </c>
      <c r="I369" s="95">
        <f>IF(Datos_totales!$B367=90,1,0)</f>
        <v>0</v>
      </c>
      <c r="J369" s="95">
        <f>IF(Datos_totales!$M367=2,1,0)</f>
        <v>1</v>
      </c>
      <c r="K369" s="95">
        <f>IF(Datos_totales!$M367=3,1,0)</f>
        <v>0</v>
      </c>
      <c r="L369" s="95">
        <f>IF(Datos_totales!$M367=4,1,0)</f>
        <v>0</v>
      </c>
      <c r="M369" s="95">
        <f>IF(Datos_totales!$M367&gt;4,1,0)</f>
        <v>0</v>
      </c>
      <c r="N369" s="95">
        <f>IF(Datos_totales!$N367&lt;3.2,1,0)</f>
        <v>0</v>
      </c>
      <c r="O369" s="95">
        <f>IF(AND(Datos_totales!$N367&gt;=3.2,Datos_totales!$N367&lt;3.5),1,0)</f>
        <v>0</v>
      </c>
      <c r="P369" s="95">
        <f>IF(AND(Datos_totales!$N367&gt;=3.5,Datos_totales!$N367&lt;3.7),1,0)</f>
        <v>1</v>
      </c>
      <c r="Q369" s="95">
        <f>IF(AND(Datos_totales!$N367&gt;=3.7,Datos_totales!$N367&lt;4),1,0)</f>
        <v>0</v>
      </c>
      <c r="R369" s="95">
        <f>IF(Datos_totales!$N367&gt;4,1,0)</f>
        <v>0</v>
      </c>
      <c r="S369" s="95">
        <v>1.1000000000000227</v>
      </c>
      <c r="T369" s="95">
        <f t="shared" si="77"/>
        <v>279.3</v>
      </c>
      <c r="U369" s="95">
        <v>0</v>
      </c>
      <c r="V369" s="53">
        <v>3.0000000000000027E-2</v>
      </c>
      <c r="W369" s="54">
        <f t="shared" si="68"/>
        <v>0</v>
      </c>
      <c r="X369" s="54">
        <f t="shared" si="69"/>
        <v>1</v>
      </c>
      <c r="Y369" s="54">
        <f t="shared" si="70"/>
        <v>0</v>
      </c>
      <c r="Z369" s="54">
        <f t="shared" si="71"/>
        <v>0</v>
      </c>
      <c r="AA369" s="54">
        <f t="shared" si="72"/>
        <v>0</v>
      </c>
      <c r="AB369" s="95">
        <v>3469</v>
      </c>
      <c r="AC369" s="95">
        <v>3421</v>
      </c>
      <c r="AD369" s="95">
        <v>3374</v>
      </c>
      <c r="AE369" s="95">
        <f t="shared" si="73"/>
        <v>3421</v>
      </c>
      <c r="AF369" s="95">
        <v>37.11</v>
      </c>
      <c r="AG369" s="95">
        <v>1.5694909543487832</v>
      </c>
      <c r="AH369" s="95">
        <v>3.92</v>
      </c>
      <c r="AI369" s="95">
        <f t="shared" si="74"/>
        <v>0</v>
      </c>
      <c r="AJ369" s="95">
        <f t="shared" si="75"/>
        <v>0</v>
      </c>
      <c r="AK369" s="95">
        <f t="shared" si="65"/>
        <v>0</v>
      </c>
      <c r="AL369" s="95">
        <f t="shared" si="66"/>
        <v>1</v>
      </c>
      <c r="AM369" s="95">
        <f t="shared" si="67"/>
        <v>0</v>
      </c>
      <c r="AN369" s="95">
        <v>0.59328606702045728</v>
      </c>
      <c r="AO369" s="95">
        <v>0</v>
      </c>
      <c r="AP369" s="50">
        <f t="shared" si="76"/>
        <v>0</v>
      </c>
      <c r="AQ369" s="95">
        <v>0</v>
      </c>
      <c r="AR369" s="95">
        <f>'Datos sin int'!AE367</f>
        <v>0</v>
      </c>
      <c r="AS369" s="95">
        <f>'Datos sin int'!AF367</f>
        <v>0</v>
      </c>
      <c r="AT369" s="95">
        <f>'Datos sin int'!AG367</f>
        <v>0</v>
      </c>
      <c r="AU369" s="95">
        <f>'Datos sin int'!AH367</f>
        <v>0</v>
      </c>
      <c r="AV369" s="95">
        <f>'Datos sin int'!AI367</f>
        <v>0</v>
      </c>
      <c r="AW369" s="95">
        <f>'Datos sin int'!AJ367</f>
        <v>0</v>
      </c>
      <c r="AX369" s="95">
        <f>'Datos sin int'!AK367</f>
        <v>0</v>
      </c>
      <c r="AY369" s="95">
        <f>'Datos sin int'!AL367</f>
        <v>0</v>
      </c>
      <c r="AZ369" s="95">
        <f>'Datos sin int'!AM367</f>
        <v>0</v>
      </c>
      <c r="BA369" s="95">
        <f>'Datos sin int'!AN367</f>
        <v>0</v>
      </c>
      <c r="BB369" s="95">
        <f>'Datos sin int'!AO367</f>
        <v>0</v>
      </c>
      <c r="BC369" s="95">
        <f>'Datos sin int'!AP367</f>
        <v>0</v>
      </c>
      <c r="BD369" s="95">
        <f>'Datos sin int'!AQ367</f>
        <v>0</v>
      </c>
      <c r="BE369" s="95">
        <f>'Datos sin int'!AR367</f>
        <v>0</v>
      </c>
      <c r="BF369" s="95">
        <f>'Datos sin int'!AS367</f>
        <v>0</v>
      </c>
      <c r="BG369" s="95">
        <f>'Datos sin int'!AT367</f>
        <v>0</v>
      </c>
      <c r="BH369" s="95">
        <f>'Datos sin int'!AU367</f>
        <v>0</v>
      </c>
      <c r="BI369" s="95">
        <f>'Datos sin int'!AV367</f>
        <v>0</v>
      </c>
      <c r="BJ369" s="95">
        <f>'Datos sin int'!AW367</f>
        <v>0</v>
      </c>
      <c r="BK369" s="95">
        <f>'Datos sin int'!AX367</f>
        <v>0</v>
      </c>
    </row>
    <row r="370" spans="1:63" x14ac:dyDescent="0.3">
      <c r="A370" s="141">
        <v>367</v>
      </c>
      <c r="B370" s="95">
        <f>IF(Datos_totales!$E368=1,1,0)</f>
        <v>0</v>
      </c>
      <c r="C370" s="95">
        <f>IF(Datos_totales!$E368=2,1,0)</f>
        <v>0</v>
      </c>
      <c r="D370" s="95">
        <f>IF(Datos_totales!$E368=3,1,0)</f>
        <v>1</v>
      </c>
      <c r="E370" s="95">
        <f>IF(Datos_totales!$E368=4,1,0)</f>
        <v>0</v>
      </c>
      <c r="F370" s="95">
        <f>IF(Datos_totales!$B368=40,1,0)</f>
        <v>0</v>
      </c>
      <c r="G370" s="95">
        <f>IF(Datos_totales!$B368=60,1,0)</f>
        <v>1</v>
      </c>
      <c r="H370" s="95">
        <f>IF(Datos_totales!$B368=80,1,0)</f>
        <v>0</v>
      </c>
      <c r="I370" s="95">
        <f>IF(Datos_totales!$B368=90,1,0)</f>
        <v>0</v>
      </c>
      <c r="J370" s="95">
        <f>IF(Datos_totales!$M368=2,1,0)</f>
        <v>1</v>
      </c>
      <c r="K370" s="95">
        <f>IF(Datos_totales!$M368=3,1,0)</f>
        <v>0</v>
      </c>
      <c r="L370" s="95">
        <f>IF(Datos_totales!$M368=4,1,0)</f>
        <v>0</v>
      </c>
      <c r="M370" s="95">
        <f>IF(Datos_totales!$M368&gt;4,1,0)</f>
        <v>0</v>
      </c>
      <c r="N370" s="95">
        <f>IF(Datos_totales!$N368&lt;3.2,1,0)</f>
        <v>0</v>
      </c>
      <c r="O370" s="95">
        <f>IF(AND(Datos_totales!$N368&gt;=3.2,Datos_totales!$N368&lt;3.5),1,0)</f>
        <v>0</v>
      </c>
      <c r="P370" s="95">
        <f>IF(AND(Datos_totales!$N368&gt;=3.5,Datos_totales!$N368&lt;3.7),1,0)</f>
        <v>1</v>
      </c>
      <c r="Q370" s="95">
        <f>IF(AND(Datos_totales!$N368&gt;=3.7,Datos_totales!$N368&lt;4),1,0)</f>
        <v>0</v>
      </c>
      <c r="R370" s="95">
        <f>IF(Datos_totales!$N368&gt;4,1,0)</f>
        <v>0</v>
      </c>
      <c r="S370" s="95">
        <v>0.69999999999998863</v>
      </c>
      <c r="T370" s="95">
        <f t="shared" si="77"/>
        <v>280</v>
      </c>
      <c r="U370" s="95">
        <v>0</v>
      </c>
      <c r="V370" s="53">
        <v>2.0000000000000018E-2</v>
      </c>
      <c r="W370" s="54">
        <f t="shared" si="68"/>
        <v>0</v>
      </c>
      <c r="X370" s="54">
        <f t="shared" si="69"/>
        <v>1</v>
      </c>
      <c r="Y370" s="54">
        <f t="shared" si="70"/>
        <v>0</v>
      </c>
      <c r="Z370" s="54">
        <f t="shared" si="71"/>
        <v>0</v>
      </c>
      <c r="AA370" s="54">
        <f t="shared" si="72"/>
        <v>0</v>
      </c>
      <c r="AB370" s="95">
        <v>3469</v>
      </c>
      <c r="AC370" s="95">
        <v>3421</v>
      </c>
      <c r="AD370" s="95">
        <v>3374</v>
      </c>
      <c r="AE370" s="95">
        <f t="shared" si="73"/>
        <v>3421</v>
      </c>
      <c r="AF370" s="95">
        <v>13.64</v>
      </c>
      <c r="AG370" s="95">
        <v>1.1348143703204601</v>
      </c>
      <c r="AH370" s="95">
        <v>3.76</v>
      </c>
      <c r="AI370" s="95">
        <f t="shared" si="74"/>
        <v>0</v>
      </c>
      <c r="AJ370" s="95">
        <f t="shared" si="75"/>
        <v>0</v>
      </c>
      <c r="AK370" s="95">
        <f t="shared" si="65"/>
        <v>0</v>
      </c>
      <c r="AL370" s="95">
        <f t="shared" si="66"/>
        <v>1</v>
      </c>
      <c r="AM370" s="95">
        <f t="shared" si="67"/>
        <v>0</v>
      </c>
      <c r="AN370" s="95">
        <v>0.57518784492766106</v>
      </c>
      <c r="AO370" s="95">
        <v>0</v>
      </c>
      <c r="AP370" s="50">
        <f t="shared" si="76"/>
        <v>0</v>
      </c>
      <c r="AQ370" s="95">
        <v>0</v>
      </c>
      <c r="AR370" s="95">
        <f>'Datos sin int'!AE368</f>
        <v>0</v>
      </c>
      <c r="AS370" s="95">
        <f>'Datos sin int'!AF368</f>
        <v>0</v>
      </c>
      <c r="AT370" s="95">
        <f>'Datos sin int'!AG368</f>
        <v>0</v>
      </c>
      <c r="AU370" s="95">
        <f>'Datos sin int'!AH368</f>
        <v>0</v>
      </c>
      <c r="AV370" s="95">
        <f>'Datos sin int'!AI368</f>
        <v>0</v>
      </c>
      <c r="AW370" s="95">
        <f>'Datos sin int'!AJ368</f>
        <v>0</v>
      </c>
      <c r="AX370" s="95">
        <f>'Datos sin int'!AK368</f>
        <v>0</v>
      </c>
      <c r="AY370" s="95">
        <f>'Datos sin int'!AL368</f>
        <v>0</v>
      </c>
      <c r="AZ370" s="95">
        <f>'Datos sin int'!AM368</f>
        <v>0</v>
      </c>
      <c r="BA370" s="95">
        <f>'Datos sin int'!AN368</f>
        <v>0</v>
      </c>
      <c r="BB370" s="95">
        <f>'Datos sin int'!AO368</f>
        <v>0</v>
      </c>
      <c r="BC370" s="95">
        <f>'Datos sin int'!AP368</f>
        <v>0</v>
      </c>
      <c r="BD370" s="95">
        <f>'Datos sin int'!AQ368</f>
        <v>0</v>
      </c>
      <c r="BE370" s="95">
        <f>'Datos sin int'!AR368</f>
        <v>0</v>
      </c>
      <c r="BF370" s="95">
        <f>'Datos sin int'!AS368</f>
        <v>0</v>
      </c>
      <c r="BG370" s="95">
        <f>'Datos sin int'!AT368</f>
        <v>0</v>
      </c>
      <c r="BH370" s="95">
        <f>'Datos sin int'!AU368</f>
        <v>0</v>
      </c>
      <c r="BI370" s="95">
        <f>'Datos sin int'!AV368</f>
        <v>0</v>
      </c>
      <c r="BJ370" s="95">
        <f>'Datos sin int'!AW368</f>
        <v>0</v>
      </c>
      <c r="BK370" s="95">
        <f>'Datos sin int'!AX368</f>
        <v>0</v>
      </c>
    </row>
    <row r="371" spans="1:63" x14ac:dyDescent="0.3">
      <c r="A371" s="141">
        <v>368</v>
      </c>
      <c r="B371" s="95">
        <f>IF(Datos_totales!$E369=1,1,0)</f>
        <v>0</v>
      </c>
      <c r="C371" s="95">
        <f>IF(Datos_totales!$E369=2,1,0)</f>
        <v>1</v>
      </c>
      <c r="D371" s="95">
        <f>IF(Datos_totales!$E369=3,1,0)</f>
        <v>0</v>
      </c>
      <c r="E371" s="95">
        <f>IF(Datos_totales!$E369=4,1,0)</f>
        <v>0</v>
      </c>
      <c r="F371" s="95">
        <f>IF(Datos_totales!$B369=40,1,0)</f>
        <v>0</v>
      </c>
      <c r="G371" s="95">
        <f>IF(Datos_totales!$B369=60,1,0)</f>
        <v>1</v>
      </c>
      <c r="H371" s="95">
        <f>IF(Datos_totales!$B369=80,1,0)</f>
        <v>0</v>
      </c>
      <c r="I371" s="95">
        <f>IF(Datos_totales!$B369=90,1,0)</f>
        <v>0</v>
      </c>
      <c r="J371" s="95">
        <f>IF(Datos_totales!$M369=2,1,0)</f>
        <v>1</v>
      </c>
      <c r="K371" s="95">
        <f>IF(Datos_totales!$M369=3,1,0)</f>
        <v>0</v>
      </c>
      <c r="L371" s="95">
        <f>IF(Datos_totales!$M369=4,1,0)</f>
        <v>0</v>
      </c>
      <c r="M371" s="95">
        <f>IF(Datos_totales!$M369&gt;4,1,0)</f>
        <v>0</v>
      </c>
      <c r="N371" s="95">
        <f>IF(Datos_totales!$N369&lt;3.2,1,0)</f>
        <v>0</v>
      </c>
      <c r="O371" s="95">
        <f>IF(AND(Datos_totales!$N369&gt;=3.2,Datos_totales!$N369&lt;3.5),1,0)</f>
        <v>0</v>
      </c>
      <c r="P371" s="95">
        <f>IF(AND(Datos_totales!$N369&gt;=3.5,Datos_totales!$N369&lt;3.7),1,0)</f>
        <v>1</v>
      </c>
      <c r="Q371" s="95">
        <f>IF(AND(Datos_totales!$N369&gt;=3.7,Datos_totales!$N369&lt;4),1,0)</f>
        <v>0</v>
      </c>
      <c r="R371" s="95">
        <f>IF(Datos_totales!$N369&gt;4,1,0)</f>
        <v>0</v>
      </c>
      <c r="S371" s="95">
        <v>1</v>
      </c>
      <c r="T371" s="95">
        <f t="shared" si="77"/>
        <v>281</v>
      </c>
      <c r="U371" s="95">
        <v>0</v>
      </c>
      <c r="V371" s="53">
        <v>3.0000000000000027E-2</v>
      </c>
      <c r="W371" s="54">
        <f t="shared" si="68"/>
        <v>0</v>
      </c>
      <c r="X371" s="54">
        <f t="shared" si="69"/>
        <v>1</v>
      </c>
      <c r="Y371" s="54">
        <f t="shared" si="70"/>
        <v>0</v>
      </c>
      <c r="Z371" s="54">
        <f t="shared" si="71"/>
        <v>0</v>
      </c>
      <c r="AA371" s="54">
        <f t="shared" si="72"/>
        <v>0</v>
      </c>
      <c r="AB371" s="95">
        <v>2374</v>
      </c>
      <c r="AC371" s="95">
        <v>2319</v>
      </c>
      <c r="AD371" s="95">
        <v>2265</v>
      </c>
      <c r="AE371" s="95">
        <f t="shared" si="73"/>
        <v>2319</v>
      </c>
      <c r="AF371" s="95">
        <v>17.2</v>
      </c>
      <c r="AG371" s="95">
        <v>1.2355284469075489</v>
      </c>
      <c r="AH371" s="95">
        <v>3.68</v>
      </c>
      <c r="AI371" s="95">
        <f t="shared" si="74"/>
        <v>0</v>
      </c>
      <c r="AJ371" s="95">
        <f t="shared" si="75"/>
        <v>0</v>
      </c>
      <c r="AK371" s="95">
        <f t="shared" si="65"/>
        <v>0</v>
      </c>
      <c r="AL371" s="95">
        <f t="shared" si="66"/>
        <v>1</v>
      </c>
      <c r="AM371" s="95">
        <f t="shared" si="67"/>
        <v>0</v>
      </c>
      <c r="AN371" s="95">
        <v>0.56584781867351763</v>
      </c>
      <c r="AO371" s="95">
        <v>0</v>
      </c>
      <c r="AP371" s="50">
        <f t="shared" si="76"/>
        <v>0</v>
      </c>
      <c r="AQ371" s="95">
        <v>0</v>
      </c>
      <c r="AR371" s="95">
        <f>'Datos sin int'!AE369</f>
        <v>0</v>
      </c>
      <c r="AS371" s="95">
        <f>'Datos sin int'!AF369</f>
        <v>0</v>
      </c>
      <c r="AT371" s="95">
        <f>'Datos sin int'!AG369</f>
        <v>0</v>
      </c>
      <c r="AU371" s="95">
        <f>'Datos sin int'!AH369</f>
        <v>0</v>
      </c>
      <c r="AV371" s="95">
        <f>'Datos sin int'!AI369</f>
        <v>0</v>
      </c>
      <c r="AW371" s="95">
        <f>'Datos sin int'!AJ369</f>
        <v>0</v>
      </c>
      <c r="AX371" s="95">
        <f>'Datos sin int'!AK369</f>
        <v>0</v>
      </c>
      <c r="AY371" s="95">
        <f>'Datos sin int'!AL369</f>
        <v>0</v>
      </c>
      <c r="AZ371" s="95">
        <f>'Datos sin int'!AM369</f>
        <v>0</v>
      </c>
      <c r="BA371" s="95">
        <f>'Datos sin int'!AN369</f>
        <v>0</v>
      </c>
      <c r="BB371" s="95">
        <f>'Datos sin int'!AO369</f>
        <v>0</v>
      </c>
      <c r="BC371" s="95">
        <f>'Datos sin int'!AP369</f>
        <v>0</v>
      </c>
      <c r="BD371" s="95">
        <f>'Datos sin int'!AQ369</f>
        <v>1</v>
      </c>
      <c r="BE371" s="95">
        <f>'Datos sin int'!AR369</f>
        <v>0</v>
      </c>
      <c r="BF371" s="95">
        <f>'Datos sin int'!AS369</f>
        <v>1</v>
      </c>
      <c r="BG371" s="95">
        <f>'Datos sin int'!AT369</f>
        <v>0</v>
      </c>
      <c r="BH371" s="95">
        <f>'Datos sin int'!AU369</f>
        <v>0</v>
      </c>
      <c r="BI371" s="95">
        <f>'Datos sin int'!AV369</f>
        <v>1</v>
      </c>
      <c r="BJ371" s="95">
        <f>'Datos sin int'!AW369</f>
        <v>0</v>
      </c>
      <c r="BK371" s="95">
        <f>'Datos sin int'!AX369</f>
        <v>1</v>
      </c>
    </row>
    <row r="372" spans="1:63" x14ac:dyDescent="0.3">
      <c r="A372" s="141">
        <v>369</v>
      </c>
      <c r="B372" s="95">
        <f>IF(Datos_totales!$E370=1,1,0)</f>
        <v>0</v>
      </c>
      <c r="C372" s="95">
        <f>IF(Datos_totales!$E370=2,1,0)</f>
        <v>0</v>
      </c>
      <c r="D372" s="95">
        <f>IF(Datos_totales!$E370=3,1,0)</f>
        <v>1</v>
      </c>
      <c r="E372" s="95">
        <f>IF(Datos_totales!$E370=4,1,0)</f>
        <v>0</v>
      </c>
      <c r="F372" s="95">
        <f>IF(Datos_totales!$B370=40,1,0)</f>
        <v>0</v>
      </c>
      <c r="G372" s="95">
        <f>IF(Datos_totales!$B370=60,1,0)</f>
        <v>0</v>
      </c>
      <c r="H372" s="95">
        <f>IF(Datos_totales!$B370=80,1,0)</f>
        <v>1</v>
      </c>
      <c r="I372" s="95">
        <f>IF(Datos_totales!$B370=90,1,0)</f>
        <v>0</v>
      </c>
      <c r="J372" s="95">
        <f>IF(Datos_totales!$M370=2,1,0)</f>
        <v>1</v>
      </c>
      <c r="K372" s="95">
        <f>IF(Datos_totales!$M370=3,1,0)</f>
        <v>0</v>
      </c>
      <c r="L372" s="95">
        <f>IF(Datos_totales!$M370=4,1,0)</f>
        <v>0</v>
      </c>
      <c r="M372" s="95">
        <f>IF(Datos_totales!$M370&gt;4,1,0)</f>
        <v>0</v>
      </c>
      <c r="N372" s="95">
        <f>IF(Datos_totales!$N370&lt;3.2,1,0)</f>
        <v>0</v>
      </c>
      <c r="O372" s="95">
        <f>IF(AND(Datos_totales!$N370&gt;=3.2,Datos_totales!$N370&lt;3.5),1,0)</f>
        <v>0</v>
      </c>
      <c r="P372" s="95">
        <f>IF(AND(Datos_totales!$N370&gt;=3.5,Datos_totales!$N370&lt;3.7),1,0)</f>
        <v>1</v>
      </c>
      <c r="Q372" s="95">
        <f>IF(AND(Datos_totales!$N370&gt;=3.7,Datos_totales!$N370&lt;4),1,0)</f>
        <v>0</v>
      </c>
      <c r="R372" s="95">
        <f>IF(Datos_totales!$N370&gt;4,1,0)</f>
        <v>0</v>
      </c>
      <c r="S372" s="95">
        <v>1.1000000000000227</v>
      </c>
      <c r="T372" s="95">
        <f t="shared" si="77"/>
        <v>282.10000000000002</v>
      </c>
      <c r="U372" s="95">
        <v>0</v>
      </c>
      <c r="V372" s="53">
        <v>5.0000000000000044E-2</v>
      </c>
      <c r="W372" s="54">
        <f t="shared" si="68"/>
        <v>0</v>
      </c>
      <c r="X372" s="54">
        <f t="shared" si="69"/>
        <v>1</v>
      </c>
      <c r="Y372" s="54">
        <f t="shared" si="70"/>
        <v>0</v>
      </c>
      <c r="Z372" s="54">
        <f t="shared" si="71"/>
        <v>0</v>
      </c>
      <c r="AA372" s="54">
        <f t="shared" si="72"/>
        <v>0</v>
      </c>
      <c r="AB372" s="95">
        <v>2374</v>
      </c>
      <c r="AC372" s="95">
        <v>2319</v>
      </c>
      <c r="AD372" s="95">
        <v>2265</v>
      </c>
      <c r="AE372" s="95">
        <f t="shared" si="73"/>
        <v>2319</v>
      </c>
      <c r="AF372" s="95">
        <v>15.25</v>
      </c>
      <c r="AG372" s="95">
        <v>1.1832698436828046</v>
      </c>
      <c r="AH372" s="95">
        <v>3.03</v>
      </c>
      <c r="AI372" s="95">
        <f t="shared" si="74"/>
        <v>0</v>
      </c>
      <c r="AJ372" s="95">
        <f t="shared" si="75"/>
        <v>0</v>
      </c>
      <c r="AK372" s="95">
        <f t="shared" si="65"/>
        <v>1</v>
      </c>
      <c r="AL372" s="95">
        <f t="shared" si="66"/>
        <v>0</v>
      </c>
      <c r="AM372" s="95">
        <f t="shared" si="67"/>
        <v>0</v>
      </c>
      <c r="AN372" s="95">
        <v>0.48144262850230496</v>
      </c>
      <c r="AO372" s="95">
        <v>1</v>
      </c>
      <c r="AP372" s="50">
        <f t="shared" si="76"/>
        <v>0.9090909090908903</v>
      </c>
      <c r="AQ372" s="95">
        <v>0</v>
      </c>
      <c r="AR372" s="95">
        <f>'Datos sin int'!AE370</f>
        <v>0</v>
      </c>
      <c r="AS372" s="95">
        <f>'Datos sin int'!AF370</f>
        <v>0</v>
      </c>
      <c r="AT372" s="95">
        <f>'Datos sin int'!AG370</f>
        <v>0</v>
      </c>
      <c r="AU372" s="95">
        <f>'Datos sin int'!AH370</f>
        <v>0</v>
      </c>
      <c r="AV372" s="95">
        <f>'Datos sin int'!AI370</f>
        <v>0</v>
      </c>
      <c r="AW372" s="95">
        <f>'Datos sin int'!AJ370</f>
        <v>0</v>
      </c>
      <c r="AX372" s="95">
        <f>'Datos sin int'!AK370</f>
        <v>0</v>
      </c>
      <c r="AY372" s="95">
        <f>'Datos sin int'!AL370</f>
        <v>1</v>
      </c>
      <c r="AZ372" s="95">
        <f>'Datos sin int'!AM370</f>
        <v>0</v>
      </c>
      <c r="BA372" s="95">
        <f>'Datos sin int'!AN370</f>
        <v>1</v>
      </c>
      <c r="BB372" s="95">
        <f>'Datos sin int'!AO370</f>
        <v>0</v>
      </c>
      <c r="BC372" s="95">
        <f>'Datos sin int'!AP370</f>
        <v>0</v>
      </c>
      <c r="BD372" s="95">
        <f>'Datos sin int'!AQ370</f>
        <v>0</v>
      </c>
      <c r="BE372" s="95">
        <f>'Datos sin int'!AR370</f>
        <v>1</v>
      </c>
      <c r="BF372" s="95">
        <f>'Datos sin int'!AS370</f>
        <v>1</v>
      </c>
      <c r="BG372" s="95">
        <f>'Datos sin int'!AT370</f>
        <v>0</v>
      </c>
      <c r="BH372" s="95">
        <f>'Datos sin int'!AU370</f>
        <v>0</v>
      </c>
      <c r="BI372" s="95">
        <f>'Datos sin int'!AV370</f>
        <v>1</v>
      </c>
      <c r="BJ372" s="95">
        <f>'Datos sin int'!AW370</f>
        <v>1</v>
      </c>
      <c r="BK372" s="95">
        <f>'Datos sin int'!AX370</f>
        <v>2</v>
      </c>
    </row>
    <row r="373" spans="1:63" x14ac:dyDescent="0.3">
      <c r="A373" s="141">
        <v>370</v>
      </c>
      <c r="B373" s="95">
        <f>IF(Datos_totales!$E371=1,1,0)</f>
        <v>0</v>
      </c>
      <c r="C373" s="95">
        <f>IF(Datos_totales!$E371=2,1,0)</f>
        <v>0</v>
      </c>
      <c r="D373" s="95">
        <f>IF(Datos_totales!$E371=3,1,0)</f>
        <v>1</v>
      </c>
      <c r="E373" s="95">
        <f>IF(Datos_totales!$E371=4,1,0)</f>
        <v>0</v>
      </c>
      <c r="F373" s="95">
        <f>IF(Datos_totales!$B371=40,1,0)</f>
        <v>0</v>
      </c>
      <c r="G373" s="95">
        <f>IF(Datos_totales!$B371=60,1,0)</f>
        <v>0</v>
      </c>
      <c r="H373" s="95">
        <f>IF(Datos_totales!$B371=80,1,0)</f>
        <v>1</v>
      </c>
      <c r="I373" s="95">
        <f>IF(Datos_totales!$B371=90,1,0)</f>
        <v>0</v>
      </c>
      <c r="J373" s="95">
        <f>IF(Datos_totales!$M371=2,1,0)</f>
        <v>1</v>
      </c>
      <c r="K373" s="95">
        <f>IF(Datos_totales!$M371=3,1,0)</f>
        <v>0</v>
      </c>
      <c r="L373" s="95">
        <f>IF(Datos_totales!$M371=4,1,0)</f>
        <v>0</v>
      </c>
      <c r="M373" s="95">
        <f>IF(Datos_totales!$M371&gt;4,1,0)</f>
        <v>0</v>
      </c>
      <c r="N373" s="95">
        <f>IF(Datos_totales!$N371&lt;3.2,1,0)</f>
        <v>0</v>
      </c>
      <c r="O373" s="95">
        <f>IF(AND(Datos_totales!$N371&gt;=3.2,Datos_totales!$N371&lt;3.5),1,0)</f>
        <v>0</v>
      </c>
      <c r="P373" s="95">
        <f>IF(AND(Datos_totales!$N371&gt;=3.5,Datos_totales!$N371&lt;3.7),1,0)</f>
        <v>1</v>
      </c>
      <c r="Q373" s="95">
        <f>IF(AND(Datos_totales!$N371&gt;=3.7,Datos_totales!$N371&lt;4),1,0)</f>
        <v>0</v>
      </c>
      <c r="R373" s="95">
        <f>IF(Datos_totales!$N371&gt;4,1,0)</f>
        <v>0</v>
      </c>
      <c r="S373" s="95">
        <v>0.79999999999995453</v>
      </c>
      <c r="T373" s="95">
        <f t="shared" si="77"/>
        <v>282.89999999999998</v>
      </c>
      <c r="U373" s="95">
        <v>0</v>
      </c>
      <c r="V373" s="53">
        <v>0.16000000000000003</v>
      </c>
      <c r="W373" s="54">
        <f t="shared" si="68"/>
        <v>0</v>
      </c>
      <c r="X373" s="54">
        <f t="shared" si="69"/>
        <v>0</v>
      </c>
      <c r="Y373" s="54">
        <f t="shared" si="70"/>
        <v>1</v>
      </c>
      <c r="Z373" s="54">
        <f t="shared" si="71"/>
        <v>0</v>
      </c>
      <c r="AA373" s="54">
        <f t="shared" si="72"/>
        <v>0</v>
      </c>
      <c r="AB373" s="95">
        <v>2374</v>
      </c>
      <c r="AC373" s="95">
        <v>2319</v>
      </c>
      <c r="AD373" s="95">
        <v>2265</v>
      </c>
      <c r="AE373" s="95">
        <f t="shared" si="73"/>
        <v>2319</v>
      </c>
      <c r="AF373" s="95">
        <v>48.48</v>
      </c>
      <c r="AG373" s="95">
        <v>1.6855626111582298</v>
      </c>
      <c r="AH373" s="95">
        <v>3.62</v>
      </c>
      <c r="AI373" s="95">
        <f t="shared" si="74"/>
        <v>0</v>
      </c>
      <c r="AJ373" s="95">
        <f t="shared" si="75"/>
        <v>0</v>
      </c>
      <c r="AK373" s="95">
        <f t="shared" si="65"/>
        <v>0</v>
      </c>
      <c r="AL373" s="95">
        <f t="shared" si="66"/>
        <v>1</v>
      </c>
      <c r="AM373" s="95">
        <f t="shared" si="67"/>
        <v>0</v>
      </c>
      <c r="AN373" s="95">
        <v>0.55870857053316569</v>
      </c>
      <c r="AO373" s="95">
        <v>0</v>
      </c>
      <c r="AP373" s="50">
        <f t="shared" si="76"/>
        <v>0</v>
      </c>
      <c r="AQ373" s="95">
        <v>0</v>
      </c>
      <c r="AR373" s="95">
        <f>'Datos sin int'!AE371</f>
        <v>0</v>
      </c>
      <c r="AS373" s="95">
        <f>'Datos sin int'!AF371</f>
        <v>1</v>
      </c>
      <c r="AT373" s="95">
        <f>'Datos sin int'!AG371</f>
        <v>0</v>
      </c>
      <c r="AU373" s="95">
        <f>'Datos sin int'!AH371</f>
        <v>0</v>
      </c>
      <c r="AV373" s="95">
        <f>'Datos sin int'!AI371</f>
        <v>1</v>
      </c>
      <c r="AW373" s="95">
        <f>'Datos sin int'!AJ371</f>
        <v>0</v>
      </c>
      <c r="AX373" s="95">
        <f>'Datos sin int'!AK371</f>
        <v>0</v>
      </c>
      <c r="AY373" s="95">
        <f>'Datos sin int'!AL371</f>
        <v>0</v>
      </c>
      <c r="AZ373" s="95">
        <f>'Datos sin int'!AM371</f>
        <v>0</v>
      </c>
      <c r="BA373" s="95">
        <f>'Datos sin int'!AN371</f>
        <v>0</v>
      </c>
      <c r="BB373" s="95">
        <f>'Datos sin int'!AO371</f>
        <v>0</v>
      </c>
      <c r="BC373" s="95">
        <f>'Datos sin int'!AP371</f>
        <v>0</v>
      </c>
      <c r="BD373" s="95">
        <f>'Datos sin int'!AQ371</f>
        <v>0</v>
      </c>
      <c r="BE373" s="95">
        <f>'Datos sin int'!AR371</f>
        <v>0</v>
      </c>
      <c r="BF373" s="95">
        <f>'Datos sin int'!AS371</f>
        <v>0</v>
      </c>
      <c r="BG373" s="95">
        <f>'Datos sin int'!AT371</f>
        <v>0</v>
      </c>
      <c r="BH373" s="95">
        <f>'Datos sin int'!AU371</f>
        <v>1</v>
      </c>
      <c r="BI373" s="95">
        <f>'Datos sin int'!AV371</f>
        <v>0</v>
      </c>
      <c r="BJ373" s="95">
        <f>'Datos sin int'!AW371</f>
        <v>0</v>
      </c>
      <c r="BK373" s="95">
        <f>'Datos sin int'!AX371</f>
        <v>1</v>
      </c>
    </row>
    <row r="374" spans="1:63" x14ac:dyDescent="0.3">
      <c r="A374" s="141">
        <v>371</v>
      </c>
      <c r="B374" s="95">
        <f>IF(Datos_totales!$E372=1,1,0)</f>
        <v>0</v>
      </c>
      <c r="C374" s="95">
        <f>IF(Datos_totales!$E372=2,1,0)</f>
        <v>1</v>
      </c>
      <c r="D374" s="95">
        <f>IF(Datos_totales!$E372=3,1,0)</f>
        <v>0</v>
      </c>
      <c r="E374" s="95">
        <f>IF(Datos_totales!$E372=4,1,0)</f>
        <v>0</v>
      </c>
      <c r="F374" s="95">
        <f>IF(Datos_totales!$B372=40,1,0)</f>
        <v>0</v>
      </c>
      <c r="G374" s="95">
        <f>IF(Datos_totales!$B372=60,1,0)</f>
        <v>1</v>
      </c>
      <c r="H374" s="95">
        <f>IF(Datos_totales!$B372=80,1,0)</f>
        <v>0</v>
      </c>
      <c r="I374" s="95">
        <f>IF(Datos_totales!$B372=90,1,0)</f>
        <v>0</v>
      </c>
      <c r="J374" s="95">
        <f>IF(Datos_totales!$M372=2,1,0)</f>
        <v>1</v>
      </c>
      <c r="K374" s="95">
        <f>IF(Datos_totales!$M372=3,1,0)</f>
        <v>0</v>
      </c>
      <c r="L374" s="95">
        <f>IF(Datos_totales!$M372=4,1,0)</f>
        <v>0</v>
      </c>
      <c r="M374" s="95">
        <f>IF(Datos_totales!$M372&gt;4,1,0)</f>
        <v>0</v>
      </c>
      <c r="N374" s="95">
        <f>IF(Datos_totales!$N372&lt;3.2,1,0)</f>
        <v>0</v>
      </c>
      <c r="O374" s="95">
        <f>IF(AND(Datos_totales!$N372&gt;=3.2,Datos_totales!$N372&lt;3.5),1,0)</f>
        <v>0</v>
      </c>
      <c r="P374" s="95">
        <f>IF(AND(Datos_totales!$N372&gt;=3.5,Datos_totales!$N372&lt;3.7),1,0)</f>
        <v>1</v>
      </c>
      <c r="Q374" s="95">
        <f>IF(AND(Datos_totales!$N372&gt;=3.7,Datos_totales!$N372&lt;4),1,0)</f>
        <v>0</v>
      </c>
      <c r="R374" s="95">
        <f>IF(Datos_totales!$N372&gt;4,1,0)</f>
        <v>0</v>
      </c>
      <c r="S374" s="95">
        <v>0.55000000000001137</v>
      </c>
      <c r="T374" s="95">
        <f t="shared" si="77"/>
        <v>283.45</v>
      </c>
      <c r="U374" s="95">
        <v>0</v>
      </c>
      <c r="V374" s="53">
        <v>2.0000000000000018E-2</v>
      </c>
      <c r="W374" s="54">
        <f t="shared" si="68"/>
        <v>0</v>
      </c>
      <c r="X374" s="54">
        <f t="shared" si="69"/>
        <v>1</v>
      </c>
      <c r="Y374" s="54">
        <f t="shared" si="70"/>
        <v>0</v>
      </c>
      <c r="Z374" s="54">
        <f t="shared" si="71"/>
        <v>0</v>
      </c>
      <c r="AA374" s="54">
        <f t="shared" si="72"/>
        <v>0</v>
      </c>
      <c r="AB374" s="95">
        <v>2374</v>
      </c>
      <c r="AC374" s="95">
        <v>2319</v>
      </c>
      <c r="AD374" s="95">
        <v>2265</v>
      </c>
      <c r="AE374" s="95">
        <f t="shared" si="73"/>
        <v>2319</v>
      </c>
      <c r="AF374" s="95">
        <v>46.56</v>
      </c>
      <c r="AG374" s="95">
        <v>1.6680129716418322</v>
      </c>
      <c r="AH374" s="95">
        <v>3.83</v>
      </c>
      <c r="AI374" s="95">
        <f t="shared" si="74"/>
        <v>0</v>
      </c>
      <c r="AJ374" s="95">
        <f t="shared" si="75"/>
        <v>0</v>
      </c>
      <c r="AK374" s="95">
        <f t="shared" si="65"/>
        <v>0</v>
      </c>
      <c r="AL374" s="95">
        <f t="shared" si="66"/>
        <v>1</v>
      </c>
      <c r="AM374" s="95">
        <f t="shared" si="67"/>
        <v>0</v>
      </c>
      <c r="AN374" s="95">
        <v>0.58319877396862274</v>
      </c>
      <c r="AO374" s="95">
        <v>0</v>
      </c>
      <c r="AP374" s="50">
        <f t="shared" si="76"/>
        <v>0</v>
      </c>
      <c r="AQ374" s="95">
        <v>0</v>
      </c>
      <c r="AR374" s="95">
        <f>'Datos sin int'!AE372</f>
        <v>0</v>
      </c>
      <c r="AS374" s="95">
        <f>'Datos sin int'!AF372</f>
        <v>0</v>
      </c>
      <c r="AT374" s="95">
        <f>'Datos sin int'!AG372</f>
        <v>0</v>
      </c>
      <c r="AU374" s="95">
        <f>'Datos sin int'!AH372</f>
        <v>0</v>
      </c>
      <c r="AV374" s="95">
        <f>'Datos sin int'!AI372</f>
        <v>0</v>
      </c>
      <c r="AW374" s="95">
        <f>'Datos sin int'!AJ372</f>
        <v>0</v>
      </c>
      <c r="AX374" s="95">
        <f>'Datos sin int'!AK372</f>
        <v>0</v>
      </c>
      <c r="AY374" s="95">
        <f>'Datos sin int'!AL372</f>
        <v>0</v>
      </c>
      <c r="AZ374" s="95">
        <f>'Datos sin int'!AM372</f>
        <v>0</v>
      </c>
      <c r="BA374" s="95">
        <f>'Datos sin int'!AN372</f>
        <v>0</v>
      </c>
      <c r="BB374" s="95">
        <f>'Datos sin int'!AO372</f>
        <v>0</v>
      </c>
      <c r="BC374" s="95">
        <f>'Datos sin int'!AP372</f>
        <v>0</v>
      </c>
      <c r="BD374" s="95">
        <f>'Datos sin int'!AQ372</f>
        <v>0</v>
      </c>
      <c r="BE374" s="95">
        <f>'Datos sin int'!AR372</f>
        <v>0</v>
      </c>
      <c r="BF374" s="95">
        <f>'Datos sin int'!AS372</f>
        <v>0</v>
      </c>
      <c r="BG374" s="95">
        <f>'Datos sin int'!AT372</f>
        <v>0</v>
      </c>
      <c r="BH374" s="95">
        <f>'Datos sin int'!AU372</f>
        <v>0</v>
      </c>
      <c r="BI374" s="95">
        <f>'Datos sin int'!AV372</f>
        <v>0</v>
      </c>
      <c r="BJ374" s="95">
        <f>'Datos sin int'!AW372</f>
        <v>0</v>
      </c>
      <c r="BK374" s="95">
        <f>'Datos sin int'!AX372</f>
        <v>0</v>
      </c>
    </row>
    <row r="375" spans="1:63" x14ac:dyDescent="0.3">
      <c r="A375" s="141">
        <v>372</v>
      </c>
      <c r="B375" s="95">
        <f>IF(Datos_totales!$E373=1,1,0)</f>
        <v>0</v>
      </c>
      <c r="C375" s="95">
        <f>IF(Datos_totales!$E373=2,1,0)</f>
        <v>0</v>
      </c>
      <c r="D375" s="95">
        <f>IF(Datos_totales!$E373=3,1,0)</f>
        <v>1</v>
      </c>
      <c r="E375" s="95">
        <f>IF(Datos_totales!$E373=4,1,0)</f>
        <v>0</v>
      </c>
      <c r="F375" s="95">
        <f>IF(Datos_totales!$B373=40,1,0)</f>
        <v>0</v>
      </c>
      <c r="G375" s="95">
        <f>IF(Datos_totales!$B373=60,1,0)</f>
        <v>1</v>
      </c>
      <c r="H375" s="95">
        <f>IF(Datos_totales!$B373=80,1,0)</f>
        <v>0</v>
      </c>
      <c r="I375" s="95">
        <f>IF(Datos_totales!$B373=90,1,0)</f>
        <v>0</v>
      </c>
      <c r="J375" s="95">
        <f>IF(Datos_totales!$M373=2,1,0)</f>
        <v>1</v>
      </c>
      <c r="K375" s="95">
        <f>IF(Datos_totales!$M373=3,1,0)</f>
        <v>0</v>
      </c>
      <c r="L375" s="95">
        <f>IF(Datos_totales!$M373=4,1,0)</f>
        <v>0</v>
      </c>
      <c r="M375" s="95">
        <f>IF(Datos_totales!$M373&gt;4,1,0)</f>
        <v>0</v>
      </c>
      <c r="N375" s="95">
        <f>IF(Datos_totales!$N373&lt;3.2,1,0)</f>
        <v>0</v>
      </c>
      <c r="O375" s="95">
        <f>IF(AND(Datos_totales!$N373&gt;=3.2,Datos_totales!$N373&lt;3.5),1,0)</f>
        <v>0</v>
      </c>
      <c r="P375" s="95">
        <f>IF(AND(Datos_totales!$N373&gt;=3.5,Datos_totales!$N373&lt;3.7),1,0)</f>
        <v>1</v>
      </c>
      <c r="Q375" s="95">
        <f>IF(AND(Datos_totales!$N373&gt;=3.7,Datos_totales!$N373&lt;4),1,0)</f>
        <v>0</v>
      </c>
      <c r="R375" s="95">
        <f>IF(Datos_totales!$N373&gt;4,1,0)</f>
        <v>0</v>
      </c>
      <c r="S375" s="95">
        <v>0.55000000000001137</v>
      </c>
      <c r="T375" s="95">
        <f t="shared" si="77"/>
        <v>284</v>
      </c>
      <c r="U375" s="95">
        <v>0</v>
      </c>
      <c r="V375" s="53">
        <v>0</v>
      </c>
      <c r="W375" s="54">
        <f t="shared" si="68"/>
        <v>1</v>
      </c>
      <c r="X375" s="54">
        <f t="shared" si="69"/>
        <v>0</v>
      </c>
      <c r="Y375" s="54">
        <f t="shared" si="70"/>
        <v>0</v>
      </c>
      <c r="Z375" s="54">
        <f t="shared" si="71"/>
        <v>0</v>
      </c>
      <c r="AA375" s="54">
        <f t="shared" si="72"/>
        <v>0</v>
      </c>
      <c r="AB375" s="95">
        <v>2374</v>
      </c>
      <c r="AC375" s="95">
        <v>2319</v>
      </c>
      <c r="AD375" s="95">
        <v>2265</v>
      </c>
      <c r="AE375" s="95">
        <f t="shared" si="73"/>
        <v>2319</v>
      </c>
      <c r="AF375" s="95">
        <v>19.54</v>
      </c>
      <c r="AG375" s="95">
        <v>1.2909245593827543</v>
      </c>
      <c r="AH375" s="95">
        <v>3.53</v>
      </c>
      <c r="AI375" s="95">
        <f t="shared" si="74"/>
        <v>0</v>
      </c>
      <c r="AJ375" s="95">
        <f t="shared" si="75"/>
        <v>0</v>
      </c>
      <c r="AK375" s="95">
        <f t="shared" si="65"/>
        <v>1</v>
      </c>
      <c r="AL375" s="95">
        <f t="shared" si="66"/>
        <v>0</v>
      </c>
      <c r="AM375" s="95">
        <f t="shared" si="67"/>
        <v>0</v>
      </c>
      <c r="AN375" s="95">
        <v>0.54777470538782258</v>
      </c>
      <c r="AO375" s="95">
        <v>0</v>
      </c>
      <c r="AP375" s="50">
        <f t="shared" si="76"/>
        <v>0</v>
      </c>
      <c r="AQ375" s="95">
        <v>0</v>
      </c>
      <c r="AR375" s="95">
        <f>'Datos sin int'!AE373</f>
        <v>0</v>
      </c>
      <c r="AS375" s="95">
        <f>'Datos sin int'!AF373</f>
        <v>0</v>
      </c>
      <c r="AT375" s="95">
        <f>'Datos sin int'!AG373</f>
        <v>0</v>
      </c>
      <c r="AU375" s="95">
        <f>'Datos sin int'!AH373</f>
        <v>0</v>
      </c>
      <c r="AV375" s="95">
        <f>'Datos sin int'!AI373</f>
        <v>0</v>
      </c>
      <c r="AW375" s="95">
        <f>'Datos sin int'!AJ373</f>
        <v>0</v>
      </c>
      <c r="AX375" s="95">
        <f>'Datos sin int'!AK373</f>
        <v>0</v>
      </c>
      <c r="AY375" s="95">
        <f>'Datos sin int'!AL373</f>
        <v>1</v>
      </c>
      <c r="AZ375" s="95">
        <f>'Datos sin int'!AM373</f>
        <v>0</v>
      </c>
      <c r="BA375" s="95">
        <f>'Datos sin int'!AN373</f>
        <v>1</v>
      </c>
      <c r="BB375" s="95">
        <f>'Datos sin int'!AO373</f>
        <v>0</v>
      </c>
      <c r="BC375" s="95">
        <f>'Datos sin int'!AP373</f>
        <v>1</v>
      </c>
      <c r="BD375" s="95">
        <f>'Datos sin int'!AQ373</f>
        <v>0</v>
      </c>
      <c r="BE375" s="95">
        <f>'Datos sin int'!AR373</f>
        <v>0</v>
      </c>
      <c r="BF375" s="95">
        <f>'Datos sin int'!AS373</f>
        <v>1</v>
      </c>
      <c r="BG375" s="95">
        <f>'Datos sin int'!AT373</f>
        <v>0</v>
      </c>
      <c r="BH375" s="95">
        <f>'Datos sin int'!AU373</f>
        <v>1</v>
      </c>
      <c r="BI375" s="95">
        <f>'Datos sin int'!AV373</f>
        <v>1</v>
      </c>
      <c r="BJ375" s="95">
        <f>'Datos sin int'!AW373</f>
        <v>0</v>
      </c>
      <c r="BK375" s="95">
        <f>'Datos sin int'!AX373</f>
        <v>2</v>
      </c>
    </row>
    <row r="376" spans="1:63" x14ac:dyDescent="0.3">
      <c r="A376" s="141">
        <v>373</v>
      </c>
      <c r="B376" s="95">
        <f>IF(Datos_totales!$E374=1,1,0)</f>
        <v>0</v>
      </c>
      <c r="C376" s="95">
        <f>IF(Datos_totales!$E374=2,1,0)</f>
        <v>0</v>
      </c>
      <c r="D376" s="95">
        <f>IF(Datos_totales!$E374=3,1,0)</f>
        <v>1</v>
      </c>
      <c r="E376" s="95">
        <f>IF(Datos_totales!$E374=4,1,0)</f>
        <v>0</v>
      </c>
      <c r="F376" s="95">
        <f>IF(Datos_totales!$B374=40,1,0)</f>
        <v>0</v>
      </c>
      <c r="G376" s="95">
        <f>IF(Datos_totales!$B374=60,1,0)</f>
        <v>1</v>
      </c>
      <c r="H376" s="95">
        <f>IF(Datos_totales!$B374=80,1,0)</f>
        <v>0</v>
      </c>
      <c r="I376" s="95">
        <f>IF(Datos_totales!$B374=90,1,0)</f>
        <v>0</v>
      </c>
      <c r="J376" s="95">
        <f>IF(Datos_totales!$M374=2,1,0)</f>
        <v>1</v>
      </c>
      <c r="K376" s="95">
        <f>IF(Datos_totales!$M374=3,1,0)</f>
        <v>0</v>
      </c>
      <c r="L376" s="95">
        <f>IF(Datos_totales!$M374=4,1,0)</f>
        <v>0</v>
      </c>
      <c r="M376" s="95">
        <f>IF(Datos_totales!$M374&gt;4,1,0)</f>
        <v>0</v>
      </c>
      <c r="N376" s="95">
        <f>IF(Datos_totales!$N374&lt;3.2,1,0)</f>
        <v>0</v>
      </c>
      <c r="O376" s="95">
        <f>IF(AND(Datos_totales!$N374&gt;=3.2,Datos_totales!$N374&lt;3.5),1,0)</f>
        <v>0</v>
      </c>
      <c r="P376" s="95">
        <f>IF(AND(Datos_totales!$N374&gt;=3.5,Datos_totales!$N374&lt;3.7),1,0)</f>
        <v>0</v>
      </c>
      <c r="Q376" s="95">
        <f>IF(AND(Datos_totales!$N374&gt;=3.7,Datos_totales!$N374&lt;4),1,0)</f>
        <v>1</v>
      </c>
      <c r="R376" s="95">
        <f>IF(Datos_totales!$N374&gt;4,1,0)</f>
        <v>0</v>
      </c>
      <c r="S376" s="95">
        <v>0.37999999999999545</v>
      </c>
      <c r="T376" s="95">
        <f t="shared" si="77"/>
        <v>284.38</v>
      </c>
      <c r="U376" s="95">
        <v>0</v>
      </c>
      <c r="V376" s="53">
        <v>1.0000000000000009E-2</v>
      </c>
      <c r="W376" s="54">
        <f t="shared" si="68"/>
        <v>1</v>
      </c>
      <c r="X376" s="54">
        <f t="shared" si="69"/>
        <v>0</v>
      </c>
      <c r="Y376" s="54">
        <f t="shared" si="70"/>
        <v>0</v>
      </c>
      <c r="Z376" s="54">
        <f t="shared" si="71"/>
        <v>0</v>
      </c>
      <c r="AA376" s="54">
        <f t="shared" si="72"/>
        <v>0</v>
      </c>
      <c r="AB376" s="95">
        <v>2374</v>
      </c>
      <c r="AC376" s="95">
        <v>2319</v>
      </c>
      <c r="AD376" s="95">
        <v>2265</v>
      </c>
      <c r="AE376" s="95">
        <f t="shared" si="73"/>
        <v>2319</v>
      </c>
      <c r="AF376" s="95">
        <v>45.63</v>
      </c>
      <c r="AG376" s="95">
        <v>1.6592504687726608</v>
      </c>
      <c r="AH376" s="95">
        <v>4.16</v>
      </c>
      <c r="AI376" s="95">
        <f t="shared" si="74"/>
        <v>0</v>
      </c>
      <c r="AJ376" s="95">
        <f t="shared" si="75"/>
        <v>0</v>
      </c>
      <c r="AK376" s="95">
        <f t="shared" si="65"/>
        <v>0</v>
      </c>
      <c r="AL376" s="95">
        <f t="shared" si="66"/>
        <v>1</v>
      </c>
      <c r="AM376" s="95">
        <f t="shared" si="67"/>
        <v>0</v>
      </c>
      <c r="AN376" s="95">
        <v>0.61909333062674277</v>
      </c>
      <c r="AO376" s="95">
        <v>0</v>
      </c>
      <c r="AP376" s="50">
        <f t="shared" si="76"/>
        <v>0</v>
      </c>
      <c r="AQ376" s="95">
        <v>0</v>
      </c>
      <c r="AR376" s="95">
        <f>'Datos sin int'!AE374</f>
        <v>0</v>
      </c>
      <c r="AS376" s="95">
        <f>'Datos sin int'!AF374</f>
        <v>0</v>
      </c>
      <c r="AT376" s="95">
        <f>'Datos sin int'!AG374</f>
        <v>0</v>
      </c>
      <c r="AU376" s="95">
        <f>'Datos sin int'!AH374</f>
        <v>0</v>
      </c>
      <c r="AV376" s="95">
        <f>'Datos sin int'!AI374</f>
        <v>0</v>
      </c>
      <c r="AW376" s="95">
        <f>'Datos sin int'!AJ374</f>
        <v>0</v>
      </c>
      <c r="AX376" s="95">
        <f>'Datos sin int'!AK374</f>
        <v>0</v>
      </c>
      <c r="AY376" s="95">
        <f>'Datos sin int'!AL374</f>
        <v>1</v>
      </c>
      <c r="AZ376" s="95">
        <f>'Datos sin int'!AM374</f>
        <v>0</v>
      </c>
      <c r="BA376" s="95">
        <f>'Datos sin int'!AN374</f>
        <v>1</v>
      </c>
      <c r="BB376" s="95">
        <f>'Datos sin int'!AO374</f>
        <v>0</v>
      </c>
      <c r="BC376" s="95">
        <f>'Datos sin int'!AP374</f>
        <v>0</v>
      </c>
      <c r="BD376" s="95">
        <f>'Datos sin int'!AQ374</f>
        <v>0</v>
      </c>
      <c r="BE376" s="95">
        <f>'Datos sin int'!AR374</f>
        <v>0</v>
      </c>
      <c r="BF376" s="95">
        <f>'Datos sin int'!AS374</f>
        <v>0</v>
      </c>
      <c r="BG376" s="95">
        <f>'Datos sin int'!AT374</f>
        <v>0</v>
      </c>
      <c r="BH376" s="95">
        <f>'Datos sin int'!AU374</f>
        <v>0</v>
      </c>
      <c r="BI376" s="95">
        <f>'Datos sin int'!AV374</f>
        <v>1</v>
      </c>
      <c r="BJ376" s="95">
        <f>'Datos sin int'!AW374</f>
        <v>0</v>
      </c>
      <c r="BK376" s="95">
        <f>'Datos sin int'!AX374</f>
        <v>1</v>
      </c>
    </row>
    <row r="377" spans="1:63" x14ac:dyDescent="0.3">
      <c r="A377" s="141">
        <v>374</v>
      </c>
      <c r="B377" s="95">
        <f>IF(Datos_totales!$E375=1,1,0)</f>
        <v>0</v>
      </c>
      <c r="C377" s="95">
        <f>IF(Datos_totales!$E375=2,1,0)</f>
        <v>0</v>
      </c>
      <c r="D377" s="95">
        <f>IF(Datos_totales!$E375=3,1,0)</f>
        <v>1</v>
      </c>
      <c r="E377" s="95">
        <f>IF(Datos_totales!$E375=4,1,0)</f>
        <v>0</v>
      </c>
      <c r="F377" s="95">
        <f>IF(Datos_totales!$B375=40,1,0)</f>
        <v>0</v>
      </c>
      <c r="G377" s="95">
        <f>IF(Datos_totales!$B375=60,1,0)</f>
        <v>1</v>
      </c>
      <c r="H377" s="95">
        <f>IF(Datos_totales!$B375=80,1,0)</f>
        <v>0</v>
      </c>
      <c r="I377" s="95">
        <f>IF(Datos_totales!$B375=90,1,0)</f>
        <v>0</v>
      </c>
      <c r="J377" s="95">
        <f>IF(Datos_totales!$M375=2,1,0)</f>
        <v>1</v>
      </c>
      <c r="K377" s="95">
        <f>IF(Datos_totales!$M375=3,1,0)</f>
        <v>0</v>
      </c>
      <c r="L377" s="95">
        <f>IF(Datos_totales!$M375=4,1,0)</f>
        <v>0</v>
      </c>
      <c r="M377" s="95">
        <f>IF(Datos_totales!$M375&gt;4,1,0)</f>
        <v>0</v>
      </c>
      <c r="N377" s="95">
        <f>IF(Datos_totales!$N375&lt;3.2,1,0)</f>
        <v>0</v>
      </c>
      <c r="O377" s="95">
        <f>IF(AND(Datos_totales!$N375&gt;=3.2,Datos_totales!$N375&lt;3.5),1,0)</f>
        <v>0</v>
      </c>
      <c r="P377" s="95">
        <f>IF(AND(Datos_totales!$N375&gt;=3.5,Datos_totales!$N375&lt;3.7),1,0)</f>
        <v>1</v>
      </c>
      <c r="Q377" s="95">
        <f>IF(AND(Datos_totales!$N375&gt;=3.7,Datos_totales!$N375&lt;4),1,0)</f>
        <v>0</v>
      </c>
      <c r="R377" s="95">
        <f>IF(Datos_totales!$N375&gt;4,1,0)</f>
        <v>0</v>
      </c>
      <c r="S377" s="95">
        <v>0.44999999999998863</v>
      </c>
      <c r="T377" s="95">
        <f t="shared" si="77"/>
        <v>284.83</v>
      </c>
      <c r="U377" s="95">
        <v>0</v>
      </c>
      <c r="V377" s="53">
        <v>0</v>
      </c>
      <c r="W377" s="54">
        <f t="shared" si="68"/>
        <v>1</v>
      </c>
      <c r="X377" s="54">
        <f t="shared" si="69"/>
        <v>0</v>
      </c>
      <c r="Y377" s="54">
        <f t="shared" si="70"/>
        <v>0</v>
      </c>
      <c r="Z377" s="54">
        <f t="shared" si="71"/>
        <v>0</v>
      </c>
      <c r="AA377" s="54">
        <f t="shared" si="72"/>
        <v>0</v>
      </c>
      <c r="AB377" s="95">
        <v>2374</v>
      </c>
      <c r="AC377" s="95">
        <v>2319</v>
      </c>
      <c r="AD377" s="95">
        <v>2265</v>
      </c>
      <c r="AE377" s="95">
        <f t="shared" si="73"/>
        <v>2319</v>
      </c>
      <c r="AF377" s="95">
        <v>8.39</v>
      </c>
      <c r="AG377" s="95">
        <v>0.92376196082870032</v>
      </c>
      <c r="AH377" s="95">
        <v>4.2300000000000004</v>
      </c>
      <c r="AI377" s="95">
        <f t="shared" si="74"/>
        <v>0</v>
      </c>
      <c r="AJ377" s="95">
        <f t="shared" si="75"/>
        <v>0</v>
      </c>
      <c r="AK377" s="95">
        <f t="shared" si="65"/>
        <v>0</v>
      </c>
      <c r="AL377" s="95">
        <f t="shared" si="66"/>
        <v>1</v>
      </c>
      <c r="AM377" s="95">
        <f t="shared" si="67"/>
        <v>0</v>
      </c>
      <c r="AN377" s="95">
        <v>0.6263403673750424</v>
      </c>
      <c r="AO377" s="95">
        <v>0</v>
      </c>
      <c r="AP377" s="50">
        <f t="shared" si="76"/>
        <v>0</v>
      </c>
      <c r="AQ377" s="95">
        <v>0</v>
      </c>
      <c r="AR377" s="95">
        <f>'Datos sin int'!AE375</f>
        <v>0</v>
      </c>
      <c r="AS377" s="95">
        <f>'Datos sin int'!AF375</f>
        <v>0</v>
      </c>
      <c r="AT377" s="95">
        <f>'Datos sin int'!AG375</f>
        <v>0</v>
      </c>
      <c r="AU377" s="95">
        <f>'Datos sin int'!AH375</f>
        <v>0</v>
      </c>
      <c r="AV377" s="95">
        <f>'Datos sin int'!AI375</f>
        <v>0</v>
      </c>
      <c r="AW377" s="95">
        <f>'Datos sin int'!AJ375</f>
        <v>0</v>
      </c>
      <c r="AX377" s="95">
        <f>'Datos sin int'!AK375</f>
        <v>0</v>
      </c>
      <c r="AY377" s="95">
        <f>'Datos sin int'!AL375</f>
        <v>0</v>
      </c>
      <c r="AZ377" s="95">
        <f>'Datos sin int'!AM375</f>
        <v>4</v>
      </c>
      <c r="BA377" s="95">
        <f>'Datos sin int'!AN375</f>
        <v>4</v>
      </c>
      <c r="BB377" s="95">
        <f>'Datos sin int'!AO375</f>
        <v>0</v>
      </c>
      <c r="BC377" s="95">
        <f>'Datos sin int'!AP375</f>
        <v>0</v>
      </c>
      <c r="BD377" s="95">
        <f>'Datos sin int'!AQ375</f>
        <v>0</v>
      </c>
      <c r="BE377" s="95">
        <f>'Datos sin int'!AR375</f>
        <v>0</v>
      </c>
      <c r="BF377" s="95">
        <f>'Datos sin int'!AS375</f>
        <v>0</v>
      </c>
      <c r="BG377" s="95">
        <f>'Datos sin int'!AT375</f>
        <v>0</v>
      </c>
      <c r="BH377" s="95">
        <f>'Datos sin int'!AU375</f>
        <v>0</v>
      </c>
      <c r="BI377" s="95">
        <f>'Datos sin int'!AV375</f>
        <v>0</v>
      </c>
      <c r="BJ377" s="95">
        <f>'Datos sin int'!AW375</f>
        <v>4</v>
      </c>
      <c r="BK377" s="95">
        <f>'Datos sin int'!AX375</f>
        <v>4</v>
      </c>
    </row>
    <row r="378" spans="1:63" x14ac:dyDescent="0.3">
      <c r="A378" s="141">
        <v>375</v>
      </c>
      <c r="B378" s="95">
        <f>IF(Datos_totales!$E376=1,1,0)</f>
        <v>0</v>
      </c>
      <c r="C378" s="95">
        <f>IF(Datos_totales!$E376=2,1,0)</f>
        <v>0</v>
      </c>
      <c r="D378" s="95">
        <f>IF(Datos_totales!$E376=3,1,0)</f>
        <v>0</v>
      </c>
      <c r="E378" s="95">
        <f>IF(Datos_totales!$E376=4,1,0)</f>
        <v>1</v>
      </c>
      <c r="F378" s="95">
        <f>IF(Datos_totales!$B376=40,1,0)</f>
        <v>0</v>
      </c>
      <c r="G378" s="95">
        <f>IF(Datos_totales!$B376=60,1,0)</f>
        <v>0</v>
      </c>
      <c r="H378" s="95">
        <f>IF(Datos_totales!$B376=80,1,0)</f>
        <v>1</v>
      </c>
      <c r="I378" s="95">
        <f>IF(Datos_totales!$B376=90,1,0)</f>
        <v>0</v>
      </c>
      <c r="J378" s="95">
        <f>IF(Datos_totales!$M376=2,1,0)</f>
        <v>1</v>
      </c>
      <c r="K378" s="95">
        <f>IF(Datos_totales!$M376=3,1,0)</f>
        <v>0</v>
      </c>
      <c r="L378" s="95">
        <f>IF(Datos_totales!$M376=4,1,0)</f>
        <v>0</v>
      </c>
      <c r="M378" s="95">
        <f>IF(Datos_totales!$M376&gt;4,1,0)</f>
        <v>0</v>
      </c>
      <c r="N378" s="95">
        <f>IF(Datos_totales!$N376&lt;3.2,1,0)</f>
        <v>0</v>
      </c>
      <c r="O378" s="95">
        <f>IF(AND(Datos_totales!$N376&gt;=3.2,Datos_totales!$N376&lt;3.5),1,0)</f>
        <v>0</v>
      </c>
      <c r="P378" s="95">
        <f>IF(AND(Datos_totales!$N376&gt;=3.5,Datos_totales!$N376&lt;3.7),1,0)</f>
        <v>0</v>
      </c>
      <c r="Q378" s="95">
        <f>IF(AND(Datos_totales!$N376&gt;=3.7,Datos_totales!$N376&lt;4),1,0)</f>
        <v>1</v>
      </c>
      <c r="R378" s="95">
        <f>IF(Datos_totales!$N376&gt;4,1,0)</f>
        <v>0</v>
      </c>
      <c r="S378" s="95">
        <v>0.67000000000001592</v>
      </c>
      <c r="T378" s="95">
        <f t="shared" si="77"/>
        <v>285.5</v>
      </c>
      <c r="U378" s="95">
        <v>0</v>
      </c>
      <c r="V378" s="53">
        <v>0.10999999999999999</v>
      </c>
      <c r="W378" s="54">
        <f t="shared" si="68"/>
        <v>0</v>
      </c>
      <c r="X378" s="54">
        <f t="shared" si="69"/>
        <v>0</v>
      </c>
      <c r="Y378" s="54">
        <f t="shared" si="70"/>
        <v>1</v>
      </c>
      <c r="Z378" s="54">
        <f t="shared" si="71"/>
        <v>0</v>
      </c>
      <c r="AA378" s="54">
        <f t="shared" si="72"/>
        <v>0</v>
      </c>
      <c r="AB378" s="95">
        <v>2374</v>
      </c>
      <c r="AC378" s="95">
        <v>2319</v>
      </c>
      <c r="AD378" s="95">
        <v>2265</v>
      </c>
      <c r="AE378" s="95">
        <f t="shared" si="73"/>
        <v>2319</v>
      </c>
      <c r="AF378" s="95">
        <v>33.049999999999997</v>
      </c>
      <c r="AG378" s="95">
        <v>1.5191714638216589</v>
      </c>
      <c r="AH378" s="95">
        <v>4.8</v>
      </c>
      <c r="AI378" s="95">
        <f t="shared" si="74"/>
        <v>0</v>
      </c>
      <c r="AJ378" s="95">
        <f t="shared" si="75"/>
        <v>0</v>
      </c>
      <c r="AK378" s="95">
        <f t="shared" si="65"/>
        <v>0</v>
      </c>
      <c r="AL378" s="95">
        <f t="shared" si="66"/>
        <v>1</v>
      </c>
      <c r="AM378" s="95">
        <f t="shared" si="67"/>
        <v>0</v>
      </c>
      <c r="AN378" s="95">
        <v>0.68124123737558717</v>
      </c>
      <c r="AO378" s="95">
        <v>0</v>
      </c>
      <c r="AP378" s="50">
        <f t="shared" si="76"/>
        <v>0</v>
      </c>
      <c r="AQ378" s="95">
        <v>0</v>
      </c>
      <c r="AR378" s="95">
        <f>'Datos sin int'!AE376</f>
        <v>0</v>
      </c>
      <c r="AS378" s="95">
        <f>'Datos sin int'!AF376</f>
        <v>0</v>
      </c>
      <c r="AT378" s="95">
        <f>'Datos sin int'!AG376</f>
        <v>0</v>
      </c>
      <c r="AU378" s="95">
        <f>'Datos sin int'!AH376</f>
        <v>0</v>
      </c>
      <c r="AV378" s="95">
        <f>'Datos sin int'!AI376</f>
        <v>0</v>
      </c>
      <c r="AW378" s="95">
        <f>'Datos sin int'!AJ376</f>
        <v>0</v>
      </c>
      <c r="AX378" s="95">
        <f>'Datos sin int'!AK376</f>
        <v>0</v>
      </c>
      <c r="AY378" s="95">
        <f>'Datos sin int'!AL376</f>
        <v>0</v>
      </c>
      <c r="AZ378" s="95">
        <f>'Datos sin int'!AM376</f>
        <v>1</v>
      </c>
      <c r="BA378" s="95">
        <f>'Datos sin int'!AN376</f>
        <v>1</v>
      </c>
      <c r="BB378" s="95">
        <f>'Datos sin int'!AO376</f>
        <v>0</v>
      </c>
      <c r="BC378" s="95">
        <f>'Datos sin int'!AP376</f>
        <v>0</v>
      </c>
      <c r="BD378" s="95">
        <f>'Datos sin int'!AQ376</f>
        <v>0</v>
      </c>
      <c r="BE378" s="95">
        <f>'Datos sin int'!AR376</f>
        <v>0</v>
      </c>
      <c r="BF378" s="95">
        <f>'Datos sin int'!AS376</f>
        <v>0</v>
      </c>
      <c r="BG378" s="95">
        <f>'Datos sin int'!AT376</f>
        <v>0</v>
      </c>
      <c r="BH378" s="95">
        <f>'Datos sin int'!AU376</f>
        <v>0</v>
      </c>
      <c r="BI378" s="95">
        <f>'Datos sin int'!AV376</f>
        <v>0</v>
      </c>
      <c r="BJ378" s="95">
        <f>'Datos sin int'!AW376</f>
        <v>1</v>
      </c>
      <c r="BK378" s="95">
        <f>'Datos sin int'!AX376</f>
        <v>1</v>
      </c>
    </row>
    <row r="379" spans="1:63" x14ac:dyDescent="0.3">
      <c r="A379" s="141">
        <v>376</v>
      </c>
      <c r="B379" s="95">
        <f>IF(Datos_totales!$E377=1,1,0)</f>
        <v>0</v>
      </c>
      <c r="C379" s="95">
        <f>IF(Datos_totales!$E377=2,1,0)</f>
        <v>0</v>
      </c>
      <c r="D379" s="95">
        <f>IF(Datos_totales!$E377=3,1,0)</f>
        <v>0</v>
      </c>
      <c r="E379" s="95">
        <f>IF(Datos_totales!$E377=4,1,0)</f>
        <v>1</v>
      </c>
      <c r="F379" s="95">
        <f>IF(Datos_totales!$B377=40,1,0)</f>
        <v>0</v>
      </c>
      <c r="G379" s="95">
        <f>IF(Datos_totales!$B377=60,1,0)</f>
        <v>0</v>
      </c>
      <c r="H379" s="95">
        <f>IF(Datos_totales!$B377=80,1,0)</f>
        <v>1</v>
      </c>
      <c r="I379" s="95">
        <f>IF(Datos_totales!$B377=90,1,0)</f>
        <v>0</v>
      </c>
      <c r="J379" s="95">
        <f>IF(Datos_totales!$M377=2,1,0)</f>
        <v>1</v>
      </c>
      <c r="K379" s="95">
        <f>IF(Datos_totales!$M377=3,1,0)</f>
        <v>0</v>
      </c>
      <c r="L379" s="95">
        <f>IF(Datos_totales!$M377=4,1,0)</f>
        <v>0</v>
      </c>
      <c r="M379" s="95">
        <f>IF(Datos_totales!$M377&gt;4,1,0)</f>
        <v>0</v>
      </c>
      <c r="N379" s="95">
        <f>IF(Datos_totales!$N377&lt;3.2,1,0)</f>
        <v>0</v>
      </c>
      <c r="O379" s="95">
        <f>IF(AND(Datos_totales!$N377&gt;=3.2,Datos_totales!$N377&lt;3.5),1,0)</f>
        <v>0</v>
      </c>
      <c r="P379" s="95">
        <f>IF(AND(Datos_totales!$N377&gt;=3.5,Datos_totales!$N377&lt;3.7),1,0)</f>
        <v>0</v>
      </c>
      <c r="Q379" s="95">
        <f>IF(AND(Datos_totales!$N377&gt;=3.7,Datos_totales!$N377&lt;4),1,0)</f>
        <v>1</v>
      </c>
      <c r="R379" s="95">
        <f>IF(Datos_totales!$N377&gt;4,1,0)</f>
        <v>0</v>
      </c>
      <c r="S379" s="95">
        <v>0.25</v>
      </c>
      <c r="T379" s="95">
        <f t="shared" si="77"/>
        <v>285.75</v>
      </c>
      <c r="U379" s="95">
        <v>0</v>
      </c>
      <c r="V379" s="53">
        <v>0</v>
      </c>
      <c r="W379" s="54">
        <f t="shared" si="68"/>
        <v>1</v>
      </c>
      <c r="X379" s="54">
        <f t="shared" si="69"/>
        <v>0</v>
      </c>
      <c r="Y379" s="54">
        <f t="shared" si="70"/>
        <v>0</v>
      </c>
      <c r="Z379" s="54">
        <f t="shared" si="71"/>
        <v>0</v>
      </c>
      <c r="AA379" s="54">
        <f t="shared" si="72"/>
        <v>0</v>
      </c>
      <c r="AB379" s="95">
        <v>2374</v>
      </c>
      <c r="AC379" s="95">
        <v>2319</v>
      </c>
      <c r="AD379" s="95">
        <v>2265</v>
      </c>
      <c r="AE379" s="95">
        <f t="shared" si="73"/>
        <v>2319</v>
      </c>
      <c r="AF379" s="95">
        <v>36.78</v>
      </c>
      <c r="AG379" s="95">
        <v>1.5656117249020587</v>
      </c>
      <c r="AH379" s="95">
        <v>4.74</v>
      </c>
      <c r="AI379" s="95">
        <f t="shared" si="74"/>
        <v>0</v>
      </c>
      <c r="AJ379" s="95">
        <f t="shared" si="75"/>
        <v>0</v>
      </c>
      <c r="AK379" s="95">
        <f t="shared" si="65"/>
        <v>0</v>
      </c>
      <c r="AL379" s="95">
        <f t="shared" si="66"/>
        <v>1</v>
      </c>
      <c r="AM379" s="95">
        <f t="shared" si="67"/>
        <v>0</v>
      </c>
      <c r="AN379" s="95">
        <v>0.67577834167408513</v>
      </c>
      <c r="AO379" s="95">
        <v>1</v>
      </c>
      <c r="AP379" s="50">
        <f t="shared" si="76"/>
        <v>4</v>
      </c>
      <c r="AQ379" s="95">
        <v>0</v>
      </c>
      <c r="AR379" s="95">
        <f>'Datos sin int'!AE377</f>
        <v>0</v>
      </c>
      <c r="AS379" s="95">
        <f>'Datos sin int'!AF377</f>
        <v>0</v>
      </c>
      <c r="AT379" s="95">
        <f>'Datos sin int'!AG377</f>
        <v>0</v>
      </c>
      <c r="AU379" s="95">
        <f>'Datos sin int'!AH377</f>
        <v>0</v>
      </c>
      <c r="AV379" s="95">
        <f>'Datos sin int'!AI377</f>
        <v>0</v>
      </c>
      <c r="AW379" s="95">
        <f>'Datos sin int'!AJ377</f>
        <v>0</v>
      </c>
      <c r="AX379" s="95">
        <f>'Datos sin int'!AK377</f>
        <v>0</v>
      </c>
      <c r="AY379" s="95">
        <f>'Datos sin int'!AL377</f>
        <v>0</v>
      </c>
      <c r="AZ379" s="95">
        <f>'Datos sin int'!AM377</f>
        <v>0</v>
      </c>
      <c r="BA379" s="95">
        <f>'Datos sin int'!AN377</f>
        <v>0</v>
      </c>
      <c r="BB379" s="95">
        <f>'Datos sin int'!AO377</f>
        <v>0</v>
      </c>
      <c r="BC379" s="95">
        <f>'Datos sin int'!AP377</f>
        <v>0</v>
      </c>
      <c r="BD379" s="95">
        <f>'Datos sin int'!AQ377</f>
        <v>0</v>
      </c>
      <c r="BE379" s="95">
        <f>'Datos sin int'!AR377</f>
        <v>0</v>
      </c>
      <c r="BF379" s="95">
        <f>'Datos sin int'!AS377</f>
        <v>0</v>
      </c>
      <c r="BG379" s="95">
        <f>'Datos sin int'!AT377</f>
        <v>0</v>
      </c>
      <c r="BH379" s="95">
        <f>'Datos sin int'!AU377</f>
        <v>0</v>
      </c>
      <c r="BI379" s="95">
        <f>'Datos sin int'!AV377</f>
        <v>0</v>
      </c>
      <c r="BJ379" s="95">
        <f>'Datos sin int'!AW377</f>
        <v>0</v>
      </c>
      <c r="BK379" s="95">
        <f>'Datos sin int'!AX377</f>
        <v>0</v>
      </c>
    </row>
    <row r="380" spans="1:63" x14ac:dyDescent="0.3">
      <c r="A380" s="141">
        <v>377</v>
      </c>
      <c r="B380" s="95">
        <f>IF(Datos_totales!$E378=1,1,0)</f>
        <v>0</v>
      </c>
      <c r="C380" s="95">
        <f>IF(Datos_totales!$E378=2,1,0)</f>
        <v>0</v>
      </c>
      <c r="D380" s="95">
        <f>IF(Datos_totales!$E378=3,1,0)</f>
        <v>0</v>
      </c>
      <c r="E380" s="95">
        <f>IF(Datos_totales!$E378=4,1,0)</f>
        <v>1</v>
      </c>
      <c r="F380" s="95">
        <f>IF(Datos_totales!$B378=40,1,0)</f>
        <v>0</v>
      </c>
      <c r="G380" s="95">
        <f>IF(Datos_totales!$B378=60,1,0)</f>
        <v>0</v>
      </c>
      <c r="H380" s="95">
        <f>IF(Datos_totales!$B378=80,1,0)</f>
        <v>1</v>
      </c>
      <c r="I380" s="95">
        <f>IF(Datos_totales!$B378=90,1,0)</f>
        <v>0</v>
      </c>
      <c r="J380" s="95">
        <f>IF(Datos_totales!$M378=2,1,0)</f>
        <v>1</v>
      </c>
      <c r="K380" s="95">
        <f>IF(Datos_totales!$M378=3,1,0)</f>
        <v>0</v>
      </c>
      <c r="L380" s="95">
        <f>IF(Datos_totales!$M378=4,1,0)</f>
        <v>0</v>
      </c>
      <c r="M380" s="95">
        <f>IF(Datos_totales!$M378&gt;4,1,0)</f>
        <v>0</v>
      </c>
      <c r="N380" s="95">
        <f>IF(Datos_totales!$N378&lt;3.2,1,0)</f>
        <v>0</v>
      </c>
      <c r="O380" s="95">
        <f>IF(AND(Datos_totales!$N378&gt;=3.2,Datos_totales!$N378&lt;3.5),1,0)</f>
        <v>0</v>
      </c>
      <c r="P380" s="95">
        <f>IF(AND(Datos_totales!$N378&gt;=3.5,Datos_totales!$N378&lt;3.7),1,0)</f>
        <v>1</v>
      </c>
      <c r="Q380" s="95">
        <f>IF(AND(Datos_totales!$N378&gt;=3.7,Datos_totales!$N378&lt;4),1,0)</f>
        <v>0</v>
      </c>
      <c r="R380" s="95">
        <f>IF(Datos_totales!$N378&gt;4,1,0)</f>
        <v>0</v>
      </c>
      <c r="S380" s="95">
        <v>0.64999999999997726</v>
      </c>
      <c r="T380" s="95">
        <f t="shared" si="77"/>
        <v>286.39999999999998</v>
      </c>
      <c r="U380" s="95">
        <v>0</v>
      </c>
      <c r="V380" s="53">
        <v>6.0000000000000053E-2</v>
      </c>
      <c r="W380" s="54">
        <f t="shared" si="68"/>
        <v>0</v>
      </c>
      <c r="X380" s="54">
        <f t="shared" si="69"/>
        <v>1</v>
      </c>
      <c r="Y380" s="54">
        <f t="shared" si="70"/>
        <v>0</v>
      </c>
      <c r="Z380" s="54">
        <f t="shared" si="71"/>
        <v>0</v>
      </c>
      <c r="AA380" s="54">
        <f t="shared" si="72"/>
        <v>0</v>
      </c>
      <c r="AB380" s="95">
        <v>2374</v>
      </c>
      <c r="AC380" s="95">
        <v>2319</v>
      </c>
      <c r="AD380" s="95">
        <v>2265</v>
      </c>
      <c r="AE380" s="95">
        <f t="shared" si="73"/>
        <v>2319</v>
      </c>
      <c r="AF380" s="95">
        <v>40.51</v>
      </c>
      <c r="AG380" s="95">
        <v>1.6075622431835883</v>
      </c>
      <c r="AH380" s="95">
        <v>4.33</v>
      </c>
      <c r="AI380" s="95">
        <f t="shared" si="74"/>
        <v>0</v>
      </c>
      <c r="AJ380" s="95">
        <f t="shared" si="75"/>
        <v>0</v>
      </c>
      <c r="AK380" s="95">
        <f t="shared" si="65"/>
        <v>0</v>
      </c>
      <c r="AL380" s="95">
        <f t="shared" si="66"/>
        <v>1</v>
      </c>
      <c r="AM380" s="95">
        <f t="shared" si="67"/>
        <v>0</v>
      </c>
      <c r="AN380" s="95">
        <v>0.63648789635336545</v>
      </c>
      <c r="AO380" s="95">
        <v>0</v>
      </c>
      <c r="AP380" s="50">
        <f t="shared" si="76"/>
        <v>0</v>
      </c>
      <c r="AQ380" s="95">
        <v>0</v>
      </c>
      <c r="AR380" s="95">
        <f>'Datos sin int'!AE378</f>
        <v>0</v>
      </c>
      <c r="AS380" s="95">
        <f>'Datos sin int'!AF378</f>
        <v>1</v>
      </c>
      <c r="AT380" s="95">
        <f>'Datos sin int'!AG378</f>
        <v>0</v>
      </c>
      <c r="AU380" s="95">
        <f>'Datos sin int'!AH378</f>
        <v>1</v>
      </c>
      <c r="AV380" s="95">
        <f>'Datos sin int'!AI378</f>
        <v>2</v>
      </c>
      <c r="AW380" s="95">
        <f>'Datos sin int'!AJ378</f>
        <v>0</v>
      </c>
      <c r="AX380" s="95">
        <f>'Datos sin int'!AK378</f>
        <v>0</v>
      </c>
      <c r="AY380" s="95">
        <f>'Datos sin int'!AL378</f>
        <v>0</v>
      </c>
      <c r="AZ380" s="95">
        <f>'Datos sin int'!AM378</f>
        <v>0</v>
      </c>
      <c r="BA380" s="95">
        <f>'Datos sin int'!AN378</f>
        <v>0</v>
      </c>
      <c r="BB380" s="95">
        <f>'Datos sin int'!AO378</f>
        <v>0</v>
      </c>
      <c r="BC380" s="95">
        <f>'Datos sin int'!AP378</f>
        <v>0</v>
      </c>
      <c r="BD380" s="95">
        <f>'Datos sin int'!AQ378</f>
        <v>0</v>
      </c>
      <c r="BE380" s="95">
        <f>'Datos sin int'!AR378</f>
        <v>0</v>
      </c>
      <c r="BF380" s="95">
        <f>'Datos sin int'!AS378</f>
        <v>0</v>
      </c>
      <c r="BG380" s="95">
        <f>'Datos sin int'!AT378</f>
        <v>0</v>
      </c>
      <c r="BH380" s="95">
        <f>'Datos sin int'!AU378</f>
        <v>1</v>
      </c>
      <c r="BI380" s="95">
        <f>'Datos sin int'!AV378</f>
        <v>0</v>
      </c>
      <c r="BJ380" s="95">
        <f>'Datos sin int'!AW378</f>
        <v>1</v>
      </c>
      <c r="BK380" s="95">
        <f>'Datos sin int'!AX378</f>
        <v>2</v>
      </c>
    </row>
    <row r="381" spans="1:63" x14ac:dyDescent="0.3">
      <c r="A381" s="141">
        <v>378</v>
      </c>
      <c r="B381" s="95">
        <f>IF(Datos_totales!$E379=1,1,0)</f>
        <v>0</v>
      </c>
      <c r="C381" s="95">
        <f>IF(Datos_totales!$E379=2,1,0)</f>
        <v>0</v>
      </c>
      <c r="D381" s="95">
        <f>IF(Datos_totales!$E379=3,1,0)</f>
        <v>0</v>
      </c>
      <c r="E381" s="95">
        <f>IF(Datos_totales!$E379=4,1,0)</f>
        <v>1</v>
      </c>
      <c r="F381" s="95">
        <f>IF(Datos_totales!$B379=40,1,0)</f>
        <v>0</v>
      </c>
      <c r="G381" s="95">
        <f>IF(Datos_totales!$B379=60,1,0)</f>
        <v>0</v>
      </c>
      <c r="H381" s="95">
        <f>IF(Datos_totales!$B379=80,1,0)</f>
        <v>1</v>
      </c>
      <c r="I381" s="95">
        <f>IF(Datos_totales!$B379=90,1,0)</f>
        <v>0</v>
      </c>
      <c r="J381" s="95">
        <f>IF(Datos_totales!$M379=2,1,0)</f>
        <v>1</v>
      </c>
      <c r="K381" s="95">
        <f>IF(Datos_totales!$M379=3,1,0)</f>
        <v>0</v>
      </c>
      <c r="L381" s="95">
        <f>IF(Datos_totales!$M379=4,1,0)</f>
        <v>0</v>
      </c>
      <c r="M381" s="95">
        <f>IF(Datos_totales!$M379&gt;4,1,0)</f>
        <v>0</v>
      </c>
      <c r="N381" s="95">
        <f>IF(Datos_totales!$N379&lt;3.2,1,0)</f>
        <v>0</v>
      </c>
      <c r="O381" s="95">
        <f>IF(AND(Datos_totales!$N379&gt;=3.2,Datos_totales!$N379&lt;3.5),1,0)</f>
        <v>0</v>
      </c>
      <c r="P381" s="95">
        <f>IF(AND(Datos_totales!$N379&gt;=3.5,Datos_totales!$N379&lt;3.7),1,0)</f>
        <v>1</v>
      </c>
      <c r="Q381" s="95">
        <f>IF(AND(Datos_totales!$N379&gt;=3.7,Datos_totales!$N379&lt;4),1,0)</f>
        <v>0</v>
      </c>
      <c r="R381" s="95">
        <f>IF(Datos_totales!$N379&gt;4,1,0)</f>
        <v>0</v>
      </c>
      <c r="S381" s="95">
        <v>0.30000000000001137</v>
      </c>
      <c r="T381" s="95">
        <f t="shared" si="77"/>
        <v>286.7</v>
      </c>
      <c r="U381" s="95">
        <v>0</v>
      </c>
      <c r="V381" s="53">
        <v>0</v>
      </c>
      <c r="W381" s="54">
        <f t="shared" si="68"/>
        <v>1</v>
      </c>
      <c r="X381" s="54">
        <f t="shared" si="69"/>
        <v>0</v>
      </c>
      <c r="Y381" s="54">
        <f t="shared" si="70"/>
        <v>0</v>
      </c>
      <c r="Z381" s="54">
        <f t="shared" si="71"/>
        <v>0</v>
      </c>
      <c r="AA381" s="54">
        <f t="shared" si="72"/>
        <v>0</v>
      </c>
      <c r="AB381" s="95">
        <v>2374</v>
      </c>
      <c r="AC381" s="95">
        <v>2319</v>
      </c>
      <c r="AD381" s="95">
        <v>2265</v>
      </c>
      <c r="AE381" s="95">
        <f t="shared" si="73"/>
        <v>2319</v>
      </c>
      <c r="AF381" s="95">
        <v>40.51</v>
      </c>
      <c r="AG381" s="95">
        <v>1.6075622431835883</v>
      </c>
      <c r="AH381" s="95">
        <v>5.22</v>
      </c>
      <c r="AI381" s="95">
        <f t="shared" si="74"/>
        <v>0</v>
      </c>
      <c r="AJ381" s="95">
        <f t="shared" si="75"/>
        <v>0</v>
      </c>
      <c r="AK381" s="95">
        <f t="shared" si="65"/>
        <v>0</v>
      </c>
      <c r="AL381" s="95">
        <f t="shared" si="66"/>
        <v>1</v>
      </c>
      <c r="AM381" s="95">
        <f t="shared" si="67"/>
        <v>0</v>
      </c>
      <c r="AN381" s="95">
        <v>0.71767050300226209</v>
      </c>
      <c r="AO381" s="95">
        <v>0</v>
      </c>
      <c r="AP381" s="50">
        <f t="shared" si="76"/>
        <v>0</v>
      </c>
      <c r="AQ381" s="95">
        <v>0</v>
      </c>
      <c r="AR381" s="95">
        <f>'Datos sin int'!AE379</f>
        <v>0</v>
      </c>
      <c r="AS381" s="95">
        <f>'Datos sin int'!AF379</f>
        <v>0</v>
      </c>
      <c r="AT381" s="95">
        <f>'Datos sin int'!AG379</f>
        <v>0</v>
      </c>
      <c r="AU381" s="95">
        <f>'Datos sin int'!AH379</f>
        <v>0</v>
      </c>
      <c r="AV381" s="95">
        <f>'Datos sin int'!AI379</f>
        <v>0</v>
      </c>
      <c r="AW381" s="95">
        <f>'Datos sin int'!AJ379</f>
        <v>0</v>
      </c>
      <c r="AX381" s="95">
        <f>'Datos sin int'!AK379</f>
        <v>0</v>
      </c>
      <c r="AY381" s="95">
        <f>'Datos sin int'!AL379</f>
        <v>0</v>
      </c>
      <c r="AZ381" s="95">
        <f>'Datos sin int'!AM379</f>
        <v>0</v>
      </c>
      <c r="BA381" s="95">
        <f>'Datos sin int'!AN379</f>
        <v>0</v>
      </c>
      <c r="BB381" s="95">
        <f>'Datos sin int'!AO379</f>
        <v>0</v>
      </c>
      <c r="BC381" s="95">
        <f>'Datos sin int'!AP379</f>
        <v>0</v>
      </c>
      <c r="BD381" s="95">
        <f>'Datos sin int'!AQ379</f>
        <v>0</v>
      </c>
      <c r="BE381" s="95">
        <f>'Datos sin int'!AR379</f>
        <v>0</v>
      </c>
      <c r="BF381" s="95">
        <f>'Datos sin int'!AS379</f>
        <v>0</v>
      </c>
      <c r="BG381" s="95">
        <f>'Datos sin int'!AT379</f>
        <v>0</v>
      </c>
      <c r="BH381" s="95">
        <f>'Datos sin int'!AU379</f>
        <v>0</v>
      </c>
      <c r="BI381" s="95">
        <f>'Datos sin int'!AV379</f>
        <v>0</v>
      </c>
      <c r="BJ381" s="95">
        <f>'Datos sin int'!AW379</f>
        <v>0</v>
      </c>
      <c r="BK381" s="95">
        <f>'Datos sin int'!AX379</f>
        <v>0</v>
      </c>
    </row>
    <row r="382" spans="1:63" x14ac:dyDescent="0.3">
      <c r="V382" s="55"/>
      <c r="AR382" s="96">
        <f>SUM(AR4:AR381)</f>
        <v>13</v>
      </c>
      <c r="AS382" s="96">
        <f t="shared" ref="AS382:BK382" si="78">SUM(AS4:AS381)</f>
        <v>57</v>
      </c>
      <c r="AT382" s="96">
        <f t="shared" si="78"/>
        <v>267</v>
      </c>
      <c r="AU382" s="96">
        <f t="shared" si="78"/>
        <v>1165</v>
      </c>
      <c r="AV382" s="96">
        <f t="shared" si="78"/>
        <v>1502</v>
      </c>
      <c r="AW382" s="96">
        <f t="shared" si="78"/>
        <v>10</v>
      </c>
      <c r="AX382" s="96">
        <f t="shared" si="78"/>
        <v>55</v>
      </c>
      <c r="AY382" s="96">
        <f t="shared" si="78"/>
        <v>327</v>
      </c>
      <c r="AZ382" s="96">
        <f t="shared" si="78"/>
        <v>1304</v>
      </c>
      <c r="BA382" s="96">
        <f t="shared" si="78"/>
        <v>1696</v>
      </c>
      <c r="BB382" s="96">
        <f t="shared" si="78"/>
        <v>20</v>
      </c>
      <c r="BC382" s="96">
        <f t="shared" si="78"/>
        <v>80</v>
      </c>
      <c r="BD382" s="96">
        <f t="shared" si="78"/>
        <v>372</v>
      </c>
      <c r="BE382" s="96">
        <f t="shared" si="78"/>
        <v>1397</v>
      </c>
      <c r="BF382" s="96">
        <f t="shared" si="78"/>
        <v>1869</v>
      </c>
      <c r="BG382" s="96">
        <f t="shared" si="78"/>
        <v>43</v>
      </c>
      <c r="BH382" s="96">
        <f t="shared" si="78"/>
        <v>192</v>
      </c>
      <c r="BI382" s="96">
        <f t="shared" si="78"/>
        <v>966</v>
      </c>
      <c r="BJ382" s="96">
        <f t="shared" si="78"/>
        <v>3866</v>
      </c>
      <c r="BK382" s="96">
        <f t="shared" si="78"/>
        <v>5067</v>
      </c>
    </row>
  </sheetData>
  <mergeCells count="7">
    <mergeCell ref="AI1:AM1"/>
    <mergeCell ref="F1:I1"/>
    <mergeCell ref="B2:E2"/>
    <mergeCell ref="J1:M1"/>
    <mergeCell ref="N1:R1"/>
    <mergeCell ref="C1:E1"/>
    <mergeCell ref="W1:AA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234"/>
  <sheetViews>
    <sheetView zoomScale="130" zoomScaleNormal="130" workbookViewId="0">
      <selection activeCell="B12" sqref="B12"/>
    </sheetView>
  </sheetViews>
  <sheetFormatPr baseColWidth="10" defaultColWidth="11.5546875" defaultRowHeight="13.2" x14ac:dyDescent="0.25"/>
  <cols>
    <col min="1" max="1" width="11.5546875" style="71"/>
    <col min="2" max="2" width="17" style="71" bestFit="1" customWidth="1"/>
    <col min="3" max="3" width="77.44140625" style="71" bestFit="1" customWidth="1"/>
    <col min="4" max="9" width="11.5546875" style="71"/>
    <col min="10" max="10" width="46.44140625" style="71" bestFit="1" customWidth="1"/>
    <col min="11" max="11" width="79.6640625" style="71" bestFit="1" customWidth="1"/>
    <col min="12" max="17" width="11.5546875" style="71"/>
    <col min="18" max="18" width="46.44140625" style="71" bestFit="1" customWidth="1"/>
    <col min="19" max="19" width="79.6640625" style="71" bestFit="1" customWidth="1"/>
    <col min="20" max="25" width="11.5546875" style="71"/>
    <col min="26" max="26" width="46.44140625" style="71" bestFit="1" customWidth="1"/>
    <col min="27" max="27" width="79.6640625" style="71" bestFit="1" customWidth="1"/>
    <col min="28" max="16384" width="11.5546875" style="71"/>
  </cols>
  <sheetData>
    <row r="1" spans="2:32" ht="13.8" thickBot="1" x14ac:dyDescent="0.3"/>
    <row r="2" spans="2:32" ht="13.8" thickBot="1" x14ac:dyDescent="0.3">
      <c r="B2" s="164" t="s">
        <v>48</v>
      </c>
      <c r="C2" s="165"/>
      <c r="D2" s="165"/>
      <c r="E2" s="165"/>
      <c r="F2" s="165"/>
      <c r="G2" s="165"/>
      <c r="H2" s="166"/>
      <c r="J2" s="164" t="s">
        <v>121</v>
      </c>
      <c r="K2" s="165"/>
      <c r="L2" s="165"/>
      <c r="M2" s="165"/>
      <c r="N2" s="165"/>
      <c r="O2" s="165"/>
      <c r="P2" s="166"/>
      <c r="R2" s="164" t="s">
        <v>122</v>
      </c>
      <c r="S2" s="165"/>
      <c r="T2" s="165"/>
      <c r="U2" s="165"/>
      <c r="V2" s="165"/>
      <c r="W2" s="165"/>
      <c r="X2" s="166"/>
      <c r="Z2" s="164" t="s">
        <v>123</v>
      </c>
      <c r="AA2" s="165"/>
      <c r="AB2" s="165"/>
      <c r="AC2" s="165"/>
      <c r="AD2" s="165"/>
      <c r="AE2" s="165"/>
      <c r="AF2" s="166"/>
    </row>
    <row r="3" spans="2:32" ht="13.8" thickBot="1" x14ac:dyDescent="0.3">
      <c r="B3" s="167" t="s">
        <v>51</v>
      </c>
      <c r="C3" s="168"/>
      <c r="D3" s="168"/>
      <c r="E3" s="168"/>
      <c r="F3" s="168"/>
      <c r="G3" s="168"/>
      <c r="H3" s="169"/>
      <c r="J3" s="167" t="s">
        <v>51</v>
      </c>
      <c r="K3" s="168"/>
      <c r="L3" s="168"/>
      <c r="M3" s="168"/>
      <c r="N3" s="168"/>
      <c r="O3" s="168"/>
      <c r="P3" s="169"/>
      <c r="R3" s="167" t="s">
        <v>51</v>
      </c>
      <c r="S3" s="168"/>
      <c r="T3" s="168"/>
      <c r="U3" s="168"/>
      <c r="V3" s="168"/>
      <c r="W3" s="168"/>
      <c r="X3" s="169"/>
      <c r="Z3" s="167" t="s">
        <v>51</v>
      </c>
      <c r="AA3" s="168"/>
      <c r="AB3" s="168"/>
      <c r="AC3" s="168"/>
      <c r="AD3" s="168"/>
      <c r="AE3" s="168"/>
      <c r="AF3" s="169"/>
    </row>
    <row r="4" spans="2:32" x14ac:dyDescent="0.25">
      <c r="B4" s="130" t="s">
        <v>25</v>
      </c>
      <c r="C4" s="131" t="s">
        <v>26</v>
      </c>
      <c r="D4" s="131" t="s">
        <v>181</v>
      </c>
      <c r="E4" s="131" t="s">
        <v>31</v>
      </c>
      <c r="F4" s="131" t="s">
        <v>182</v>
      </c>
      <c r="G4" s="131" t="s">
        <v>183</v>
      </c>
      <c r="H4" s="132" t="s">
        <v>48</v>
      </c>
      <c r="J4" s="115" t="s">
        <v>25</v>
      </c>
      <c r="K4" s="72" t="s">
        <v>26</v>
      </c>
      <c r="L4" s="72" t="s">
        <v>181</v>
      </c>
      <c r="M4" s="72" t="s">
        <v>31</v>
      </c>
      <c r="N4" s="72" t="s">
        <v>182</v>
      </c>
      <c r="O4" s="72" t="s">
        <v>183</v>
      </c>
      <c r="P4" s="116" t="s">
        <v>48</v>
      </c>
      <c r="R4" s="115" t="s">
        <v>25</v>
      </c>
      <c r="S4" s="72" t="s">
        <v>26</v>
      </c>
      <c r="T4" s="72" t="s">
        <v>181</v>
      </c>
      <c r="U4" s="72" t="s">
        <v>31</v>
      </c>
      <c r="V4" s="72" t="s">
        <v>182</v>
      </c>
      <c r="W4" s="72" t="s">
        <v>183</v>
      </c>
      <c r="X4" s="116" t="s">
        <v>48</v>
      </c>
      <c r="Z4" s="115" t="s">
        <v>25</v>
      </c>
      <c r="AA4" s="72" t="s">
        <v>26</v>
      </c>
      <c r="AB4" s="72" t="s">
        <v>181</v>
      </c>
      <c r="AC4" s="72" t="s">
        <v>31</v>
      </c>
      <c r="AD4" s="72" t="s">
        <v>182</v>
      </c>
      <c r="AE4" s="72" t="s">
        <v>183</v>
      </c>
      <c r="AF4" s="116" t="s">
        <v>48</v>
      </c>
    </row>
    <row r="5" spans="2:32" x14ac:dyDescent="0.25">
      <c r="B5" s="117" t="s">
        <v>68</v>
      </c>
      <c r="C5" s="73" t="s">
        <v>158</v>
      </c>
      <c r="D5" s="80">
        <f>AVERAGE(Datos_totales!$R$2:$R$379)/1000</f>
        <v>0.75846560846560818</v>
      </c>
      <c r="E5" s="80">
        <f>_xlfn.STDEV.S(Datos_totales!$R$2:$R$379)/1000</f>
        <v>0.34719387429394866</v>
      </c>
      <c r="F5" s="80">
        <f>MIN(Datos_totales!$R$2:$R$379)/1000</f>
        <v>0.14999999999999858</v>
      </c>
      <c r="G5" s="81">
        <f>MAX(Datos_totales!$R$2:$R$379)/1000</f>
        <v>2</v>
      </c>
      <c r="H5" s="118">
        <f>SUM(Datos_totales!$R$2:$R$379)/1000</f>
        <v>286.69999999999987</v>
      </c>
      <c r="J5" s="117" t="s">
        <v>68</v>
      </c>
      <c r="K5" s="73" t="s">
        <v>158</v>
      </c>
      <c r="L5" s="74">
        <f>AVERAGE(Datos_totales!$R$2:$R$21)/1000</f>
        <v>0.7</v>
      </c>
      <c r="M5" s="74">
        <f>_xlfn.STDEV.S(Datos_totales!$R$2:$R$21)/1000</f>
        <v>0.34806366628746771</v>
      </c>
      <c r="N5" s="74">
        <f>MIN(Datos_totales!$R$2:$R$21)/1000</f>
        <v>0.23400000000000001</v>
      </c>
      <c r="O5" s="75">
        <f>MAX(Datos_totales!$R$2:$R$21)/1000</f>
        <v>1.4569999999999999</v>
      </c>
      <c r="P5" s="133">
        <f>SUM(Datos_totales!$R$2:$R$21)/1000</f>
        <v>14</v>
      </c>
      <c r="R5" s="117" t="s">
        <v>68</v>
      </c>
      <c r="S5" s="73" t="s">
        <v>158</v>
      </c>
      <c r="T5" s="74">
        <f>AVERAGE(Datos_totales!$R$24:$R$98)/1000</f>
        <v>0.55759999999999987</v>
      </c>
      <c r="U5" s="74">
        <f>_xlfn.STDEV.S(Datos_totales!$R$22:$R$97)/1000</f>
        <v>0.27474511313758226</v>
      </c>
      <c r="V5" s="74">
        <f>MIN(Datos_totales!$R$22:$R$97)/1000</f>
        <v>0.20000000000000284</v>
      </c>
      <c r="W5" s="75">
        <f>MAX(Datos_totales!$R$22:$R$97)/1000</f>
        <v>1.8599999999999997</v>
      </c>
      <c r="X5" s="133">
        <f>SUM(Datos_totales!$R$22:$R$97)/1000</f>
        <v>42.099999999999994</v>
      </c>
      <c r="Z5" s="117" t="s">
        <v>68</v>
      </c>
      <c r="AA5" s="73" t="s">
        <v>158</v>
      </c>
      <c r="AB5" s="80">
        <f>AVERAGE(Datos_totales!$R$97:$R$379)/1000</f>
        <v>0.81625441696113088</v>
      </c>
      <c r="AC5" s="80">
        <f>_xlfn.STDEV.S(Datos_totales!$R$97:$R$379)/1000</f>
        <v>0.3442428410643249</v>
      </c>
      <c r="AD5" s="80">
        <f>MIN(Datos_totales!$R$97:$R$379)/1000</f>
        <v>0.14999999999999858</v>
      </c>
      <c r="AE5" s="81">
        <f>MAX(Datos_totales!$R$97:$R$379)/1000</f>
        <v>2</v>
      </c>
      <c r="AF5" s="118">
        <f>SUM(Datos_totales!$R$97:$R$379)/1000</f>
        <v>231.00000000000006</v>
      </c>
    </row>
    <row r="6" spans="2:32" x14ac:dyDescent="0.25">
      <c r="B6" s="117" t="s">
        <v>159</v>
      </c>
      <c r="C6" s="73" t="s">
        <v>152</v>
      </c>
      <c r="D6" s="80">
        <f>AVERAGE(Datos_totales!$T$2:$T$379)/1000</f>
        <v>0.73411217003190765</v>
      </c>
      <c r="E6" s="80">
        <f>_xlfn.STDEV.S(Datos_totales!$T$2:$T$379)/1000</f>
        <v>0.34434055397450086</v>
      </c>
      <c r="F6" s="80">
        <f>MIN(Datos_totales!$T$2:$T$379)/1000</f>
        <v>0.14284751294900352</v>
      </c>
      <c r="G6" s="81">
        <f>MAX(Datos_totales!$T$2:$T$379)/1000</f>
        <v>1.999978958520835</v>
      </c>
      <c r="H6" s="118">
        <f>SUM(Datos_totales!$T$2:$T$379)/1000</f>
        <v>277.49440027206111</v>
      </c>
      <c r="J6" s="117" t="s">
        <v>159</v>
      </c>
      <c r="K6" s="73" t="s">
        <v>152</v>
      </c>
      <c r="L6" s="74">
        <f>AVERAGE(Datos_totales!$T$2:$T$21)/1000</f>
        <v>0.69195212744423251</v>
      </c>
      <c r="M6" s="74">
        <f>_xlfn.STDEV.S(Datos_totales!$T$2:$T$21)/1000</f>
        <v>0.34393716457463497</v>
      </c>
      <c r="N6" s="74">
        <f>MIN(Datos_totales!$T$2:$T$21)/1000</f>
        <v>0.2339348368174213</v>
      </c>
      <c r="O6" s="75">
        <f>MAX(Datos_totales!$T$2:$T$21)/1000</f>
        <v>1.4568458823070565</v>
      </c>
      <c r="P6" s="133">
        <f>SUM(Datos_totales!$T$2:$T$21)/1000</f>
        <v>13.839042548884651</v>
      </c>
      <c r="R6" s="117" t="s">
        <v>159</v>
      </c>
      <c r="S6" s="73" t="s">
        <v>152</v>
      </c>
      <c r="T6" s="74">
        <f>AVERAGE(Datos_totales!$T$22:$T$97)/1000</f>
        <v>0.53438267404876338</v>
      </c>
      <c r="U6" s="74">
        <f>_xlfn.STDEV.S(Datos_totales!$T$22:$T$97)/1000</f>
        <v>0.26851308616847941</v>
      </c>
      <c r="V6" s="74">
        <f>MIN(Datos_totales!$T$22:$T$97)/1000</f>
        <v>0.19996639846960892</v>
      </c>
      <c r="W6" s="75">
        <f>MAX(Datos_totales!$T$22:$T$97)/1000</f>
        <v>1.8597342305991027</v>
      </c>
      <c r="X6" s="133">
        <f>SUM(Datos_totales!$T$22:$T$97)/1000</f>
        <v>40.613083227706021</v>
      </c>
      <c r="Z6" s="117" t="s">
        <v>159</v>
      </c>
      <c r="AA6" s="73" t="s">
        <v>152</v>
      </c>
      <c r="AB6" s="80">
        <f>AVERAGE(Datos_totales!$T$97:$T$379)/1000</f>
        <v>0.78954854068178193</v>
      </c>
      <c r="AC6" s="80">
        <f>_xlfn.STDEV.S(Datos_totales!$T$97:$T$379)/1000</f>
        <v>0.34322547028153483</v>
      </c>
      <c r="AD6" s="80">
        <f>MIN(Datos_totales!$T$97:$T$379)/1000</f>
        <v>0.14284751294900352</v>
      </c>
      <c r="AE6" s="81">
        <f>MAX(Datos_totales!$T$97:$T$379)/1000</f>
        <v>1.999978958520835</v>
      </c>
      <c r="AF6" s="118">
        <f>SUM(Datos_totales!$T$97:$T$379)/1000</f>
        <v>223.44223701294428</v>
      </c>
    </row>
    <row r="7" spans="2:32" x14ac:dyDescent="0.25">
      <c r="B7" s="119" t="s">
        <v>50</v>
      </c>
      <c r="C7" s="73" t="s">
        <v>49</v>
      </c>
      <c r="D7" s="80">
        <f>AVERAGE(Datos_totales!$M$2:$M$379)</f>
        <v>2.4021164021164023</v>
      </c>
      <c r="E7" s="80">
        <f>_xlfn.STDEV.S(Datos_totales!$M$2:$M$379)</f>
        <v>0.97566994853975719</v>
      </c>
      <c r="F7" s="82">
        <f>MIN(Datos_totales!$M$2:$M$379)</f>
        <v>2</v>
      </c>
      <c r="G7" s="83">
        <f>MAX(Datos_totales!$M$2:$M$379)</f>
        <v>7</v>
      </c>
      <c r="H7" s="120" t="s">
        <v>30</v>
      </c>
      <c r="J7" s="119" t="s">
        <v>50</v>
      </c>
      <c r="K7" s="73" t="s">
        <v>49</v>
      </c>
      <c r="L7" s="74">
        <f>AVERAGE(Datos_totales!$M$2:$M$21)</f>
        <v>5.65</v>
      </c>
      <c r="M7" s="74">
        <f>_xlfn.STDEV.S(Datos_totales!$M$2:$M$21)</f>
        <v>1.0399898784932566</v>
      </c>
      <c r="N7" s="76">
        <f>MIN(Datos_totales!$M$2:$M$21)</f>
        <v>4</v>
      </c>
      <c r="O7" s="73">
        <f>MAX(Datos_totales!$M$2:$M$23)</f>
        <v>7</v>
      </c>
      <c r="P7" s="134" t="s">
        <v>30</v>
      </c>
      <c r="R7" s="119" t="s">
        <v>50</v>
      </c>
      <c r="S7" s="73" t="s">
        <v>49</v>
      </c>
      <c r="T7" s="74">
        <f>AVERAGE(Datos_totales!$M$22:$M$97)</f>
        <v>3.0263157894736841</v>
      </c>
      <c r="U7" s="74">
        <f>_xlfn.STDEV.S(Datos_totales!$M$22:$M$97)</f>
        <v>0.83224490322702971</v>
      </c>
      <c r="V7" s="76">
        <f>MIN(Datos_totales!$M$22:$M$97)</f>
        <v>2</v>
      </c>
      <c r="W7" s="73">
        <f>MAX(Datos_totales!$M$22:$M$97)</f>
        <v>6</v>
      </c>
      <c r="X7" s="134" t="s">
        <v>30</v>
      </c>
      <c r="Z7" s="119" t="s">
        <v>50</v>
      </c>
      <c r="AA7" s="73" t="s">
        <v>49</v>
      </c>
      <c r="AB7" s="80">
        <f>AVERAGE(Datos_totales!$M$97:$M$379)</f>
        <v>2.0035335689045937</v>
      </c>
      <c r="AC7" s="80">
        <f>_xlfn.STDEV.S(Datos_totales!$M$97:$M$379)</f>
        <v>5.9443829827776011E-2</v>
      </c>
      <c r="AD7" s="82">
        <f>MIN(Datos_totales!$M$97:$M$379)</f>
        <v>2</v>
      </c>
      <c r="AE7" s="83">
        <f>MAX(Datos_totales!$M$97:$M$379)</f>
        <v>3</v>
      </c>
      <c r="AF7" s="120" t="s">
        <v>30</v>
      </c>
    </row>
    <row r="8" spans="2:32" x14ac:dyDescent="0.25">
      <c r="B8" s="117" t="s">
        <v>2</v>
      </c>
      <c r="C8" s="73" t="s">
        <v>28</v>
      </c>
      <c r="D8" s="80">
        <f>AVERAGE(Datos_totales!$N$2:$N$379)</f>
        <v>3.5358730158730149</v>
      </c>
      <c r="E8" s="80">
        <f>_xlfn.STDEV.S(Datos_totales!$N$2:$N$379)</f>
        <v>0.29949719980606865</v>
      </c>
      <c r="F8" s="80">
        <f>MIN(Datos_totales!$N$2:$N$379)</f>
        <v>3</v>
      </c>
      <c r="G8" s="83">
        <f>MAX(Datos_totales!$N$2:$N$379)</f>
        <v>5.0199999999999996</v>
      </c>
      <c r="H8" s="120" t="s">
        <v>30</v>
      </c>
      <c r="J8" s="117" t="s">
        <v>2</v>
      </c>
      <c r="K8" s="73" t="s">
        <v>28</v>
      </c>
      <c r="L8" s="74">
        <f>AVERAGE(Datos_totales!$N$2:$N$21)</f>
        <v>3.4805000000000001</v>
      </c>
      <c r="M8" s="74">
        <f>_xlfn.STDEV.S(Datos_totales!$N$2:$N$21)</f>
        <v>0.11259966345654106</v>
      </c>
      <c r="N8" s="74">
        <f>MIN(Datos_totales!$N$2:$N$21)</f>
        <v>3.22</v>
      </c>
      <c r="O8" s="73">
        <f>MAX(Datos_totales!$N$2:$N$21)</f>
        <v>3.7</v>
      </c>
      <c r="P8" s="134" t="s">
        <v>30</v>
      </c>
      <c r="R8" s="117" t="s">
        <v>2</v>
      </c>
      <c r="S8" s="73" t="s">
        <v>28</v>
      </c>
      <c r="T8" s="74">
        <f>AVERAGE(Datos_totales!$N$22:$N$97)</f>
        <v>3.8371052631578961</v>
      </c>
      <c r="U8" s="74">
        <f>_xlfn.STDEV.S(Datos_totales!$N$22:$N$97)</f>
        <v>0.33006591579854144</v>
      </c>
      <c r="V8" s="74">
        <f>MIN(Datos_totales!$N$22:$N$97)</f>
        <v>3.29</v>
      </c>
      <c r="W8" s="73">
        <f>MAX(Datos_totales!$N$22:$N$97)</f>
        <v>4.55</v>
      </c>
      <c r="X8" s="134" t="s">
        <v>30</v>
      </c>
      <c r="Z8" s="117" t="s">
        <v>2</v>
      </c>
      <c r="AA8" s="73" t="s">
        <v>28</v>
      </c>
      <c r="AB8" s="80">
        <f>AVERAGE(Datos_totales!$N$97:$N$379)</f>
        <v>3.4617314487632482</v>
      </c>
      <c r="AC8" s="80">
        <f>_xlfn.STDEV.S(Datos_totales!$N$97:$N$379)</f>
        <v>0.24938258220120454</v>
      </c>
      <c r="AD8" s="80">
        <f>MIN(Datos_totales!$N$97:$N$379)</f>
        <v>3</v>
      </c>
      <c r="AE8" s="83">
        <f>MAX(Datos_totales!$N$97:$N$379)</f>
        <v>5.0199999999999996</v>
      </c>
      <c r="AF8" s="120" t="s">
        <v>30</v>
      </c>
    </row>
    <row r="9" spans="2:32" x14ac:dyDescent="0.25">
      <c r="B9" s="117" t="s">
        <v>151</v>
      </c>
      <c r="C9" s="73" t="s">
        <v>153</v>
      </c>
      <c r="D9" s="84">
        <f>AVERAGE(Datos_totales!$V$2:$V$379)</f>
        <v>3.4603174603174559E-2</v>
      </c>
      <c r="E9" s="84">
        <f>_xlfn.STDEV.S(Datos_totales!$V$2:$V$379)</f>
        <v>6.5373655175125139E-2</v>
      </c>
      <c r="F9" s="84">
        <f>MIN(Datos_totales!$V$2:$V$379)</f>
        <v>0</v>
      </c>
      <c r="G9" s="84">
        <f>MAX(Datos_totales!$V$2:$V$379)</f>
        <v>0.52</v>
      </c>
      <c r="H9" s="121" t="s">
        <v>30</v>
      </c>
      <c r="J9" s="117" t="s">
        <v>151</v>
      </c>
      <c r="K9" s="73" t="s">
        <v>153</v>
      </c>
      <c r="L9" s="77">
        <f>AVERAGE(Datos_totales!$V$2:$V$21)</f>
        <v>1.100000000000001E-2</v>
      </c>
      <c r="M9" s="77">
        <f>_xlfn.STDEV.S(Datos_totales!$V$2:$V$21)</f>
        <v>1.5861240410775617E-2</v>
      </c>
      <c r="N9" s="77">
        <f>MIN(Datos_totales!$V$2:$V$21)</f>
        <v>0</v>
      </c>
      <c r="O9" s="77">
        <f>MAX(Datos_totales!$V$2:$V$21)</f>
        <v>5.0000000000000044E-2</v>
      </c>
      <c r="P9" s="135" t="s">
        <v>30</v>
      </c>
      <c r="R9" s="117" t="s">
        <v>151</v>
      </c>
      <c r="S9" s="73" t="s">
        <v>153</v>
      </c>
      <c r="T9" s="77">
        <f>AVERAGE(Datos_totales!$V$22:$V$97)</f>
        <v>3.2368421052631595E-2</v>
      </c>
      <c r="U9" s="77">
        <f>_xlfn.STDEV.S(Datos_totales!$V$22:$V$97)</f>
        <v>5.5157191638748999E-2</v>
      </c>
      <c r="V9" s="77">
        <f>MIN(Datos_totales!$V$22:$V$97)</f>
        <v>0</v>
      </c>
      <c r="W9" s="77">
        <f>MAX(Datos_totales!$V$22:$V$97)</f>
        <v>0.28000000000000003</v>
      </c>
      <c r="X9" s="135" t="s">
        <v>30</v>
      </c>
      <c r="Z9" s="117" t="s">
        <v>151</v>
      </c>
      <c r="AA9" s="73" t="s">
        <v>153</v>
      </c>
      <c r="AB9" s="84">
        <f>AVERAGE(Datos_totales!$V$97:$V$379)</f>
        <v>3.6749116607773809E-2</v>
      </c>
      <c r="AC9" s="84">
        <f>_xlfn.STDEV.S(Datos_totales!$V$97:$V$379)</f>
        <v>6.9614164289921801E-2</v>
      </c>
      <c r="AD9" s="84">
        <f>MIN(Datos_totales!$V$97:$V$379)</f>
        <v>0</v>
      </c>
      <c r="AE9" s="84">
        <f>MAX(Datos_totales!$V$97:$V$379)</f>
        <v>0.52</v>
      </c>
      <c r="AF9" s="121" t="s">
        <v>30</v>
      </c>
    </row>
    <row r="10" spans="2:32" x14ac:dyDescent="0.25">
      <c r="B10" s="122" t="s">
        <v>149</v>
      </c>
      <c r="C10" s="78" t="s">
        <v>155</v>
      </c>
      <c r="D10" s="80">
        <f>AVERAGE(Datos_sin_int!$AP$4:$AP$381)</f>
        <v>1.7484008612378168</v>
      </c>
      <c r="E10" s="80">
        <f>_xlfn.STDEV.S(Datos_sin_int!$AP$4:$AP$381)</f>
        <v>2.4750265038404282</v>
      </c>
      <c r="F10" s="82">
        <f>MIN(Datos_sin_int!$AP$4:$AP$381)</f>
        <v>0</v>
      </c>
      <c r="G10" s="82">
        <f>MAX(Datos_sin_int!$AP$4:$AP$381)</f>
        <v>12</v>
      </c>
      <c r="H10" s="123" t="s">
        <v>30</v>
      </c>
      <c r="J10" s="122" t="s">
        <v>149</v>
      </c>
      <c r="K10" s="78" t="s">
        <v>155</v>
      </c>
      <c r="L10" s="74">
        <f>AVERAGE(Datos_sin_int!$AP$4:$AP$23)</f>
        <v>2.5269605073668213</v>
      </c>
      <c r="M10" s="74">
        <f>_xlfn.STDEV.S(Datos_sin_int!$AP$4:$AP$23)</f>
        <v>2.3148900307724767</v>
      </c>
      <c r="N10" s="76">
        <f>MIN(Datos_sin_int!$AP$4:$AP$23)</f>
        <v>0</v>
      </c>
      <c r="O10" s="74">
        <f>MAX(Datos_sin_int!$AP$4:$AP$23)</f>
        <v>8.5470085470085468</v>
      </c>
      <c r="P10" s="136" t="s">
        <v>30</v>
      </c>
      <c r="R10" s="122" t="s">
        <v>149</v>
      </c>
      <c r="S10" s="78" t="s">
        <v>155</v>
      </c>
      <c r="T10" s="74">
        <f>AVERAGE(Datos_sin_int!$AP$24:$AP$98)</f>
        <v>1.3631896261470775</v>
      </c>
      <c r="U10" s="74">
        <f>_xlfn.STDEV.S(Datos_sin_int!$AP$24:$AP$98)</f>
        <v>2.4543424102661415</v>
      </c>
      <c r="V10" s="76">
        <f>MIN(Datos_sin_int!$AP$24:$AP$98)</f>
        <v>0</v>
      </c>
      <c r="W10" s="74">
        <f>MAX(Datos_sin_int!$AP$4:$AP$98)</f>
        <v>9.0909090909090651</v>
      </c>
      <c r="X10" s="136" t="s">
        <v>30</v>
      </c>
      <c r="Z10" s="122" t="s">
        <v>149</v>
      </c>
      <c r="AA10" s="78" t="s">
        <v>155</v>
      </c>
      <c r="AB10" s="80">
        <f>AVERAGE(Datos_sin_int!$AP$99:$AP$381)</f>
        <v>1.7954667612704156</v>
      </c>
      <c r="AC10" s="80">
        <f>_xlfn.STDEV.S(Datos_sin_int!$AP$99:$AP$381)</f>
        <v>2.482530773664557</v>
      </c>
      <c r="AD10" s="82">
        <f>MIN(Datos_sin_int!$AP$99:$AP$381)</f>
        <v>0</v>
      </c>
      <c r="AE10" s="80">
        <f>MAX(Datos_sin_int!$AP$99:$AP$381)</f>
        <v>12</v>
      </c>
      <c r="AF10" s="123" t="s">
        <v>30</v>
      </c>
    </row>
    <row r="11" spans="2:32" x14ac:dyDescent="0.25">
      <c r="B11" s="122" t="s">
        <v>150</v>
      </c>
      <c r="C11" s="78" t="s">
        <v>156</v>
      </c>
      <c r="D11" s="82">
        <f>AVERAGE(Datos_sin_int!$AQ$4:$AQ$381)</f>
        <v>7.407407407407407E-2</v>
      </c>
      <c r="E11" s="80">
        <f>_xlfn.STDEV.S(Datos_sin_int!$AQ$4:$AQ$381)</f>
        <v>0.26223850649032393</v>
      </c>
      <c r="F11" s="82">
        <f>MIN(Datos_sin_int!$AQ$4:$AQ$381)</f>
        <v>0</v>
      </c>
      <c r="G11" s="82">
        <f>MAX(Datos_sin_int!$AQ$4:$AQ$381)</f>
        <v>1</v>
      </c>
      <c r="H11" s="123">
        <f>SUM(Datos_sin_int!$AQ$4:$AQ$381)</f>
        <v>28</v>
      </c>
      <c r="J11" s="122" t="s">
        <v>150</v>
      </c>
      <c r="K11" s="78" t="s">
        <v>156</v>
      </c>
      <c r="L11" s="76" t="s">
        <v>30</v>
      </c>
      <c r="M11" s="74" t="s">
        <v>30</v>
      </c>
      <c r="N11" s="76">
        <f>MIN(Datos_sin_int!$AQ$4:$AQ$23)</f>
        <v>0</v>
      </c>
      <c r="O11" s="76">
        <f>MAX(Datos_sin_int!$AQ$4:$AQ$23)</f>
        <v>1</v>
      </c>
      <c r="P11" s="136">
        <f>SUM(Datos_sin_int!$AQ$4:$AQ$23)</f>
        <v>5</v>
      </c>
      <c r="R11" s="122" t="s">
        <v>150</v>
      </c>
      <c r="S11" s="78" t="s">
        <v>156</v>
      </c>
      <c r="T11" s="76" t="s">
        <v>30</v>
      </c>
      <c r="U11" s="74" t="s">
        <v>30</v>
      </c>
      <c r="V11" s="76">
        <f>MIN(Datos_sin_int!$AQ$24:$AQ$98)</f>
        <v>0</v>
      </c>
      <c r="W11" s="76">
        <f>MAX(Datos_sin_int!$AQ$24:$AQ$98)</f>
        <v>1</v>
      </c>
      <c r="X11" s="136">
        <f>SUM(Datos_sin_int!$AQ$24:$AQ$98)</f>
        <v>12</v>
      </c>
      <c r="Z11" s="122" t="s">
        <v>150</v>
      </c>
      <c r="AA11" s="78" t="s">
        <v>156</v>
      </c>
      <c r="AB11" s="82">
        <f>AVERAGE(Datos_sin_int!$AQ$99:$AQ$381)</f>
        <v>3.8869257950530034E-2</v>
      </c>
      <c r="AC11" s="82" t="s">
        <v>30</v>
      </c>
      <c r="AD11" s="82">
        <f>MIN(Datos_sin_int!$AQ$99:$AQ$381)</f>
        <v>0</v>
      </c>
      <c r="AE11" s="82">
        <f>MAX(Datos_sin_int!$AQ$99:$AQ$381)</f>
        <v>1</v>
      </c>
      <c r="AF11" s="123">
        <f>SUM(Datos_sin_int!$AQ$99:$AQ$381)</f>
        <v>11</v>
      </c>
    </row>
    <row r="12" spans="2:32" x14ac:dyDescent="0.25">
      <c r="B12" s="117" t="s">
        <v>1</v>
      </c>
      <c r="C12" s="73" t="s">
        <v>27</v>
      </c>
      <c r="D12" s="82">
        <f>AVERAGE(Datos_totales!$B$2:$B$379)</f>
        <v>69.021164021164026</v>
      </c>
      <c r="E12" s="80">
        <f>_xlfn.STDEV.S(Datos_totales!$B$2:$B$379)</f>
        <v>13.022917026236094</v>
      </c>
      <c r="F12" s="83">
        <f>MIN(Datos_totales!$B$2:$B$379)</f>
        <v>40</v>
      </c>
      <c r="G12" s="83">
        <f>MAX(Datos_totales!$B$2:$B$379)</f>
        <v>90</v>
      </c>
      <c r="H12" s="120" t="s">
        <v>30</v>
      </c>
      <c r="J12" s="117" t="s">
        <v>1</v>
      </c>
      <c r="K12" s="73" t="s">
        <v>27</v>
      </c>
      <c r="L12" s="76">
        <f>AVERAGE(Datos_totales!$B$2:$B$21)</f>
        <v>75</v>
      </c>
      <c r="M12" s="74">
        <f>_xlfn.STDEV.S(Datos_totales!$B$2:$B$21)</f>
        <v>15.727950313140985</v>
      </c>
      <c r="N12" s="73">
        <f>MIN(Datos_totales!$B$2:$B$21)</f>
        <v>40</v>
      </c>
      <c r="O12" s="73">
        <f>MAX(Datos_totales!$B$2:$B$21)</f>
        <v>90</v>
      </c>
      <c r="P12" s="134" t="s">
        <v>30</v>
      </c>
      <c r="R12" s="117" t="s">
        <v>1</v>
      </c>
      <c r="S12" s="73" t="s">
        <v>27</v>
      </c>
      <c r="T12" s="76">
        <f>AVERAGE(Datos_totales!$B$22:$B$97)</f>
        <v>76.44736842105263</v>
      </c>
      <c r="U12" s="74">
        <f>_xlfn.STDEV.S(Datos_totales!$B$22:$B$97)</f>
        <v>10.159258157748996</v>
      </c>
      <c r="V12" s="73">
        <f>MIN(Datos_totales!$B$22:$B$97)</f>
        <v>60</v>
      </c>
      <c r="W12" s="73">
        <f>MAX(Datos_totales!$B$22:$B$97)</f>
        <v>90</v>
      </c>
      <c r="X12" s="134" t="s">
        <v>30</v>
      </c>
      <c r="Z12" s="117" t="s">
        <v>1</v>
      </c>
      <c r="AA12" s="73" t="s">
        <v>27</v>
      </c>
      <c r="AB12" s="82">
        <f>AVERAGE(Datos_totales!$B$97:$B$379)</f>
        <v>66.572438162544174</v>
      </c>
      <c r="AC12" s="80">
        <f>_xlfn.STDEV.S(Datos_totales!$B$97:$B$379)</f>
        <v>12.628806569973294</v>
      </c>
      <c r="AD12" s="83">
        <f>MIN(Datos_totales!$B$97:$B$379)</f>
        <v>40</v>
      </c>
      <c r="AE12" s="83">
        <f>MAX(Datos_totales!$B$97:$B$379)</f>
        <v>80</v>
      </c>
      <c r="AF12" s="120" t="s">
        <v>30</v>
      </c>
    </row>
    <row r="13" spans="2:32" x14ac:dyDescent="0.25">
      <c r="B13" s="117" t="s">
        <v>174</v>
      </c>
      <c r="C13" s="73" t="s">
        <v>176</v>
      </c>
      <c r="D13" s="82">
        <f>AVERAGE(Datos_sin_int!$AE$4:$AE$381)</f>
        <v>17112.690476190477</v>
      </c>
      <c r="E13" s="82">
        <f>_xlfn.STDEV.S(Datos_sin_int!$AE$4:$AE$381)</f>
        <v>17678.851312857892</v>
      </c>
      <c r="F13" s="82">
        <f>MIN(Datos_sin_int!$AE$4:$AE$381)</f>
        <v>2319</v>
      </c>
      <c r="G13" s="82">
        <f>MAX(Datos_sin_int!$AE$4:$AE$381)</f>
        <v>96765</v>
      </c>
      <c r="H13" s="123" t="s">
        <v>30</v>
      </c>
      <c r="J13" s="117" t="s">
        <v>174</v>
      </c>
      <c r="K13" s="73" t="s">
        <v>176</v>
      </c>
      <c r="L13" s="76">
        <f>AVERAGE(Datos_sin_int!$AE$4:$AE$23)</f>
        <v>78556.350000000006</v>
      </c>
      <c r="M13" s="76">
        <f>_xlfn.STDEV.S(Datos_sin_int!$AE$4:$AE$23)</f>
        <v>11689.376996027775</v>
      </c>
      <c r="N13" s="76">
        <f>MIN(Datos_sin_int!$AE$4:$AE$23)</f>
        <v>69410</v>
      </c>
      <c r="O13" s="76">
        <f>MAX(Datos_sin_int!$AE$4:$AE$23)</f>
        <v>96765</v>
      </c>
      <c r="P13" s="136" t="s">
        <v>30</v>
      </c>
      <c r="R13" s="117" t="s">
        <v>174</v>
      </c>
      <c r="S13" s="73" t="s">
        <v>176</v>
      </c>
      <c r="T13" s="76">
        <f>AVERAGE(Datos_sin_int!$AE$24:$AE$98)</f>
        <v>27649.213333333333</v>
      </c>
      <c r="U13" s="76">
        <f>_xlfn.STDEV.S(Datos_sin_int!$AE$24:$AE$98)</f>
        <v>8466.9640053201729</v>
      </c>
      <c r="V13" s="76">
        <f>MIN(Datos_sin_int!$AE$24:$AE$98)</f>
        <v>22215</v>
      </c>
      <c r="W13" s="76">
        <f>MAX(Datos_sin_int!$AE$24:$AE$98)</f>
        <v>75546</v>
      </c>
      <c r="X13" s="136" t="s">
        <v>30</v>
      </c>
      <c r="Z13" s="117" t="s">
        <v>174</v>
      </c>
      <c r="AA13" s="73" t="s">
        <v>176</v>
      </c>
      <c r="AB13" s="82">
        <f>AVERAGE(Datos_sin_int!$AE$99:$AE$381)</f>
        <v>9978.0176678445223</v>
      </c>
      <c r="AC13" s="82">
        <f>_xlfn.STDEV.S(Datos_sin_int!$AE$99:$AE$381)</f>
        <v>6438.0561812789238</v>
      </c>
      <c r="AD13" s="82">
        <f>MIN(Datos_sin_int!$AE$99:$AE$381)</f>
        <v>2319</v>
      </c>
      <c r="AE13" s="82">
        <f>MAX(Datos_sin_int!$AE$99:$AE$381)</f>
        <v>24575</v>
      </c>
      <c r="AF13" s="123" t="s">
        <v>30</v>
      </c>
    </row>
    <row r="14" spans="2:32" x14ac:dyDescent="0.25">
      <c r="B14" s="124" t="s">
        <v>15</v>
      </c>
      <c r="C14" s="73" t="s">
        <v>175</v>
      </c>
      <c r="D14" s="80">
        <f>AVERAGE(Datos_totales!$Z$2:$Z$379)</f>
        <v>53.46023809523809</v>
      </c>
      <c r="E14" s="80">
        <f>_xlfn.STDEV.S(Datos_totales!$Z$2:$Z$379)</f>
        <v>31.290837638233825</v>
      </c>
      <c r="F14" s="80">
        <f>MIN(Datos_totales!$Z$2:$Z$379)</f>
        <v>5.81</v>
      </c>
      <c r="G14" s="80">
        <f>MAX(Datos_totales!$Z$2:$Z$379)</f>
        <v>145.05000000000001</v>
      </c>
      <c r="H14" s="120" t="s">
        <v>30</v>
      </c>
      <c r="J14" s="124" t="s">
        <v>15</v>
      </c>
      <c r="K14" s="73" t="s">
        <v>175</v>
      </c>
      <c r="L14" s="74">
        <f>AVERAGE(Datos_totales!$Z$2:$Z$23)</f>
        <v>26.467272727272725</v>
      </c>
      <c r="M14" s="74">
        <f>_xlfn.STDEV.S(Datos_totales!$Z$2:$Z$23)</f>
        <v>14.851499581754016</v>
      </c>
      <c r="N14" s="74">
        <f>MIN(Datos_totales!$Z$2:$Z$23)</f>
        <v>10.73</v>
      </c>
      <c r="O14" s="74">
        <f>MAX(Datos_totales!$Z$2:$Z$23)</f>
        <v>75.28</v>
      </c>
      <c r="P14" s="134" t="s">
        <v>30</v>
      </c>
      <c r="R14" s="124" t="s">
        <v>15</v>
      </c>
      <c r="S14" s="73" t="s">
        <v>175</v>
      </c>
      <c r="T14" s="74">
        <f>AVERAGE(Datos_totales!$Z$22:$Z$97)</f>
        <v>62.80381578947371</v>
      </c>
      <c r="U14" s="74">
        <f>_xlfn.STDEV.S(Datos_totales!$Z$22:$Z$97)</f>
        <v>15.613733695445113</v>
      </c>
      <c r="V14" s="74">
        <f>MIN(Datos_totales!$Z$22:$Z$97)</f>
        <v>13.34</v>
      </c>
      <c r="W14" s="74">
        <f>MAX(Datos_totales!$Z$22:$Z$97)</f>
        <v>100.57</v>
      </c>
      <c r="X14" s="134" t="s">
        <v>30</v>
      </c>
      <c r="Z14" s="124" t="s">
        <v>15</v>
      </c>
      <c r="AA14" s="73" t="s">
        <v>175</v>
      </c>
      <c r="AB14" s="80">
        <f>AVERAGE(Datos_totales!$Z$97:$Z$379)</f>
        <v>53.040318021201401</v>
      </c>
      <c r="AC14" s="80">
        <f>_xlfn.STDEV.S(Datos_totales!$Z$97:$Z$379)</f>
        <v>33.913232896634071</v>
      </c>
      <c r="AD14" s="80">
        <f>MIN(Datos_totales!$Z$97:$Z$379)</f>
        <v>5.81</v>
      </c>
      <c r="AE14" s="80">
        <f>MAX(Datos_totales!$Z$97:$Z$379)</f>
        <v>145.05000000000001</v>
      </c>
      <c r="AF14" s="120" t="s">
        <v>30</v>
      </c>
    </row>
    <row r="15" spans="2:32" x14ac:dyDescent="0.25">
      <c r="B15" s="124" t="s">
        <v>16</v>
      </c>
      <c r="C15" s="73" t="s">
        <v>29</v>
      </c>
      <c r="D15" s="80">
        <f>AVERAGE(Datos_totales!$AD$2:$AD$379)</f>
        <v>3.6457407407407385</v>
      </c>
      <c r="E15" s="80">
        <f>_xlfn.STDEV.S(Datos_totales!$AD$2:$AD$379)</f>
        <v>1.04221637249139</v>
      </c>
      <c r="F15" s="80">
        <f>MIN(Datos_totales!$AD$2:$AD$379)</f>
        <v>1.43</v>
      </c>
      <c r="G15" s="80">
        <f>MAX(Datos_totales!$AD$2:$AD$379)</f>
        <v>8.24</v>
      </c>
      <c r="H15" s="120" t="s">
        <v>30</v>
      </c>
      <c r="J15" s="124" t="s">
        <v>16</v>
      </c>
      <c r="K15" s="73" t="s">
        <v>29</v>
      </c>
      <c r="L15" s="74">
        <f>AVERAGE(Datos_totales!$AD$2:$AD$21)</f>
        <v>2.0685000000000002</v>
      </c>
      <c r="M15" s="74">
        <f>_xlfn.STDEV.S(Datos_totales!$AD$2:$AD$21)</f>
        <v>0.59615677026839242</v>
      </c>
      <c r="N15" s="74">
        <f>MIN(Datos_totales!$AD$2:$AD$21)</f>
        <v>1.43</v>
      </c>
      <c r="O15" s="74">
        <f>MAX(Datos_totales!$AD$2:$AD$23)</f>
        <v>3.66</v>
      </c>
      <c r="P15" s="134" t="s">
        <v>30</v>
      </c>
      <c r="R15" s="124" t="s">
        <v>16</v>
      </c>
      <c r="S15" s="73" t="s">
        <v>29</v>
      </c>
      <c r="T15" s="74">
        <f>AVERAGE(Datos_totales!$AD$22:$AD$97)</f>
        <v>3.3280263157894736</v>
      </c>
      <c r="U15" s="74">
        <f>_xlfn.STDEV.S(Datos_totales!$AD$22:$AD$97)</f>
        <v>1.2018940826732241</v>
      </c>
      <c r="V15" s="74">
        <f>MIN(Datos_totales!$AD$22:$AD$97)</f>
        <v>1.69</v>
      </c>
      <c r="W15" s="74">
        <f>MAX(Datos_totales!$AD$22:$AD$97)</f>
        <v>6.66</v>
      </c>
      <c r="X15" s="134" t="s">
        <v>30</v>
      </c>
      <c r="Z15" s="124" t="s">
        <v>16</v>
      </c>
      <c r="AA15" s="73" t="s">
        <v>29</v>
      </c>
      <c r="AB15" s="80">
        <f>AVERAGE(Datos_totales!$AD$97:$AD$379)</f>
        <v>3.8379151943462904</v>
      </c>
      <c r="AC15" s="80">
        <f>_xlfn.STDEV.S(Datos_totales!$AD$97:$AD$379)</f>
        <v>0.89963993972660206</v>
      </c>
      <c r="AD15" s="80">
        <f>MIN(Datos_totales!$AD$97:$AD$379)</f>
        <v>1.92</v>
      </c>
      <c r="AE15" s="80">
        <f>MAX(Datos_totales!$AD$97:$AD$379)</f>
        <v>8.24</v>
      </c>
      <c r="AF15" s="120" t="s">
        <v>30</v>
      </c>
    </row>
    <row r="16" spans="2:32" x14ac:dyDescent="0.25">
      <c r="B16" s="122" t="s">
        <v>179</v>
      </c>
      <c r="C16" s="78" t="s">
        <v>180</v>
      </c>
      <c r="D16" s="82">
        <f>AVERAGE(Datos_sin_int!$BG$4:$BG$381)</f>
        <v>0.11375661375661375</v>
      </c>
      <c r="E16" s="85">
        <f>_xlfn.STDEV.S(Datos_sin_int!$BG$4:$BG$381)</f>
        <v>0.35722354638436238</v>
      </c>
      <c r="F16" s="82">
        <f>MIN(Datos_sin_int!$BG$4:$BG$381)</f>
        <v>0</v>
      </c>
      <c r="G16" s="82">
        <f>MAX(Datos_sin_int!$BG$4:$BG$381)</f>
        <v>2</v>
      </c>
      <c r="H16" s="123">
        <f>SUM(Datos_sin_int!$BG$4:$BG$381)</f>
        <v>43</v>
      </c>
      <c r="J16" s="122" t="s">
        <v>179</v>
      </c>
      <c r="K16" s="78" t="s">
        <v>180</v>
      </c>
      <c r="L16" s="76">
        <f>AVERAGE(Datos_sin_int!$BG$4:$BG$23)</f>
        <v>0.4</v>
      </c>
      <c r="M16" s="79">
        <f>_xlfn.STDEV.S(Datos_sin_int!$BG$4:$BG$23)</f>
        <v>0.75393703492505193</v>
      </c>
      <c r="N16" s="76">
        <f>MIN(Datos_sin_int!$BG$4:$BG$23)</f>
        <v>0</v>
      </c>
      <c r="O16" s="76">
        <f>MAX(Datos_sin_int!$BG$4:$BG$23)</f>
        <v>2</v>
      </c>
      <c r="P16" s="136">
        <f>SUM(Datos_sin_int!$BG$4:$BG$23)</f>
        <v>8</v>
      </c>
      <c r="R16" s="122" t="s">
        <v>179</v>
      </c>
      <c r="S16" s="78" t="s">
        <v>180</v>
      </c>
      <c r="T16" s="76">
        <f>AVERAGE(Datos_sin_int!$BG$24:$BG$98)</f>
        <v>0.16</v>
      </c>
      <c r="U16" s="79">
        <f>_xlfn.STDEV.S(Datos_sin_int!$BG$24:$BG$98)</f>
        <v>0.36907481113754731</v>
      </c>
      <c r="V16" s="76">
        <f>MIN(Datos_sin_int!$BG$24:$BG$98)</f>
        <v>0</v>
      </c>
      <c r="W16" s="76">
        <f>MAX(Datos_sin_int!$BG$24:$BG$98)</f>
        <v>1</v>
      </c>
      <c r="X16" s="136">
        <f>SUM(Datos_sin_int!$BG$24:$BG$98)</f>
        <v>12</v>
      </c>
      <c r="Z16" s="122" t="s">
        <v>179</v>
      </c>
      <c r="AA16" s="78" t="s">
        <v>180</v>
      </c>
      <c r="AB16" s="82">
        <f>AVERAGE(Datos_sin_int!$BG$99:$BG$381)</f>
        <v>8.1272084805653705E-2</v>
      </c>
      <c r="AC16" s="85">
        <f>_xlfn.STDEV.S(Datos_sin_int!$BG$99:$BG$381)</f>
        <v>0.29852320941327848</v>
      </c>
      <c r="AD16" s="82">
        <f>MIN(Datos_sin_int!$BG$99:$BG$381)</f>
        <v>0</v>
      </c>
      <c r="AE16" s="82">
        <f>MAX(Datos_sin_int!$BG$99:$BG$381)</f>
        <v>2</v>
      </c>
      <c r="AF16" s="123">
        <f>SUM(Datos_sin_int!$BG$99:$BG$381)</f>
        <v>23</v>
      </c>
    </row>
    <row r="17" spans="2:32" x14ac:dyDescent="0.25">
      <c r="B17" s="122" t="s">
        <v>53</v>
      </c>
      <c r="C17" s="78" t="s">
        <v>57</v>
      </c>
      <c r="D17" s="82">
        <f>AVERAGE(Datos_sin_int!$BH$4:$BH$381)</f>
        <v>0.50793650793650791</v>
      </c>
      <c r="E17" s="85">
        <f>_xlfn.STDEV.S(Datos_sin_int!$BH$4:$BH$381)</f>
        <v>0.94472736229110732</v>
      </c>
      <c r="F17" s="82">
        <f>MIN(Datos_sin_int!$BH$4:$BH$381)</f>
        <v>0</v>
      </c>
      <c r="G17" s="82">
        <f>MAX(Datos_sin_int!$BH$4:$BH$381)</f>
        <v>8</v>
      </c>
      <c r="H17" s="123">
        <f>SUM(Datos_sin_int!$BH$4:$BH$381)</f>
        <v>192</v>
      </c>
      <c r="J17" s="122" t="s">
        <v>53</v>
      </c>
      <c r="K17" s="78" t="s">
        <v>57</v>
      </c>
      <c r="L17" s="76">
        <f>AVERAGE(Datos_sin_int!$BH$4:$BH$23)</f>
        <v>1.55</v>
      </c>
      <c r="M17" s="79">
        <f>_xlfn.STDEV.S(Datos_sin_int!$BH$4:$BH$23)</f>
        <v>1.7614288458371994</v>
      </c>
      <c r="N17" s="76">
        <f>MIN(Datos_sin_int!$BH$4:$BH$23)</f>
        <v>0</v>
      </c>
      <c r="O17" s="76">
        <f>MAX(Datos_sin_int!$BH$4:$BH$23)</f>
        <v>6</v>
      </c>
      <c r="P17" s="136">
        <f>SUM(Datos_sin_int!$BH$4:$BH$23)</f>
        <v>31</v>
      </c>
      <c r="R17" s="122" t="s">
        <v>53</v>
      </c>
      <c r="S17" s="78" t="s">
        <v>57</v>
      </c>
      <c r="T17" s="76">
        <f>AVERAGE(Datos_sin_int!$BH$24:$BH$98)</f>
        <v>0.72</v>
      </c>
      <c r="U17" s="79">
        <f>_xlfn.STDEV.S(Datos_sin_int!$BH$24:$BH$98)</f>
        <v>1.2793579470800018</v>
      </c>
      <c r="V17" s="76">
        <f>MIN(Datos_sin_int!$BH$24:$BH$98)</f>
        <v>0</v>
      </c>
      <c r="W17" s="76">
        <f>MAX(Datos_sin_int!$BH$24:$BH$98)</f>
        <v>8</v>
      </c>
      <c r="X17" s="136">
        <f>SUM(Datos_sin_int!$BH$24:$BH$98)</f>
        <v>54</v>
      </c>
      <c r="Z17" s="122" t="s">
        <v>53</v>
      </c>
      <c r="AA17" s="78" t="s">
        <v>57</v>
      </c>
      <c r="AB17" s="82">
        <f>AVERAGE(Datos_sin_int!$BH$99:$BH$381)</f>
        <v>0.37809187279151946</v>
      </c>
      <c r="AC17" s="85">
        <f>_xlfn.STDEV.S(Datos_sin_int!$BH$99:$BH$381)</f>
        <v>0.66987923546787087</v>
      </c>
      <c r="AD17" s="82">
        <f>MIN(Datos_sin_int!$BH$99:$BH$381)</f>
        <v>0</v>
      </c>
      <c r="AE17" s="82">
        <f>MAX(Datos_sin_int!$BH$99:$BH$381)</f>
        <v>4</v>
      </c>
      <c r="AF17" s="123">
        <f>SUM(Datos_sin_int!$BH$99:$BH$381)</f>
        <v>107</v>
      </c>
    </row>
    <row r="18" spans="2:32" x14ac:dyDescent="0.25">
      <c r="B18" s="122" t="s">
        <v>54</v>
      </c>
      <c r="C18" s="78" t="s">
        <v>58</v>
      </c>
      <c r="D18" s="82">
        <f>AVERAGE(Datos_sin_int!$BI$4:$BI$381)</f>
        <v>2.5555555555555554</v>
      </c>
      <c r="E18" s="85">
        <f>_xlfn.STDEV.S(Datos_sin_int!$BI$4:$BI$381)</f>
        <v>5.3033529590544157</v>
      </c>
      <c r="F18" s="82">
        <f>MIN(Datos_sin_int!$BI$4:$BI$381)</f>
        <v>0</v>
      </c>
      <c r="G18" s="82">
        <f>MAX(Datos_sin_int!$BI$4:$BI$381)</f>
        <v>55</v>
      </c>
      <c r="H18" s="123">
        <f>SUM(Datos_sin_int!$BI$4:$BI$381)</f>
        <v>966</v>
      </c>
      <c r="J18" s="122" t="s">
        <v>54</v>
      </c>
      <c r="K18" s="78" t="s">
        <v>58</v>
      </c>
      <c r="L18" s="76">
        <f>AVERAGE(Datos_sin_int!$BI$4:$BI$23)</f>
        <v>16.7</v>
      </c>
      <c r="M18" s="79">
        <f>_xlfn.STDEV.S(Datos_sin_int!$BI$4:$BI$23)</f>
        <v>13.416800151891264</v>
      </c>
      <c r="N18" s="76">
        <f>MIN(Datos_sin_int!$BI$4:$BI$23)</f>
        <v>2</v>
      </c>
      <c r="O18" s="76">
        <f>MAX(Datos_sin_int!$BI$4:$BI$23)</f>
        <v>55</v>
      </c>
      <c r="P18" s="136">
        <f>SUM(Datos_sin_int!$BI$4:$BI$23)</f>
        <v>334</v>
      </c>
      <c r="R18" s="122" t="s">
        <v>54</v>
      </c>
      <c r="S18" s="78" t="s">
        <v>58</v>
      </c>
      <c r="T18" s="76">
        <f>AVERAGE(Datos_sin_int!$BI$24:$BI$98)</f>
        <v>3.5466666666666669</v>
      </c>
      <c r="U18" s="79">
        <f>_xlfn.STDEV.S(Datos_sin_int!$BI$24:$BI$98)</f>
        <v>5.0061943611871467</v>
      </c>
      <c r="V18" s="76">
        <f>MIN(Datos_sin_int!$BI$24:$BI$98)</f>
        <v>0</v>
      </c>
      <c r="W18" s="76">
        <f>MAX(Datos_sin_int!$BI$24:$BI$98)</f>
        <v>37</v>
      </c>
      <c r="X18" s="136">
        <f>SUM(Datos_sin_int!$BI$24:$BI$98)</f>
        <v>266</v>
      </c>
      <c r="Z18" s="122" t="s">
        <v>54</v>
      </c>
      <c r="AA18" s="78" t="s">
        <v>58</v>
      </c>
      <c r="AB18" s="82">
        <f>AVERAGE(Datos_sin_int!$BI99:$BI$381)</f>
        <v>1.2932862190812722</v>
      </c>
      <c r="AC18" s="85">
        <f>_xlfn.STDEV.S(Datos_sin_int!$BI99:$BI$381)</f>
        <v>1.6870987769055976</v>
      </c>
      <c r="AD18" s="82">
        <f>MIN(Datos_sin_int!$BI99:$BI$381)</f>
        <v>0</v>
      </c>
      <c r="AE18" s="82">
        <f>MAX(Datos_sin_int!$BI99:$BI$381)</f>
        <v>11</v>
      </c>
      <c r="AF18" s="123">
        <f>SUM(Datos_sin_int!$BI99:$BI$381)</f>
        <v>366</v>
      </c>
    </row>
    <row r="19" spans="2:32" x14ac:dyDescent="0.25">
      <c r="B19" s="122" t="s">
        <v>178</v>
      </c>
      <c r="C19" s="78" t="s">
        <v>59</v>
      </c>
      <c r="D19" s="82">
        <f>AVERAGE(Datos_sin_int!$BJ$4:$BJ$381)</f>
        <v>10.227513227513228</v>
      </c>
      <c r="E19" s="85">
        <f>_xlfn.STDEV.S(Datos_sin_int!$BJ$4:$BJ$381)</f>
        <v>28.02397769580632</v>
      </c>
      <c r="F19" s="82">
        <f>MIN(Datos_sin_int!$BJ$4:$BJ$381)</f>
        <v>0</v>
      </c>
      <c r="G19" s="82">
        <f>MAX(Datos_sin_int!$BJ$4:$BJ$381)</f>
        <v>267</v>
      </c>
      <c r="H19" s="123">
        <f>SUM(Datos_sin_int!$BJ$4:$BJ$381)</f>
        <v>3866</v>
      </c>
      <c r="J19" s="122" t="s">
        <v>178</v>
      </c>
      <c r="K19" s="78" t="s">
        <v>59</v>
      </c>
      <c r="L19" s="76">
        <f>AVERAGE(Datos_sin_int!$BJ$4:$BJ$23)</f>
        <v>100.1</v>
      </c>
      <c r="M19" s="79">
        <f>_xlfn.STDEV.S(Datos_sin_int!$BJ$4:$BJ$23)</f>
        <v>73.086754505933058</v>
      </c>
      <c r="N19" s="76">
        <f>MIN(Datos_sin_int!$BJ$4:$BJ$23)</f>
        <v>3</v>
      </c>
      <c r="O19" s="76">
        <f>MAX(Datos_sin_int!$BJ$4:$BJ$23)</f>
        <v>267</v>
      </c>
      <c r="P19" s="136">
        <f>SUM(Datos_sin_int!$BJ$4:$BJ$23)</f>
        <v>2002</v>
      </c>
      <c r="R19" s="122" t="s">
        <v>178</v>
      </c>
      <c r="S19" s="78" t="s">
        <v>59</v>
      </c>
      <c r="T19" s="76">
        <f>AVERAGE(Datos_sin_int!$BJ$24:$BJ$98)</f>
        <v>11.253333333333334</v>
      </c>
      <c r="U19" s="79">
        <f>_xlfn.STDEV.S(Datos_sin_int!$BJ$24:$BJ$98)</f>
        <v>13.841861042400227</v>
      </c>
      <c r="V19" s="76">
        <f>MIN(Datos_sin_int!$BJ$24:$BJ$98)</f>
        <v>0</v>
      </c>
      <c r="W19" s="76">
        <f>MAX(Datos_sin_int!$BJ$24:$BJ$98)</f>
        <v>70</v>
      </c>
      <c r="X19" s="136">
        <f>SUM(Datos_sin_int!$BJ$24:$BJ$98)</f>
        <v>844</v>
      </c>
      <c r="Z19" s="122" t="s">
        <v>178</v>
      </c>
      <c r="AA19" s="78" t="s">
        <v>59</v>
      </c>
      <c r="AB19" s="82">
        <f>AVERAGE(Datos_sin_int!$BJ$99:$BJ$381)</f>
        <v>3.6042402826855122</v>
      </c>
      <c r="AC19" s="85">
        <f>_xlfn.STDEV.S(Datos_sin_int!$BJ$99:$BJ$381)</f>
        <v>4.7526308174252652</v>
      </c>
      <c r="AD19" s="82">
        <f>MIN(Datos_sin_int!$BJ$99:$BJ$381)</f>
        <v>0</v>
      </c>
      <c r="AE19" s="82">
        <f>MAX(Datos_sin_int!$BJ$99:$BJ$381)</f>
        <v>30</v>
      </c>
      <c r="AF19" s="123">
        <f>SUM(Datos_sin_int!$BJ$99:$BJ$381)</f>
        <v>1020</v>
      </c>
    </row>
    <row r="20" spans="2:32" ht="13.8" thickBot="1" x14ac:dyDescent="0.3">
      <c r="B20" s="125" t="s">
        <v>177</v>
      </c>
      <c r="C20" s="126" t="s">
        <v>60</v>
      </c>
      <c r="D20" s="127">
        <f>AVERAGE(Datos_sin_int!$BK$4:$BK$381)</f>
        <v>13.404761904761905</v>
      </c>
      <c r="E20" s="128">
        <f>_xlfn.STDEV.S(Datos_sin_int!$BK$4:$BK$381)</f>
        <v>32.836911988419416</v>
      </c>
      <c r="F20" s="127">
        <f>MIN(Datos_sin_int!$BK$4:$BK$381)</f>
        <v>0</v>
      </c>
      <c r="G20" s="127">
        <f>MAX(Datos_sin_int!$BK$4:$BK$381)</f>
        <v>288</v>
      </c>
      <c r="H20" s="129">
        <f>SUM(Datos_sin_int!$BK$4:$BK$381)</f>
        <v>5067</v>
      </c>
      <c r="J20" s="125" t="s">
        <v>177</v>
      </c>
      <c r="K20" s="126" t="s">
        <v>60</v>
      </c>
      <c r="L20" s="137">
        <f>AVERAGE(Datos_sin_int!$BK$4:$BK$23)</f>
        <v>118.75</v>
      </c>
      <c r="M20" s="138">
        <f>_xlfn.STDEV.S(Datos_sin_int!$BK$4:$BK$23)</f>
        <v>82.85998018216921</v>
      </c>
      <c r="N20" s="137">
        <f>MIN(Datos_sin_int!$BK$4:$BK$23)</f>
        <v>7</v>
      </c>
      <c r="O20" s="137">
        <f>MAX(Datos_sin_int!$BK$4:$BK$23)</f>
        <v>288</v>
      </c>
      <c r="P20" s="139">
        <f>SUM(Datos_sin_int!$BK$4:$BK$23)</f>
        <v>2375</v>
      </c>
      <c r="R20" s="125" t="s">
        <v>177</v>
      </c>
      <c r="S20" s="126" t="s">
        <v>60</v>
      </c>
      <c r="T20" s="137">
        <f>AVERAGE(Datos_sin_int!$BK$24:$BK$98)</f>
        <v>15.68</v>
      </c>
      <c r="U20" s="138">
        <f>_xlfn.STDEV.S(Datos_sin_int!$BK$24:$BK$98)</f>
        <v>18.461179137182302</v>
      </c>
      <c r="V20" s="137">
        <f>MIN(Datos_sin_int!$BK$24:$BK$98)</f>
        <v>0</v>
      </c>
      <c r="W20" s="137">
        <f>MAX(Datos_sin_int!$BK$24:$BK$98)</f>
        <v>98</v>
      </c>
      <c r="X20" s="139">
        <f>SUM(Datos_sin_int!$BK$24:$BK$98)</f>
        <v>1176</v>
      </c>
      <c r="Z20" s="125" t="s">
        <v>177</v>
      </c>
      <c r="AA20" s="126" t="s">
        <v>60</v>
      </c>
      <c r="AB20" s="127">
        <f>AVERAGE(Datos_sin_int!$BK$99:$BK$381)</f>
        <v>5.3568904593639575</v>
      </c>
      <c r="AC20" s="128">
        <f>_xlfn.STDEV.S(Datos_sin_int!$BK$99:$BK$381)</f>
        <v>6.0038268126054168</v>
      </c>
      <c r="AD20" s="127">
        <f>MIN(Datos_sin_int!$BK$99:$BK$381)</f>
        <v>0</v>
      </c>
      <c r="AE20" s="127">
        <f>MAX(Datos_sin_int!$BK$99:$BK$381)</f>
        <v>33</v>
      </c>
      <c r="AF20" s="129">
        <f>SUM(Datos_sin_int!$BK$99:$BK$381)</f>
        <v>1516</v>
      </c>
    </row>
    <row r="46" s="108" customFormat="1" x14ac:dyDescent="0.25"/>
    <row r="47" s="108" customFormat="1" x14ac:dyDescent="0.25"/>
    <row r="48" s="108" customFormat="1" x14ac:dyDescent="0.25"/>
    <row r="49" spans="2:8" s="108" customFormat="1" x14ac:dyDescent="0.25">
      <c r="B49" s="109"/>
      <c r="C49" s="110"/>
      <c r="D49" s="111"/>
      <c r="E49" s="111"/>
      <c r="F49" s="111"/>
      <c r="G49" s="111"/>
      <c r="H49" s="111"/>
    </row>
    <row r="50" spans="2:8" s="108" customFormat="1" x14ac:dyDescent="0.25">
      <c r="B50" s="109"/>
      <c r="C50" s="110"/>
      <c r="D50" s="111"/>
      <c r="E50" s="111"/>
      <c r="F50" s="111"/>
      <c r="G50" s="111"/>
      <c r="H50" s="111"/>
    </row>
    <row r="51" spans="2:8" s="108" customFormat="1" x14ac:dyDescent="0.25"/>
    <row r="52" spans="2:8" s="108" customFormat="1" x14ac:dyDescent="0.25">
      <c r="B52" s="110"/>
      <c r="C52" s="110"/>
      <c r="D52" s="111"/>
      <c r="E52" s="111"/>
      <c r="F52" s="111"/>
      <c r="G52" s="111"/>
      <c r="H52" s="111"/>
    </row>
    <row r="53" spans="2:8" s="108" customFormat="1" x14ac:dyDescent="0.25">
      <c r="B53" s="110"/>
      <c r="C53" s="110"/>
      <c r="D53" s="111"/>
      <c r="E53" s="111"/>
      <c r="F53" s="111"/>
      <c r="G53" s="111"/>
      <c r="H53" s="111"/>
    </row>
    <row r="54" spans="2:8" s="108" customFormat="1" x14ac:dyDescent="0.25">
      <c r="B54" s="110"/>
      <c r="C54" s="112"/>
      <c r="D54" s="111"/>
      <c r="E54" s="111"/>
      <c r="F54" s="113"/>
      <c r="G54" s="113"/>
      <c r="H54" s="111"/>
    </row>
    <row r="55" spans="2:8" s="108" customFormat="1" x14ac:dyDescent="0.25"/>
    <row r="56" spans="2:8" s="108" customFormat="1" x14ac:dyDescent="0.25"/>
    <row r="57" spans="2:8" s="108" customFormat="1" x14ac:dyDescent="0.25">
      <c r="B57" s="110"/>
      <c r="C57" s="112"/>
      <c r="D57" s="113"/>
      <c r="E57" s="111"/>
      <c r="F57" s="113"/>
      <c r="G57" s="113"/>
      <c r="H57" s="113"/>
    </row>
    <row r="58" spans="2:8" s="108" customFormat="1" x14ac:dyDescent="0.25">
      <c r="B58" s="110"/>
      <c r="C58" s="112"/>
      <c r="D58" s="113"/>
      <c r="E58" s="114"/>
      <c r="F58" s="113"/>
      <c r="G58" s="113"/>
      <c r="H58" s="113"/>
    </row>
    <row r="59" spans="2:8" s="108" customFormat="1" x14ac:dyDescent="0.25">
      <c r="B59" s="110"/>
      <c r="C59" s="112"/>
      <c r="D59" s="113"/>
      <c r="E59" s="114"/>
      <c r="F59" s="113"/>
      <c r="G59" s="113"/>
      <c r="H59" s="113"/>
    </row>
    <row r="60" spans="2:8" s="108" customFormat="1" x14ac:dyDescent="0.25">
      <c r="B60" s="110"/>
      <c r="C60" s="112"/>
      <c r="D60" s="113"/>
      <c r="E60" s="114"/>
      <c r="F60" s="113"/>
      <c r="G60" s="113"/>
      <c r="H60" s="113"/>
    </row>
    <row r="61" spans="2:8" s="108" customFormat="1" x14ac:dyDescent="0.25">
      <c r="B61" s="110"/>
      <c r="C61" s="112"/>
      <c r="D61" s="113"/>
      <c r="E61" s="114"/>
      <c r="F61" s="113"/>
      <c r="G61" s="113"/>
      <c r="H61" s="113"/>
    </row>
    <row r="62" spans="2:8" s="108" customFormat="1" x14ac:dyDescent="0.25">
      <c r="B62" s="110"/>
      <c r="C62" s="112"/>
      <c r="D62" s="113"/>
      <c r="E62" s="114"/>
      <c r="F62" s="113"/>
      <c r="G62" s="113"/>
      <c r="H62" s="113"/>
    </row>
    <row r="63" spans="2:8" s="108" customFormat="1" x14ac:dyDescent="0.25">
      <c r="B63" s="110"/>
      <c r="C63" s="112"/>
      <c r="D63" s="113"/>
      <c r="E63" s="114"/>
      <c r="F63" s="113"/>
      <c r="G63" s="113"/>
      <c r="H63" s="113"/>
    </row>
    <row r="64" spans="2:8" s="108" customFormat="1" x14ac:dyDescent="0.25">
      <c r="B64" s="110"/>
      <c r="C64" s="112"/>
      <c r="D64" s="113"/>
      <c r="E64" s="114"/>
      <c r="F64" s="113"/>
      <c r="G64" s="113"/>
      <c r="H64" s="113"/>
    </row>
    <row r="65" spans="2:8" s="108" customFormat="1" x14ac:dyDescent="0.25">
      <c r="B65" s="110"/>
      <c r="C65" s="112"/>
      <c r="D65" s="113"/>
      <c r="E65" s="114"/>
      <c r="F65" s="113"/>
      <c r="G65" s="113"/>
      <c r="H65" s="113"/>
    </row>
    <row r="66" spans="2:8" s="108" customFormat="1" x14ac:dyDescent="0.25">
      <c r="B66" s="110"/>
      <c r="C66" s="112"/>
      <c r="D66" s="113"/>
      <c r="E66" s="114"/>
      <c r="F66" s="113"/>
      <c r="G66" s="113"/>
      <c r="H66" s="113"/>
    </row>
    <row r="67" spans="2:8" s="108" customFormat="1" x14ac:dyDescent="0.25">
      <c r="B67" s="110"/>
      <c r="C67" s="112"/>
      <c r="D67" s="113"/>
      <c r="E67" s="114"/>
      <c r="F67" s="113"/>
      <c r="G67" s="113"/>
      <c r="H67" s="113"/>
    </row>
    <row r="68" spans="2:8" s="108" customFormat="1" x14ac:dyDescent="0.25">
      <c r="B68" s="110"/>
      <c r="C68" s="112"/>
      <c r="D68" s="113"/>
      <c r="E68" s="114"/>
      <c r="F68" s="113"/>
      <c r="G68" s="113"/>
      <c r="H68" s="113"/>
    </row>
    <row r="69" spans="2:8" s="108" customFormat="1" x14ac:dyDescent="0.25">
      <c r="B69" s="110"/>
      <c r="C69" s="112"/>
      <c r="D69" s="113"/>
      <c r="E69" s="114"/>
      <c r="F69" s="113"/>
      <c r="G69" s="113"/>
      <c r="H69" s="113"/>
    </row>
    <row r="70" spans="2:8" s="108" customFormat="1" x14ac:dyDescent="0.25">
      <c r="B70" s="110"/>
      <c r="C70" s="112"/>
      <c r="D70" s="113"/>
      <c r="E70" s="114"/>
      <c r="F70" s="113"/>
      <c r="G70" s="113"/>
      <c r="H70" s="113"/>
    </row>
    <row r="71" spans="2:8" s="108" customFormat="1" x14ac:dyDescent="0.25">
      <c r="B71" s="110"/>
      <c r="C71" s="112"/>
      <c r="D71" s="113"/>
      <c r="E71" s="114"/>
      <c r="F71" s="113"/>
      <c r="G71" s="113"/>
      <c r="H71" s="113"/>
    </row>
    <row r="72" spans="2:8" s="108" customFormat="1" x14ac:dyDescent="0.25"/>
    <row r="73" spans="2:8" s="108" customFormat="1" x14ac:dyDescent="0.25"/>
    <row r="74" spans="2:8" s="108" customFormat="1" x14ac:dyDescent="0.25"/>
    <row r="75" spans="2:8" s="108" customFormat="1" x14ac:dyDescent="0.25"/>
    <row r="76" spans="2:8" s="108" customFormat="1" x14ac:dyDescent="0.25"/>
    <row r="77" spans="2:8" s="108" customFormat="1" x14ac:dyDescent="0.25"/>
    <row r="78" spans="2:8" s="108" customFormat="1" x14ac:dyDescent="0.25"/>
    <row r="79" spans="2:8" s="108" customFormat="1" x14ac:dyDescent="0.25"/>
    <row r="80" spans="2:8" s="108" customFormat="1" x14ac:dyDescent="0.25"/>
    <row r="81" s="108" customFormat="1" x14ac:dyDescent="0.25"/>
    <row r="82" s="108" customFormat="1" x14ac:dyDescent="0.25"/>
    <row r="83" s="108" customFormat="1" x14ac:dyDescent="0.25"/>
    <row r="84" s="108" customFormat="1" x14ac:dyDescent="0.25"/>
    <row r="85" s="108" customFormat="1" x14ac:dyDescent="0.25"/>
    <row r="86" s="108" customFormat="1" x14ac:dyDescent="0.25"/>
    <row r="87" s="108" customFormat="1" x14ac:dyDescent="0.25"/>
    <row r="88" s="108" customFormat="1" x14ac:dyDescent="0.25"/>
    <row r="89" s="108" customFormat="1" x14ac:dyDescent="0.25"/>
    <row r="90" s="108" customFormat="1" x14ac:dyDescent="0.25"/>
    <row r="91" s="108" customFormat="1" x14ac:dyDescent="0.25"/>
    <row r="92" s="108" customFormat="1" x14ac:dyDescent="0.25"/>
    <row r="93" s="108" customFormat="1" x14ac:dyDescent="0.25"/>
    <row r="94" s="108" customFormat="1" x14ac:dyDescent="0.25"/>
    <row r="95" s="108" customFormat="1" x14ac:dyDescent="0.25"/>
    <row r="96" s="108" customFormat="1" x14ac:dyDescent="0.25"/>
    <row r="97" s="108" customFormat="1" x14ac:dyDescent="0.25"/>
    <row r="98" s="108" customFormat="1" x14ac:dyDescent="0.25"/>
    <row r="99" s="108" customFormat="1" x14ac:dyDescent="0.25"/>
    <row r="100" s="108" customFormat="1" x14ac:dyDescent="0.25"/>
    <row r="101" s="108" customFormat="1" x14ac:dyDescent="0.25"/>
    <row r="102" s="108" customFormat="1" x14ac:dyDescent="0.25"/>
    <row r="103" s="108" customFormat="1" x14ac:dyDescent="0.25"/>
    <row r="104" s="108" customFormat="1" x14ac:dyDescent="0.25"/>
    <row r="105" s="108" customFormat="1" x14ac:dyDescent="0.25"/>
    <row r="106" s="108" customFormat="1" x14ac:dyDescent="0.25"/>
    <row r="107" s="108" customFormat="1" x14ac:dyDescent="0.25"/>
    <row r="108" s="108" customFormat="1" x14ac:dyDescent="0.25"/>
    <row r="109" s="108" customFormat="1" x14ac:dyDescent="0.25"/>
    <row r="110" s="108" customFormat="1" x14ac:dyDescent="0.25"/>
    <row r="111" s="108" customFormat="1" x14ac:dyDescent="0.25"/>
    <row r="112" s="108" customFormat="1" x14ac:dyDescent="0.25"/>
    <row r="113" s="108" customFormat="1" x14ac:dyDescent="0.25"/>
    <row r="114" s="108" customFormat="1" x14ac:dyDescent="0.25"/>
    <row r="115" s="108" customFormat="1" x14ac:dyDescent="0.25"/>
    <row r="116" s="108" customFormat="1" x14ac:dyDescent="0.25"/>
    <row r="117" s="108" customFormat="1" x14ac:dyDescent="0.25"/>
    <row r="118" s="108" customFormat="1" x14ac:dyDescent="0.25"/>
    <row r="119" s="108" customFormat="1" x14ac:dyDescent="0.25"/>
    <row r="120" s="108" customFormat="1" x14ac:dyDescent="0.25"/>
    <row r="121" s="108" customFormat="1" x14ac:dyDescent="0.25"/>
    <row r="122" s="108" customFormat="1" x14ac:dyDescent="0.25"/>
    <row r="123" s="108" customFormat="1" x14ac:dyDescent="0.25"/>
    <row r="124" s="108" customFormat="1" x14ac:dyDescent="0.25"/>
    <row r="125" s="108" customFormat="1" x14ac:dyDescent="0.25"/>
    <row r="126" s="108" customFormat="1" x14ac:dyDescent="0.25"/>
    <row r="127" s="108" customFormat="1" x14ac:dyDescent="0.25"/>
    <row r="128" s="108" customFormat="1" x14ac:dyDescent="0.25"/>
    <row r="129" s="108" customFormat="1" x14ac:dyDescent="0.25"/>
    <row r="130" s="108" customFormat="1" x14ac:dyDescent="0.25"/>
    <row r="131" s="108" customFormat="1" x14ac:dyDescent="0.25"/>
    <row r="132" s="108" customFormat="1" x14ac:dyDescent="0.25"/>
    <row r="133" s="108" customFormat="1" x14ac:dyDescent="0.25"/>
    <row r="134" s="108" customFormat="1" x14ac:dyDescent="0.25"/>
    <row r="135" s="108" customFormat="1" x14ac:dyDescent="0.25"/>
    <row r="136" s="108" customFormat="1" x14ac:dyDescent="0.25"/>
    <row r="137" s="108" customFormat="1" x14ac:dyDescent="0.25"/>
    <row r="138" s="108" customFormat="1" x14ac:dyDescent="0.25"/>
    <row r="139" s="108" customFormat="1" x14ac:dyDescent="0.25"/>
    <row r="140" s="108" customFormat="1" x14ac:dyDescent="0.25"/>
    <row r="141" s="108" customFormat="1" x14ac:dyDescent="0.25"/>
    <row r="142" s="108" customFormat="1" x14ac:dyDescent="0.25"/>
    <row r="143" s="108" customFormat="1" x14ac:dyDescent="0.25"/>
    <row r="144" s="108" customFormat="1" x14ac:dyDescent="0.25"/>
    <row r="145" s="108" customFormat="1" x14ac:dyDescent="0.25"/>
    <row r="146" s="108" customFormat="1" x14ac:dyDescent="0.25"/>
    <row r="147" s="108" customFormat="1" x14ac:dyDescent="0.25"/>
    <row r="148" s="108" customFormat="1" x14ac:dyDescent="0.25"/>
    <row r="149" s="108" customFormat="1" x14ac:dyDescent="0.25"/>
    <row r="150" s="108" customFormat="1" x14ac:dyDescent="0.25"/>
    <row r="151" s="108" customFormat="1" x14ac:dyDescent="0.25"/>
    <row r="152" s="108" customFormat="1" x14ac:dyDescent="0.25"/>
    <row r="153" s="108" customFormat="1" x14ac:dyDescent="0.25"/>
    <row r="154" s="108" customFormat="1" x14ac:dyDescent="0.25"/>
    <row r="155" s="108" customFormat="1" x14ac:dyDescent="0.25"/>
    <row r="156" s="108" customFormat="1" x14ac:dyDescent="0.25"/>
    <row r="157" s="108" customFormat="1" x14ac:dyDescent="0.25"/>
    <row r="158" s="108" customFormat="1" x14ac:dyDescent="0.25"/>
    <row r="159" s="108" customFormat="1" x14ac:dyDescent="0.25"/>
    <row r="160" s="108" customFormat="1" x14ac:dyDescent="0.25"/>
    <row r="161" s="108" customFormat="1" x14ac:dyDescent="0.25"/>
    <row r="162" s="108" customFormat="1" x14ac:dyDescent="0.25"/>
    <row r="163" s="108" customFormat="1" x14ac:dyDescent="0.25"/>
    <row r="164" s="108" customFormat="1" x14ac:dyDescent="0.25"/>
    <row r="165" s="108" customFormat="1" x14ac:dyDescent="0.25"/>
    <row r="166" s="108" customFormat="1" x14ac:dyDescent="0.25"/>
    <row r="167" s="108" customFormat="1" x14ac:dyDescent="0.25"/>
    <row r="168" s="108" customFormat="1" x14ac:dyDescent="0.25"/>
    <row r="169" s="108" customFormat="1" x14ac:dyDescent="0.25"/>
    <row r="170" s="108" customFormat="1" x14ac:dyDescent="0.25"/>
    <row r="171" s="108" customFormat="1" x14ac:dyDescent="0.25"/>
    <row r="172" s="108" customFormat="1" x14ac:dyDescent="0.25"/>
    <row r="173" s="108" customFormat="1" x14ac:dyDescent="0.25"/>
    <row r="174" s="108" customFormat="1" x14ac:dyDescent="0.25"/>
    <row r="175" s="108" customFormat="1" x14ac:dyDescent="0.25"/>
    <row r="176" s="108" customFormat="1" x14ac:dyDescent="0.25"/>
    <row r="177" s="108" customFormat="1" x14ac:dyDescent="0.25"/>
    <row r="178" s="108" customFormat="1" x14ac:dyDescent="0.25"/>
    <row r="179" s="108" customFormat="1" x14ac:dyDescent="0.25"/>
    <row r="180" s="108" customFormat="1" x14ac:dyDescent="0.25"/>
    <row r="181" s="108" customFormat="1" x14ac:dyDescent="0.25"/>
    <row r="182" s="108" customFormat="1" x14ac:dyDescent="0.25"/>
    <row r="183" s="108" customFormat="1" x14ac:dyDescent="0.25"/>
    <row r="184" s="108" customFormat="1" x14ac:dyDescent="0.25"/>
    <row r="185" s="108" customFormat="1" x14ac:dyDescent="0.25"/>
    <row r="186" s="108" customFormat="1" x14ac:dyDescent="0.25"/>
    <row r="187" s="108" customFormat="1" x14ac:dyDescent="0.25"/>
    <row r="188" s="108" customFormat="1" x14ac:dyDescent="0.25"/>
    <row r="189" s="108" customFormat="1" x14ac:dyDescent="0.25"/>
    <row r="190" s="108" customFormat="1" x14ac:dyDescent="0.25"/>
    <row r="191" s="108" customFormat="1" x14ac:dyDescent="0.25"/>
    <row r="192" s="108" customFormat="1" x14ac:dyDescent="0.25"/>
    <row r="193" s="108" customFormat="1" x14ac:dyDescent="0.25"/>
    <row r="194" s="108" customFormat="1" x14ac:dyDescent="0.25"/>
    <row r="195" s="108" customFormat="1" x14ac:dyDescent="0.25"/>
    <row r="196" s="108" customFormat="1" x14ac:dyDescent="0.25"/>
    <row r="197" s="108" customFormat="1" x14ac:dyDescent="0.25"/>
    <row r="198" s="108" customFormat="1" x14ac:dyDescent="0.25"/>
    <row r="199" s="108" customFormat="1" x14ac:dyDescent="0.25"/>
    <row r="200" s="108" customFormat="1" x14ac:dyDescent="0.25"/>
    <row r="201" s="108" customFormat="1" x14ac:dyDescent="0.25"/>
    <row r="202" s="108" customFormat="1" x14ac:dyDescent="0.25"/>
    <row r="203" s="108" customFormat="1" x14ac:dyDescent="0.25"/>
    <row r="204" s="108" customFormat="1" x14ac:dyDescent="0.25"/>
    <row r="205" s="108" customFormat="1" x14ac:dyDescent="0.25"/>
    <row r="206" s="108" customFormat="1" x14ac:dyDescent="0.25"/>
    <row r="207" s="108" customFormat="1" x14ac:dyDescent="0.25"/>
    <row r="208" s="108" customFormat="1" x14ac:dyDescent="0.25"/>
    <row r="209" s="108" customFormat="1" x14ac:dyDescent="0.25"/>
    <row r="210" s="108" customFormat="1" x14ac:dyDescent="0.25"/>
    <row r="211" s="108" customFormat="1" x14ac:dyDescent="0.25"/>
    <row r="212" s="108" customFormat="1" x14ac:dyDescent="0.25"/>
    <row r="213" s="108" customFormat="1" x14ac:dyDescent="0.25"/>
    <row r="214" s="108" customFormat="1" x14ac:dyDescent="0.25"/>
    <row r="215" s="108" customFormat="1" x14ac:dyDescent="0.25"/>
    <row r="216" s="108" customFormat="1" x14ac:dyDescent="0.25"/>
    <row r="217" s="108" customFormat="1" x14ac:dyDescent="0.25"/>
    <row r="218" s="108" customFormat="1" x14ac:dyDescent="0.25"/>
    <row r="219" s="108" customFormat="1" x14ac:dyDescent="0.25"/>
    <row r="220" s="108" customFormat="1" x14ac:dyDescent="0.25"/>
    <row r="221" s="108" customFormat="1" x14ac:dyDescent="0.25"/>
    <row r="222" s="108" customFormat="1" x14ac:dyDescent="0.25"/>
    <row r="223" s="108" customFormat="1" x14ac:dyDescent="0.25"/>
    <row r="224" s="108" customFormat="1" x14ac:dyDescent="0.25"/>
    <row r="225" s="108" customFormat="1" x14ac:dyDescent="0.25"/>
    <row r="226" s="108" customFormat="1" x14ac:dyDescent="0.25"/>
    <row r="227" s="108" customFormat="1" x14ac:dyDescent="0.25"/>
    <row r="228" s="108" customFormat="1" x14ac:dyDescent="0.25"/>
    <row r="229" s="108" customFormat="1" x14ac:dyDescent="0.25"/>
    <row r="230" s="108" customFormat="1" x14ac:dyDescent="0.25"/>
    <row r="231" s="108" customFormat="1" x14ac:dyDescent="0.25"/>
    <row r="232" s="108" customFormat="1" x14ac:dyDescent="0.25"/>
    <row r="233" s="108" customFormat="1" x14ac:dyDescent="0.25"/>
    <row r="234" s="108" customFormat="1" x14ac:dyDescent="0.25"/>
  </sheetData>
  <mergeCells count="8">
    <mergeCell ref="B2:H2"/>
    <mergeCell ref="J2:P2"/>
    <mergeCell ref="R2:X2"/>
    <mergeCell ref="Z2:AF2"/>
    <mergeCell ref="B3:H3"/>
    <mergeCell ref="J3:P3"/>
    <mergeCell ref="R3:X3"/>
    <mergeCell ref="Z3:AF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46"/>
  <sheetViews>
    <sheetView topLeftCell="E1" workbookViewId="0">
      <selection activeCell="H11" sqref="H11"/>
    </sheetView>
  </sheetViews>
  <sheetFormatPr baseColWidth="10" defaultRowHeight="14.4" x14ac:dyDescent="0.3"/>
  <cols>
    <col min="6" max="6" width="17" bestFit="1" customWidth="1"/>
  </cols>
  <sheetData>
    <row r="1" spans="1:21" s="47" customFormat="1" x14ac:dyDescent="0.3">
      <c r="A1" s="171" t="s">
        <v>95</v>
      </c>
      <c r="B1" s="170" t="s">
        <v>147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x14ac:dyDescent="0.3">
      <c r="A2" s="172"/>
      <c r="B2" s="46" t="s">
        <v>33</v>
      </c>
      <c r="C2" s="46" t="s">
        <v>34</v>
      </c>
      <c r="D2" s="46" t="s">
        <v>35</v>
      </c>
      <c r="E2" s="46" t="s">
        <v>42</v>
      </c>
      <c r="F2" s="46" t="s">
        <v>45</v>
      </c>
      <c r="G2" s="46" t="s">
        <v>36</v>
      </c>
      <c r="H2" s="46" t="s">
        <v>37</v>
      </c>
      <c r="I2" s="46" t="s">
        <v>38</v>
      </c>
      <c r="J2" s="46" t="s">
        <v>43</v>
      </c>
      <c r="K2" s="46" t="s">
        <v>46</v>
      </c>
      <c r="L2" s="46" t="s">
        <v>39</v>
      </c>
      <c r="M2" s="46" t="s">
        <v>40</v>
      </c>
      <c r="N2" s="46" t="s">
        <v>41</v>
      </c>
      <c r="O2" s="46" t="s">
        <v>44</v>
      </c>
      <c r="P2" s="46" t="s">
        <v>47</v>
      </c>
      <c r="Q2" s="46" t="s">
        <v>52</v>
      </c>
      <c r="R2" s="46" t="s">
        <v>53</v>
      </c>
      <c r="S2" s="46" t="s">
        <v>54</v>
      </c>
      <c r="T2" s="46" t="s">
        <v>55</v>
      </c>
      <c r="U2" s="46" t="s">
        <v>56</v>
      </c>
    </row>
    <row r="3" spans="1:21" x14ac:dyDescent="0.3">
      <c r="A3" s="10">
        <v>1</v>
      </c>
      <c r="B3" s="46">
        <v>0</v>
      </c>
      <c r="C3" s="46">
        <v>0</v>
      </c>
      <c r="D3" s="46">
        <v>5</v>
      </c>
      <c r="E3" s="46">
        <v>25</v>
      </c>
      <c r="F3" s="46">
        <f t="shared" ref="F3:F22" si="0">SUM(B3:E3)</f>
        <v>30</v>
      </c>
      <c r="G3" s="46">
        <v>0</v>
      </c>
      <c r="H3" s="46">
        <v>1</v>
      </c>
      <c r="I3" s="46">
        <v>3</v>
      </c>
      <c r="J3" s="46">
        <v>43</v>
      </c>
      <c r="K3" s="46">
        <f t="shared" ref="K3:K22" si="1">SUM(G3:J3)</f>
        <v>47</v>
      </c>
      <c r="L3" s="46">
        <v>0</v>
      </c>
      <c r="M3" s="46">
        <v>0</v>
      </c>
      <c r="N3" s="46">
        <v>9</v>
      </c>
      <c r="O3" s="46">
        <v>38</v>
      </c>
      <c r="P3" s="46">
        <f t="shared" ref="P3:P22" si="2">SUM(L3:O3)</f>
        <v>47</v>
      </c>
      <c r="Q3" s="46">
        <f>B3+G3+L3</f>
        <v>0</v>
      </c>
      <c r="R3" s="46">
        <f t="shared" ref="R3:U18" si="3">C3+H3+M3</f>
        <v>1</v>
      </c>
      <c r="S3" s="46">
        <f t="shared" si="3"/>
        <v>17</v>
      </c>
      <c r="T3" s="46">
        <f t="shared" si="3"/>
        <v>106</v>
      </c>
      <c r="U3" s="46">
        <f t="shared" si="3"/>
        <v>124</v>
      </c>
    </row>
    <row r="4" spans="1:21" x14ac:dyDescent="0.3">
      <c r="A4" s="10">
        <v>2</v>
      </c>
      <c r="B4" s="46">
        <v>0</v>
      </c>
      <c r="C4" s="46">
        <v>1</v>
      </c>
      <c r="D4" s="46">
        <v>6</v>
      </c>
      <c r="E4" s="46">
        <v>41</v>
      </c>
      <c r="F4" s="46">
        <f t="shared" si="0"/>
        <v>48</v>
      </c>
      <c r="G4" s="46">
        <v>0</v>
      </c>
      <c r="H4" s="46">
        <v>0</v>
      </c>
      <c r="I4" s="46">
        <v>8</v>
      </c>
      <c r="J4" s="46">
        <v>70</v>
      </c>
      <c r="K4" s="46">
        <f t="shared" si="1"/>
        <v>78</v>
      </c>
      <c r="L4" s="46">
        <v>0</v>
      </c>
      <c r="M4" s="46">
        <v>0</v>
      </c>
      <c r="N4" s="46">
        <v>13</v>
      </c>
      <c r="O4" s="46">
        <v>44</v>
      </c>
      <c r="P4" s="46">
        <f t="shared" si="2"/>
        <v>57</v>
      </c>
      <c r="Q4" s="46">
        <f t="shared" ref="Q4:U22" si="4">B4+G4+L4</f>
        <v>0</v>
      </c>
      <c r="R4" s="46">
        <f t="shared" si="3"/>
        <v>1</v>
      </c>
      <c r="S4" s="46">
        <f t="shared" si="3"/>
        <v>27</v>
      </c>
      <c r="T4" s="46">
        <f t="shared" si="3"/>
        <v>155</v>
      </c>
      <c r="U4" s="46">
        <f t="shared" si="3"/>
        <v>183</v>
      </c>
    </row>
    <row r="5" spans="1:21" x14ac:dyDescent="0.3">
      <c r="A5" s="10">
        <v>3</v>
      </c>
      <c r="B5" s="46">
        <v>0</v>
      </c>
      <c r="C5" s="46">
        <v>0</v>
      </c>
      <c r="D5" s="46">
        <v>0</v>
      </c>
      <c r="E5" s="46">
        <v>1</v>
      </c>
      <c r="F5" s="46">
        <f t="shared" si="0"/>
        <v>1</v>
      </c>
      <c r="G5" s="46">
        <v>0</v>
      </c>
      <c r="H5" s="46">
        <v>0</v>
      </c>
      <c r="I5" s="46">
        <v>2</v>
      </c>
      <c r="J5" s="46">
        <v>6</v>
      </c>
      <c r="K5" s="46">
        <f t="shared" si="1"/>
        <v>8</v>
      </c>
      <c r="L5" s="46">
        <v>0</v>
      </c>
      <c r="M5" s="46">
        <v>0</v>
      </c>
      <c r="N5" s="46">
        <v>0</v>
      </c>
      <c r="O5" s="46">
        <v>5</v>
      </c>
      <c r="P5" s="46">
        <f t="shared" si="2"/>
        <v>5</v>
      </c>
      <c r="Q5" s="46">
        <f t="shared" si="4"/>
        <v>0</v>
      </c>
      <c r="R5" s="46">
        <f t="shared" si="3"/>
        <v>0</v>
      </c>
      <c r="S5" s="46">
        <f t="shared" si="3"/>
        <v>2</v>
      </c>
      <c r="T5" s="46">
        <f t="shared" si="3"/>
        <v>12</v>
      </c>
      <c r="U5" s="46">
        <f t="shared" si="3"/>
        <v>14</v>
      </c>
    </row>
    <row r="6" spans="1:21" x14ac:dyDescent="0.3">
      <c r="A6" s="10">
        <v>4</v>
      </c>
      <c r="B6" s="46">
        <v>0</v>
      </c>
      <c r="C6" s="46">
        <v>0</v>
      </c>
      <c r="D6" s="46">
        <v>0</v>
      </c>
      <c r="E6" s="46">
        <v>16</v>
      </c>
      <c r="F6" s="46">
        <f t="shared" si="0"/>
        <v>16</v>
      </c>
      <c r="G6" s="46">
        <v>0</v>
      </c>
      <c r="H6" s="46">
        <v>0</v>
      </c>
      <c r="I6" s="46">
        <v>2</v>
      </c>
      <c r="J6" s="46">
        <v>28</v>
      </c>
      <c r="K6" s="46">
        <f t="shared" si="1"/>
        <v>30</v>
      </c>
      <c r="L6" s="46">
        <v>0</v>
      </c>
      <c r="M6" s="46">
        <v>1</v>
      </c>
      <c r="N6" s="46">
        <v>3</v>
      </c>
      <c r="O6" s="46">
        <v>32</v>
      </c>
      <c r="P6" s="46">
        <f t="shared" si="2"/>
        <v>36</v>
      </c>
      <c r="Q6" s="46">
        <f t="shared" si="4"/>
        <v>0</v>
      </c>
      <c r="R6" s="46">
        <f t="shared" si="3"/>
        <v>1</v>
      </c>
      <c r="S6" s="46">
        <f t="shared" si="3"/>
        <v>5</v>
      </c>
      <c r="T6" s="46">
        <f t="shared" si="3"/>
        <v>76</v>
      </c>
      <c r="U6" s="46">
        <f t="shared" si="3"/>
        <v>82</v>
      </c>
    </row>
    <row r="7" spans="1:21" x14ac:dyDescent="0.3">
      <c r="A7" s="10">
        <v>5</v>
      </c>
      <c r="B7" s="46">
        <v>0</v>
      </c>
      <c r="C7" s="46">
        <v>1</v>
      </c>
      <c r="D7" s="46">
        <v>13</v>
      </c>
      <c r="E7" s="46">
        <v>97</v>
      </c>
      <c r="F7" s="46">
        <f t="shared" si="0"/>
        <v>111</v>
      </c>
      <c r="G7" s="46">
        <v>0</v>
      </c>
      <c r="H7" s="46">
        <v>2</v>
      </c>
      <c r="I7" s="46">
        <v>10</v>
      </c>
      <c r="J7" s="46">
        <v>150</v>
      </c>
      <c r="K7" s="46">
        <f t="shared" si="1"/>
        <v>162</v>
      </c>
      <c r="L7" s="46">
        <v>0</v>
      </c>
      <c r="M7" s="46">
        <v>1</v>
      </c>
      <c r="N7" s="46">
        <v>19</v>
      </c>
      <c r="O7" s="46">
        <v>140</v>
      </c>
      <c r="P7" s="46">
        <f t="shared" si="2"/>
        <v>160</v>
      </c>
      <c r="Q7" s="46">
        <f t="shared" si="4"/>
        <v>0</v>
      </c>
      <c r="R7" s="46">
        <f t="shared" si="3"/>
        <v>4</v>
      </c>
      <c r="S7" s="46">
        <f t="shared" si="3"/>
        <v>42</v>
      </c>
      <c r="T7" s="46">
        <f t="shared" si="3"/>
        <v>387</v>
      </c>
      <c r="U7" s="46">
        <f t="shared" si="3"/>
        <v>433</v>
      </c>
    </row>
    <row r="8" spans="1:21" x14ac:dyDescent="0.3">
      <c r="A8" s="10">
        <v>6</v>
      </c>
      <c r="B8" s="46">
        <v>0</v>
      </c>
      <c r="C8" s="46">
        <v>0</v>
      </c>
      <c r="D8" s="46">
        <v>19</v>
      </c>
      <c r="E8" s="46">
        <v>217</v>
      </c>
      <c r="F8" s="46">
        <f t="shared" si="0"/>
        <v>236</v>
      </c>
      <c r="G8" s="46">
        <v>0</v>
      </c>
      <c r="H8" s="46">
        <v>2</v>
      </c>
      <c r="I8" s="46">
        <v>24</v>
      </c>
      <c r="J8" s="46">
        <v>207</v>
      </c>
      <c r="K8" s="46">
        <f t="shared" si="1"/>
        <v>233</v>
      </c>
      <c r="L8" s="46">
        <v>0</v>
      </c>
      <c r="M8" s="46">
        <v>0</v>
      </c>
      <c r="N8" s="46">
        <v>19</v>
      </c>
      <c r="O8" s="46">
        <v>267</v>
      </c>
      <c r="P8" s="46">
        <f t="shared" si="2"/>
        <v>286</v>
      </c>
      <c r="Q8" s="46">
        <f t="shared" si="4"/>
        <v>0</v>
      </c>
      <c r="R8" s="46">
        <f t="shared" si="3"/>
        <v>2</v>
      </c>
      <c r="S8" s="46">
        <f t="shared" si="3"/>
        <v>62</v>
      </c>
      <c r="T8" s="46">
        <f t="shared" si="3"/>
        <v>691</v>
      </c>
      <c r="U8" s="46">
        <f t="shared" si="3"/>
        <v>755</v>
      </c>
    </row>
    <row r="9" spans="1:21" x14ac:dyDescent="0.3">
      <c r="A9" s="10">
        <v>7</v>
      </c>
      <c r="B9" s="46">
        <v>0</v>
      </c>
      <c r="C9" s="46">
        <v>0</v>
      </c>
      <c r="D9" s="46">
        <v>8</v>
      </c>
      <c r="E9" s="46">
        <v>67</v>
      </c>
      <c r="F9" s="46">
        <f t="shared" si="0"/>
        <v>75</v>
      </c>
      <c r="G9" s="46">
        <v>1</v>
      </c>
      <c r="H9" s="46">
        <v>2</v>
      </c>
      <c r="I9" s="46">
        <v>8</v>
      </c>
      <c r="J9" s="46">
        <v>55</v>
      </c>
      <c r="K9" s="46">
        <f t="shared" si="1"/>
        <v>66</v>
      </c>
      <c r="L9" s="46">
        <v>1</v>
      </c>
      <c r="M9" s="46">
        <v>1</v>
      </c>
      <c r="N9" s="46">
        <v>18</v>
      </c>
      <c r="O9" s="46">
        <v>71</v>
      </c>
      <c r="P9" s="46">
        <f t="shared" si="2"/>
        <v>91</v>
      </c>
      <c r="Q9" s="46">
        <f t="shared" si="4"/>
        <v>2</v>
      </c>
      <c r="R9" s="46">
        <f t="shared" si="3"/>
        <v>3</v>
      </c>
      <c r="S9" s="46">
        <f t="shared" si="3"/>
        <v>34</v>
      </c>
      <c r="T9" s="46">
        <f t="shared" si="3"/>
        <v>193</v>
      </c>
      <c r="U9" s="46">
        <f t="shared" si="3"/>
        <v>232</v>
      </c>
    </row>
    <row r="10" spans="1:21" x14ac:dyDescent="0.3">
      <c r="A10" s="10">
        <v>8</v>
      </c>
      <c r="B10" s="46">
        <v>1</v>
      </c>
      <c r="C10" s="46">
        <v>1</v>
      </c>
      <c r="D10" s="46">
        <v>4</v>
      </c>
      <c r="E10" s="46">
        <v>62</v>
      </c>
      <c r="F10" s="46">
        <f t="shared" si="0"/>
        <v>68</v>
      </c>
      <c r="G10" s="46">
        <v>0</v>
      </c>
      <c r="H10" s="46">
        <v>1</v>
      </c>
      <c r="I10" s="46">
        <v>7</v>
      </c>
      <c r="J10" s="46">
        <v>60</v>
      </c>
      <c r="K10" s="46">
        <f t="shared" si="1"/>
        <v>68</v>
      </c>
      <c r="L10" s="46">
        <v>0</v>
      </c>
      <c r="M10" s="46">
        <v>1</v>
      </c>
      <c r="N10" s="46">
        <v>3</v>
      </c>
      <c r="O10" s="46">
        <v>53</v>
      </c>
      <c r="P10" s="46">
        <f t="shared" si="2"/>
        <v>57</v>
      </c>
      <c r="Q10" s="46">
        <f t="shared" si="4"/>
        <v>1</v>
      </c>
      <c r="R10" s="46">
        <f t="shared" si="3"/>
        <v>3</v>
      </c>
      <c r="S10" s="46">
        <f t="shared" si="3"/>
        <v>14</v>
      </c>
      <c r="T10" s="46">
        <f t="shared" si="3"/>
        <v>175</v>
      </c>
      <c r="U10" s="46">
        <f t="shared" si="3"/>
        <v>193</v>
      </c>
    </row>
    <row r="11" spans="1:21" x14ac:dyDescent="0.3">
      <c r="A11" s="10">
        <v>9</v>
      </c>
      <c r="B11" s="46">
        <v>0</v>
      </c>
      <c r="C11" s="46">
        <v>3</v>
      </c>
      <c r="D11" s="46">
        <v>13</v>
      </c>
      <c r="E11" s="46">
        <v>34</v>
      </c>
      <c r="F11" s="46">
        <f t="shared" si="0"/>
        <v>50</v>
      </c>
      <c r="G11" s="46">
        <v>0</v>
      </c>
      <c r="H11" s="46">
        <v>1</v>
      </c>
      <c r="I11" s="46">
        <v>22</v>
      </c>
      <c r="J11" s="46">
        <v>77</v>
      </c>
      <c r="K11" s="46">
        <f t="shared" si="1"/>
        <v>100</v>
      </c>
      <c r="L11" s="46">
        <v>0</v>
      </c>
      <c r="M11" s="46">
        <v>2</v>
      </c>
      <c r="N11" s="46">
        <v>21</v>
      </c>
      <c r="O11" s="46">
        <v>61</v>
      </c>
      <c r="P11" s="46">
        <f t="shared" si="2"/>
        <v>84</v>
      </c>
      <c r="Q11" s="46">
        <f t="shared" si="4"/>
        <v>0</v>
      </c>
      <c r="R11" s="46">
        <f t="shared" si="3"/>
        <v>6</v>
      </c>
      <c r="S11" s="46">
        <f t="shared" si="3"/>
        <v>56</v>
      </c>
      <c r="T11" s="46">
        <f t="shared" si="3"/>
        <v>172</v>
      </c>
      <c r="U11" s="46">
        <f t="shared" si="3"/>
        <v>234</v>
      </c>
    </row>
    <row r="12" spans="1:21" x14ac:dyDescent="0.3">
      <c r="A12" s="10">
        <v>10</v>
      </c>
      <c r="B12" s="46">
        <v>0</v>
      </c>
      <c r="C12" s="46">
        <v>1</v>
      </c>
      <c r="D12" s="46">
        <v>5</v>
      </c>
      <c r="E12" s="46">
        <v>27</v>
      </c>
      <c r="F12" s="46">
        <f t="shared" si="0"/>
        <v>33</v>
      </c>
      <c r="G12" s="46">
        <v>0</v>
      </c>
      <c r="H12" s="46">
        <v>1</v>
      </c>
      <c r="I12" s="46">
        <v>5</v>
      </c>
      <c r="J12" s="46">
        <v>47</v>
      </c>
      <c r="K12" s="46">
        <f t="shared" si="1"/>
        <v>53</v>
      </c>
      <c r="L12" s="46">
        <v>0</v>
      </c>
      <c r="M12" s="46">
        <v>0</v>
      </c>
      <c r="N12" s="46">
        <v>6</v>
      </c>
      <c r="O12" s="46">
        <v>36</v>
      </c>
      <c r="P12" s="46">
        <f t="shared" si="2"/>
        <v>42</v>
      </c>
      <c r="Q12" s="46">
        <f t="shared" si="4"/>
        <v>0</v>
      </c>
      <c r="R12" s="46">
        <f t="shared" si="3"/>
        <v>2</v>
      </c>
      <c r="S12" s="46">
        <f t="shared" si="3"/>
        <v>16</v>
      </c>
      <c r="T12" s="46">
        <f t="shared" si="3"/>
        <v>110</v>
      </c>
      <c r="U12" s="46">
        <f t="shared" si="3"/>
        <v>128</v>
      </c>
    </row>
    <row r="13" spans="1:21" x14ac:dyDescent="0.3">
      <c r="A13" s="10">
        <v>11</v>
      </c>
      <c r="B13" s="46">
        <v>1</v>
      </c>
      <c r="C13" s="46">
        <v>1</v>
      </c>
      <c r="D13" s="46">
        <v>19</v>
      </c>
      <c r="E13" s="46">
        <v>130</v>
      </c>
      <c r="F13" s="46">
        <f t="shared" si="0"/>
        <v>151</v>
      </c>
      <c r="G13" s="46">
        <v>0</v>
      </c>
      <c r="H13" s="46">
        <v>0</v>
      </c>
      <c r="I13" s="46">
        <v>13</v>
      </c>
      <c r="J13" s="46">
        <v>108</v>
      </c>
      <c r="K13" s="46">
        <f t="shared" si="1"/>
        <v>121</v>
      </c>
      <c r="L13" s="46">
        <v>0</v>
      </c>
      <c r="M13" s="46">
        <v>0</v>
      </c>
      <c r="N13" s="46">
        <v>19</v>
      </c>
      <c r="O13" s="46">
        <v>154</v>
      </c>
      <c r="P13" s="46">
        <f t="shared" si="2"/>
        <v>173</v>
      </c>
      <c r="Q13" s="46">
        <f t="shared" si="4"/>
        <v>1</v>
      </c>
      <c r="R13" s="46">
        <f t="shared" si="3"/>
        <v>1</v>
      </c>
      <c r="S13" s="46">
        <f t="shared" si="3"/>
        <v>51</v>
      </c>
      <c r="T13" s="46">
        <f t="shared" si="3"/>
        <v>392</v>
      </c>
      <c r="U13" s="46">
        <f t="shared" si="3"/>
        <v>445</v>
      </c>
    </row>
    <row r="14" spans="1:21" x14ac:dyDescent="0.3">
      <c r="A14" s="10">
        <v>12</v>
      </c>
      <c r="B14" s="46">
        <v>2</v>
      </c>
      <c r="C14" s="46">
        <v>0</v>
      </c>
      <c r="D14" s="46">
        <v>11</v>
      </c>
      <c r="E14" s="46">
        <v>32</v>
      </c>
      <c r="F14" s="46">
        <f t="shared" si="0"/>
        <v>45</v>
      </c>
      <c r="G14" s="46">
        <v>0</v>
      </c>
      <c r="H14" s="46">
        <v>0</v>
      </c>
      <c r="I14" s="46">
        <v>11</v>
      </c>
      <c r="J14" s="46">
        <v>38</v>
      </c>
      <c r="K14" s="46">
        <f t="shared" si="1"/>
        <v>49</v>
      </c>
      <c r="L14" s="46">
        <v>0</v>
      </c>
      <c r="M14" s="46">
        <v>2</v>
      </c>
      <c r="N14" s="46">
        <v>11</v>
      </c>
      <c r="O14" s="46">
        <v>27</v>
      </c>
      <c r="P14" s="46">
        <f t="shared" si="2"/>
        <v>40</v>
      </c>
      <c r="Q14" s="46">
        <f t="shared" si="4"/>
        <v>2</v>
      </c>
      <c r="R14" s="46">
        <f t="shared" si="3"/>
        <v>2</v>
      </c>
      <c r="S14" s="46">
        <f t="shared" si="3"/>
        <v>33</v>
      </c>
      <c r="T14" s="46">
        <f t="shared" si="3"/>
        <v>97</v>
      </c>
      <c r="U14" s="46">
        <f t="shared" si="3"/>
        <v>134</v>
      </c>
    </row>
    <row r="15" spans="1:21" x14ac:dyDescent="0.3">
      <c r="A15" s="10">
        <v>13</v>
      </c>
      <c r="B15" s="46">
        <v>0</v>
      </c>
      <c r="C15" s="46">
        <v>1</v>
      </c>
      <c r="D15" s="46">
        <v>6</v>
      </c>
      <c r="E15" s="46">
        <v>56</v>
      </c>
      <c r="F15" s="46">
        <f t="shared" si="0"/>
        <v>63</v>
      </c>
      <c r="G15" s="46">
        <v>0</v>
      </c>
      <c r="H15" s="46">
        <v>1</v>
      </c>
      <c r="I15" s="46">
        <v>9</v>
      </c>
      <c r="J15" s="46">
        <v>77</v>
      </c>
      <c r="K15" s="46">
        <f t="shared" si="1"/>
        <v>87</v>
      </c>
      <c r="L15" s="46">
        <v>0</v>
      </c>
      <c r="M15" s="46">
        <v>0</v>
      </c>
      <c r="N15" s="46">
        <v>13</v>
      </c>
      <c r="O15" s="46">
        <v>89</v>
      </c>
      <c r="P15" s="46">
        <f t="shared" si="2"/>
        <v>102</v>
      </c>
      <c r="Q15" s="46">
        <f t="shared" si="4"/>
        <v>0</v>
      </c>
      <c r="R15" s="46">
        <f t="shared" si="3"/>
        <v>2</v>
      </c>
      <c r="S15" s="46">
        <f t="shared" si="3"/>
        <v>28</v>
      </c>
      <c r="T15" s="46">
        <f t="shared" si="3"/>
        <v>222</v>
      </c>
      <c r="U15" s="46">
        <f t="shared" si="3"/>
        <v>252</v>
      </c>
    </row>
    <row r="16" spans="1:21" x14ac:dyDescent="0.3">
      <c r="A16" s="10">
        <v>14</v>
      </c>
      <c r="B16" s="46">
        <v>0</v>
      </c>
      <c r="C16" s="46">
        <v>1</v>
      </c>
      <c r="D16" s="46">
        <v>9</v>
      </c>
      <c r="E16" s="46">
        <v>63</v>
      </c>
      <c r="F16" s="46">
        <f t="shared" si="0"/>
        <v>73</v>
      </c>
      <c r="G16" s="46">
        <v>1</v>
      </c>
      <c r="H16" s="46">
        <v>1</v>
      </c>
      <c r="I16" s="46">
        <v>13</v>
      </c>
      <c r="J16" s="46">
        <v>57</v>
      </c>
      <c r="K16" s="46">
        <f t="shared" si="1"/>
        <v>72</v>
      </c>
      <c r="L16" s="46">
        <v>0</v>
      </c>
      <c r="M16" s="46">
        <v>1</v>
      </c>
      <c r="N16" s="46">
        <v>15</v>
      </c>
      <c r="O16" s="46">
        <v>73</v>
      </c>
      <c r="P16" s="46">
        <f t="shared" si="2"/>
        <v>89</v>
      </c>
      <c r="Q16" s="46">
        <f t="shared" si="4"/>
        <v>1</v>
      </c>
      <c r="R16" s="46">
        <f t="shared" si="3"/>
        <v>3</v>
      </c>
      <c r="S16" s="46">
        <f t="shared" si="3"/>
        <v>37</v>
      </c>
      <c r="T16" s="46">
        <f t="shared" si="3"/>
        <v>193</v>
      </c>
      <c r="U16" s="46">
        <f t="shared" si="3"/>
        <v>234</v>
      </c>
    </row>
    <row r="17" spans="1:21" x14ac:dyDescent="0.3">
      <c r="A17" s="10">
        <v>15</v>
      </c>
      <c r="B17" s="46">
        <v>0</v>
      </c>
      <c r="C17" s="46">
        <v>0</v>
      </c>
      <c r="D17" s="46">
        <v>2</v>
      </c>
      <c r="E17" s="46">
        <v>18</v>
      </c>
      <c r="F17" s="46">
        <f t="shared" si="0"/>
        <v>20</v>
      </c>
      <c r="G17" s="46">
        <v>1</v>
      </c>
      <c r="H17" s="46">
        <v>1</v>
      </c>
      <c r="I17" s="46">
        <v>3</v>
      </c>
      <c r="J17" s="46">
        <v>20</v>
      </c>
      <c r="K17" s="46">
        <f t="shared" si="1"/>
        <v>25</v>
      </c>
      <c r="L17" s="46">
        <v>1</v>
      </c>
      <c r="M17" s="46">
        <v>3</v>
      </c>
      <c r="N17" s="46">
        <v>5</v>
      </c>
      <c r="O17" s="46">
        <v>19</v>
      </c>
      <c r="P17" s="46">
        <f t="shared" si="2"/>
        <v>28</v>
      </c>
      <c r="Q17" s="46">
        <f t="shared" si="4"/>
        <v>2</v>
      </c>
      <c r="R17" s="46">
        <f t="shared" si="3"/>
        <v>4</v>
      </c>
      <c r="S17" s="46">
        <f t="shared" si="3"/>
        <v>10</v>
      </c>
      <c r="T17" s="46">
        <f t="shared" si="3"/>
        <v>57</v>
      </c>
      <c r="U17" s="46">
        <f t="shared" si="3"/>
        <v>73</v>
      </c>
    </row>
    <row r="18" spans="1:21" x14ac:dyDescent="0.3">
      <c r="A18" s="10">
        <v>16</v>
      </c>
      <c r="B18" s="46">
        <v>0</v>
      </c>
      <c r="C18" s="46">
        <v>1</v>
      </c>
      <c r="D18" s="46">
        <v>9</v>
      </c>
      <c r="E18" s="46">
        <v>28</v>
      </c>
      <c r="F18" s="46">
        <f t="shared" si="0"/>
        <v>38</v>
      </c>
      <c r="G18" s="46">
        <v>0</v>
      </c>
      <c r="H18" s="46">
        <v>0</v>
      </c>
      <c r="I18" s="46">
        <v>11</v>
      </c>
      <c r="J18" s="46">
        <v>34</v>
      </c>
      <c r="K18" s="46">
        <f t="shared" si="1"/>
        <v>45</v>
      </c>
      <c r="L18" s="46">
        <v>0</v>
      </c>
      <c r="M18" s="46">
        <v>1</v>
      </c>
      <c r="N18" s="46">
        <v>6</v>
      </c>
      <c r="O18" s="46">
        <v>46</v>
      </c>
      <c r="P18" s="46">
        <f t="shared" si="2"/>
        <v>53</v>
      </c>
      <c r="Q18" s="46">
        <f t="shared" si="4"/>
        <v>0</v>
      </c>
      <c r="R18" s="46">
        <f t="shared" si="3"/>
        <v>2</v>
      </c>
      <c r="S18" s="46">
        <f t="shared" si="3"/>
        <v>26</v>
      </c>
      <c r="T18" s="46">
        <f t="shared" si="3"/>
        <v>108</v>
      </c>
      <c r="U18" s="46">
        <f t="shared" si="3"/>
        <v>136</v>
      </c>
    </row>
    <row r="19" spans="1:21" x14ac:dyDescent="0.3">
      <c r="A19" s="10">
        <v>17</v>
      </c>
      <c r="B19" s="46">
        <v>0</v>
      </c>
      <c r="C19" s="46">
        <v>1</v>
      </c>
      <c r="D19" s="46">
        <v>1</v>
      </c>
      <c r="E19" s="46">
        <v>29</v>
      </c>
      <c r="F19" s="46">
        <f t="shared" si="0"/>
        <v>31</v>
      </c>
      <c r="G19" s="46">
        <v>0</v>
      </c>
      <c r="H19" s="46">
        <v>0</v>
      </c>
      <c r="I19" s="46">
        <v>3</v>
      </c>
      <c r="J19" s="46">
        <v>22</v>
      </c>
      <c r="K19" s="46">
        <f t="shared" si="1"/>
        <v>25</v>
      </c>
      <c r="L19" s="46">
        <v>0</v>
      </c>
      <c r="M19" s="46">
        <v>0</v>
      </c>
      <c r="N19" s="46">
        <v>4</v>
      </c>
      <c r="O19" s="46">
        <v>20</v>
      </c>
      <c r="P19" s="46">
        <f t="shared" si="2"/>
        <v>24</v>
      </c>
      <c r="Q19" s="46">
        <f t="shared" si="4"/>
        <v>0</v>
      </c>
      <c r="R19" s="46">
        <f t="shared" si="4"/>
        <v>1</v>
      </c>
      <c r="S19" s="46">
        <f t="shared" si="4"/>
        <v>8</v>
      </c>
      <c r="T19" s="46">
        <f t="shared" si="4"/>
        <v>71</v>
      </c>
      <c r="U19" s="46">
        <f t="shared" si="4"/>
        <v>80</v>
      </c>
    </row>
    <row r="20" spans="1:21" x14ac:dyDescent="0.3">
      <c r="A20" s="10">
        <v>18</v>
      </c>
      <c r="B20" s="46">
        <v>1</v>
      </c>
      <c r="C20" s="46">
        <v>0</v>
      </c>
      <c r="D20" s="46">
        <v>5</v>
      </c>
      <c r="E20" s="46">
        <v>17</v>
      </c>
      <c r="F20" s="46">
        <f t="shared" si="0"/>
        <v>23</v>
      </c>
      <c r="G20" s="46">
        <v>0</v>
      </c>
      <c r="H20" s="46">
        <v>0</v>
      </c>
      <c r="I20" s="46">
        <v>4</v>
      </c>
      <c r="J20" s="46">
        <v>22</v>
      </c>
      <c r="K20" s="46">
        <f t="shared" si="1"/>
        <v>26</v>
      </c>
      <c r="L20" s="46">
        <v>1</v>
      </c>
      <c r="M20" s="46">
        <v>1</v>
      </c>
      <c r="N20" s="46">
        <v>6</v>
      </c>
      <c r="O20" s="46">
        <v>19</v>
      </c>
      <c r="P20" s="46">
        <f t="shared" si="2"/>
        <v>27</v>
      </c>
      <c r="Q20" s="46">
        <f t="shared" si="4"/>
        <v>2</v>
      </c>
      <c r="R20" s="46">
        <f t="shared" si="4"/>
        <v>1</v>
      </c>
      <c r="S20" s="46">
        <f t="shared" si="4"/>
        <v>15</v>
      </c>
      <c r="T20" s="46">
        <f t="shared" si="4"/>
        <v>58</v>
      </c>
      <c r="U20" s="46">
        <f t="shared" si="4"/>
        <v>76</v>
      </c>
    </row>
    <row r="21" spans="1:21" x14ac:dyDescent="0.3">
      <c r="A21" s="10">
        <v>19</v>
      </c>
      <c r="B21" s="46">
        <v>0</v>
      </c>
      <c r="C21" s="46">
        <v>2</v>
      </c>
      <c r="D21" s="46">
        <v>6</v>
      </c>
      <c r="E21" s="46">
        <v>65</v>
      </c>
      <c r="F21" s="46">
        <f t="shared" si="0"/>
        <v>73</v>
      </c>
      <c r="G21" s="46">
        <v>0</v>
      </c>
      <c r="H21" s="46">
        <v>2</v>
      </c>
      <c r="I21" s="46">
        <v>12</v>
      </c>
      <c r="J21" s="46">
        <v>57</v>
      </c>
      <c r="K21" s="46">
        <f t="shared" si="1"/>
        <v>71</v>
      </c>
      <c r="L21" s="46">
        <v>0</v>
      </c>
      <c r="M21" s="46">
        <v>1</v>
      </c>
      <c r="N21" s="46">
        <v>7</v>
      </c>
      <c r="O21" s="46">
        <v>96</v>
      </c>
      <c r="P21" s="46">
        <f t="shared" si="2"/>
        <v>104</v>
      </c>
      <c r="Q21" s="46">
        <f t="shared" si="4"/>
        <v>0</v>
      </c>
      <c r="R21" s="46">
        <f t="shared" si="4"/>
        <v>5</v>
      </c>
      <c r="S21" s="46">
        <f t="shared" si="4"/>
        <v>25</v>
      </c>
      <c r="T21" s="46">
        <f t="shared" si="4"/>
        <v>218</v>
      </c>
      <c r="U21" s="46">
        <f t="shared" si="4"/>
        <v>248</v>
      </c>
    </row>
    <row r="22" spans="1:21" x14ac:dyDescent="0.3">
      <c r="A22" s="10">
        <v>20</v>
      </c>
      <c r="B22" s="46">
        <v>0</v>
      </c>
      <c r="C22" s="46">
        <v>0</v>
      </c>
      <c r="D22" s="46">
        <v>3</v>
      </c>
      <c r="E22" s="46">
        <v>11</v>
      </c>
      <c r="F22" s="46">
        <f t="shared" si="0"/>
        <v>14</v>
      </c>
      <c r="G22" s="46">
        <v>0</v>
      </c>
      <c r="H22" s="46">
        <v>0</v>
      </c>
      <c r="I22" s="46">
        <v>5</v>
      </c>
      <c r="J22" s="46">
        <v>12</v>
      </c>
      <c r="K22" s="46">
        <f t="shared" si="1"/>
        <v>17</v>
      </c>
      <c r="L22" s="46">
        <v>0</v>
      </c>
      <c r="M22" s="46">
        <v>0</v>
      </c>
      <c r="N22" s="46">
        <v>4</v>
      </c>
      <c r="O22" s="46">
        <v>10</v>
      </c>
      <c r="P22" s="46">
        <f t="shared" si="2"/>
        <v>14</v>
      </c>
      <c r="Q22" s="46">
        <f t="shared" si="4"/>
        <v>0</v>
      </c>
      <c r="R22" s="46">
        <f t="shared" si="4"/>
        <v>0</v>
      </c>
      <c r="S22" s="46">
        <f t="shared" si="4"/>
        <v>12</v>
      </c>
      <c r="T22" s="46">
        <f t="shared" si="4"/>
        <v>33</v>
      </c>
      <c r="U22" s="46">
        <f t="shared" si="4"/>
        <v>45</v>
      </c>
    </row>
    <row r="25" spans="1:21" x14ac:dyDescent="0.3">
      <c r="A25" s="171" t="s">
        <v>95</v>
      </c>
      <c r="B25" s="173" t="s">
        <v>157</v>
      </c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1:21" x14ac:dyDescent="0.3">
      <c r="A26" s="172"/>
      <c r="B26" s="46" t="s">
        <v>33</v>
      </c>
      <c r="C26" s="46" t="s">
        <v>87</v>
      </c>
      <c r="D26" s="46" t="s">
        <v>88</v>
      </c>
      <c r="E26" s="46" t="s">
        <v>42</v>
      </c>
      <c r="F26" s="46" t="s">
        <v>45</v>
      </c>
      <c r="G26" s="46" t="s">
        <v>36</v>
      </c>
      <c r="H26" s="46" t="s">
        <v>89</v>
      </c>
      <c r="I26" s="46" t="s">
        <v>90</v>
      </c>
      <c r="J26" s="46" t="s">
        <v>43</v>
      </c>
      <c r="K26" s="46" t="s">
        <v>46</v>
      </c>
      <c r="L26" s="46" t="s">
        <v>39</v>
      </c>
      <c r="M26" s="46" t="s">
        <v>91</v>
      </c>
      <c r="N26" s="46" t="s">
        <v>92</v>
      </c>
      <c r="O26" s="46" t="s">
        <v>44</v>
      </c>
      <c r="P26" s="46" t="s">
        <v>47</v>
      </c>
      <c r="Q26" s="46" t="s">
        <v>52</v>
      </c>
      <c r="R26" s="46" t="s">
        <v>93</v>
      </c>
      <c r="S26" s="46" t="s">
        <v>94</v>
      </c>
      <c r="T26" s="46" t="s">
        <v>55</v>
      </c>
      <c r="U26" s="46" t="s">
        <v>56</v>
      </c>
    </row>
    <row r="27" spans="1:21" x14ac:dyDescent="0.3">
      <c r="A27" s="10">
        <v>1</v>
      </c>
      <c r="B27" s="46">
        <v>0</v>
      </c>
      <c r="C27" s="46">
        <v>0</v>
      </c>
      <c r="D27" s="46">
        <v>3</v>
      </c>
      <c r="E27" s="46">
        <v>8</v>
      </c>
      <c r="F27" s="46">
        <f t="shared" ref="F27:F46" si="5">SUM(B27:E27)</f>
        <v>11</v>
      </c>
      <c r="G27" s="46">
        <v>0</v>
      </c>
      <c r="H27" s="46">
        <v>0</v>
      </c>
      <c r="I27" s="46">
        <v>1</v>
      </c>
      <c r="J27" s="46">
        <v>8</v>
      </c>
      <c r="K27" s="46">
        <f t="shared" ref="K27:K46" si="6">SUM(G27:J27)</f>
        <v>9</v>
      </c>
      <c r="L27" s="46">
        <v>0</v>
      </c>
      <c r="M27" s="46">
        <v>0</v>
      </c>
      <c r="N27" s="46">
        <v>3</v>
      </c>
      <c r="O27" s="46">
        <v>9</v>
      </c>
      <c r="P27" s="46">
        <f t="shared" ref="P27:P46" si="7">SUM(L27:O27)</f>
        <v>12</v>
      </c>
      <c r="Q27" s="46">
        <f>B27+G27+L27</f>
        <v>0</v>
      </c>
      <c r="R27" s="46">
        <f t="shared" ref="R27:U42" si="8">C27+H27+M27</f>
        <v>0</v>
      </c>
      <c r="S27" s="46">
        <f t="shared" si="8"/>
        <v>7</v>
      </c>
      <c r="T27" s="46">
        <f t="shared" si="8"/>
        <v>25</v>
      </c>
      <c r="U27" s="46">
        <f t="shared" si="8"/>
        <v>32</v>
      </c>
    </row>
    <row r="28" spans="1:21" x14ac:dyDescent="0.3">
      <c r="A28" s="10">
        <v>2</v>
      </c>
      <c r="B28" s="46">
        <v>0</v>
      </c>
      <c r="C28" s="46">
        <v>1</v>
      </c>
      <c r="D28" s="46">
        <v>2</v>
      </c>
      <c r="E28" s="46">
        <v>13</v>
      </c>
      <c r="F28" s="46">
        <f t="shared" si="5"/>
        <v>16</v>
      </c>
      <c r="G28" s="46">
        <v>0</v>
      </c>
      <c r="H28" s="46">
        <v>0</v>
      </c>
      <c r="I28" s="46">
        <v>4</v>
      </c>
      <c r="J28" s="46">
        <v>29</v>
      </c>
      <c r="K28" s="46">
        <f t="shared" si="6"/>
        <v>33</v>
      </c>
      <c r="L28" s="46">
        <v>0</v>
      </c>
      <c r="M28" s="46">
        <v>0</v>
      </c>
      <c r="N28" s="46">
        <v>4</v>
      </c>
      <c r="O28" s="46">
        <v>13</v>
      </c>
      <c r="P28" s="46">
        <f t="shared" si="7"/>
        <v>17</v>
      </c>
      <c r="Q28" s="46">
        <f t="shared" ref="Q28:U46" si="9">B28+G28+L28</f>
        <v>0</v>
      </c>
      <c r="R28" s="46">
        <f t="shared" si="8"/>
        <v>1</v>
      </c>
      <c r="S28" s="46">
        <f t="shared" si="8"/>
        <v>10</v>
      </c>
      <c r="T28" s="46">
        <f t="shared" si="8"/>
        <v>55</v>
      </c>
      <c r="U28" s="46">
        <f t="shared" si="8"/>
        <v>66</v>
      </c>
    </row>
    <row r="29" spans="1:21" x14ac:dyDescent="0.3">
      <c r="A29" s="10">
        <v>3</v>
      </c>
      <c r="B29" s="46">
        <v>0</v>
      </c>
      <c r="C29" s="46">
        <v>0</v>
      </c>
      <c r="D29" s="46">
        <v>0</v>
      </c>
      <c r="E29" s="46">
        <v>1</v>
      </c>
      <c r="F29" s="46">
        <f t="shared" si="5"/>
        <v>1</v>
      </c>
      <c r="G29" s="46">
        <v>0</v>
      </c>
      <c r="H29" s="46">
        <v>0</v>
      </c>
      <c r="I29" s="46">
        <v>2</v>
      </c>
      <c r="J29" s="46">
        <v>3</v>
      </c>
      <c r="K29" s="46">
        <f t="shared" si="6"/>
        <v>5</v>
      </c>
      <c r="L29" s="46">
        <v>0</v>
      </c>
      <c r="M29" s="46">
        <v>0</v>
      </c>
      <c r="N29" s="46">
        <v>0</v>
      </c>
      <c r="O29" s="46">
        <v>4</v>
      </c>
      <c r="P29" s="46">
        <f t="shared" si="7"/>
        <v>4</v>
      </c>
      <c r="Q29" s="46">
        <f t="shared" si="9"/>
        <v>0</v>
      </c>
      <c r="R29" s="46">
        <f t="shared" si="8"/>
        <v>0</v>
      </c>
      <c r="S29" s="46">
        <f t="shared" si="8"/>
        <v>2</v>
      </c>
      <c r="T29" s="46">
        <f t="shared" si="8"/>
        <v>8</v>
      </c>
      <c r="U29" s="46">
        <f t="shared" si="8"/>
        <v>10</v>
      </c>
    </row>
    <row r="30" spans="1:21" x14ac:dyDescent="0.3">
      <c r="A30" s="10">
        <v>4</v>
      </c>
      <c r="B30" s="46">
        <v>0</v>
      </c>
      <c r="C30" s="46">
        <v>0</v>
      </c>
      <c r="D30" s="46">
        <v>0</v>
      </c>
      <c r="E30" s="46">
        <v>10</v>
      </c>
      <c r="F30" s="46">
        <f t="shared" si="5"/>
        <v>10</v>
      </c>
      <c r="G30" s="46">
        <v>0</v>
      </c>
      <c r="H30" s="46">
        <v>0</v>
      </c>
      <c r="I30" s="46">
        <v>2</v>
      </c>
      <c r="J30" s="46">
        <v>6</v>
      </c>
      <c r="K30" s="46">
        <f t="shared" si="6"/>
        <v>8</v>
      </c>
      <c r="L30" s="46">
        <v>0</v>
      </c>
      <c r="M30" s="46">
        <v>1</v>
      </c>
      <c r="N30" s="46">
        <v>2</v>
      </c>
      <c r="O30" s="46">
        <v>9</v>
      </c>
      <c r="P30" s="46">
        <f t="shared" si="7"/>
        <v>12</v>
      </c>
      <c r="Q30" s="46">
        <f t="shared" si="9"/>
        <v>0</v>
      </c>
      <c r="R30" s="46">
        <f t="shared" si="8"/>
        <v>1</v>
      </c>
      <c r="S30" s="46">
        <f t="shared" si="8"/>
        <v>4</v>
      </c>
      <c r="T30" s="46">
        <f t="shared" si="8"/>
        <v>25</v>
      </c>
      <c r="U30" s="46">
        <f t="shared" si="8"/>
        <v>30</v>
      </c>
    </row>
    <row r="31" spans="1:21" x14ac:dyDescent="0.3">
      <c r="A31" s="10">
        <v>5</v>
      </c>
      <c r="B31" s="46">
        <v>0</v>
      </c>
      <c r="C31" s="46">
        <v>1</v>
      </c>
      <c r="D31" s="46">
        <v>8</v>
      </c>
      <c r="E31" s="46">
        <v>35</v>
      </c>
      <c r="F31" s="46">
        <f t="shared" si="5"/>
        <v>44</v>
      </c>
      <c r="G31" s="46">
        <v>0</v>
      </c>
      <c r="H31" s="46">
        <v>2</v>
      </c>
      <c r="I31" s="46">
        <v>7</v>
      </c>
      <c r="J31" s="46">
        <v>32</v>
      </c>
      <c r="K31" s="46">
        <f t="shared" si="6"/>
        <v>41</v>
      </c>
      <c r="L31" s="46">
        <v>0</v>
      </c>
      <c r="M31" s="46">
        <v>0</v>
      </c>
      <c r="N31" s="46">
        <v>14</v>
      </c>
      <c r="O31" s="46">
        <v>40</v>
      </c>
      <c r="P31" s="46">
        <f t="shared" si="7"/>
        <v>54</v>
      </c>
      <c r="Q31" s="46">
        <f t="shared" si="9"/>
        <v>0</v>
      </c>
      <c r="R31" s="46">
        <f t="shared" si="8"/>
        <v>3</v>
      </c>
      <c r="S31" s="46">
        <f t="shared" si="8"/>
        <v>29</v>
      </c>
      <c r="T31" s="46">
        <f t="shared" si="8"/>
        <v>107</v>
      </c>
      <c r="U31" s="46">
        <f t="shared" si="8"/>
        <v>139</v>
      </c>
    </row>
    <row r="32" spans="1:21" x14ac:dyDescent="0.3">
      <c r="A32" s="10">
        <v>6</v>
      </c>
      <c r="B32" s="46">
        <v>0</v>
      </c>
      <c r="C32" s="46">
        <v>0</v>
      </c>
      <c r="D32" s="46">
        <v>12</v>
      </c>
      <c r="E32" s="46">
        <v>46</v>
      </c>
      <c r="F32" s="46">
        <f t="shared" si="5"/>
        <v>58</v>
      </c>
      <c r="G32" s="46">
        <v>0</v>
      </c>
      <c r="H32" s="46">
        <v>2</v>
      </c>
      <c r="I32" s="46">
        <v>10</v>
      </c>
      <c r="J32" s="46">
        <v>22</v>
      </c>
      <c r="K32" s="46">
        <f t="shared" si="6"/>
        <v>34</v>
      </c>
      <c r="L32" s="46">
        <v>0</v>
      </c>
      <c r="M32" s="46">
        <v>0</v>
      </c>
      <c r="N32" s="46">
        <v>8</v>
      </c>
      <c r="O32" s="46">
        <v>50</v>
      </c>
      <c r="P32" s="46">
        <f t="shared" si="7"/>
        <v>58</v>
      </c>
      <c r="Q32" s="46">
        <f t="shared" si="9"/>
        <v>0</v>
      </c>
      <c r="R32" s="46">
        <f t="shared" si="8"/>
        <v>2</v>
      </c>
      <c r="S32" s="46">
        <f t="shared" si="8"/>
        <v>30</v>
      </c>
      <c r="T32" s="46">
        <f t="shared" si="8"/>
        <v>118</v>
      </c>
      <c r="U32" s="46">
        <f t="shared" si="8"/>
        <v>150</v>
      </c>
    </row>
    <row r="33" spans="1:21" x14ac:dyDescent="0.3">
      <c r="A33" s="10">
        <v>7</v>
      </c>
      <c r="B33" s="46">
        <v>0</v>
      </c>
      <c r="C33" s="46">
        <v>0</v>
      </c>
      <c r="D33" s="46">
        <v>4</v>
      </c>
      <c r="E33" s="46">
        <v>19</v>
      </c>
      <c r="F33" s="46">
        <f t="shared" si="5"/>
        <v>23</v>
      </c>
      <c r="G33" s="46">
        <v>1</v>
      </c>
      <c r="H33" s="46">
        <v>1</v>
      </c>
      <c r="I33" s="46">
        <v>6</v>
      </c>
      <c r="J33" s="46">
        <v>15</v>
      </c>
      <c r="K33" s="46">
        <f t="shared" si="6"/>
        <v>23</v>
      </c>
      <c r="L33" s="46">
        <v>1</v>
      </c>
      <c r="M33" s="46">
        <v>0</v>
      </c>
      <c r="N33" s="46">
        <v>14</v>
      </c>
      <c r="O33" s="46">
        <v>19</v>
      </c>
      <c r="P33" s="46">
        <f t="shared" si="7"/>
        <v>34</v>
      </c>
      <c r="Q33" s="46">
        <f t="shared" si="9"/>
        <v>2</v>
      </c>
      <c r="R33" s="46">
        <f t="shared" si="8"/>
        <v>1</v>
      </c>
      <c r="S33" s="46">
        <f t="shared" si="8"/>
        <v>24</v>
      </c>
      <c r="T33" s="46">
        <f t="shared" si="8"/>
        <v>53</v>
      </c>
      <c r="U33" s="46">
        <f t="shared" si="8"/>
        <v>80</v>
      </c>
    </row>
    <row r="34" spans="1:21" x14ac:dyDescent="0.3">
      <c r="A34" s="10">
        <v>8</v>
      </c>
      <c r="B34" s="46">
        <v>1</v>
      </c>
      <c r="C34" s="46">
        <v>1</v>
      </c>
      <c r="D34" s="46">
        <v>4</v>
      </c>
      <c r="E34" s="46">
        <v>24</v>
      </c>
      <c r="F34" s="46">
        <f t="shared" si="5"/>
        <v>30</v>
      </c>
      <c r="G34" s="46">
        <v>0</v>
      </c>
      <c r="H34" s="46">
        <v>1</v>
      </c>
      <c r="I34" s="46">
        <v>5</v>
      </c>
      <c r="J34" s="46">
        <v>17</v>
      </c>
      <c r="K34" s="46">
        <f t="shared" si="6"/>
        <v>23</v>
      </c>
      <c r="L34" s="46">
        <v>0</v>
      </c>
      <c r="M34" s="46">
        <v>1</v>
      </c>
      <c r="N34" s="46">
        <v>3</v>
      </c>
      <c r="O34" s="46">
        <v>13</v>
      </c>
      <c r="P34" s="46">
        <f t="shared" si="7"/>
        <v>17</v>
      </c>
      <c r="Q34" s="46">
        <f t="shared" si="9"/>
        <v>1</v>
      </c>
      <c r="R34" s="46">
        <f t="shared" si="8"/>
        <v>3</v>
      </c>
      <c r="S34" s="46">
        <f t="shared" si="8"/>
        <v>12</v>
      </c>
      <c r="T34" s="46">
        <f t="shared" si="8"/>
        <v>54</v>
      </c>
      <c r="U34" s="46">
        <f t="shared" si="8"/>
        <v>70</v>
      </c>
    </row>
    <row r="35" spans="1:21" x14ac:dyDescent="0.3">
      <c r="A35" s="10">
        <v>9</v>
      </c>
      <c r="B35" s="46">
        <v>0</v>
      </c>
      <c r="C35" s="46">
        <v>3</v>
      </c>
      <c r="D35" s="46">
        <v>12</v>
      </c>
      <c r="E35" s="46">
        <v>23</v>
      </c>
      <c r="F35" s="46">
        <f t="shared" si="5"/>
        <v>38</v>
      </c>
      <c r="G35" s="46">
        <v>0</v>
      </c>
      <c r="H35" s="46">
        <v>1</v>
      </c>
      <c r="I35" s="46">
        <v>22</v>
      </c>
      <c r="J35" s="46">
        <v>23</v>
      </c>
      <c r="K35" s="46">
        <f t="shared" si="6"/>
        <v>46</v>
      </c>
      <c r="L35" s="46">
        <v>0</v>
      </c>
      <c r="M35" s="46">
        <v>2</v>
      </c>
      <c r="N35" s="46">
        <v>21</v>
      </c>
      <c r="O35" s="46">
        <v>23</v>
      </c>
      <c r="P35" s="46">
        <f t="shared" si="7"/>
        <v>46</v>
      </c>
      <c r="Q35" s="46">
        <f t="shared" si="9"/>
        <v>0</v>
      </c>
      <c r="R35" s="46">
        <f t="shared" si="8"/>
        <v>6</v>
      </c>
      <c r="S35" s="46">
        <f t="shared" si="8"/>
        <v>55</v>
      </c>
      <c r="T35" s="46">
        <f t="shared" si="8"/>
        <v>69</v>
      </c>
      <c r="U35" s="46">
        <f t="shared" si="8"/>
        <v>130</v>
      </c>
    </row>
    <row r="36" spans="1:21" x14ac:dyDescent="0.3">
      <c r="A36" s="10">
        <v>10</v>
      </c>
      <c r="B36" s="46">
        <v>0</v>
      </c>
      <c r="C36" s="46">
        <v>1</v>
      </c>
      <c r="D36" s="46">
        <v>5</v>
      </c>
      <c r="E36" s="46">
        <v>23</v>
      </c>
      <c r="F36" s="46">
        <f t="shared" si="5"/>
        <v>29</v>
      </c>
      <c r="G36" s="46">
        <v>0</v>
      </c>
      <c r="H36" s="46">
        <v>1</v>
      </c>
      <c r="I36" s="46">
        <v>5</v>
      </c>
      <c r="J36" s="46">
        <v>12</v>
      </c>
      <c r="K36" s="46">
        <f t="shared" si="6"/>
        <v>18</v>
      </c>
      <c r="L36" s="46">
        <v>0</v>
      </c>
      <c r="M36" s="46">
        <v>0</v>
      </c>
      <c r="N36" s="46">
        <v>6</v>
      </c>
      <c r="O36" s="46">
        <v>17</v>
      </c>
      <c r="P36" s="46">
        <f t="shared" si="7"/>
        <v>23</v>
      </c>
      <c r="Q36" s="46">
        <f t="shared" si="9"/>
        <v>0</v>
      </c>
      <c r="R36" s="46">
        <f t="shared" si="8"/>
        <v>2</v>
      </c>
      <c r="S36" s="46">
        <f t="shared" si="8"/>
        <v>16</v>
      </c>
      <c r="T36" s="46">
        <f t="shared" si="8"/>
        <v>52</v>
      </c>
      <c r="U36" s="46">
        <f t="shared" si="8"/>
        <v>70</v>
      </c>
    </row>
    <row r="37" spans="1:21" x14ac:dyDescent="0.3">
      <c r="A37" s="10">
        <v>11</v>
      </c>
      <c r="B37" s="46">
        <v>0</v>
      </c>
      <c r="C37" s="46">
        <v>1</v>
      </c>
      <c r="D37" s="46">
        <v>16</v>
      </c>
      <c r="E37" s="46">
        <v>66</v>
      </c>
      <c r="F37" s="46">
        <f t="shared" si="5"/>
        <v>83</v>
      </c>
      <c r="G37" s="46">
        <v>0</v>
      </c>
      <c r="H37" s="46">
        <v>0</v>
      </c>
      <c r="I37" s="46">
        <v>10</v>
      </c>
      <c r="J37" s="46">
        <v>49</v>
      </c>
      <c r="K37" s="46">
        <f t="shared" si="6"/>
        <v>59</v>
      </c>
      <c r="L37" s="46">
        <v>0</v>
      </c>
      <c r="M37" s="46">
        <v>0</v>
      </c>
      <c r="N37" s="46">
        <v>15</v>
      </c>
      <c r="O37" s="46">
        <v>54</v>
      </c>
      <c r="P37" s="46">
        <f t="shared" si="7"/>
        <v>69</v>
      </c>
      <c r="Q37" s="46">
        <f t="shared" si="9"/>
        <v>0</v>
      </c>
      <c r="R37" s="46">
        <f t="shared" si="8"/>
        <v>1</v>
      </c>
      <c r="S37" s="46">
        <f t="shared" si="8"/>
        <v>41</v>
      </c>
      <c r="T37" s="46">
        <f t="shared" si="8"/>
        <v>169</v>
      </c>
      <c r="U37" s="46">
        <f t="shared" si="8"/>
        <v>211</v>
      </c>
    </row>
    <row r="38" spans="1:21" x14ac:dyDescent="0.3">
      <c r="A38" s="10">
        <v>12</v>
      </c>
      <c r="B38" s="46">
        <v>2</v>
      </c>
      <c r="C38" s="46">
        <v>0</v>
      </c>
      <c r="D38" s="46">
        <v>11</v>
      </c>
      <c r="E38" s="46">
        <v>22</v>
      </c>
      <c r="F38" s="46">
        <f t="shared" si="5"/>
        <v>35</v>
      </c>
      <c r="G38" s="46">
        <v>0</v>
      </c>
      <c r="H38" s="46">
        <v>0</v>
      </c>
      <c r="I38" s="46">
        <v>11</v>
      </c>
      <c r="J38" s="46">
        <v>16</v>
      </c>
      <c r="K38" s="46">
        <f t="shared" si="6"/>
        <v>27</v>
      </c>
      <c r="L38" s="46">
        <v>0</v>
      </c>
      <c r="M38" s="46">
        <v>2</v>
      </c>
      <c r="N38" s="46">
        <v>9</v>
      </c>
      <c r="O38" s="46">
        <v>7</v>
      </c>
      <c r="P38" s="46">
        <f t="shared" si="7"/>
        <v>18</v>
      </c>
      <c r="Q38" s="46">
        <f t="shared" si="9"/>
        <v>2</v>
      </c>
      <c r="R38" s="46">
        <f t="shared" si="8"/>
        <v>2</v>
      </c>
      <c r="S38" s="46">
        <f t="shared" si="8"/>
        <v>31</v>
      </c>
      <c r="T38" s="46">
        <f t="shared" si="8"/>
        <v>45</v>
      </c>
      <c r="U38" s="46">
        <f t="shared" si="8"/>
        <v>80</v>
      </c>
    </row>
    <row r="39" spans="1:21" x14ac:dyDescent="0.3">
      <c r="A39" s="10">
        <v>13</v>
      </c>
      <c r="B39" s="46">
        <v>0</v>
      </c>
      <c r="C39" s="46">
        <v>1</v>
      </c>
      <c r="D39" s="46">
        <v>6</v>
      </c>
      <c r="E39" s="46">
        <v>22</v>
      </c>
      <c r="F39" s="46">
        <f t="shared" si="5"/>
        <v>29</v>
      </c>
      <c r="G39" s="46">
        <v>0</v>
      </c>
      <c r="H39" s="46">
        <v>0</v>
      </c>
      <c r="I39" s="46">
        <v>7</v>
      </c>
      <c r="J39" s="46">
        <v>21</v>
      </c>
      <c r="K39" s="46">
        <f t="shared" si="6"/>
        <v>28</v>
      </c>
      <c r="L39" s="46">
        <v>0</v>
      </c>
      <c r="M39" s="46">
        <v>0</v>
      </c>
      <c r="N39" s="46">
        <v>8</v>
      </c>
      <c r="O39" s="46">
        <v>14</v>
      </c>
      <c r="P39" s="46">
        <f t="shared" si="7"/>
        <v>22</v>
      </c>
      <c r="Q39" s="46">
        <f t="shared" si="9"/>
        <v>0</v>
      </c>
      <c r="R39" s="46">
        <f t="shared" si="8"/>
        <v>1</v>
      </c>
      <c r="S39" s="46">
        <f t="shared" si="8"/>
        <v>21</v>
      </c>
      <c r="T39" s="46">
        <f t="shared" si="8"/>
        <v>57</v>
      </c>
      <c r="U39" s="46">
        <f t="shared" si="8"/>
        <v>79</v>
      </c>
    </row>
    <row r="40" spans="1:21" x14ac:dyDescent="0.3">
      <c r="A40" s="10">
        <v>14</v>
      </c>
      <c r="B40" s="46">
        <v>0</v>
      </c>
      <c r="C40" s="46">
        <v>1</v>
      </c>
      <c r="D40" s="46">
        <v>9</v>
      </c>
      <c r="E40" s="46">
        <v>28</v>
      </c>
      <c r="F40" s="46">
        <f t="shared" si="5"/>
        <v>38</v>
      </c>
      <c r="G40" s="46">
        <v>0</v>
      </c>
      <c r="H40" s="46">
        <v>0</v>
      </c>
      <c r="I40" s="46">
        <v>11</v>
      </c>
      <c r="J40" s="46">
        <v>24</v>
      </c>
      <c r="K40" s="46">
        <f t="shared" si="6"/>
        <v>35</v>
      </c>
      <c r="L40" s="46">
        <v>0</v>
      </c>
      <c r="M40" s="46">
        <v>1</v>
      </c>
      <c r="N40" s="46">
        <v>13</v>
      </c>
      <c r="O40" s="46">
        <v>29</v>
      </c>
      <c r="P40" s="46">
        <f t="shared" si="7"/>
        <v>43</v>
      </c>
      <c r="Q40" s="46">
        <f t="shared" si="9"/>
        <v>0</v>
      </c>
      <c r="R40" s="46">
        <f t="shared" si="8"/>
        <v>2</v>
      </c>
      <c r="S40" s="46">
        <f t="shared" si="8"/>
        <v>33</v>
      </c>
      <c r="T40" s="46">
        <f t="shared" si="8"/>
        <v>81</v>
      </c>
      <c r="U40" s="46">
        <f t="shared" si="8"/>
        <v>116</v>
      </c>
    </row>
    <row r="41" spans="1:21" x14ac:dyDescent="0.3">
      <c r="A41" s="10">
        <v>15</v>
      </c>
      <c r="B41" s="46">
        <v>0</v>
      </c>
      <c r="C41" s="46">
        <v>0</v>
      </c>
      <c r="D41" s="46">
        <v>1</v>
      </c>
      <c r="E41" s="46">
        <v>11</v>
      </c>
      <c r="F41" s="46">
        <f t="shared" si="5"/>
        <v>12</v>
      </c>
      <c r="G41" s="46">
        <v>1</v>
      </c>
      <c r="H41" s="46">
        <v>1</v>
      </c>
      <c r="I41" s="46">
        <v>3</v>
      </c>
      <c r="J41" s="46">
        <v>8</v>
      </c>
      <c r="K41" s="46">
        <f t="shared" si="6"/>
        <v>13</v>
      </c>
      <c r="L41" s="46">
        <v>1</v>
      </c>
      <c r="M41" s="46">
        <v>3</v>
      </c>
      <c r="N41" s="46">
        <v>5</v>
      </c>
      <c r="O41" s="46">
        <v>5</v>
      </c>
      <c r="P41" s="46">
        <f t="shared" si="7"/>
        <v>14</v>
      </c>
      <c r="Q41" s="46">
        <f t="shared" si="9"/>
        <v>2</v>
      </c>
      <c r="R41" s="46">
        <f t="shared" si="8"/>
        <v>4</v>
      </c>
      <c r="S41" s="46">
        <f t="shared" si="8"/>
        <v>9</v>
      </c>
      <c r="T41" s="46">
        <f t="shared" si="8"/>
        <v>24</v>
      </c>
      <c r="U41" s="46">
        <f t="shared" si="8"/>
        <v>39</v>
      </c>
    </row>
    <row r="42" spans="1:21" x14ac:dyDescent="0.3">
      <c r="A42" s="10">
        <v>16</v>
      </c>
      <c r="B42" s="46">
        <v>0</v>
      </c>
      <c r="C42" s="46">
        <v>0</v>
      </c>
      <c r="D42" s="46">
        <v>7</v>
      </c>
      <c r="E42" s="46">
        <v>16</v>
      </c>
      <c r="F42" s="46">
        <f t="shared" si="5"/>
        <v>23</v>
      </c>
      <c r="G42" s="46">
        <v>0</v>
      </c>
      <c r="H42" s="46">
        <v>0</v>
      </c>
      <c r="I42" s="46">
        <v>5</v>
      </c>
      <c r="J42" s="46">
        <v>13</v>
      </c>
      <c r="K42" s="46">
        <f t="shared" si="6"/>
        <v>18</v>
      </c>
      <c r="L42" s="46">
        <v>0</v>
      </c>
      <c r="M42" s="46">
        <v>1</v>
      </c>
      <c r="N42" s="46">
        <v>6</v>
      </c>
      <c r="O42" s="46">
        <v>17</v>
      </c>
      <c r="P42" s="46">
        <f t="shared" si="7"/>
        <v>24</v>
      </c>
      <c r="Q42" s="46">
        <f t="shared" si="9"/>
        <v>0</v>
      </c>
      <c r="R42" s="46">
        <f t="shared" si="8"/>
        <v>1</v>
      </c>
      <c r="S42" s="46">
        <f t="shared" si="8"/>
        <v>18</v>
      </c>
      <c r="T42" s="46">
        <f t="shared" si="8"/>
        <v>46</v>
      </c>
      <c r="U42" s="46">
        <f t="shared" si="8"/>
        <v>65</v>
      </c>
    </row>
    <row r="43" spans="1:21" x14ac:dyDescent="0.3">
      <c r="A43" s="10">
        <v>17</v>
      </c>
      <c r="B43" s="46">
        <v>0</v>
      </c>
      <c r="C43" s="46">
        <v>1</v>
      </c>
      <c r="D43" s="46">
        <v>1</v>
      </c>
      <c r="E43" s="46">
        <v>15</v>
      </c>
      <c r="F43" s="46">
        <f t="shared" si="5"/>
        <v>17</v>
      </c>
      <c r="G43" s="46">
        <v>0</v>
      </c>
      <c r="H43" s="46">
        <v>0</v>
      </c>
      <c r="I43" s="46">
        <v>1</v>
      </c>
      <c r="J43" s="46">
        <v>6</v>
      </c>
      <c r="K43" s="46">
        <f t="shared" si="6"/>
        <v>7</v>
      </c>
      <c r="L43" s="46">
        <v>0</v>
      </c>
      <c r="M43" s="46">
        <v>0</v>
      </c>
      <c r="N43" s="46">
        <v>4</v>
      </c>
      <c r="O43" s="46">
        <v>6</v>
      </c>
      <c r="P43" s="46">
        <f t="shared" si="7"/>
        <v>10</v>
      </c>
      <c r="Q43" s="46">
        <f t="shared" si="9"/>
        <v>0</v>
      </c>
      <c r="R43" s="46">
        <f t="shared" si="9"/>
        <v>1</v>
      </c>
      <c r="S43" s="46">
        <f t="shared" si="9"/>
        <v>6</v>
      </c>
      <c r="T43" s="46">
        <f t="shared" si="9"/>
        <v>27</v>
      </c>
      <c r="U43" s="46">
        <f t="shared" si="9"/>
        <v>34</v>
      </c>
    </row>
    <row r="44" spans="1:21" x14ac:dyDescent="0.3">
      <c r="A44" s="10">
        <v>18</v>
      </c>
      <c r="B44" s="46">
        <v>0</v>
      </c>
      <c r="C44" s="46">
        <v>0</v>
      </c>
      <c r="D44" s="46">
        <v>5</v>
      </c>
      <c r="E44" s="46">
        <v>10</v>
      </c>
      <c r="F44" s="46">
        <f t="shared" si="5"/>
        <v>15</v>
      </c>
      <c r="G44" s="46">
        <v>0</v>
      </c>
      <c r="H44" s="46">
        <v>0</v>
      </c>
      <c r="I44" s="46">
        <v>2</v>
      </c>
      <c r="J44" s="46">
        <v>4</v>
      </c>
      <c r="K44" s="46">
        <f t="shared" si="6"/>
        <v>6</v>
      </c>
      <c r="L44" s="46">
        <v>1</v>
      </c>
      <c r="M44" s="46">
        <v>1</v>
      </c>
      <c r="N44" s="46">
        <v>6</v>
      </c>
      <c r="O44" s="46">
        <v>6</v>
      </c>
      <c r="P44" s="46">
        <f t="shared" si="7"/>
        <v>14</v>
      </c>
      <c r="Q44" s="46">
        <f t="shared" si="9"/>
        <v>1</v>
      </c>
      <c r="R44" s="46">
        <f t="shared" si="9"/>
        <v>1</v>
      </c>
      <c r="S44" s="46">
        <f t="shared" si="9"/>
        <v>13</v>
      </c>
      <c r="T44" s="46">
        <f t="shared" si="9"/>
        <v>20</v>
      </c>
      <c r="U44" s="46">
        <f t="shared" si="9"/>
        <v>35</v>
      </c>
    </row>
    <row r="45" spans="1:21" x14ac:dyDescent="0.3">
      <c r="A45" s="10">
        <v>19</v>
      </c>
      <c r="B45" s="46">
        <v>0</v>
      </c>
      <c r="C45" s="46">
        <v>2</v>
      </c>
      <c r="D45" s="46">
        <v>6</v>
      </c>
      <c r="E45" s="46">
        <v>45</v>
      </c>
      <c r="F45" s="46">
        <f t="shared" si="5"/>
        <v>53</v>
      </c>
      <c r="G45" s="46">
        <v>0</v>
      </c>
      <c r="H45" s="46">
        <v>2</v>
      </c>
      <c r="I45" s="46">
        <v>11</v>
      </c>
      <c r="J45" s="46">
        <v>24</v>
      </c>
      <c r="K45" s="46">
        <f t="shared" si="6"/>
        <v>37</v>
      </c>
      <c r="L45" s="46">
        <v>0</v>
      </c>
      <c r="M45" s="46">
        <v>1</v>
      </c>
      <c r="N45" s="46">
        <v>6</v>
      </c>
      <c r="O45" s="46">
        <v>45</v>
      </c>
      <c r="P45" s="46">
        <f t="shared" si="7"/>
        <v>52</v>
      </c>
      <c r="Q45" s="46">
        <f t="shared" si="9"/>
        <v>0</v>
      </c>
      <c r="R45" s="46">
        <f t="shared" si="9"/>
        <v>5</v>
      </c>
      <c r="S45" s="46">
        <f t="shared" si="9"/>
        <v>23</v>
      </c>
      <c r="T45" s="46">
        <f t="shared" si="9"/>
        <v>114</v>
      </c>
      <c r="U45" s="46">
        <f t="shared" si="9"/>
        <v>142</v>
      </c>
    </row>
    <row r="46" spans="1:21" x14ac:dyDescent="0.3">
      <c r="A46" s="10">
        <v>20</v>
      </c>
      <c r="B46" s="46">
        <v>0</v>
      </c>
      <c r="C46" s="46">
        <v>0</v>
      </c>
      <c r="D46" s="46">
        <v>3</v>
      </c>
      <c r="E46" s="46">
        <v>5</v>
      </c>
      <c r="F46" s="46">
        <f t="shared" si="5"/>
        <v>8</v>
      </c>
      <c r="G46" s="46">
        <v>0</v>
      </c>
      <c r="H46" s="46">
        <v>0</v>
      </c>
      <c r="I46" s="46">
        <v>4</v>
      </c>
      <c r="J46" s="46">
        <v>3</v>
      </c>
      <c r="K46" s="46">
        <f t="shared" si="6"/>
        <v>7</v>
      </c>
      <c r="L46" s="46">
        <v>0</v>
      </c>
      <c r="M46" s="46">
        <v>0</v>
      </c>
      <c r="N46" s="46">
        <v>3</v>
      </c>
      <c r="O46" s="46">
        <v>6</v>
      </c>
      <c r="P46" s="46">
        <f t="shared" si="7"/>
        <v>9</v>
      </c>
      <c r="Q46" s="46">
        <f t="shared" si="9"/>
        <v>0</v>
      </c>
      <c r="R46" s="46">
        <f t="shared" si="9"/>
        <v>0</v>
      </c>
      <c r="S46" s="46">
        <f t="shared" si="9"/>
        <v>10</v>
      </c>
      <c r="T46" s="46">
        <f t="shared" si="9"/>
        <v>14</v>
      </c>
      <c r="U46" s="46">
        <f t="shared" si="9"/>
        <v>24</v>
      </c>
    </row>
  </sheetData>
  <mergeCells count="4">
    <mergeCell ref="B1:U1"/>
    <mergeCell ref="A1:A2"/>
    <mergeCell ref="A25:A26"/>
    <mergeCell ref="B25:U2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156"/>
  <sheetViews>
    <sheetView topLeftCell="A73" workbookViewId="0">
      <selection activeCell="B80" sqref="B80:U80"/>
    </sheetView>
  </sheetViews>
  <sheetFormatPr baseColWidth="10" defaultColWidth="11.5546875" defaultRowHeight="14.4" x14ac:dyDescent="0.3"/>
  <cols>
    <col min="1" max="16384" width="11.5546875" style="51"/>
  </cols>
  <sheetData>
    <row r="1" spans="1:21" x14ac:dyDescent="0.3">
      <c r="B1" s="173" t="s">
        <v>147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</row>
    <row r="2" spans="1:21" x14ac:dyDescent="0.3">
      <c r="A2" s="19" t="s">
        <v>95</v>
      </c>
      <c r="B2" s="19" t="s">
        <v>33</v>
      </c>
      <c r="C2" s="19" t="s">
        <v>34</v>
      </c>
      <c r="D2" s="19" t="s">
        <v>35</v>
      </c>
      <c r="E2" s="19" t="s">
        <v>42</v>
      </c>
      <c r="F2" s="19" t="s">
        <v>45</v>
      </c>
      <c r="G2" s="19" t="s">
        <v>36</v>
      </c>
      <c r="H2" s="19" t="s">
        <v>37</v>
      </c>
      <c r="I2" s="19" t="s">
        <v>38</v>
      </c>
      <c r="J2" s="19" t="s">
        <v>43</v>
      </c>
      <c r="K2" s="19" t="s">
        <v>46</v>
      </c>
      <c r="L2" s="19" t="s">
        <v>39</v>
      </c>
      <c r="M2" s="19" t="s">
        <v>40</v>
      </c>
      <c r="N2" s="19" t="s">
        <v>41</v>
      </c>
      <c r="O2" s="19" t="s">
        <v>44</v>
      </c>
      <c r="P2" s="19" t="s">
        <v>47</v>
      </c>
      <c r="Q2" s="19" t="s">
        <v>52</v>
      </c>
      <c r="R2" s="19" t="s">
        <v>53</v>
      </c>
      <c r="S2" s="19" t="s">
        <v>54</v>
      </c>
      <c r="T2" s="19" t="s">
        <v>55</v>
      </c>
      <c r="U2" s="19" t="s">
        <v>56</v>
      </c>
    </row>
    <row r="3" spans="1:21" x14ac:dyDescent="0.3">
      <c r="A3" s="52">
        <v>21</v>
      </c>
      <c r="B3" s="19">
        <v>0</v>
      </c>
      <c r="C3" s="19">
        <v>3</v>
      </c>
      <c r="D3" s="19">
        <v>18</v>
      </c>
      <c r="E3" s="19">
        <v>119</v>
      </c>
      <c r="F3" s="19">
        <f t="shared" ref="F3:F46" si="0">SUM(B3:E3)</f>
        <v>140</v>
      </c>
      <c r="G3" s="19">
        <v>0</v>
      </c>
      <c r="H3" s="19">
        <v>1</v>
      </c>
      <c r="I3" s="19">
        <v>23</v>
      </c>
      <c r="J3" s="19">
        <v>134</v>
      </c>
      <c r="K3" s="19">
        <f t="shared" ref="K3:K46" si="1">SUM(G3:J3)</f>
        <v>158</v>
      </c>
      <c r="L3" s="19">
        <v>0</v>
      </c>
      <c r="M3" s="19">
        <v>0</v>
      </c>
      <c r="N3" s="19">
        <v>18</v>
      </c>
      <c r="O3" s="19">
        <v>160</v>
      </c>
      <c r="P3" s="19">
        <f t="shared" ref="P3:P46" si="2">SUM(L3:O3)</f>
        <v>178</v>
      </c>
      <c r="Q3" s="19">
        <f t="shared" ref="Q3:U53" si="3">B3+G3+L3</f>
        <v>0</v>
      </c>
      <c r="R3" s="19">
        <f t="shared" si="3"/>
        <v>4</v>
      </c>
      <c r="S3" s="19">
        <f t="shared" si="3"/>
        <v>59</v>
      </c>
      <c r="T3" s="19">
        <f t="shared" si="3"/>
        <v>413</v>
      </c>
      <c r="U3" s="19">
        <f t="shared" si="3"/>
        <v>476</v>
      </c>
    </row>
    <row r="4" spans="1:21" x14ac:dyDescent="0.3">
      <c r="A4" s="52">
        <v>22</v>
      </c>
      <c r="B4" s="19">
        <v>0</v>
      </c>
      <c r="C4" s="19">
        <v>1</v>
      </c>
      <c r="D4" s="19">
        <v>5</v>
      </c>
      <c r="E4" s="19">
        <v>40</v>
      </c>
      <c r="F4" s="19">
        <f t="shared" si="0"/>
        <v>46</v>
      </c>
      <c r="G4" s="19">
        <v>0</v>
      </c>
      <c r="H4" s="19">
        <v>0</v>
      </c>
      <c r="I4" s="19">
        <v>5</v>
      </c>
      <c r="J4" s="19">
        <v>47</v>
      </c>
      <c r="K4" s="19">
        <f t="shared" si="1"/>
        <v>52</v>
      </c>
      <c r="L4" s="19">
        <v>0</v>
      </c>
      <c r="M4" s="19">
        <v>1</v>
      </c>
      <c r="N4" s="19">
        <v>6</v>
      </c>
      <c r="O4" s="19">
        <v>50</v>
      </c>
      <c r="P4" s="19">
        <f t="shared" si="2"/>
        <v>57</v>
      </c>
      <c r="Q4" s="19">
        <f t="shared" si="3"/>
        <v>0</v>
      </c>
      <c r="R4" s="19">
        <f t="shared" si="3"/>
        <v>2</v>
      </c>
      <c r="S4" s="19">
        <f t="shared" si="3"/>
        <v>16</v>
      </c>
      <c r="T4" s="19">
        <f t="shared" si="3"/>
        <v>137</v>
      </c>
      <c r="U4" s="19">
        <f t="shared" si="3"/>
        <v>155</v>
      </c>
    </row>
    <row r="5" spans="1:21" x14ac:dyDescent="0.3">
      <c r="A5" s="52">
        <v>23</v>
      </c>
      <c r="B5" s="19">
        <v>0</v>
      </c>
      <c r="C5" s="19">
        <v>1</v>
      </c>
      <c r="D5" s="19">
        <v>4</v>
      </c>
      <c r="E5" s="19">
        <v>15</v>
      </c>
      <c r="F5" s="19">
        <f t="shared" si="0"/>
        <v>20</v>
      </c>
      <c r="G5" s="19">
        <v>0</v>
      </c>
      <c r="H5" s="19">
        <v>1</v>
      </c>
      <c r="I5" s="19">
        <v>5</v>
      </c>
      <c r="J5" s="19">
        <v>25</v>
      </c>
      <c r="K5" s="19">
        <f t="shared" si="1"/>
        <v>31</v>
      </c>
      <c r="L5" s="19">
        <v>0</v>
      </c>
      <c r="M5" s="19">
        <v>0</v>
      </c>
      <c r="N5" s="19">
        <v>1</v>
      </c>
      <c r="O5" s="19">
        <v>36</v>
      </c>
      <c r="P5" s="19">
        <f t="shared" si="2"/>
        <v>37</v>
      </c>
      <c r="Q5" s="19">
        <f t="shared" si="3"/>
        <v>0</v>
      </c>
      <c r="R5" s="19">
        <f t="shared" si="3"/>
        <v>2</v>
      </c>
      <c r="S5" s="19">
        <f t="shared" si="3"/>
        <v>10</v>
      </c>
      <c r="T5" s="19">
        <f t="shared" si="3"/>
        <v>76</v>
      </c>
      <c r="U5" s="19">
        <f t="shared" si="3"/>
        <v>88</v>
      </c>
    </row>
    <row r="6" spans="1:21" x14ac:dyDescent="0.3">
      <c r="A6" s="52">
        <v>24</v>
      </c>
      <c r="B6" s="19">
        <v>0</v>
      </c>
      <c r="C6" s="19">
        <v>0</v>
      </c>
      <c r="D6" s="19">
        <v>2</v>
      </c>
      <c r="E6" s="19">
        <v>4</v>
      </c>
      <c r="F6" s="19">
        <f t="shared" si="0"/>
        <v>6</v>
      </c>
      <c r="G6" s="19">
        <v>0</v>
      </c>
      <c r="H6" s="19">
        <v>0</v>
      </c>
      <c r="I6" s="19">
        <v>2</v>
      </c>
      <c r="J6" s="19">
        <v>3</v>
      </c>
      <c r="K6" s="19">
        <f t="shared" si="1"/>
        <v>5</v>
      </c>
      <c r="L6" s="19">
        <v>0</v>
      </c>
      <c r="M6" s="19">
        <v>0</v>
      </c>
      <c r="N6" s="19">
        <v>1</v>
      </c>
      <c r="O6" s="19">
        <v>4</v>
      </c>
      <c r="P6" s="19">
        <f t="shared" si="2"/>
        <v>5</v>
      </c>
      <c r="Q6" s="19">
        <f t="shared" si="3"/>
        <v>0</v>
      </c>
      <c r="R6" s="19">
        <f t="shared" si="3"/>
        <v>0</v>
      </c>
      <c r="S6" s="19">
        <f t="shared" si="3"/>
        <v>5</v>
      </c>
      <c r="T6" s="19">
        <f t="shared" si="3"/>
        <v>11</v>
      </c>
      <c r="U6" s="19">
        <f t="shared" si="3"/>
        <v>16</v>
      </c>
    </row>
    <row r="7" spans="1:21" x14ac:dyDescent="0.3">
      <c r="A7" s="52">
        <v>25</v>
      </c>
      <c r="B7" s="19">
        <v>0</v>
      </c>
      <c r="C7" s="19">
        <v>0</v>
      </c>
      <c r="D7" s="19">
        <v>0</v>
      </c>
      <c r="E7" s="19">
        <v>1</v>
      </c>
      <c r="F7" s="19">
        <f t="shared" si="0"/>
        <v>1</v>
      </c>
      <c r="G7" s="19">
        <v>0</v>
      </c>
      <c r="H7" s="19">
        <v>0</v>
      </c>
      <c r="I7" s="19">
        <v>0</v>
      </c>
      <c r="J7" s="19">
        <v>3</v>
      </c>
      <c r="K7" s="19">
        <f t="shared" si="1"/>
        <v>3</v>
      </c>
      <c r="L7" s="19">
        <v>0</v>
      </c>
      <c r="M7" s="19">
        <v>0</v>
      </c>
      <c r="N7" s="19">
        <v>3</v>
      </c>
      <c r="O7" s="19">
        <v>6</v>
      </c>
      <c r="P7" s="19">
        <f t="shared" si="2"/>
        <v>9</v>
      </c>
      <c r="Q7" s="19">
        <f t="shared" si="3"/>
        <v>0</v>
      </c>
      <c r="R7" s="19">
        <f t="shared" si="3"/>
        <v>0</v>
      </c>
      <c r="S7" s="19">
        <f t="shared" si="3"/>
        <v>3</v>
      </c>
      <c r="T7" s="19">
        <f t="shared" si="3"/>
        <v>10</v>
      </c>
      <c r="U7" s="19">
        <f t="shared" si="3"/>
        <v>13</v>
      </c>
    </row>
    <row r="8" spans="1:21" x14ac:dyDescent="0.3">
      <c r="A8" s="52">
        <v>26</v>
      </c>
      <c r="B8" s="19">
        <v>0</v>
      </c>
      <c r="C8" s="19">
        <v>0</v>
      </c>
      <c r="D8" s="19">
        <v>2</v>
      </c>
      <c r="E8" s="19">
        <v>7</v>
      </c>
      <c r="F8" s="19">
        <f t="shared" si="0"/>
        <v>9</v>
      </c>
      <c r="G8" s="19">
        <v>0</v>
      </c>
      <c r="H8" s="19">
        <v>0</v>
      </c>
      <c r="I8" s="19">
        <v>3</v>
      </c>
      <c r="J8" s="19">
        <v>6</v>
      </c>
      <c r="K8" s="19">
        <f t="shared" si="1"/>
        <v>9</v>
      </c>
      <c r="L8" s="19">
        <v>0</v>
      </c>
      <c r="M8" s="19">
        <v>2</v>
      </c>
      <c r="N8" s="19">
        <v>5</v>
      </c>
      <c r="O8" s="19">
        <v>9</v>
      </c>
      <c r="P8" s="19">
        <f t="shared" si="2"/>
        <v>16</v>
      </c>
      <c r="Q8" s="19">
        <f t="shared" si="3"/>
        <v>0</v>
      </c>
      <c r="R8" s="19">
        <f t="shared" si="3"/>
        <v>2</v>
      </c>
      <c r="S8" s="19">
        <f t="shared" si="3"/>
        <v>10</v>
      </c>
      <c r="T8" s="19">
        <f t="shared" si="3"/>
        <v>22</v>
      </c>
      <c r="U8" s="19">
        <f t="shared" si="3"/>
        <v>34</v>
      </c>
    </row>
    <row r="9" spans="1:21" x14ac:dyDescent="0.3">
      <c r="A9" s="52">
        <v>27</v>
      </c>
      <c r="B9" s="19">
        <v>0</v>
      </c>
      <c r="C9" s="19">
        <v>2</v>
      </c>
      <c r="D9" s="19">
        <v>4</v>
      </c>
      <c r="E9" s="19">
        <v>6</v>
      </c>
      <c r="F9" s="19">
        <f t="shared" si="0"/>
        <v>12</v>
      </c>
      <c r="G9" s="19">
        <v>1</v>
      </c>
      <c r="H9" s="19">
        <v>1</v>
      </c>
      <c r="I9" s="19">
        <v>8</v>
      </c>
      <c r="J9" s="19">
        <v>11</v>
      </c>
      <c r="K9" s="19">
        <f t="shared" si="1"/>
        <v>21</v>
      </c>
      <c r="L9" s="19">
        <v>0</v>
      </c>
      <c r="M9" s="19">
        <v>1</v>
      </c>
      <c r="N9" s="19">
        <v>8</v>
      </c>
      <c r="O9" s="19">
        <v>15</v>
      </c>
      <c r="P9" s="19">
        <f t="shared" si="2"/>
        <v>24</v>
      </c>
      <c r="Q9" s="19">
        <f t="shared" si="3"/>
        <v>1</v>
      </c>
      <c r="R9" s="19">
        <f t="shared" si="3"/>
        <v>4</v>
      </c>
      <c r="S9" s="19">
        <f t="shared" si="3"/>
        <v>20</v>
      </c>
      <c r="T9" s="19">
        <f t="shared" si="3"/>
        <v>32</v>
      </c>
      <c r="U9" s="19">
        <f t="shared" si="3"/>
        <v>57</v>
      </c>
    </row>
    <row r="10" spans="1:21" x14ac:dyDescent="0.3">
      <c r="A10" s="52">
        <v>28</v>
      </c>
      <c r="B10" s="19">
        <v>0</v>
      </c>
      <c r="C10" s="19">
        <v>0</v>
      </c>
      <c r="D10" s="19">
        <v>2</v>
      </c>
      <c r="E10" s="19">
        <v>8</v>
      </c>
      <c r="F10" s="19">
        <f t="shared" si="0"/>
        <v>10</v>
      </c>
      <c r="G10" s="19">
        <v>0</v>
      </c>
      <c r="H10" s="19">
        <v>2</v>
      </c>
      <c r="I10" s="19">
        <v>2</v>
      </c>
      <c r="J10" s="19">
        <v>5</v>
      </c>
      <c r="K10" s="19">
        <f t="shared" si="1"/>
        <v>9</v>
      </c>
      <c r="L10" s="19">
        <v>0</v>
      </c>
      <c r="M10" s="19">
        <v>2</v>
      </c>
      <c r="N10" s="19">
        <v>1</v>
      </c>
      <c r="O10" s="19">
        <v>2</v>
      </c>
      <c r="P10" s="19">
        <f t="shared" si="2"/>
        <v>5</v>
      </c>
      <c r="Q10" s="19">
        <f t="shared" si="3"/>
        <v>0</v>
      </c>
      <c r="R10" s="19">
        <f t="shared" si="3"/>
        <v>4</v>
      </c>
      <c r="S10" s="19">
        <f t="shared" si="3"/>
        <v>5</v>
      </c>
      <c r="T10" s="19">
        <f t="shared" si="3"/>
        <v>15</v>
      </c>
      <c r="U10" s="19">
        <f t="shared" si="3"/>
        <v>24</v>
      </c>
    </row>
    <row r="11" spans="1:21" x14ac:dyDescent="0.3">
      <c r="A11" s="52">
        <v>29</v>
      </c>
      <c r="B11" s="19">
        <v>0</v>
      </c>
      <c r="C11" s="19">
        <v>0</v>
      </c>
      <c r="D11" s="19">
        <v>0</v>
      </c>
      <c r="E11" s="19">
        <v>11</v>
      </c>
      <c r="F11" s="19">
        <f t="shared" si="0"/>
        <v>11</v>
      </c>
      <c r="G11" s="19">
        <v>0</v>
      </c>
      <c r="H11" s="19">
        <v>0</v>
      </c>
      <c r="I11" s="19">
        <v>2</v>
      </c>
      <c r="J11" s="19">
        <v>4</v>
      </c>
      <c r="K11" s="19">
        <f t="shared" si="1"/>
        <v>6</v>
      </c>
      <c r="L11" s="19">
        <v>1</v>
      </c>
      <c r="M11" s="19">
        <v>0</v>
      </c>
      <c r="N11" s="19">
        <v>5</v>
      </c>
      <c r="O11" s="19">
        <v>9</v>
      </c>
      <c r="P11" s="19">
        <f t="shared" si="2"/>
        <v>15</v>
      </c>
      <c r="Q11" s="19">
        <f t="shared" si="3"/>
        <v>1</v>
      </c>
      <c r="R11" s="19">
        <f t="shared" si="3"/>
        <v>0</v>
      </c>
      <c r="S11" s="19">
        <f t="shared" si="3"/>
        <v>7</v>
      </c>
      <c r="T11" s="19">
        <f t="shared" si="3"/>
        <v>24</v>
      </c>
      <c r="U11" s="19">
        <f t="shared" si="3"/>
        <v>32</v>
      </c>
    </row>
    <row r="12" spans="1:21" x14ac:dyDescent="0.3">
      <c r="A12" s="52">
        <v>30</v>
      </c>
      <c r="B12" s="19">
        <v>0</v>
      </c>
      <c r="C12" s="19">
        <v>1</v>
      </c>
      <c r="D12" s="19">
        <v>3</v>
      </c>
      <c r="E12" s="19">
        <v>13</v>
      </c>
      <c r="F12" s="19">
        <f t="shared" si="0"/>
        <v>17</v>
      </c>
      <c r="G12" s="19">
        <v>0</v>
      </c>
      <c r="H12" s="19">
        <v>2</v>
      </c>
      <c r="I12" s="19">
        <v>3</v>
      </c>
      <c r="J12" s="19">
        <v>6</v>
      </c>
      <c r="K12" s="19">
        <f t="shared" si="1"/>
        <v>11</v>
      </c>
      <c r="L12" s="19">
        <v>1</v>
      </c>
      <c r="M12" s="19">
        <v>2</v>
      </c>
      <c r="N12" s="19">
        <v>0</v>
      </c>
      <c r="O12" s="19">
        <v>8</v>
      </c>
      <c r="P12" s="19">
        <f t="shared" si="2"/>
        <v>11</v>
      </c>
      <c r="Q12" s="19">
        <f t="shared" si="3"/>
        <v>1</v>
      </c>
      <c r="R12" s="19">
        <f t="shared" si="3"/>
        <v>5</v>
      </c>
      <c r="S12" s="19">
        <f t="shared" si="3"/>
        <v>6</v>
      </c>
      <c r="T12" s="19">
        <f t="shared" si="3"/>
        <v>27</v>
      </c>
      <c r="U12" s="19">
        <f t="shared" si="3"/>
        <v>39</v>
      </c>
    </row>
    <row r="13" spans="1:21" x14ac:dyDescent="0.3">
      <c r="A13" s="52">
        <v>31</v>
      </c>
      <c r="B13" s="19">
        <v>0</v>
      </c>
      <c r="C13" s="19">
        <v>0</v>
      </c>
      <c r="D13" s="19">
        <v>1</v>
      </c>
      <c r="E13" s="19">
        <v>6</v>
      </c>
      <c r="F13" s="19">
        <f t="shared" si="0"/>
        <v>7</v>
      </c>
      <c r="G13" s="19">
        <v>0</v>
      </c>
      <c r="H13" s="19">
        <v>1</v>
      </c>
      <c r="I13" s="19">
        <v>6</v>
      </c>
      <c r="J13" s="19">
        <v>6</v>
      </c>
      <c r="K13" s="19">
        <f t="shared" si="1"/>
        <v>13</v>
      </c>
      <c r="L13" s="19">
        <v>0</v>
      </c>
      <c r="M13" s="19">
        <v>3</v>
      </c>
      <c r="N13" s="19">
        <v>6</v>
      </c>
      <c r="O13" s="19">
        <v>7</v>
      </c>
      <c r="P13" s="19">
        <f t="shared" si="2"/>
        <v>16</v>
      </c>
      <c r="Q13" s="19">
        <f t="shared" si="3"/>
        <v>0</v>
      </c>
      <c r="R13" s="19">
        <f t="shared" si="3"/>
        <v>4</v>
      </c>
      <c r="S13" s="19">
        <f t="shared" si="3"/>
        <v>13</v>
      </c>
      <c r="T13" s="19">
        <f t="shared" si="3"/>
        <v>19</v>
      </c>
      <c r="U13" s="19">
        <f t="shared" si="3"/>
        <v>36</v>
      </c>
    </row>
    <row r="14" spans="1:21" x14ac:dyDescent="0.3">
      <c r="A14" s="52">
        <v>32</v>
      </c>
      <c r="B14" s="19">
        <v>0</v>
      </c>
      <c r="C14" s="19">
        <v>5</v>
      </c>
      <c r="D14" s="19">
        <v>10</v>
      </c>
      <c r="E14" s="19">
        <v>17</v>
      </c>
      <c r="F14" s="19">
        <f t="shared" si="0"/>
        <v>32</v>
      </c>
      <c r="G14" s="19">
        <v>0</v>
      </c>
      <c r="H14" s="19">
        <v>1</v>
      </c>
      <c r="I14" s="19">
        <v>18</v>
      </c>
      <c r="J14" s="19">
        <v>13</v>
      </c>
      <c r="K14" s="19">
        <f t="shared" si="1"/>
        <v>32</v>
      </c>
      <c r="L14" s="19">
        <v>0</v>
      </c>
      <c r="M14" s="19">
        <v>5</v>
      </c>
      <c r="N14" s="19">
        <v>15</v>
      </c>
      <c r="O14" s="19">
        <v>30</v>
      </c>
      <c r="P14" s="19">
        <f t="shared" si="2"/>
        <v>50</v>
      </c>
      <c r="Q14" s="19">
        <f t="shared" si="3"/>
        <v>0</v>
      </c>
      <c r="R14" s="19">
        <f t="shared" si="3"/>
        <v>11</v>
      </c>
      <c r="S14" s="19">
        <f t="shared" si="3"/>
        <v>43</v>
      </c>
      <c r="T14" s="19">
        <f t="shared" si="3"/>
        <v>60</v>
      </c>
      <c r="U14" s="19">
        <f t="shared" si="3"/>
        <v>114</v>
      </c>
    </row>
    <row r="15" spans="1:21" x14ac:dyDescent="0.3">
      <c r="A15" s="52">
        <v>33</v>
      </c>
      <c r="B15" s="19">
        <v>0</v>
      </c>
      <c r="C15" s="19">
        <v>1</v>
      </c>
      <c r="D15" s="19">
        <v>5</v>
      </c>
      <c r="E15" s="19">
        <v>16</v>
      </c>
      <c r="F15" s="19">
        <f t="shared" si="0"/>
        <v>22</v>
      </c>
      <c r="G15" s="19">
        <v>1</v>
      </c>
      <c r="H15" s="19">
        <v>1</v>
      </c>
      <c r="I15" s="19">
        <v>12</v>
      </c>
      <c r="J15" s="19">
        <v>18</v>
      </c>
      <c r="K15" s="19">
        <f t="shared" si="1"/>
        <v>32</v>
      </c>
      <c r="L15" s="19">
        <v>0</v>
      </c>
      <c r="M15" s="19">
        <v>1</v>
      </c>
      <c r="N15" s="19">
        <v>6</v>
      </c>
      <c r="O15" s="19">
        <v>24</v>
      </c>
      <c r="P15" s="19">
        <f t="shared" si="2"/>
        <v>31</v>
      </c>
      <c r="Q15" s="19">
        <f t="shared" si="3"/>
        <v>1</v>
      </c>
      <c r="R15" s="19">
        <f t="shared" si="3"/>
        <v>3</v>
      </c>
      <c r="S15" s="19">
        <f t="shared" si="3"/>
        <v>23</v>
      </c>
      <c r="T15" s="19">
        <f t="shared" si="3"/>
        <v>58</v>
      </c>
      <c r="U15" s="19">
        <f t="shared" si="3"/>
        <v>85</v>
      </c>
    </row>
    <row r="16" spans="1:21" x14ac:dyDescent="0.3">
      <c r="A16" s="52">
        <v>34</v>
      </c>
      <c r="B16" s="19">
        <v>0</v>
      </c>
      <c r="C16" s="19">
        <v>0</v>
      </c>
      <c r="D16" s="19">
        <v>0</v>
      </c>
      <c r="E16" s="19">
        <v>9</v>
      </c>
      <c r="F16" s="19">
        <f t="shared" si="0"/>
        <v>9</v>
      </c>
      <c r="G16" s="19">
        <v>0</v>
      </c>
      <c r="H16" s="19">
        <v>0</v>
      </c>
      <c r="I16" s="19">
        <v>2</v>
      </c>
      <c r="J16" s="19">
        <v>1</v>
      </c>
      <c r="K16" s="19">
        <f t="shared" si="1"/>
        <v>3</v>
      </c>
      <c r="L16" s="19">
        <v>1</v>
      </c>
      <c r="M16" s="19">
        <v>0</v>
      </c>
      <c r="N16" s="19">
        <v>3</v>
      </c>
      <c r="O16" s="19">
        <v>3</v>
      </c>
      <c r="P16" s="19">
        <f t="shared" si="2"/>
        <v>7</v>
      </c>
      <c r="Q16" s="19">
        <f t="shared" si="3"/>
        <v>1</v>
      </c>
      <c r="R16" s="19">
        <f t="shared" si="3"/>
        <v>0</v>
      </c>
      <c r="S16" s="19">
        <f t="shared" si="3"/>
        <v>5</v>
      </c>
      <c r="T16" s="19">
        <f t="shared" si="3"/>
        <v>13</v>
      </c>
      <c r="U16" s="19">
        <f t="shared" si="3"/>
        <v>19</v>
      </c>
    </row>
    <row r="17" spans="1:21" x14ac:dyDescent="0.3">
      <c r="A17" s="52">
        <v>35</v>
      </c>
      <c r="B17" s="19">
        <v>0</v>
      </c>
      <c r="C17" s="19">
        <v>1</v>
      </c>
      <c r="D17" s="19">
        <v>2</v>
      </c>
      <c r="E17" s="19">
        <v>4</v>
      </c>
      <c r="F17" s="19">
        <f t="shared" si="0"/>
        <v>7</v>
      </c>
      <c r="G17" s="19">
        <v>0</v>
      </c>
      <c r="H17" s="19">
        <v>0</v>
      </c>
      <c r="I17" s="19">
        <v>3</v>
      </c>
      <c r="J17" s="19">
        <v>4</v>
      </c>
      <c r="K17" s="19">
        <f t="shared" si="1"/>
        <v>7</v>
      </c>
      <c r="L17" s="19">
        <v>0</v>
      </c>
      <c r="M17" s="19">
        <v>0</v>
      </c>
      <c r="N17" s="19">
        <v>2</v>
      </c>
      <c r="O17" s="19">
        <v>11</v>
      </c>
      <c r="P17" s="19">
        <f t="shared" si="2"/>
        <v>13</v>
      </c>
      <c r="Q17" s="19">
        <f t="shared" si="3"/>
        <v>0</v>
      </c>
      <c r="R17" s="19">
        <f t="shared" si="3"/>
        <v>1</v>
      </c>
      <c r="S17" s="19">
        <f t="shared" si="3"/>
        <v>7</v>
      </c>
      <c r="T17" s="19">
        <f t="shared" si="3"/>
        <v>19</v>
      </c>
      <c r="U17" s="19">
        <f t="shared" si="3"/>
        <v>27</v>
      </c>
    </row>
    <row r="18" spans="1:21" x14ac:dyDescent="0.3">
      <c r="A18" s="52">
        <v>36</v>
      </c>
      <c r="B18" s="19">
        <v>0</v>
      </c>
      <c r="C18" s="19">
        <v>0</v>
      </c>
      <c r="D18" s="19">
        <v>0</v>
      </c>
      <c r="E18" s="19">
        <v>4</v>
      </c>
      <c r="F18" s="19">
        <f t="shared" si="0"/>
        <v>4</v>
      </c>
      <c r="G18" s="19">
        <v>0</v>
      </c>
      <c r="H18" s="19">
        <v>0</v>
      </c>
      <c r="I18" s="19">
        <v>2</v>
      </c>
      <c r="J18" s="19">
        <v>7</v>
      </c>
      <c r="K18" s="19">
        <f t="shared" si="1"/>
        <v>9</v>
      </c>
      <c r="L18" s="19">
        <v>0</v>
      </c>
      <c r="M18" s="19">
        <v>0</v>
      </c>
      <c r="N18" s="19">
        <v>2</v>
      </c>
      <c r="O18" s="19">
        <v>13</v>
      </c>
      <c r="P18" s="19">
        <f t="shared" si="2"/>
        <v>15</v>
      </c>
      <c r="Q18" s="19">
        <f t="shared" si="3"/>
        <v>0</v>
      </c>
      <c r="R18" s="19">
        <f t="shared" si="3"/>
        <v>0</v>
      </c>
      <c r="S18" s="19">
        <f t="shared" si="3"/>
        <v>4</v>
      </c>
      <c r="T18" s="19">
        <f t="shared" si="3"/>
        <v>24</v>
      </c>
      <c r="U18" s="19">
        <f t="shared" si="3"/>
        <v>28</v>
      </c>
    </row>
    <row r="19" spans="1:21" x14ac:dyDescent="0.3">
      <c r="A19" s="52">
        <v>37</v>
      </c>
      <c r="B19" s="19">
        <v>0</v>
      </c>
      <c r="C19" s="19">
        <v>0</v>
      </c>
      <c r="D19" s="19">
        <v>3</v>
      </c>
      <c r="E19" s="19">
        <v>19</v>
      </c>
      <c r="F19" s="19">
        <f t="shared" si="0"/>
        <v>22</v>
      </c>
      <c r="G19" s="19">
        <v>0</v>
      </c>
      <c r="H19" s="19">
        <v>2</v>
      </c>
      <c r="I19" s="19">
        <v>5</v>
      </c>
      <c r="J19" s="19">
        <v>36</v>
      </c>
      <c r="K19" s="19">
        <f t="shared" si="1"/>
        <v>43</v>
      </c>
      <c r="L19" s="19">
        <v>1</v>
      </c>
      <c r="M19" s="19">
        <v>0</v>
      </c>
      <c r="N19" s="19">
        <v>9</v>
      </c>
      <c r="O19" s="19">
        <v>32</v>
      </c>
      <c r="P19" s="19">
        <f t="shared" si="2"/>
        <v>42</v>
      </c>
      <c r="Q19" s="19">
        <f t="shared" si="3"/>
        <v>1</v>
      </c>
      <c r="R19" s="19">
        <f t="shared" si="3"/>
        <v>2</v>
      </c>
      <c r="S19" s="19">
        <f t="shared" si="3"/>
        <v>17</v>
      </c>
      <c r="T19" s="19">
        <f t="shared" si="3"/>
        <v>87</v>
      </c>
      <c r="U19" s="19">
        <f t="shared" si="3"/>
        <v>107</v>
      </c>
    </row>
    <row r="20" spans="1:21" x14ac:dyDescent="0.3">
      <c r="A20" s="52">
        <v>38</v>
      </c>
      <c r="B20" s="19">
        <v>0</v>
      </c>
      <c r="C20" s="19">
        <v>1</v>
      </c>
      <c r="D20" s="19">
        <v>0</v>
      </c>
      <c r="E20" s="19">
        <v>8</v>
      </c>
      <c r="F20" s="19">
        <f t="shared" si="0"/>
        <v>9</v>
      </c>
      <c r="G20" s="19">
        <v>0</v>
      </c>
      <c r="H20" s="19">
        <v>0</v>
      </c>
      <c r="I20" s="19">
        <v>2</v>
      </c>
      <c r="J20" s="19">
        <v>13</v>
      </c>
      <c r="K20" s="19">
        <f t="shared" si="1"/>
        <v>15</v>
      </c>
      <c r="L20" s="19">
        <v>1</v>
      </c>
      <c r="M20" s="19">
        <v>0</v>
      </c>
      <c r="N20" s="19">
        <v>1</v>
      </c>
      <c r="O20" s="19">
        <v>12</v>
      </c>
      <c r="P20" s="19">
        <f t="shared" si="2"/>
        <v>14</v>
      </c>
      <c r="Q20" s="19">
        <f t="shared" si="3"/>
        <v>1</v>
      </c>
      <c r="R20" s="19">
        <f t="shared" si="3"/>
        <v>1</v>
      </c>
      <c r="S20" s="19">
        <f t="shared" si="3"/>
        <v>3</v>
      </c>
      <c r="T20" s="19">
        <f t="shared" si="3"/>
        <v>33</v>
      </c>
      <c r="U20" s="19">
        <f t="shared" si="3"/>
        <v>38</v>
      </c>
    </row>
    <row r="21" spans="1:21" x14ac:dyDescent="0.3">
      <c r="A21" s="52">
        <v>39</v>
      </c>
      <c r="B21" s="19">
        <v>0</v>
      </c>
      <c r="C21" s="19">
        <v>0</v>
      </c>
      <c r="D21" s="19">
        <v>0</v>
      </c>
      <c r="E21" s="19">
        <v>5</v>
      </c>
      <c r="F21" s="19">
        <f t="shared" si="0"/>
        <v>5</v>
      </c>
      <c r="G21" s="19">
        <v>0</v>
      </c>
      <c r="H21" s="19">
        <v>0</v>
      </c>
      <c r="I21" s="19">
        <v>2</v>
      </c>
      <c r="J21" s="19">
        <v>1</v>
      </c>
      <c r="K21" s="19">
        <f t="shared" si="1"/>
        <v>3</v>
      </c>
      <c r="L21" s="19">
        <v>0</v>
      </c>
      <c r="M21" s="19">
        <v>0</v>
      </c>
      <c r="N21" s="19">
        <v>0</v>
      </c>
      <c r="O21" s="19">
        <v>5</v>
      </c>
      <c r="P21" s="19">
        <f t="shared" si="2"/>
        <v>5</v>
      </c>
      <c r="Q21" s="19">
        <f t="shared" si="3"/>
        <v>0</v>
      </c>
      <c r="R21" s="19">
        <f t="shared" si="3"/>
        <v>0</v>
      </c>
      <c r="S21" s="19">
        <f t="shared" si="3"/>
        <v>2</v>
      </c>
      <c r="T21" s="19">
        <f t="shared" si="3"/>
        <v>11</v>
      </c>
      <c r="U21" s="19">
        <f t="shared" si="3"/>
        <v>13</v>
      </c>
    </row>
    <row r="22" spans="1:21" x14ac:dyDescent="0.3">
      <c r="A22" s="52">
        <v>40</v>
      </c>
      <c r="B22" s="19">
        <v>0</v>
      </c>
      <c r="C22" s="19">
        <v>0</v>
      </c>
      <c r="D22" s="19">
        <v>2</v>
      </c>
      <c r="E22" s="19">
        <v>1</v>
      </c>
      <c r="F22" s="19">
        <f t="shared" si="0"/>
        <v>3</v>
      </c>
      <c r="G22" s="19">
        <v>0</v>
      </c>
      <c r="H22" s="19">
        <v>0</v>
      </c>
      <c r="I22" s="19">
        <v>0</v>
      </c>
      <c r="J22" s="19">
        <v>0</v>
      </c>
      <c r="K22" s="19">
        <f t="shared" si="1"/>
        <v>0</v>
      </c>
      <c r="L22" s="19">
        <v>0</v>
      </c>
      <c r="M22" s="19">
        <v>0</v>
      </c>
      <c r="N22" s="19">
        <v>1</v>
      </c>
      <c r="O22" s="19">
        <v>1</v>
      </c>
      <c r="P22" s="19">
        <f t="shared" si="2"/>
        <v>2</v>
      </c>
      <c r="Q22" s="19">
        <f t="shared" si="3"/>
        <v>0</v>
      </c>
      <c r="R22" s="19">
        <f t="shared" si="3"/>
        <v>0</v>
      </c>
      <c r="S22" s="19">
        <f t="shared" si="3"/>
        <v>3</v>
      </c>
      <c r="T22" s="19">
        <f t="shared" si="3"/>
        <v>2</v>
      </c>
      <c r="U22" s="19">
        <f t="shared" si="3"/>
        <v>5</v>
      </c>
    </row>
    <row r="23" spans="1:21" x14ac:dyDescent="0.3">
      <c r="A23" s="52">
        <v>41</v>
      </c>
      <c r="B23" s="19">
        <v>1</v>
      </c>
      <c r="C23" s="19">
        <v>0</v>
      </c>
      <c r="D23" s="19">
        <v>0</v>
      </c>
      <c r="E23" s="19">
        <v>1</v>
      </c>
      <c r="F23" s="19">
        <f t="shared" si="0"/>
        <v>2</v>
      </c>
      <c r="G23" s="19">
        <v>0</v>
      </c>
      <c r="H23" s="19">
        <v>0</v>
      </c>
      <c r="I23" s="19">
        <v>2</v>
      </c>
      <c r="J23" s="19">
        <v>1</v>
      </c>
      <c r="K23" s="19">
        <f t="shared" si="1"/>
        <v>3</v>
      </c>
      <c r="L23" s="19">
        <v>0</v>
      </c>
      <c r="M23" s="19">
        <v>0</v>
      </c>
      <c r="N23" s="19">
        <v>0</v>
      </c>
      <c r="O23" s="19">
        <v>1</v>
      </c>
      <c r="P23" s="19">
        <f t="shared" si="2"/>
        <v>1</v>
      </c>
      <c r="Q23" s="19">
        <f t="shared" si="3"/>
        <v>1</v>
      </c>
      <c r="R23" s="19">
        <f t="shared" si="3"/>
        <v>0</v>
      </c>
      <c r="S23" s="19">
        <f t="shared" si="3"/>
        <v>2</v>
      </c>
      <c r="T23" s="19">
        <f t="shared" si="3"/>
        <v>3</v>
      </c>
      <c r="U23" s="19">
        <f t="shared" si="3"/>
        <v>6</v>
      </c>
    </row>
    <row r="24" spans="1:21" x14ac:dyDescent="0.3">
      <c r="A24" s="52">
        <v>42</v>
      </c>
      <c r="B24" s="19">
        <v>0</v>
      </c>
      <c r="C24" s="19">
        <v>0</v>
      </c>
      <c r="D24" s="19">
        <v>0</v>
      </c>
      <c r="E24" s="19">
        <v>1</v>
      </c>
      <c r="F24" s="19">
        <f t="shared" si="0"/>
        <v>1</v>
      </c>
      <c r="G24" s="19">
        <v>0</v>
      </c>
      <c r="H24" s="19">
        <v>0</v>
      </c>
      <c r="I24" s="19">
        <v>0</v>
      </c>
      <c r="J24" s="19">
        <v>1</v>
      </c>
      <c r="K24" s="19">
        <f t="shared" si="1"/>
        <v>1</v>
      </c>
      <c r="L24" s="19">
        <v>0</v>
      </c>
      <c r="M24" s="19">
        <v>0</v>
      </c>
      <c r="N24" s="19">
        <v>1</v>
      </c>
      <c r="O24" s="19">
        <v>1</v>
      </c>
      <c r="P24" s="19">
        <f t="shared" si="2"/>
        <v>2</v>
      </c>
      <c r="Q24" s="19">
        <f t="shared" si="3"/>
        <v>0</v>
      </c>
      <c r="R24" s="19">
        <f t="shared" si="3"/>
        <v>0</v>
      </c>
      <c r="S24" s="19">
        <f t="shared" si="3"/>
        <v>1</v>
      </c>
      <c r="T24" s="19">
        <f t="shared" si="3"/>
        <v>3</v>
      </c>
      <c r="U24" s="19">
        <f t="shared" si="3"/>
        <v>4</v>
      </c>
    </row>
    <row r="25" spans="1:21" x14ac:dyDescent="0.3">
      <c r="A25" s="52">
        <v>43</v>
      </c>
      <c r="B25" s="19">
        <v>0</v>
      </c>
      <c r="C25" s="19">
        <v>0</v>
      </c>
      <c r="D25" s="19">
        <v>0</v>
      </c>
      <c r="E25" s="19">
        <v>7</v>
      </c>
      <c r="F25" s="19">
        <f t="shared" si="0"/>
        <v>7</v>
      </c>
      <c r="G25" s="19">
        <v>0</v>
      </c>
      <c r="H25" s="19">
        <v>0</v>
      </c>
      <c r="I25" s="19">
        <v>0</v>
      </c>
      <c r="J25" s="19">
        <v>6</v>
      </c>
      <c r="K25" s="19">
        <f t="shared" si="1"/>
        <v>6</v>
      </c>
      <c r="L25" s="19">
        <v>0</v>
      </c>
      <c r="M25" s="19">
        <v>1</v>
      </c>
      <c r="N25" s="19">
        <v>6</v>
      </c>
      <c r="O25" s="19">
        <v>10</v>
      </c>
      <c r="P25" s="19">
        <f t="shared" si="2"/>
        <v>17</v>
      </c>
      <c r="Q25" s="19">
        <f t="shared" si="3"/>
        <v>0</v>
      </c>
      <c r="R25" s="19">
        <f t="shared" si="3"/>
        <v>1</v>
      </c>
      <c r="S25" s="19">
        <f t="shared" si="3"/>
        <v>6</v>
      </c>
      <c r="T25" s="19">
        <f t="shared" si="3"/>
        <v>23</v>
      </c>
      <c r="U25" s="19">
        <f t="shared" si="3"/>
        <v>30</v>
      </c>
    </row>
    <row r="26" spans="1:21" x14ac:dyDescent="0.3">
      <c r="A26" s="52">
        <v>44</v>
      </c>
      <c r="B26" s="19">
        <v>0</v>
      </c>
      <c r="C26" s="19">
        <v>0</v>
      </c>
      <c r="D26" s="19">
        <v>2</v>
      </c>
      <c r="E26" s="19">
        <v>3</v>
      </c>
      <c r="F26" s="19">
        <f t="shared" si="0"/>
        <v>5</v>
      </c>
      <c r="G26" s="19">
        <v>0</v>
      </c>
      <c r="H26" s="19">
        <v>0</v>
      </c>
      <c r="I26" s="19">
        <v>2</v>
      </c>
      <c r="J26" s="19">
        <v>4</v>
      </c>
      <c r="K26" s="19">
        <f t="shared" si="1"/>
        <v>6</v>
      </c>
      <c r="L26" s="19">
        <v>0</v>
      </c>
      <c r="M26" s="19">
        <v>1</v>
      </c>
      <c r="N26" s="19">
        <v>1</v>
      </c>
      <c r="O26" s="19">
        <v>6</v>
      </c>
      <c r="P26" s="19">
        <f t="shared" si="2"/>
        <v>8</v>
      </c>
      <c r="Q26" s="19">
        <f t="shared" si="3"/>
        <v>0</v>
      </c>
      <c r="R26" s="19">
        <f t="shared" si="3"/>
        <v>1</v>
      </c>
      <c r="S26" s="19">
        <f t="shared" si="3"/>
        <v>5</v>
      </c>
      <c r="T26" s="19">
        <f t="shared" si="3"/>
        <v>13</v>
      </c>
      <c r="U26" s="19">
        <f t="shared" si="3"/>
        <v>19</v>
      </c>
    </row>
    <row r="27" spans="1:21" x14ac:dyDescent="0.3">
      <c r="A27" s="52">
        <v>45</v>
      </c>
      <c r="B27" s="19">
        <v>0</v>
      </c>
      <c r="C27" s="19">
        <v>0</v>
      </c>
      <c r="D27" s="19">
        <v>0</v>
      </c>
      <c r="E27" s="19">
        <v>2</v>
      </c>
      <c r="F27" s="19">
        <f t="shared" si="0"/>
        <v>2</v>
      </c>
      <c r="G27" s="19">
        <v>0</v>
      </c>
      <c r="H27" s="19">
        <v>0</v>
      </c>
      <c r="I27" s="19">
        <v>0</v>
      </c>
      <c r="J27" s="19">
        <v>0</v>
      </c>
      <c r="K27" s="19">
        <f t="shared" si="1"/>
        <v>0</v>
      </c>
      <c r="L27" s="19">
        <v>0</v>
      </c>
      <c r="M27" s="19">
        <v>0</v>
      </c>
      <c r="N27" s="19">
        <v>1</v>
      </c>
      <c r="O27" s="19">
        <v>0</v>
      </c>
      <c r="P27" s="19">
        <f t="shared" si="2"/>
        <v>1</v>
      </c>
      <c r="Q27" s="19">
        <f t="shared" si="3"/>
        <v>0</v>
      </c>
      <c r="R27" s="19">
        <f t="shared" si="3"/>
        <v>0</v>
      </c>
      <c r="S27" s="19">
        <f t="shared" si="3"/>
        <v>1</v>
      </c>
      <c r="T27" s="19">
        <f t="shared" si="3"/>
        <v>2</v>
      </c>
      <c r="U27" s="19">
        <f t="shared" si="3"/>
        <v>3</v>
      </c>
    </row>
    <row r="28" spans="1:21" x14ac:dyDescent="0.3">
      <c r="A28" s="52">
        <v>46</v>
      </c>
      <c r="B28" s="19">
        <v>0</v>
      </c>
      <c r="C28" s="19">
        <v>0</v>
      </c>
      <c r="D28" s="19">
        <v>0</v>
      </c>
      <c r="E28" s="19">
        <v>5</v>
      </c>
      <c r="F28" s="19">
        <f t="shared" si="0"/>
        <v>5</v>
      </c>
      <c r="G28" s="19">
        <v>0</v>
      </c>
      <c r="H28" s="19">
        <v>0</v>
      </c>
      <c r="I28" s="19">
        <v>0</v>
      </c>
      <c r="J28" s="19">
        <v>6</v>
      </c>
      <c r="K28" s="19">
        <f t="shared" si="1"/>
        <v>6</v>
      </c>
      <c r="L28" s="19">
        <v>0</v>
      </c>
      <c r="M28" s="19">
        <v>0</v>
      </c>
      <c r="N28" s="19">
        <v>2</v>
      </c>
      <c r="O28" s="19">
        <v>2</v>
      </c>
      <c r="P28" s="19">
        <f t="shared" si="2"/>
        <v>4</v>
      </c>
      <c r="Q28" s="19">
        <f t="shared" si="3"/>
        <v>0</v>
      </c>
      <c r="R28" s="19">
        <f t="shared" si="3"/>
        <v>0</v>
      </c>
      <c r="S28" s="19">
        <f t="shared" si="3"/>
        <v>2</v>
      </c>
      <c r="T28" s="19">
        <f t="shared" si="3"/>
        <v>13</v>
      </c>
      <c r="U28" s="19">
        <f t="shared" si="3"/>
        <v>15</v>
      </c>
    </row>
    <row r="29" spans="1:21" x14ac:dyDescent="0.3">
      <c r="A29" s="52">
        <v>47</v>
      </c>
      <c r="B29" s="19">
        <v>0</v>
      </c>
      <c r="C29" s="19">
        <v>0</v>
      </c>
      <c r="D29" s="19">
        <v>0</v>
      </c>
      <c r="E29" s="19">
        <v>1</v>
      </c>
      <c r="F29" s="19">
        <f t="shared" si="0"/>
        <v>1</v>
      </c>
      <c r="G29" s="19">
        <v>0</v>
      </c>
      <c r="H29" s="19">
        <v>0</v>
      </c>
      <c r="I29" s="19">
        <v>3</v>
      </c>
      <c r="J29" s="19">
        <v>0</v>
      </c>
      <c r="K29" s="19">
        <f t="shared" si="1"/>
        <v>3</v>
      </c>
      <c r="L29" s="19">
        <v>0</v>
      </c>
      <c r="M29" s="19">
        <v>0</v>
      </c>
      <c r="N29" s="19">
        <v>2</v>
      </c>
      <c r="O29" s="19">
        <v>3</v>
      </c>
      <c r="P29" s="19">
        <f t="shared" si="2"/>
        <v>5</v>
      </c>
      <c r="Q29" s="19">
        <f t="shared" si="3"/>
        <v>0</v>
      </c>
      <c r="R29" s="19">
        <f t="shared" si="3"/>
        <v>0</v>
      </c>
      <c r="S29" s="19">
        <f t="shared" si="3"/>
        <v>5</v>
      </c>
      <c r="T29" s="19">
        <f t="shared" si="3"/>
        <v>4</v>
      </c>
      <c r="U29" s="19">
        <f t="shared" si="3"/>
        <v>9</v>
      </c>
    </row>
    <row r="30" spans="1:21" x14ac:dyDescent="0.3">
      <c r="A30" s="52">
        <v>48</v>
      </c>
      <c r="B30" s="19">
        <v>1</v>
      </c>
      <c r="C30" s="19">
        <v>0</v>
      </c>
      <c r="D30" s="19">
        <v>0</v>
      </c>
      <c r="E30" s="19">
        <v>14</v>
      </c>
      <c r="F30" s="19">
        <f t="shared" si="0"/>
        <v>15</v>
      </c>
      <c r="G30" s="19">
        <v>0</v>
      </c>
      <c r="H30" s="19">
        <v>0</v>
      </c>
      <c r="I30" s="19">
        <v>1</v>
      </c>
      <c r="J30" s="19">
        <v>24</v>
      </c>
      <c r="K30" s="19">
        <f t="shared" si="1"/>
        <v>25</v>
      </c>
      <c r="L30" s="19">
        <v>0</v>
      </c>
      <c r="M30" s="19">
        <v>0</v>
      </c>
      <c r="N30" s="19">
        <v>2</v>
      </c>
      <c r="O30" s="19">
        <v>20</v>
      </c>
      <c r="P30" s="19">
        <f t="shared" si="2"/>
        <v>22</v>
      </c>
      <c r="Q30" s="19">
        <f t="shared" si="3"/>
        <v>1</v>
      </c>
      <c r="R30" s="19">
        <f t="shared" si="3"/>
        <v>0</v>
      </c>
      <c r="S30" s="19">
        <f t="shared" si="3"/>
        <v>3</v>
      </c>
      <c r="T30" s="19">
        <f t="shared" si="3"/>
        <v>58</v>
      </c>
      <c r="U30" s="19">
        <f t="shared" si="3"/>
        <v>62</v>
      </c>
    </row>
    <row r="31" spans="1:21" x14ac:dyDescent="0.3">
      <c r="A31" s="52">
        <v>49</v>
      </c>
      <c r="B31" s="19">
        <v>0</v>
      </c>
      <c r="C31" s="19">
        <v>2</v>
      </c>
      <c r="D31" s="19">
        <v>1</v>
      </c>
      <c r="E31" s="19">
        <v>3</v>
      </c>
      <c r="F31" s="19">
        <f t="shared" si="0"/>
        <v>6</v>
      </c>
      <c r="G31" s="19">
        <v>0</v>
      </c>
      <c r="H31" s="19">
        <v>2</v>
      </c>
      <c r="I31" s="19">
        <v>1</v>
      </c>
      <c r="J31" s="19">
        <v>11</v>
      </c>
      <c r="K31" s="19">
        <f t="shared" si="1"/>
        <v>14</v>
      </c>
      <c r="L31" s="19">
        <v>1</v>
      </c>
      <c r="M31" s="19">
        <v>0</v>
      </c>
      <c r="N31" s="19">
        <v>1</v>
      </c>
      <c r="O31" s="19">
        <v>7</v>
      </c>
      <c r="P31" s="19">
        <f t="shared" si="2"/>
        <v>9</v>
      </c>
      <c r="Q31" s="19">
        <f t="shared" si="3"/>
        <v>1</v>
      </c>
      <c r="R31" s="19">
        <f t="shared" si="3"/>
        <v>4</v>
      </c>
      <c r="S31" s="19">
        <f t="shared" si="3"/>
        <v>3</v>
      </c>
      <c r="T31" s="19">
        <f t="shared" si="3"/>
        <v>21</v>
      </c>
      <c r="U31" s="19">
        <f t="shared" si="3"/>
        <v>29</v>
      </c>
    </row>
    <row r="32" spans="1:21" x14ac:dyDescent="0.3">
      <c r="A32" s="52">
        <v>50</v>
      </c>
      <c r="B32" s="19">
        <v>0</v>
      </c>
      <c r="C32" s="19">
        <v>0</v>
      </c>
      <c r="D32" s="19">
        <v>1</v>
      </c>
      <c r="E32" s="19">
        <v>2</v>
      </c>
      <c r="F32" s="19">
        <f t="shared" si="0"/>
        <v>3</v>
      </c>
      <c r="G32" s="19">
        <v>0</v>
      </c>
      <c r="H32" s="19">
        <v>0</v>
      </c>
      <c r="I32" s="19">
        <v>0</v>
      </c>
      <c r="J32" s="19">
        <v>3</v>
      </c>
      <c r="K32" s="19">
        <f t="shared" si="1"/>
        <v>3</v>
      </c>
      <c r="L32" s="19">
        <v>0</v>
      </c>
      <c r="M32" s="19">
        <v>0</v>
      </c>
      <c r="N32" s="19">
        <v>2</v>
      </c>
      <c r="O32" s="19">
        <v>2</v>
      </c>
      <c r="P32" s="19">
        <f t="shared" si="2"/>
        <v>4</v>
      </c>
      <c r="Q32" s="19">
        <f t="shared" si="3"/>
        <v>0</v>
      </c>
      <c r="R32" s="19">
        <f t="shared" si="3"/>
        <v>0</v>
      </c>
      <c r="S32" s="19">
        <f t="shared" si="3"/>
        <v>3</v>
      </c>
      <c r="T32" s="19">
        <f t="shared" si="3"/>
        <v>7</v>
      </c>
      <c r="U32" s="19">
        <f t="shared" si="3"/>
        <v>10</v>
      </c>
    </row>
    <row r="33" spans="1:21" x14ac:dyDescent="0.3">
      <c r="A33" s="52">
        <v>51</v>
      </c>
      <c r="B33" s="19">
        <v>0</v>
      </c>
      <c r="C33" s="19">
        <v>0</v>
      </c>
      <c r="D33" s="19">
        <v>0</v>
      </c>
      <c r="E33" s="19">
        <v>1</v>
      </c>
      <c r="F33" s="19">
        <f t="shared" si="0"/>
        <v>1</v>
      </c>
      <c r="G33" s="19">
        <v>0</v>
      </c>
      <c r="H33" s="19">
        <v>0</v>
      </c>
      <c r="I33" s="19">
        <v>0</v>
      </c>
      <c r="J33" s="19">
        <v>0</v>
      </c>
      <c r="K33" s="19">
        <f t="shared" si="1"/>
        <v>0</v>
      </c>
      <c r="L33" s="19">
        <v>0</v>
      </c>
      <c r="M33" s="19">
        <v>0</v>
      </c>
      <c r="N33" s="19">
        <v>1</v>
      </c>
      <c r="O33" s="19">
        <v>0</v>
      </c>
      <c r="P33" s="19">
        <f t="shared" si="2"/>
        <v>1</v>
      </c>
      <c r="Q33" s="19">
        <f t="shared" si="3"/>
        <v>0</v>
      </c>
      <c r="R33" s="19">
        <f t="shared" si="3"/>
        <v>0</v>
      </c>
      <c r="S33" s="19">
        <f t="shared" si="3"/>
        <v>1</v>
      </c>
      <c r="T33" s="19">
        <f t="shared" si="3"/>
        <v>1</v>
      </c>
      <c r="U33" s="19">
        <f t="shared" si="3"/>
        <v>2</v>
      </c>
    </row>
    <row r="34" spans="1:21" x14ac:dyDescent="0.3">
      <c r="A34" s="52">
        <v>52</v>
      </c>
      <c r="B34" s="19">
        <v>0</v>
      </c>
      <c r="C34" s="19">
        <v>0</v>
      </c>
      <c r="D34" s="19">
        <v>1</v>
      </c>
      <c r="E34" s="19">
        <v>4</v>
      </c>
      <c r="F34" s="19">
        <f t="shared" si="0"/>
        <v>5</v>
      </c>
      <c r="G34" s="19">
        <v>0</v>
      </c>
      <c r="H34" s="19">
        <v>0</v>
      </c>
      <c r="I34" s="19">
        <v>4</v>
      </c>
      <c r="J34" s="19">
        <v>1</v>
      </c>
      <c r="K34" s="19">
        <f t="shared" si="1"/>
        <v>5</v>
      </c>
      <c r="L34" s="19">
        <v>0</v>
      </c>
      <c r="M34" s="19">
        <v>2</v>
      </c>
      <c r="N34" s="19">
        <v>9</v>
      </c>
      <c r="O34" s="19">
        <v>7</v>
      </c>
      <c r="P34" s="19">
        <f t="shared" si="2"/>
        <v>18</v>
      </c>
      <c r="Q34" s="19">
        <f t="shared" si="3"/>
        <v>0</v>
      </c>
      <c r="R34" s="19">
        <f t="shared" si="3"/>
        <v>2</v>
      </c>
      <c r="S34" s="19">
        <f t="shared" si="3"/>
        <v>14</v>
      </c>
      <c r="T34" s="19">
        <f t="shared" si="3"/>
        <v>12</v>
      </c>
      <c r="U34" s="19">
        <f t="shared" si="3"/>
        <v>28</v>
      </c>
    </row>
    <row r="35" spans="1:21" x14ac:dyDescent="0.3">
      <c r="A35" s="52">
        <v>53</v>
      </c>
      <c r="B35" s="19">
        <v>0</v>
      </c>
      <c r="C35" s="19">
        <v>0</v>
      </c>
      <c r="D35" s="19">
        <v>0</v>
      </c>
      <c r="E35" s="19">
        <v>6</v>
      </c>
      <c r="F35" s="19">
        <f t="shared" si="0"/>
        <v>6</v>
      </c>
      <c r="G35" s="19">
        <v>0</v>
      </c>
      <c r="H35" s="19">
        <v>0</v>
      </c>
      <c r="I35" s="19">
        <v>2</v>
      </c>
      <c r="J35" s="19">
        <v>11</v>
      </c>
      <c r="K35" s="19">
        <f t="shared" si="1"/>
        <v>13</v>
      </c>
      <c r="L35" s="19">
        <v>0</v>
      </c>
      <c r="M35" s="19">
        <v>1</v>
      </c>
      <c r="N35" s="19">
        <v>0</v>
      </c>
      <c r="O35" s="19">
        <v>7</v>
      </c>
      <c r="P35" s="19">
        <f t="shared" si="2"/>
        <v>8</v>
      </c>
      <c r="Q35" s="19">
        <f t="shared" si="3"/>
        <v>0</v>
      </c>
      <c r="R35" s="19">
        <f t="shared" si="3"/>
        <v>1</v>
      </c>
      <c r="S35" s="19">
        <f t="shared" si="3"/>
        <v>2</v>
      </c>
      <c r="T35" s="19">
        <f t="shared" si="3"/>
        <v>24</v>
      </c>
      <c r="U35" s="19">
        <f t="shared" si="3"/>
        <v>27</v>
      </c>
    </row>
    <row r="36" spans="1:21" x14ac:dyDescent="0.3">
      <c r="A36" s="52">
        <v>54</v>
      </c>
      <c r="B36" s="19">
        <v>0</v>
      </c>
      <c r="C36" s="19">
        <v>1</v>
      </c>
      <c r="D36" s="19">
        <v>0</v>
      </c>
      <c r="E36" s="19">
        <v>0</v>
      </c>
      <c r="F36" s="19">
        <f t="shared" si="0"/>
        <v>1</v>
      </c>
      <c r="G36" s="19">
        <v>0</v>
      </c>
      <c r="H36" s="19">
        <v>0</v>
      </c>
      <c r="I36" s="19">
        <v>0</v>
      </c>
      <c r="J36" s="19">
        <v>3</v>
      </c>
      <c r="K36" s="19">
        <f t="shared" si="1"/>
        <v>3</v>
      </c>
      <c r="L36" s="19">
        <v>0</v>
      </c>
      <c r="M36" s="19">
        <v>0</v>
      </c>
      <c r="N36" s="19">
        <v>0</v>
      </c>
      <c r="O36" s="19">
        <v>2</v>
      </c>
      <c r="P36" s="19">
        <f t="shared" si="2"/>
        <v>2</v>
      </c>
      <c r="Q36" s="19">
        <f t="shared" si="3"/>
        <v>0</v>
      </c>
      <c r="R36" s="19">
        <f t="shared" si="3"/>
        <v>1</v>
      </c>
      <c r="S36" s="19">
        <f t="shared" si="3"/>
        <v>0</v>
      </c>
      <c r="T36" s="19">
        <f t="shared" si="3"/>
        <v>5</v>
      </c>
      <c r="U36" s="19">
        <f t="shared" si="3"/>
        <v>6</v>
      </c>
    </row>
    <row r="37" spans="1:21" x14ac:dyDescent="0.3">
      <c r="A37" s="52">
        <v>55</v>
      </c>
      <c r="B37" s="19">
        <v>0</v>
      </c>
      <c r="C37" s="19">
        <v>1</v>
      </c>
      <c r="D37" s="19">
        <v>1</v>
      </c>
      <c r="E37" s="19">
        <v>0</v>
      </c>
      <c r="F37" s="19">
        <f t="shared" si="0"/>
        <v>2</v>
      </c>
      <c r="G37" s="19">
        <v>0</v>
      </c>
      <c r="H37" s="19">
        <v>0</v>
      </c>
      <c r="I37" s="19">
        <v>0</v>
      </c>
      <c r="J37" s="19">
        <v>1</v>
      </c>
      <c r="K37" s="19">
        <f t="shared" si="1"/>
        <v>1</v>
      </c>
      <c r="L37" s="19">
        <v>0</v>
      </c>
      <c r="M37" s="19">
        <v>0</v>
      </c>
      <c r="N37" s="19">
        <v>0</v>
      </c>
      <c r="O37" s="19">
        <v>1</v>
      </c>
      <c r="P37" s="19">
        <f t="shared" si="2"/>
        <v>1</v>
      </c>
      <c r="Q37" s="19">
        <f t="shared" si="3"/>
        <v>0</v>
      </c>
      <c r="R37" s="19">
        <f t="shared" si="3"/>
        <v>1</v>
      </c>
      <c r="S37" s="19">
        <f t="shared" si="3"/>
        <v>1</v>
      </c>
      <c r="T37" s="19">
        <f t="shared" si="3"/>
        <v>2</v>
      </c>
      <c r="U37" s="19">
        <f t="shared" si="3"/>
        <v>4</v>
      </c>
    </row>
    <row r="38" spans="1:21" x14ac:dyDescent="0.3">
      <c r="A38" s="52">
        <v>56</v>
      </c>
      <c r="B38" s="19">
        <v>0</v>
      </c>
      <c r="C38" s="19">
        <v>0</v>
      </c>
      <c r="D38" s="19">
        <v>0</v>
      </c>
      <c r="E38" s="19">
        <v>1</v>
      </c>
      <c r="F38" s="19">
        <f t="shared" si="0"/>
        <v>1</v>
      </c>
      <c r="G38" s="19">
        <v>0</v>
      </c>
      <c r="H38" s="19">
        <v>0</v>
      </c>
      <c r="I38" s="19">
        <v>0</v>
      </c>
      <c r="J38" s="19">
        <v>0</v>
      </c>
      <c r="K38" s="19">
        <f t="shared" si="1"/>
        <v>0</v>
      </c>
      <c r="L38" s="19">
        <v>0</v>
      </c>
      <c r="M38" s="19">
        <v>0</v>
      </c>
      <c r="N38" s="19">
        <v>0</v>
      </c>
      <c r="O38" s="19">
        <v>0</v>
      </c>
      <c r="P38" s="19">
        <f t="shared" si="2"/>
        <v>0</v>
      </c>
      <c r="Q38" s="19">
        <f t="shared" si="3"/>
        <v>0</v>
      </c>
      <c r="R38" s="19">
        <f t="shared" si="3"/>
        <v>0</v>
      </c>
      <c r="S38" s="19">
        <f t="shared" si="3"/>
        <v>0</v>
      </c>
      <c r="T38" s="19">
        <f t="shared" si="3"/>
        <v>1</v>
      </c>
      <c r="U38" s="19">
        <f t="shared" si="3"/>
        <v>1</v>
      </c>
    </row>
    <row r="39" spans="1:21" x14ac:dyDescent="0.3">
      <c r="A39" s="52">
        <v>57</v>
      </c>
      <c r="B39" s="19">
        <v>0</v>
      </c>
      <c r="C39" s="19">
        <v>0</v>
      </c>
      <c r="D39" s="19">
        <v>0</v>
      </c>
      <c r="E39" s="19">
        <v>4</v>
      </c>
      <c r="F39" s="19">
        <f t="shared" si="0"/>
        <v>4</v>
      </c>
      <c r="G39" s="19">
        <v>0</v>
      </c>
      <c r="H39" s="19">
        <v>0</v>
      </c>
      <c r="I39" s="19">
        <v>0</v>
      </c>
      <c r="J39" s="19">
        <v>5</v>
      </c>
      <c r="K39" s="19">
        <f t="shared" si="1"/>
        <v>5</v>
      </c>
      <c r="L39" s="19">
        <v>0</v>
      </c>
      <c r="M39" s="19">
        <v>1</v>
      </c>
      <c r="N39" s="19">
        <v>0</v>
      </c>
      <c r="O39" s="19">
        <v>5</v>
      </c>
      <c r="P39" s="19">
        <f t="shared" si="2"/>
        <v>6</v>
      </c>
      <c r="Q39" s="19">
        <f t="shared" si="3"/>
        <v>0</v>
      </c>
      <c r="R39" s="19">
        <f t="shared" si="3"/>
        <v>1</v>
      </c>
      <c r="S39" s="19">
        <f t="shared" si="3"/>
        <v>0</v>
      </c>
      <c r="T39" s="19">
        <f t="shared" si="3"/>
        <v>14</v>
      </c>
      <c r="U39" s="19">
        <f t="shared" si="3"/>
        <v>15</v>
      </c>
    </row>
    <row r="40" spans="1:21" x14ac:dyDescent="0.3">
      <c r="A40" s="52">
        <v>58</v>
      </c>
      <c r="B40" s="19">
        <v>0</v>
      </c>
      <c r="C40" s="19">
        <v>0</v>
      </c>
      <c r="D40" s="19">
        <v>1</v>
      </c>
      <c r="E40" s="19">
        <v>0</v>
      </c>
      <c r="F40" s="19">
        <f t="shared" si="0"/>
        <v>1</v>
      </c>
      <c r="G40" s="19">
        <v>0</v>
      </c>
      <c r="H40" s="19">
        <v>0</v>
      </c>
      <c r="I40" s="19">
        <v>3</v>
      </c>
      <c r="J40" s="19">
        <v>1</v>
      </c>
      <c r="K40" s="19">
        <f t="shared" si="1"/>
        <v>4</v>
      </c>
      <c r="L40" s="19">
        <v>0</v>
      </c>
      <c r="M40" s="19">
        <v>0</v>
      </c>
      <c r="N40" s="19">
        <v>0</v>
      </c>
      <c r="O40" s="19">
        <v>2</v>
      </c>
      <c r="P40" s="19">
        <f t="shared" si="2"/>
        <v>2</v>
      </c>
      <c r="Q40" s="19">
        <f t="shared" si="3"/>
        <v>0</v>
      </c>
      <c r="R40" s="19">
        <f t="shared" si="3"/>
        <v>0</v>
      </c>
      <c r="S40" s="19">
        <f t="shared" si="3"/>
        <v>4</v>
      </c>
      <c r="T40" s="19">
        <f t="shared" si="3"/>
        <v>3</v>
      </c>
      <c r="U40" s="19">
        <f t="shared" si="3"/>
        <v>7</v>
      </c>
    </row>
    <row r="41" spans="1:21" x14ac:dyDescent="0.3">
      <c r="A41" s="52">
        <v>59</v>
      </c>
      <c r="B41" s="19">
        <v>0</v>
      </c>
      <c r="C41" s="19">
        <v>1</v>
      </c>
      <c r="D41" s="19">
        <v>3</v>
      </c>
      <c r="E41" s="19">
        <v>6</v>
      </c>
      <c r="F41" s="19">
        <f t="shared" si="0"/>
        <v>10</v>
      </c>
      <c r="G41" s="19">
        <v>0</v>
      </c>
      <c r="H41" s="19">
        <v>0</v>
      </c>
      <c r="I41" s="19">
        <v>2</v>
      </c>
      <c r="J41" s="19">
        <v>15</v>
      </c>
      <c r="K41" s="19">
        <f t="shared" si="1"/>
        <v>17</v>
      </c>
      <c r="L41" s="19">
        <v>1</v>
      </c>
      <c r="M41" s="19">
        <v>0</v>
      </c>
      <c r="N41" s="19">
        <v>6</v>
      </c>
      <c r="O41" s="19">
        <v>10</v>
      </c>
      <c r="P41" s="19">
        <f t="shared" si="2"/>
        <v>17</v>
      </c>
      <c r="Q41" s="19">
        <f t="shared" si="3"/>
        <v>1</v>
      </c>
      <c r="R41" s="19">
        <f t="shared" si="3"/>
        <v>1</v>
      </c>
      <c r="S41" s="19">
        <f t="shared" si="3"/>
        <v>11</v>
      </c>
      <c r="T41" s="19">
        <f t="shared" si="3"/>
        <v>31</v>
      </c>
      <c r="U41" s="19">
        <f t="shared" si="3"/>
        <v>44</v>
      </c>
    </row>
    <row r="42" spans="1:21" x14ac:dyDescent="0.3">
      <c r="A42" s="52">
        <v>60</v>
      </c>
      <c r="B42" s="19">
        <v>0</v>
      </c>
      <c r="C42" s="19">
        <v>0</v>
      </c>
      <c r="D42" s="19">
        <v>1</v>
      </c>
      <c r="E42" s="19">
        <v>11</v>
      </c>
      <c r="F42" s="19">
        <f t="shared" si="0"/>
        <v>12</v>
      </c>
      <c r="G42" s="19">
        <v>0</v>
      </c>
      <c r="H42" s="19">
        <v>0</v>
      </c>
      <c r="I42" s="19">
        <v>3</v>
      </c>
      <c r="J42" s="19">
        <v>13</v>
      </c>
      <c r="K42" s="19">
        <f t="shared" si="1"/>
        <v>16</v>
      </c>
      <c r="L42" s="19">
        <v>0</v>
      </c>
      <c r="M42" s="19">
        <v>2</v>
      </c>
      <c r="N42" s="19">
        <v>3</v>
      </c>
      <c r="O42" s="19">
        <v>9</v>
      </c>
      <c r="P42" s="19">
        <f t="shared" si="2"/>
        <v>14</v>
      </c>
      <c r="Q42" s="19">
        <f t="shared" si="3"/>
        <v>0</v>
      </c>
      <c r="R42" s="19">
        <f t="shared" si="3"/>
        <v>2</v>
      </c>
      <c r="S42" s="19">
        <f t="shared" si="3"/>
        <v>7</v>
      </c>
      <c r="T42" s="19">
        <f t="shared" si="3"/>
        <v>33</v>
      </c>
      <c r="U42" s="19">
        <f t="shared" si="3"/>
        <v>42</v>
      </c>
    </row>
    <row r="43" spans="1:21" x14ac:dyDescent="0.3">
      <c r="A43" s="52">
        <v>61</v>
      </c>
      <c r="B43" s="19">
        <v>0</v>
      </c>
      <c r="C43" s="19">
        <v>0</v>
      </c>
      <c r="D43" s="19">
        <v>0</v>
      </c>
      <c r="E43" s="19">
        <v>0</v>
      </c>
      <c r="F43" s="19">
        <f t="shared" si="0"/>
        <v>0</v>
      </c>
      <c r="G43" s="19">
        <v>0</v>
      </c>
      <c r="H43" s="19">
        <v>0</v>
      </c>
      <c r="I43" s="19">
        <v>0</v>
      </c>
      <c r="J43" s="19">
        <v>0</v>
      </c>
      <c r="K43" s="19">
        <f t="shared" si="1"/>
        <v>0</v>
      </c>
      <c r="L43" s="19">
        <v>0</v>
      </c>
      <c r="M43" s="19">
        <v>0</v>
      </c>
      <c r="N43" s="19">
        <v>2</v>
      </c>
      <c r="O43" s="19">
        <v>1</v>
      </c>
      <c r="P43" s="19">
        <f t="shared" si="2"/>
        <v>3</v>
      </c>
      <c r="Q43" s="19">
        <f t="shared" si="3"/>
        <v>0</v>
      </c>
      <c r="R43" s="19">
        <f t="shared" si="3"/>
        <v>0</v>
      </c>
      <c r="S43" s="19">
        <f t="shared" si="3"/>
        <v>2</v>
      </c>
      <c r="T43" s="19">
        <f t="shared" si="3"/>
        <v>1</v>
      </c>
      <c r="U43" s="19">
        <f t="shared" si="3"/>
        <v>3</v>
      </c>
    </row>
    <row r="44" spans="1:21" x14ac:dyDescent="0.3">
      <c r="A44" s="52">
        <v>62</v>
      </c>
      <c r="B44" s="19">
        <v>0</v>
      </c>
      <c r="C44" s="19">
        <v>0</v>
      </c>
      <c r="D44" s="19">
        <v>0</v>
      </c>
      <c r="E44" s="19">
        <v>1</v>
      </c>
      <c r="F44" s="19">
        <f t="shared" si="0"/>
        <v>1</v>
      </c>
      <c r="G44" s="19">
        <v>0</v>
      </c>
      <c r="H44" s="19">
        <v>0</v>
      </c>
      <c r="I44" s="19">
        <v>1</v>
      </c>
      <c r="J44" s="19">
        <v>1</v>
      </c>
      <c r="K44" s="19">
        <f t="shared" si="1"/>
        <v>2</v>
      </c>
      <c r="L44" s="19">
        <v>1</v>
      </c>
      <c r="M44" s="19">
        <v>0</v>
      </c>
      <c r="N44" s="19">
        <v>1</v>
      </c>
      <c r="O44" s="19">
        <v>6</v>
      </c>
      <c r="P44" s="19">
        <f t="shared" si="2"/>
        <v>8</v>
      </c>
      <c r="Q44" s="19">
        <f t="shared" si="3"/>
        <v>1</v>
      </c>
      <c r="R44" s="19">
        <f t="shared" si="3"/>
        <v>0</v>
      </c>
      <c r="S44" s="19">
        <f t="shared" si="3"/>
        <v>2</v>
      </c>
      <c r="T44" s="19">
        <f t="shared" si="3"/>
        <v>8</v>
      </c>
      <c r="U44" s="19">
        <f t="shared" si="3"/>
        <v>11</v>
      </c>
    </row>
    <row r="45" spans="1:21" x14ac:dyDescent="0.3">
      <c r="A45" s="52">
        <v>63</v>
      </c>
      <c r="B45" s="19">
        <v>0</v>
      </c>
      <c r="C45" s="19">
        <v>0</v>
      </c>
      <c r="D45" s="19">
        <v>0</v>
      </c>
      <c r="E45" s="19">
        <v>3</v>
      </c>
      <c r="F45" s="19">
        <f t="shared" si="0"/>
        <v>3</v>
      </c>
      <c r="G45" s="19">
        <v>0</v>
      </c>
      <c r="H45" s="19">
        <v>0</v>
      </c>
      <c r="I45" s="19">
        <v>1</v>
      </c>
      <c r="J45" s="19">
        <v>3</v>
      </c>
      <c r="K45" s="19">
        <f t="shared" si="1"/>
        <v>4</v>
      </c>
      <c r="L45" s="19">
        <v>0</v>
      </c>
      <c r="M45" s="19">
        <v>0</v>
      </c>
      <c r="N45" s="19">
        <v>0</v>
      </c>
      <c r="O45" s="19">
        <v>1</v>
      </c>
      <c r="P45" s="19">
        <f t="shared" si="2"/>
        <v>1</v>
      </c>
      <c r="Q45" s="19">
        <f t="shared" si="3"/>
        <v>0</v>
      </c>
      <c r="R45" s="19">
        <f t="shared" si="3"/>
        <v>0</v>
      </c>
      <c r="S45" s="19">
        <f t="shared" si="3"/>
        <v>1</v>
      </c>
      <c r="T45" s="19">
        <f t="shared" si="3"/>
        <v>7</v>
      </c>
      <c r="U45" s="19">
        <f t="shared" si="3"/>
        <v>8</v>
      </c>
    </row>
    <row r="46" spans="1:21" x14ac:dyDescent="0.3">
      <c r="A46" s="52">
        <v>64</v>
      </c>
      <c r="B46" s="19">
        <v>0</v>
      </c>
      <c r="C46" s="19">
        <v>0</v>
      </c>
      <c r="D46" s="19">
        <v>0</v>
      </c>
      <c r="E46" s="19">
        <v>2</v>
      </c>
      <c r="F46" s="19">
        <f t="shared" si="0"/>
        <v>2</v>
      </c>
      <c r="G46" s="19">
        <v>0</v>
      </c>
      <c r="H46" s="19">
        <v>0</v>
      </c>
      <c r="I46" s="19">
        <v>1</v>
      </c>
      <c r="J46" s="19">
        <v>1</v>
      </c>
      <c r="K46" s="19">
        <f t="shared" si="1"/>
        <v>2</v>
      </c>
      <c r="L46" s="19">
        <v>0</v>
      </c>
      <c r="M46" s="19">
        <v>0</v>
      </c>
      <c r="N46" s="19">
        <v>1</v>
      </c>
      <c r="O46" s="19">
        <v>1</v>
      </c>
      <c r="P46" s="19">
        <f t="shared" si="2"/>
        <v>2</v>
      </c>
      <c r="Q46" s="19">
        <f t="shared" si="3"/>
        <v>0</v>
      </c>
      <c r="R46" s="19">
        <f t="shared" si="3"/>
        <v>0</v>
      </c>
      <c r="S46" s="19">
        <f t="shared" si="3"/>
        <v>2</v>
      </c>
      <c r="T46" s="19">
        <f t="shared" si="3"/>
        <v>4</v>
      </c>
      <c r="U46" s="19">
        <f t="shared" si="3"/>
        <v>6</v>
      </c>
    </row>
    <row r="47" spans="1:21" x14ac:dyDescent="0.3">
      <c r="A47" s="52">
        <v>65</v>
      </c>
      <c r="B47" s="19">
        <v>0</v>
      </c>
      <c r="C47" s="19">
        <v>0</v>
      </c>
      <c r="D47" s="19">
        <v>1</v>
      </c>
      <c r="E47" s="19">
        <v>0</v>
      </c>
      <c r="F47" s="19">
        <f t="shared" ref="F47:F77" si="4">SUM(B47:E47)</f>
        <v>1</v>
      </c>
      <c r="G47" s="19">
        <v>0</v>
      </c>
      <c r="H47" s="19">
        <v>1</v>
      </c>
      <c r="I47" s="19">
        <v>0</v>
      </c>
      <c r="J47" s="19">
        <v>1</v>
      </c>
      <c r="K47" s="19">
        <f t="shared" ref="K47:K77" si="5">SUM(G47:J47)</f>
        <v>2</v>
      </c>
      <c r="L47" s="19">
        <v>0</v>
      </c>
      <c r="M47" s="19">
        <v>0</v>
      </c>
      <c r="N47" s="19">
        <v>2</v>
      </c>
      <c r="O47" s="19">
        <v>0</v>
      </c>
      <c r="P47" s="19">
        <f t="shared" ref="P47:P77" si="6">SUM(L47:O47)</f>
        <v>2</v>
      </c>
      <c r="Q47" s="19">
        <f t="shared" si="3"/>
        <v>0</v>
      </c>
      <c r="R47" s="19">
        <f t="shared" si="3"/>
        <v>1</v>
      </c>
      <c r="S47" s="19">
        <f t="shared" si="3"/>
        <v>3</v>
      </c>
      <c r="T47" s="19">
        <f t="shared" si="3"/>
        <v>1</v>
      </c>
      <c r="U47" s="19">
        <f t="shared" si="3"/>
        <v>5</v>
      </c>
    </row>
    <row r="48" spans="1:21" x14ac:dyDescent="0.3">
      <c r="A48" s="52">
        <v>66</v>
      </c>
      <c r="B48" s="19">
        <v>0</v>
      </c>
      <c r="C48" s="19">
        <v>0</v>
      </c>
      <c r="D48" s="19">
        <v>0</v>
      </c>
      <c r="E48" s="19">
        <v>2</v>
      </c>
      <c r="F48" s="19">
        <f t="shared" si="4"/>
        <v>2</v>
      </c>
      <c r="G48" s="19">
        <v>0</v>
      </c>
      <c r="H48" s="19">
        <v>0</v>
      </c>
      <c r="I48" s="19">
        <v>0</v>
      </c>
      <c r="J48" s="19">
        <v>2</v>
      </c>
      <c r="K48" s="19">
        <f t="shared" si="5"/>
        <v>2</v>
      </c>
      <c r="L48" s="19">
        <v>0</v>
      </c>
      <c r="M48" s="19">
        <v>0</v>
      </c>
      <c r="N48" s="19">
        <v>1</v>
      </c>
      <c r="O48" s="19">
        <v>1</v>
      </c>
      <c r="P48" s="19">
        <f t="shared" si="6"/>
        <v>2</v>
      </c>
      <c r="Q48" s="19">
        <f t="shared" si="3"/>
        <v>0</v>
      </c>
      <c r="R48" s="19">
        <f t="shared" si="3"/>
        <v>0</v>
      </c>
      <c r="S48" s="19">
        <f t="shared" si="3"/>
        <v>1</v>
      </c>
      <c r="T48" s="19">
        <f t="shared" si="3"/>
        <v>5</v>
      </c>
      <c r="U48" s="19">
        <f t="shared" si="3"/>
        <v>6</v>
      </c>
    </row>
    <row r="49" spans="1:21" x14ac:dyDescent="0.3">
      <c r="A49" s="52">
        <v>67</v>
      </c>
      <c r="B49" s="19">
        <v>0</v>
      </c>
      <c r="C49" s="19">
        <v>0</v>
      </c>
      <c r="D49" s="19">
        <v>0</v>
      </c>
      <c r="E49" s="19">
        <v>2</v>
      </c>
      <c r="F49" s="19">
        <f t="shared" si="4"/>
        <v>2</v>
      </c>
      <c r="G49" s="19">
        <v>0</v>
      </c>
      <c r="H49" s="19">
        <v>0</v>
      </c>
      <c r="I49" s="19">
        <v>2</v>
      </c>
      <c r="J49" s="19">
        <v>2</v>
      </c>
      <c r="K49" s="19">
        <f t="shared" si="5"/>
        <v>4</v>
      </c>
      <c r="L49" s="19">
        <v>0</v>
      </c>
      <c r="M49" s="19">
        <v>0</v>
      </c>
      <c r="N49" s="19">
        <v>5</v>
      </c>
      <c r="O49" s="19">
        <v>3</v>
      </c>
      <c r="P49" s="19">
        <f t="shared" si="6"/>
        <v>8</v>
      </c>
      <c r="Q49" s="19">
        <f t="shared" si="3"/>
        <v>0</v>
      </c>
      <c r="R49" s="19">
        <f t="shared" si="3"/>
        <v>0</v>
      </c>
      <c r="S49" s="19">
        <f t="shared" si="3"/>
        <v>7</v>
      </c>
      <c r="T49" s="19">
        <f t="shared" si="3"/>
        <v>7</v>
      </c>
      <c r="U49" s="19">
        <f t="shared" si="3"/>
        <v>14</v>
      </c>
    </row>
    <row r="50" spans="1:21" x14ac:dyDescent="0.3">
      <c r="A50" s="52">
        <v>68</v>
      </c>
      <c r="B50" s="19">
        <v>0</v>
      </c>
      <c r="C50" s="19">
        <v>2</v>
      </c>
      <c r="D50" s="19">
        <v>5</v>
      </c>
      <c r="E50" s="19">
        <v>19</v>
      </c>
      <c r="F50" s="19">
        <f t="shared" si="4"/>
        <v>26</v>
      </c>
      <c r="G50" s="19">
        <v>0</v>
      </c>
      <c r="H50" s="19">
        <v>0</v>
      </c>
      <c r="I50" s="19">
        <v>7</v>
      </c>
      <c r="J50" s="19">
        <v>12</v>
      </c>
      <c r="K50" s="19">
        <f t="shared" si="5"/>
        <v>19</v>
      </c>
      <c r="L50" s="19">
        <v>0</v>
      </c>
      <c r="M50" s="19">
        <v>0</v>
      </c>
      <c r="N50" s="19">
        <v>3</v>
      </c>
      <c r="O50" s="19">
        <v>8</v>
      </c>
      <c r="P50" s="19">
        <f t="shared" si="6"/>
        <v>11</v>
      </c>
      <c r="Q50" s="19">
        <f t="shared" si="3"/>
        <v>0</v>
      </c>
      <c r="R50" s="19">
        <f t="shared" si="3"/>
        <v>2</v>
      </c>
      <c r="S50" s="19">
        <f t="shared" si="3"/>
        <v>15</v>
      </c>
      <c r="T50" s="19">
        <f t="shared" si="3"/>
        <v>39</v>
      </c>
      <c r="U50" s="19">
        <f t="shared" si="3"/>
        <v>56</v>
      </c>
    </row>
    <row r="51" spans="1:21" x14ac:dyDescent="0.3">
      <c r="A51" s="52">
        <v>69</v>
      </c>
      <c r="B51" s="19">
        <v>0</v>
      </c>
      <c r="C51" s="19">
        <v>0</v>
      </c>
      <c r="D51" s="19">
        <v>1</v>
      </c>
      <c r="E51" s="19">
        <v>1</v>
      </c>
      <c r="F51" s="19">
        <f t="shared" si="4"/>
        <v>2</v>
      </c>
      <c r="G51" s="19">
        <v>0</v>
      </c>
      <c r="H51" s="19">
        <v>0</v>
      </c>
      <c r="I51" s="19">
        <v>0</v>
      </c>
      <c r="J51" s="19">
        <v>1</v>
      </c>
      <c r="K51" s="19">
        <f t="shared" si="5"/>
        <v>1</v>
      </c>
      <c r="L51" s="19">
        <v>0</v>
      </c>
      <c r="M51" s="19">
        <v>1</v>
      </c>
      <c r="N51" s="19">
        <v>1</v>
      </c>
      <c r="O51" s="19">
        <v>0</v>
      </c>
      <c r="P51" s="19">
        <f t="shared" si="6"/>
        <v>2</v>
      </c>
      <c r="Q51" s="19">
        <f t="shared" si="3"/>
        <v>0</v>
      </c>
      <c r="R51" s="19">
        <f t="shared" si="3"/>
        <v>1</v>
      </c>
      <c r="S51" s="19">
        <f t="shared" si="3"/>
        <v>2</v>
      </c>
      <c r="T51" s="19">
        <f t="shared" si="3"/>
        <v>2</v>
      </c>
      <c r="U51" s="19">
        <f t="shared" si="3"/>
        <v>5</v>
      </c>
    </row>
    <row r="52" spans="1:21" x14ac:dyDescent="0.3">
      <c r="A52" s="52">
        <v>70</v>
      </c>
      <c r="B52" s="19">
        <v>0</v>
      </c>
      <c r="C52" s="19">
        <v>0</v>
      </c>
      <c r="D52" s="19">
        <v>0</v>
      </c>
      <c r="E52" s="19">
        <v>0</v>
      </c>
      <c r="F52" s="19">
        <f t="shared" si="4"/>
        <v>0</v>
      </c>
      <c r="G52" s="19">
        <v>0</v>
      </c>
      <c r="H52" s="19">
        <v>0</v>
      </c>
      <c r="I52" s="19">
        <v>1</v>
      </c>
      <c r="J52" s="19">
        <v>1</v>
      </c>
      <c r="K52" s="19">
        <f t="shared" si="5"/>
        <v>2</v>
      </c>
      <c r="L52" s="19">
        <v>0</v>
      </c>
      <c r="M52" s="19">
        <v>0</v>
      </c>
      <c r="N52" s="19">
        <v>1</v>
      </c>
      <c r="O52" s="19">
        <v>0</v>
      </c>
      <c r="P52" s="19">
        <f t="shared" si="6"/>
        <v>1</v>
      </c>
      <c r="Q52" s="19">
        <f t="shared" si="3"/>
        <v>0</v>
      </c>
      <c r="R52" s="19">
        <f t="shared" si="3"/>
        <v>0</v>
      </c>
      <c r="S52" s="19">
        <f t="shared" si="3"/>
        <v>2</v>
      </c>
      <c r="T52" s="19">
        <f t="shared" si="3"/>
        <v>1</v>
      </c>
      <c r="U52" s="19">
        <f t="shared" si="3"/>
        <v>3</v>
      </c>
    </row>
    <row r="53" spans="1:21" x14ac:dyDescent="0.3">
      <c r="A53" s="52">
        <v>71</v>
      </c>
      <c r="B53" s="19">
        <v>0</v>
      </c>
      <c r="C53" s="19">
        <v>0</v>
      </c>
      <c r="D53" s="19">
        <v>0</v>
      </c>
      <c r="E53" s="19">
        <v>0</v>
      </c>
      <c r="F53" s="19">
        <f t="shared" si="4"/>
        <v>0</v>
      </c>
      <c r="G53" s="19">
        <v>0</v>
      </c>
      <c r="H53" s="19">
        <v>0</v>
      </c>
      <c r="I53" s="19">
        <v>0</v>
      </c>
      <c r="J53" s="19">
        <v>0</v>
      </c>
      <c r="K53" s="19">
        <f t="shared" si="5"/>
        <v>0</v>
      </c>
      <c r="L53" s="19">
        <v>0</v>
      </c>
      <c r="M53" s="19">
        <v>0</v>
      </c>
      <c r="N53" s="19">
        <v>1</v>
      </c>
      <c r="O53" s="19">
        <v>1</v>
      </c>
      <c r="P53" s="19">
        <f t="shared" si="6"/>
        <v>2</v>
      </c>
      <c r="Q53" s="19">
        <f t="shared" si="3"/>
        <v>0</v>
      </c>
      <c r="R53" s="19">
        <f t="shared" si="3"/>
        <v>0</v>
      </c>
      <c r="S53" s="19">
        <f t="shared" si="3"/>
        <v>1</v>
      </c>
      <c r="T53" s="19">
        <f t="shared" si="3"/>
        <v>1</v>
      </c>
      <c r="U53" s="19">
        <f t="shared" si="3"/>
        <v>2</v>
      </c>
    </row>
    <row r="54" spans="1:21" x14ac:dyDescent="0.3">
      <c r="A54" s="52">
        <v>72</v>
      </c>
      <c r="B54" s="19">
        <v>0</v>
      </c>
      <c r="C54" s="19">
        <v>1</v>
      </c>
      <c r="D54" s="19">
        <v>3</v>
      </c>
      <c r="E54" s="19">
        <v>2</v>
      </c>
      <c r="F54" s="19">
        <f t="shared" si="4"/>
        <v>6</v>
      </c>
      <c r="G54" s="19">
        <v>0</v>
      </c>
      <c r="H54" s="19">
        <v>1</v>
      </c>
      <c r="I54" s="19">
        <v>4</v>
      </c>
      <c r="J54" s="19">
        <v>1</v>
      </c>
      <c r="K54" s="19">
        <f t="shared" si="5"/>
        <v>6</v>
      </c>
      <c r="L54" s="19">
        <v>0</v>
      </c>
      <c r="M54" s="19">
        <v>0</v>
      </c>
      <c r="N54" s="19">
        <v>2</v>
      </c>
      <c r="O54" s="19">
        <v>11</v>
      </c>
      <c r="P54" s="19">
        <f t="shared" si="6"/>
        <v>13</v>
      </c>
      <c r="Q54" s="19">
        <f t="shared" ref="Q54:U77" si="7">B54+G54+L54</f>
        <v>0</v>
      </c>
      <c r="R54" s="19">
        <f t="shared" si="7"/>
        <v>2</v>
      </c>
      <c r="S54" s="19">
        <f t="shared" si="7"/>
        <v>9</v>
      </c>
      <c r="T54" s="19">
        <f t="shared" si="7"/>
        <v>14</v>
      </c>
      <c r="U54" s="19">
        <f t="shared" si="7"/>
        <v>25</v>
      </c>
    </row>
    <row r="55" spans="1:21" x14ac:dyDescent="0.3">
      <c r="A55" s="52">
        <v>73</v>
      </c>
      <c r="B55" s="19">
        <v>0</v>
      </c>
      <c r="C55" s="19">
        <v>0</v>
      </c>
      <c r="D55" s="19">
        <v>0</v>
      </c>
      <c r="E55" s="19">
        <v>5</v>
      </c>
      <c r="F55" s="19">
        <f t="shared" si="4"/>
        <v>5</v>
      </c>
      <c r="G55" s="19">
        <v>0</v>
      </c>
      <c r="H55" s="19">
        <v>0</v>
      </c>
      <c r="I55" s="19">
        <v>1</v>
      </c>
      <c r="J55" s="19">
        <v>1</v>
      </c>
      <c r="K55" s="19">
        <f t="shared" si="5"/>
        <v>2</v>
      </c>
      <c r="L55" s="19">
        <v>0</v>
      </c>
      <c r="M55" s="19">
        <v>0</v>
      </c>
      <c r="N55" s="19">
        <v>2</v>
      </c>
      <c r="O55" s="19">
        <v>2</v>
      </c>
      <c r="P55" s="19">
        <f t="shared" si="6"/>
        <v>4</v>
      </c>
      <c r="Q55" s="19">
        <f t="shared" si="7"/>
        <v>0</v>
      </c>
      <c r="R55" s="19">
        <f t="shared" si="7"/>
        <v>0</v>
      </c>
      <c r="S55" s="19">
        <f t="shared" si="7"/>
        <v>3</v>
      </c>
      <c r="T55" s="19">
        <f t="shared" si="7"/>
        <v>8</v>
      </c>
      <c r="U55" s="19">
        <f t="shared" si="7"/>
        <v>11</v>
      </c>
    </row>
    <row r="56" spans="1:21" x14ac:dyDescent="0.3">
      <c r="A56" s="52">
        <v>74</v>
      </c>
      <c r="B56" s="19">
        <v>0</v>
      </c>
      <c r="C56" s="19">
        <v>0</v>
      </c>
      <c r="D56" s="19">
        <v>0</v>
      </c>
      <c r="E56" s="19">
        <v>8</v>
      </c>
      <c r="F56" s="19">
        <f t="shared" si="4"/>
        <v>8</v>
      </c>
      <c r="G56" s="19">
        <v>0</v>
      </c>
      <c r="H56" s="19">
        <v>0</v>
      </c>
      <c r="I56" s="19">
        <v>2</v>
      </c>
      <c r="J56" s="19">
        <v>8</v>
      </c>
      <c r="K56" s="19">
        <f t="shared" si="5"/>
        <v>10</v>
      </c>
      <c r="L56" s="19">
        <v>0</v>
      </c>
      <c r="M56" s="19">
        <v>0</v>
      </c>
      <c r="N56" s="19">
        <v>2</v>
      </c>
      <c r="O56" s="19">
        <v>4</v>
      </c>
      <c r="P56" s="19">
        <f t="shared" si="6"/>
        <v>6</v>
      </c>
      <c r="Q56" s="19">
        <f t="shared" si="7"/>
        <v>0</v>
      </c>
      <c r="R56" s="19">
        <f t="shared" si="7"/>
        <v>0</v>
      </c>
      <c r="S56" s="19">
        <f t="shared" si="7"/>
        <v>4</v>
      </c>
      <c r="T56" s="19">
        <f t="shared" si="7"/>
        <v>20</v>
      </c>
      <c r="U56" s="19">
        <f t="shared" si="7"/>
        <v>24</v>
      </c>
    </row>
    <row r="57" spans="1:21" x14ac:dyDescent="0.3">
      <c r="A57" s="52">
        <v>75</v>
      </c>
      <c r="B57" s="19">
        <v>1</v>
      </c>
      <c r="C57" s="19">
        <v>0</v>
      </c>
      <c r="D57" s="19">
        <v>0</v>
      </c>
      <c r="E57" s="19">
        <v>1</v>
      </c>
      <c r="F57" s="19">
        <f t="shared" si="4"/>
        <v>2</v>
      </c>
      <c r="G57" s="19">
        <v>0</v>
      </c>
      <c r="H57" s="19">
        <v>0</v>
      </c>
      <c r="I57" s="19">
        <v>3</v>
      </c>
      <c r="J57" s="19">
        <v>3</v>
      </c>
      <c r="K57" s="19">
        <f t="shared" si="5"/>
        <v>6</v>
      </c>
      <c r="L57" s="19">
        <v>0</v>
      </c>
      <c r="M57" s="19">
        <v>0</v>
      </c>
      <c r="N57" s="19">
        <v>2</v>
      </c>
      <c r="O57" s="19">
        <v>2</v>
      </c>
      <c r="P57" s="19">
        <f t="shared" si="6"/>
        <v>4</v>
      </c>
      <c r="Q57" s="19">
        <f t="shared" si="7"/>
        <v>1</v>
      </c>
      <c r="R57" s="19">
        <f t="shared" si="7"/>
        <v>0</v>
      </c>
      <c r="S57" s="19">
        <f t="shared" si="7"/>
        <v>5</v>
      </c>
      <c r="T57" s="19">
        <f t="shared" si="7"/>
        <v>6</v>
      </c>
      <c r="U57" s="19">
        <f t="shared" si="7"/>
        <v>12</v>
      </c>
    </row>
    <row r="58" spans="1:21" x14ac:dyDescent="0.3">
      <c r="A58" s="52">
        <v>76</v>
      </c>
      <c r="B58" s="19">
        <v>0</v>
      </c>
      <c r="C58" s="19">
        <v>0</v>
      </c>
      <c r="D58" s="19">
        <v>0</v>
      </c>
      <c r="E58" s="19">
        <v>2</v>
      </c>
      <c r="F58" s="19">
        <f t="shared" si="4"/>
        <v>2</v>
      </c>
      <c r="G58" s="19">
        <v>0</v>
      </c>
      <c r="H58" s="19">
        <v>0</v>
      </c>
      <c r="I58" s="19">
        <v>0</v>
      </c>
      <c r="J58" s="19">
        <v>0</v>
      </c>
      <c r="K58" s="19">
        <f t="shared" si="5"/>
        <v>0</v>
      </c>
      <c r="L58" s="19">
        <v>0</v>
      </c>
      <c r="M58" s="19">
        <v>0</v>
      </c>
      <c r="N58" s="19">
        <v>1</v>
      </c>
      <c r="O58" s="19">
        <v>2</v>
      </c>
      <c r="P58" s="19">
        <f t="shared" si="6"/>
        <v>3</v>
      </c>
      <c r="Q58" s="19">
        <f t="shared" si="7"/>
        <v>0</v>
      </c>
      <c r="R58" s="19">
        <f t="shared" si="7"/>
        <v>0</v>
      </c>
      <c r="S58" s="19">
        <f t="shared" si="7"/>
        <v>1</v>
      </c>
      <c r="T58" s="19">
        <f t="shared" si="7"/>
        <v>4</v>
      </c>
      <c r="U58" s="19">
        <f t="shared" si="7"/>
        <v>5</v>
      </c>
    </row>
    <row r="59" spans="1:21" x14ac:dyDescent="0.3">
      <c r="A59" s="52">
        <v>77</v>
      </c>
      <c r="B59" s="19">
        <v>0</v>
      </c>
      <c r="C59" s="19">
        <v>0</v>
      </c>
      <c r="D59" s="19">
        <v>0</v>
      </c>
      <c r="E59" s="19">
        <v>1</v>
      </c>
      <c r="F59" s="19">
        <f t="shared" si="4"/>
        <v>1</v>
      </c>
      <c r="G59" s="19">
        <v>0</v>
      </c>
      <c r="H59" s="19">
        <v>0</v>
      </c>
      <c r="I59" s="19">
        <v>0</v>
      </c>
      <c r="J59" s="19">
        <v>1</v>
      </c>
      <c r="K59" s="19">
        <f t="shared" si="5"/>
        <v>1</v>
      </c>
      <c r="L59" s="19">
        <v>0</v>
      </c>
      <c r="M59" s="19">
        <v>0</v>
      </c>
      <c r="N59" s="19">
        <v>0</v>
      </c>
      <c r="O59" s="19">
        <v>3</v>
      </c>
      <c r="P59" s="19">
        <f t="shared" si="6"/>
        <v>3</v>
      </c>
      <c r="Q59" s="19">
        <f t="shared" si="7"/>
        <v>0</v>
      </c>
      <c r="R59" s="19">
        <f t="shared" si="7"/>
        <v>0</v>
      </c>
      <c r="S59" s="19">
        <f t="shared" si="7"/>
        <v>0</v>
      </c>
      <c r="T59" s="19">
        <f t="shared" si="7"/>
        <v>5</v>
      </c>
      <c r="U59" s="19">
        <f t="shared" si="7"/>
        <v>5</v>
      </c>
    </row>
    <row r="60" spans="1:21" x14ac:dyDescent="0.3">
      <c r="A60" s="52">
        <v>78</v>
      </c>
      <c r="B60" s="19">
        <v>1</v>
      </c>
      <c r="C60" s="19">
        <v>1</v>
      </c>
      <c r="D60" s="19">
        <v>0</v>
      </c>
      <c r="E60" s="19">
        <v>0</v>
      </c>
      <c r="F60" s="19">
        <f t="shared" si="4"/>
        <v>2</v>
      </c>
      <c r="G60" s="19">
        <v>0</v>
      </c>
      <c r="H60" s="19">
        <v>0</v>
      </c>
      <c r="I60" s="19">
        <v>0</v>
      </c>
      <c r="J60" s="19">
        <v>0</v>
      </c>
      <c r="K60" s="19">
        <f t="shared" si="5"/>
        <v>0</v>
      </c>
      <c r="L60" s="19">
        <v>0</v>
      </c>
      <c r="M60" s="19">
        <v>0</v>
      </c>
      <c r="N60" s="19">
        <v>0</v>
      </c>
      <c r="O60" s="19">
        <v>0</v>
      </c>
      <c r="P60" s="19">
        <f t="shared" si="6"/>
        <v>0</v>
      </c>
      <c r="Q60" s="19">
        <f t="shared" si="7"/>
        <v>1</v>
      </c>
      <c r="R60" s="19">
        <f t="shared" si="7"/>
        <v>1</v>
      </c>
      <c r="S60" s="19">
        <f t="shared" si="7"/>
        <v>0</v>
      </c>
      <c r="T60" s="19">
        <f t="shared" si="7"/>
        <v>0</v>
      </c>
      <c r="U60" s="19">
        <f t="shared" si="7"/>
        <v>2</v>
      </c>
    </row>
    <row r="61" spans="1:21" x14ac:dyDescent="0.3">
      <c r="A61" s="52">
        <v>79</v>
      </c>
      <c r="B61" s="19">
        <v>0</v>
      </c>
      <c r="C61" s="19">
        <v>0</v>
      </c>
      <c r="D61" s="19">
        <v>1</v>
      </c>
      <c r="E61" s="19">
        <v>0</v>
      </c>
      <c r="F61" s="19">
        <f t="shared" si="4"/>
        <v>1</v>
      </c>
      <c r="G61" s="19">
        <v>0</v>
      </c>
      <c r="H61" s="19">
        <v>0</v>
      </c>
      <c r="I61" s="19">
        <v>2</v>
      </c>
      <c r="J61" s="19">
        <v>0</v>
      </c>
      <c r="K61" s="19">
        <f t="shared" si="5"/>
        <v>2</v>
      </c>
      <c r="L61" s="19">
        <v>1</v>
      </c>
      <c r="M61" s="19">
        <v>0</v>
      </c>
      <c r="N61" s="19">
        <v>0</v>
      </c>
      <c r="O61" s="19">
        <v>1</v>
      </c>
      <c r="P61" s="19">
        <f t="shared" si="6"/>
        <v>2</v>
      </c>
      <c r="Q61" s="19">
        <f t="shared" si="7"/>
        <v>1</v>
      </c>
      <c r="R61" s="19">
        <f t="shared" si="7"/>
        <v>0</v>
      </c>
      <c r="S61" s="19">
        <f t="shared" si="7"/>
        <v>3</v>
      </c>
      <c r="T61" s="19">
        <f t="shared" si="7"/>
        <v>1</v>
      </c>
      <c r="U61" s="19">
        <f t="shared" si="7"/>
        <v>5</v>
      </c>
    </row>
    <row r="62" spans="1:21" x14ac:dyDescent="0.3">
      <c r="A62" s="52">
        <v>80</v>
      </c>
      <c r="B62" s="19">
        <v>0</v>
      </c>
      <c r="C62" s="19">
        <v>0</v>
      </c>
      <c r="D62" s="19">
        <v>0</v>
      </c>
      <c r="E62" s="19">
        <v>0</v>
      </c>
      <c r="F62" s="19">
        <f t="shared" si="4"/>
        <v>0</v>
      </c>
      <c r="G62" s="19">
        <v>0</v>
      </c>
      <c r="H62" s="19">
        <v>0</v>
      </c>
      <c r="I62" s="19">
        <v>1</v>
      </c>
      <c r="J62" s="19">
        <v>1</v>
      </c>
      <c r="K62" s="19">
        <f t="shared" si="5"/>
        <v>2</v>
      </c>
      <c r="L62" s="19">
        <v>0</v>
      </c>
      <c r="M62" s="19">
        <v>0</v>
      </c>
      <c r="N62" s="19">
        <v>0</v>
      </c>
      <c r="O62" s="19">
        <v>0</v>
      </c>
      <c r="P62" s="19">
        <f t="shared" si="6"/>
        <v>0</v>
      </c>
      <c r="Q62" s="19">
        <f t="shared" si="7"/>
        <v>0</v>
      </c>
      <c r="R62" s="19">
        <f t="shared" si="7"/>
        <v>0</v>
      </c>
      <c r="S62" s="19">
        <f t="shared" si="7"/>
        <v>1</v>
      </c>
      <c r="T62" s="19">
        <f t="shared" si="7"/>
        <v>1</v>
      </c>
      <c r="U62" s="19">
        <f t="shared" si="7"/>
        <v>2</v>
      </c>
    </row>
    <row r="63" spans="1:21" x14ac:dyDescent="0.3">
      <c r="A63" s="52">
        <v>81</v>
      </c>
      <c r="B63" s="19">
        <v>0</v>
      </c>
      <c r="C63" s="19">
        <v>0</v>
      </c>
      <c r="D63" s="19">
        <v>0</v>
      </c>
      <c r="E63" s="19">
        <v>0</v>
      </c>
      <c r="F63" s="19">
        <f t="shared" si="4"/>
        <v>0</v>
      </c>
      <c r="G63" s="19">
        <v>0</v>
      </c>
      <c r="H63" s="19">
        <v>0</v>
      </c>
      <c r="I63" s="19">
        <v>0</v>
      </c>
      <c r="J63" s="19">
        <v>0</v>
      </c>
      <c r="K63" s="19">
        <f t="shared" si="5"/>
        <v>0</v>
      </c>
      <c r="L63" s="19">
        <v>0</v>
      </c>
      <c r="M63" s="19">
        <v>0</v>
      </c>
      <c r="N63" s="19">
        <v>0</v>
      </c>
      <c r="O63" s="19">
        <v>0</v>
      </c>
      <c r="P63" s="19">
        <f t="shared" si="6"/>
        <v>0</v>
      </c>
      <c r="Q63" s="19">
        <f t="shared" si="7"/>
        <v>0</v>
      </c>
      <c r="R63" s="19">
        <f t="shared" si="7"/>
        <v>0</v>
      </c>
      <c r="S63" s="19">
        <f t="shared" si="7"/>
        <v>0</v>
      </c>
      <c r="T63" s="19">
        <f t="shared" si="7"/>
        <v>0</v>
      </c>
      <c r="U63" s="19">
        <f t="shared" si="7"/>
        <v>0</v>
      </c>
    </row>
    <row r="64" spans="1:21" x14ac:dyDescent="0.3">
      <c r="A64" s="52">
        <v>82</v>
      </c>
      <c r="B64" s="19">
        <v>0</v>
      </c>
      <c r="C64" s="19">
        <v>2</v>
      </c>
      <c r="D64" s="19">
        <v>3</v>
      </c>
      <c r="E64" s="19">
        <v>0</v>
      </c>
      <c r="F64" s="19">
        <f t="shared" si="4"/>
        <v>5</v>
      </c>
      <c r="G64" s="19">
        <v>0</v>
      </c>
      <c r="H64" s="19">
        <v>0</v>
      </c>
      <c r="I64" s="19">
        <v>0</v>
      </c>
      <c r="J64" s="19">
        <v>1</v>
      </c>
      <c r="K64" s="19">
        <f t="shared" si="5"/>
        <v>1</v>
      </c>
      <c r="L64" s="19">
        <v>0</v>
      </c>
      <c r="M64" s="19">
        <v>0</v>
      </c>
      <c r="N64" s="19">
        <v>0</v>
      </c>
      <c r="O64" s="19">
        <v>0</v>
      </c>
      <c r="P64" s="19">
        <f t="shared" si="6"/>
        <v>0</v>
      </c>
      <c r="Q64" s="19">
        <f t="shared" si="7"/>
        <v>0</v>
      </c>
      <c r="R64" s="19">
        <f t="shared" si="7"/>
        <v>2</v>
      </c>
      <c r="S64" s="19">
        <f t="shared" si="7"/>
        <v>3</v>
      </c>
      <c r="T64" s="19">
        <f t="shared" si="7"/>
        <v>1</v>
      </c>
      <c r="U64" s="19">
        <f t="shared" si="7"/>
        <v>6</v>
      </c>
    </row>
    <row r="65" spans="1:21" x14ac:dyDescent="0.3">
      <c r="A65" s="52">
        <v>83</v>
      </c>
      <c r="B65" s="19">
        <v>0</v>
      </c>
      <c r="C65" s="19">
        <v>1</v>
      </c>
      <c r="D65" s="19">
        <v>0</v>
      </c>
      <c r="E65" s="19">
        <v>1</v>
      </c>
      <c r="F65" s="19">
        <f t="shared" si="4"/>
        <v>2</v>
      </c>
      <c r="G65" s="19">
        <v>0</v>
      </c>
      <c r="H65" s="19">
        <v>0</v>
      </c>
      <c r="I65" s="19">
        <v>0</v>
      </c>
      <c r="J65" s="19">
        <v>3</v>
      </c>
      <c r="K65" s="19">
        <f t="shared" si="5"/>
        <v>3</v>
      </c>
      <c r="L65" s="19">
        <v>0</v>
      </c>
      <c r="M65" s="19">
        <v>0</v>
      </c>
      <c r="N65" s="19">
        <v>0</v>
      </c>
      <c r="O65" s="19">
        <v>0</v>
      </c>
      <c r="P65" s="19">
        <f t="shared" si="6"/>
        <v>0</v>
      </c>
      <c r="Q65" s="19">
        <f t="shared" si="7"/>
        <v>0</v>
      </c>
      <c r="R65" s="19">
        <f t="shared" si="7"/>
        <v>1</v>
      </c>
      <c r="S65" s="19">
        <f t="shared" si="7"/>
        <v>0</v>
      </c>
      <c r="T65" s="19">
        <f t="shared" si="7"/>
        <v>4</v>
      </c>
      <c r="U65" s="19">
        <f t="shared" si="7"/>
        <v>5</v>
      </c>
    </row>
    <row r="66" spans="1:21" x14ac:dyDescent="0.3">
      <c r="A66" s="52">
        <v>84</v>
      </c>
      <c r="B66" s="19">
        <v>0</v>
      </c>
      <c r="C66" s="19">
        <v>0</v>
      </c>
      <c r="D66" s="19">
        <v>1</v>
      </c>
      <c r="E66" s="19">
        <v>1</v>
      </c>
      <c r="F66" s="19">
        <f t="shared" si="4"/>
        <v>2</v>
      </c>
      <c r="G66" s="19">
        <v>0</v>
      </c>
      <c r="H66" s="19">
        <v>1</v>
      </c>
      <c r="I66" s="19">
        <v>0</v>
      </c>
      <c r="J66" s="19">
        <v>0</v>
      </c>
      <c r="K66" s="19">
        <f t="shared" si="5"/>
        <v>1</v>
      </c>
      <c r="L66" s="19">
        <v>0</v>
      </c>
      <c r="M66" s="19">
        <v>0</v>
      </c>
      <c r="N66" s="19">
        <v>0</v>
      </c>
      <c r="O66" s="19">
        <v>1</v>
      </c>
      <c r="P66" s="19">
        <f t="shared" si="6"/>
        <v>1</v>
      </c>
      <c r="Q66" s="19">
        <f t="shared" si="7"/>
        <v>0</v>
      </c>
      <c r="R66" s="19">
        <f t="shared" si="7"/>
        <v>1</v>
      </c>
      <c r="S66" s="19">
        <f t="shared" si="7"/>
        <v>1</v>
      </c>
      <c r="T66" s="19">
        <f t="shared" si="7"/>
        <v>2</v>
      </c>
      <c r="U66" s="19">
        <f t="shared" si="7"/>
        <v>4</v>
      </c>
    </row>
    <row r="67" spans="1:21" x14ac:dyDescent="0.3">
      <c r="A67" s="52">
        <v>85</v>
      </c>
      <c r="B67" s="19">
        <v>0</v>
      </c>
      <c r="C67" s="19">
        <v>1</v>
      </c>
      <c r="D67" s="19">
        <v>3</v>
      </c>
      <c r="E67" s="19">
        <v>4</v>
      </c>
      <c r="F67" s="19">
        <f t="shared" si="4"/>
        <v>8</v>
      </c>
      <c r="G67" s="19">
        <v>0</v>
      </c>
      <c r="H67" s="19">
        <v>0</v>
      </c>
      <c r="I67" s="19">
        <v>1</v>
      </c>
      <c r="J67" s="19">
        <v>9</v>
      </c>
      <c r="K67" s="19">
        <f t="shared" si="5"/>
        <v>10</v>
      </c>
      <c r="L67" s="19">
        <v>0</v>
      </c>
      <c r="M67" s="19">
        <v>0</v>
      </c>
      <c r="N67" s="19">
        <v>2</v>
      </c>
      <c r="O67" s="19">
        <v>8</v>
      </c>
      <c r="P67" s="19">
        <f t="shared" si="6"/>
        <v>10</v>
      </c>
      <c r="Q67" s="19">
        <f t="shared" si="7"/>
        <v>0</v>
      </c>
      <c r="R67" s="19">
        <f t="shared" si="7"/>
        <v>1</v>
      </c>
      <c r="S67" s="19">
        <f t="shared" si="7"/>
        <v>6</v>
      </c>
      <c r="T67" s="19">
        <f t="shared" si="7"/>
        <v>21</v>
      </c>
      <c r="U67" s="19">
        <f t="shared" si="7"/>
        <v>28</v>
      </c>
    </row>
    <row r="68" spans="1:21" x14ac:dyDescent="0.3">
      <c r="A68" s="52">
        <v>86</v>
      </c>
      <c r="B68" s="19">
        <v>0</v>
      </c>
      <c r="C68" s="19">
        <v>1</v>
      </c>
      <c r="D68" s="19">
        <v>4</v>
      </c>
      <c r="E68" s="19">
        <v>8</v>
      </c>
      <c r="F68" s="19">
        <f t="shared" si="4"/>
        <v>13</v>
      </c>
      <c r="G68" s="19">
        <v>0</v>
      </c>
      <c r="H68" s="19">
        <v>1</v>
      </c>
      <c r="I68" s="19">
        <v>3</v>
      </c>
      <c r="J68" s="19">
        <v>13</v>
      </c>
      <c r="K68" s="19">
        <f t="shared" si="5"/>
        <v>17</v>
      </c>
      <c r="L68" s="19">
        <v>0</v>
      </c>
      <c r="M68" s="19">
        <v>0</v>
      </c>
      <c r="N68" s="19">
        <v>7</v>
      </c>
      <c r="O68" s="19">
        <v>11</v>
      </c>
      <c r="P68" s="19">
        <f t="shared" si="6"/>
        <v>18</v>
      </c>
      <c r="Q68" s="19">
        <f t="shared" si="7"/>
        <v>0</v>
      </c>
      <c r="R68" s="19">
        <f t="shared" si="7"/>
        <v>2</v>
      </c>
      <c r="S68" s="19">
        <f t="shared" si="7"/>
        <v>14</v>
      </c>
      <c r="T68" s="19">
        <f t="shared" si="7"/>
        <v>32</v>
      </c>
      <c r="U68" s="19">
        <f t="shared" si="7"/>
        <v>48</v>
      </c>
    </row>
    <row r="69" spans="1:21" x14ac:dyDescent="0.3">
      <c r="A69" s="52">
        <v>87</v>
      </c>
      <c r="B69" s="19">
        <v>0</v>
      </c>
      <c r="C69" s="19">
        <v>0</v>
      </c>
      <c r="D69" s="19">
        <v>1</v>
      </c>
      <c r="E69" s="19">
        <v>4</v>
      </c>
      <c r="F69" s="19">
        <f t="shared" si="4"/>
        <v>5</v>
      </c>
      <c r="G69" s="19">
        <v>0</v>
      </c>
      <c r="H69" s="19">
        <v>1</v>
      </c>
      <c r="I69" s="19">
        <v>0</v>
      </c>
      <c r="J69" s="19">
        <v>7</v>
      </c>
      <c r="K69" s="19">
        <f t="shared" si="5"/>
        <v>8</v>
      </c>
      <c r="L69" s="19">
        <v>0</v>
      </c>
      <c r="M69" s="19">
        <v>0</v>
      </c>
      <c r="N69" s="19">
        <v>0</v>
      </c>
      <c r="O69" s="19">
        <v>5</v>
      </c>
      <c r="P69" s="19">
        <f t="shared" si="6"/>
        <v>5</v>
      </c>
      <c r="Q69" s="19">
        <f t="shared" si="7"/>
        <v>0</v>
      </c>
      <c r="R69" s="19">
        <f t="shared" si="7"/>
        <v>1</v>
      </c>
      <c r="S69" s="19">
        <f t="shared" si="7"/>
        <v>1</v>
      </c>
      <c r="T69" s="19">
        <f t="shared" si="7"/>
        <v>16</v>
      </c>
      <c r="U69" s="19">
        <f t="shared" si="7"/>
        <v>18</v>
      </c>
    </row>
    <row r="70" spans="1:21" x14ac:dyDescent="0.3">
      <c r="A70" s="52">
        <v>88</v>
      </c>
      <c r="B70" s="19">
        <v>0</v>
      </c>
      <c r="C70" s="19">
        <v>1</v>
      </c>
      <c r="D70" s="19">
        <v>0</v>
      </c>
      <c r="E70" s="19">
        <v>1</v>
      </c>
      <c r="F70" s="19">
        <f t="shared" si="4"/>
        <v>2</v>
      </c>
      <c r="G70" s="19">
        <v>0</v>
      </c>
      <c r="H70" s="19">
        <v>0</v>
      </c>
      <c r="I70" s="19">
        <v>2</v>
      </c>
      <c r="J70" s="19">
        <v>1</v>
      </c>
      <c r="K70" s="19">
        <f t="shared" si="5"/>
        <v>3</v>
      </c>
      <c r="L70" s="19">
        <v>0</v>
      </c>
      <c r="M70" s="19">
        <v>0</v>
      </c>
      <c r="N70" s="19">
        <v>0</v>
      </c>
      <c r="O70" s="19">
        <v>1</v>
      </c>
      <c r="P70" s="19">
        <f t="shared" si="6"/>
        <v>1</v>
      </c>
      <c r="Q70" s="19">
        <f t="shared" si="7"/>
        <v>0</v>
      </c>
      <c r="R70" s="19">
        <f t="shared" si="7"/>
        <v>1</v>
      </c>
      <c r="S70" s="19">
        <f t="shared" si="7"/>
        <v>2</v>
      </c>
      <c r="T70" s="19">
        <f t="shared" si="7"/>
        <v>3</v>
      </c>
      <c r="U70" s="19">
        <f t="shared" si="7"/>
        <v>6</v>
      </c>
    </row>
    <row r="71" spans="1:21" x14ac:dyDescent="0.3">
      <c r="A71" s="52">
        <v>89</v>
      </c>
      <c r="B71" s="19">
        <v>0</v>
      </c>
      <c r="C71" s="19">
        <v>0</v>
      </c>
      <c r="D71" s="19">
        <v>1</v>
      </c>
      <c r="E71" s="19">
        <v>3</v>
      </c>
      <c r="F71" s="19">
        <f t="shared" si="4"/>
        <v>4</v>
      </c>
      <c r="G71" s="19">
        <v>0</v>
      </c>
      <c r="H71" s="19">
        <v>0</v>
      </c>
      <c r="I71" s="19">
        <v>0</v>
      </c>
      <c r="J71" s="19">
        <v>2</v>
      </c>
      <c r="K71" s="19">
        <f t="shared" si="5"/>
        <v>2</v>
      </c>
      <c r="L71" s="19">
        <v>0</v>
      </c>
      <c r="M71" s="19">
        <v>0</v>
      </c>
      <c r="N71" s="19">
        <v>1</v>
      </c>
      <c r="O71" s="19">
        <v>4</v>
      </c>
      <c r="P71" s="19">
        <f t="shared" si="6"/>
        <v>5</v>
      </c>
      <c r="Q71" s="19">
        <f t="shared" si="7"/>
        <v>0</v>
      </c>
      <c r="R71" s="19">
        <f t="shared" si="7"/>
        <v>0</v>
      </c>
      <c r="S71" s="19">
        <f t="shared" si="7"/>
        <v>2</v>
      </c>
      <c r="T71" s="19">
        <f t="shared" si="7"/>
        <v>9</v>
      </c>
      <c r="U71" s="19">
        <f t="shared" si="7"/>
        <v>11</v>
      </c>
    </row>
    <row r="72" spans="1:21" x14ac:dyDescent="0.3">
      <c r="A72" s="52">
        <v>90</v>
      </c>
      <c r="B72" s="19">
        <v>0</v>
      </c>
      <c r="C72" s="19">
        <v>1</v>
      </c>
      <c r="D72" s="19">
        <v>1</v>
      </c>
      <c r="E72" s="19">
        <v>2</v>
      </c>
      <c r="F72" s="19">
        <f t="shared" si="4"/>
        <v>4</v>
      </c>
      <c r="G72" s="19">
        <v>0</v>
      </c>
      <c r="H72" s="19">
        <v>0</v>
      </c>
      <c r="I72" s="19">
        <v>4</v>
      </c>
      <c r="J72" s="19">
        <v>3</v>
      </c>
      <c r="K72" s="19">
        <f t="shared" si="5"/>
        <v>7</v>
      </c>
      <c r="L72" s="19">
        <v>0</v>
      </c>
      <c r="M72" s="19">
        <v>0</v>
      </c>
      <c r="N72" s="19">
        <v>3</v>
      </c>
      <c r="O72" s="19">
        <v>5</v>
      </c>
      <c r="P72" s="19">
        <f t="shared" si="6"/>
        <v>8</v>
      </c>
      <c r="Q72" s="19">
        <f t="shared" si="7"/>
        <v>0</v>
      </c>
      <c r="R72" s="19">
        <f t="shared" si="7"/>
        <v>1</v>
      </c>
      <c r="S72" s="19">
        <f t="shared" si="7"/>
        <v>8</v>
      </c>
      <c r="T72" s="19">
        <f t="shared" si="7"/>
        <v>10</v>
      </c>
      <c r="U72" s="19">
        <f t="shared" si="7"/>
        <v>19</v>
      </c>
    </row>
    <row r="73" spans="1:21" x14ac:dyDescent="0.3">
      <c r="A73" s="52">
        <v>91</v>
      </c>
      <c r="B73" s="19">
        <v>0</v>
      </c>
      <c r="C73" s="19">
        <v>0</v>
      </c>
      <c r="D73" s="19">
        <v>0</v>
      </c>
      <c r="E73" s="19">
        <v>0</v>
      </c>
      <c r="F73" s="19">
        <f t="shared" si="4"/>
        <v>0</v>
      </c>
      <c r="G73" s="19">
        <v>0</v>
      </c>
      <c r="H73" s="19">
        <v>1</v>
      </c>
      <c r="I73" s="19">
        <v>1</v>
      </c>
      <c r="J73" s="19">
        <v>3</v>
      </c>
      <c r="K73" s="19">
        <f t="shared" si="5"/>
        <v>5</v>
      </c>
      <c r="L73" s="19">
        <v>0</v>
      </c>
      <c r="M73" s="19">
        <v>0</v>
      </c>
      <c r="N73" s="19">
        <v>0</v>
      </c>
      <c r="O73" s="19">
        <v>0</v>
      </c>
      <c r="P73" s="19">
        <f t="shared" si="6"/>
        <v>0</v>
      </c>
      <c r="Q73" s="19">
        <f t="shared" si="7"/>
        <v>0</v>
      </c>
      <c r="R73" s="19">
        <f t="shared" si="7"/>
        <v>1</v>
      </c>
      <c r="S73" s="19">
        <f t="shared" si="7"/>
        <v>1</v>
      </c>
      <c r="T73" s="19">
        <f t="shared" si="7"/>
        <v>3</v>
      </c>
      <c r="U73" s="19">
        <f t="shared" si="7"/>
        <v>5</v>
      </c>
    </row>
    <row r="74" spans="1:21" x14ac:dyDescent="0.3">
      <c r="A74" s="52">
        <v>92</v>
      </c>
      <c r="B74" s="19">
        <v>0</v>
      </c>
      <c r="C74" s="19">
        <v>0</v>
      </c>
      <c r="D74" s="19">
        <v>0</v>
      </c>
      <c r="E74" s="19">
        <v>4</v>
      </c>
      <c r="F74" s="19">
        <f t="shared" si="4"/>
        <v>4</v>
      </c>
      <c r="G74" s="19">
        <v>0</v>
      </c>
      <c r="H74" s="19">
        <v>0</v>
      </c>
      <c r="I74" s="19">
        <v>0</v>
      </c>
      <c r="J74" s="19">
        <v>1</v>
      </c>
      <c r="K74" s="19">
        <f t="shared" si="5"/>
        <v>1</v>
      </c>
      <c r="L74" s="19">
        <v>0</v>
      </c>
      <c r="M74" s="19">
        <v>0</v>
      </c>
      <c r="N74" s="19">
        <v>0</v>
      </c>
      <c r="O74" s="19">
        <v>2</v>
      </c>
      <c r="P74" s="19">
        <f t="shared" si="6"/>
        <v>2</v>
      </c>
      <c r="Q74" s="19">
        <f t="shared" si="7"/>
        <v>0</v>
      </c>
      <c r="R74" s="19">
        <f t="shared" si="7"/>
        <v>0</v>
      </c>
      <c r="S74" s="19">
        <f t="shared" si="7"/>
        <v>0</v>
      </c>
      <c r="T74" s="19">
        <f t="shared" si="7"/>
        <v>7</v>
      </c>
      <c r="U74" s="19">
        <f t="shared" si="7"/>
        <v>7</v>
      </c>
    </row>
    <row r="75" spans="1:21" x14ac:dyDescent="0.3">
      <c r="A75" s="52">
        <v>93</v>
      </c>
      <c r="B75" s="19">
        <v>0</v>
      </c>
      <c r="C75" s="19">
        <v>0</v>
      </c>
      <c r="D75" s="19">
        <v>1</v>
      </c>
      <c r="E75" s="19">
        <v>0</v>
      </c>
      <c r="F75" s="19">
        <f t="shared" si="4"/>
        <v>1</v>
      </c>
      <c r="G75" s="19">
        <v>0</v>
      </c>
      <c r="H75" s="19">
        <v>1</v>
      </c>
      <c r="I75" s="19">
        <v>1</v>
      </c>
      <c r="J75" s="19">
        <v>0</v>
      </c>
      <c r="K75" s="19">
        <f t="shared" si="5"/>
        <v>2</v>
      </c>
      <c r="L75" s="19">
        <v>0</v>
      </c>
      <c r="M75" s="19">
        <v>0</v>
      </c>
      <c r="N75" s="19">
        <v>1</v>
      </c>
      <c r="O75" s="19">
        <v>0</v>
      </c>
      <c r="P75" s="19">
        <f t="shared" si="6"/>
        <v>1</v>
      </c>
      <c r="Q75" s="19">
        <f t="shared" si="7"/>
        <v>0</v>
      </c>
      <c r="R75" s="19">
        <f t="shared" si="7"/>
        <v>1</v>
      </c>
      <c r="S75" s="19">
        <f t="shared" si="7"/>
        <v>3</v>
      </c>
      <c r="T75" s="19">
        <f t="shared" si="7"/>
        <v>0</v>
      </c>
      <c r="U75" s="19">
        <f t="shared" si="7"/>
        <v>4</v>
      </c>
    </row>
    <row r="76" spans="1:21" x14ac:dyDescent="0.3">
      <c r="A76" s="52">
        <v>94</v>
      </c>
      <c r="B76" s="19">
        <v>0</v>
      </c>
      <c r="C76" s="19">
        <v>0</v>
      </c>
      <c r="D76" s="19">
        <v>1</v>
      </c>
      <c r="E76" s="19">
        <v>0</v>
      </c>
      <c r="F76" s="19">
        <f t="shared" si="4"/>
        <v>1</v>
      </c>
      <c r="G76" s="19">
        <v>0</v>
      </c>
      <c r="H76" s="19">
        <v>0</v>
      </c>
      <c r="I76" s="19">
        <v>1</v>
      </c>
      <c r="J76" s="19">
        <v>0</v>
      </c>
      <c r="K76" s="19">
        <f t="shared" si="5"/>
        <v>1</v>
      </c>
      <c r="L76" s="19">
        <v>0</v>
      </c>
      <c r="M76" s="19">
        <v>1</v>
      </c>
      <c r="N76" s="19">
        <v>0</v>
      </c>
      <c r="O76" s="19">
        <v>0</v>
      </c>
      <c r="P76" s="19">
        <f t="shared" si="6"/>
        <v>1</v>
      </c>
      <c r="Q76" s="19">
        <f t="shared" si="7"/>
        <v>0</v>
      </c>
      <c r="R76" s="19">
        <f t="shared" si="7"/>
        <v>1</v>
      </c>
      <c r="S76" s="19">
        <f t="shared" si="7"/>
        <v>2</v>
      </c>
      <c r="T76" s="19">
        <f t="shared" si="7"/>
        <v>0</v>
      </c>
      <c r="U76" s="19">
        <f t="shared" si="7"/>
        <v>3</v>
      </c>
    </row>
    <row r="77" spans="1:21" x14ac:dyDescent="0.3">
      <c r="A77" s="52">
        <v>95</v>
      </c>
      <c r="B77" s="19">
        <v>0</v>
      </c>
      <c r="C77" s="19">
        <v>0</v>
      </c>
      <c r="D77" s="19">
        <v>1</v>
      </c>
      <c r="E77" s="19">
        <v>6</v>
      </c>
      <c r="F77" s="19">
        <f t="shared" si="4"/>
        <v>7</v>
      </c>
      <c r="G77" s="19">
        <v>0</v>
      </c>
      <c r="H77" s="19">
        <v>0</v>
      </c>
      <c r="I77" s="19">
        <v>4</v>
      </c>
      <c r="J77" s="19">
        <v>6</v>
      </c>
      <c r="K77" s="19">
        <f t="shared" si="5"/>
        <v>10</v>
      </c>
      <c r="L77" s="19">
        <v>0</v>
      </c>
      <c r="M77" s="19">
        <v>1</v>
      </c>
      <c r="N77" s="19">
        <v>3</v>
      </c>
      <c r="O77" s="19">
        <v>13</v>
      </c>
      <c r="P77" s="19">
        <f t="shared" si="6"/>
        <v>17</v>
      </c>
      <c r="Q77" s="19">
        <f t="shared" si="7"/>
        <v>0</v>
      </c>
      <c r="R77" s="19">
        <f t="shared" si="7"/>
        <v>1</v>
      </c>
      <c r="S77" s="19">
        <f t="shared" si="7"/>
        <v>8</v>
      </c>
      <c r="T77" s="19">
        <f t="shared" si="7"/>
        <v>25</v>
      </c>
      <c r="U77" s="19">
        <f t="shared" si="7"/>
        <v>34</v>
      </c>
    </row>
    <row r="80" spans="1:21" x14ac:dyDescent="0.3">
      <c r="B80" s="173" t="s">
        <v>157</v>
      </c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</row>
    <row r="81" spans="1:22" x14ac:dyDescent="0.3">
      <c r="A81" s="19" t="s">
        <v>95</v>
      </c>
      <c r="B81" s="19" t="s">
        <v>33</v>
      </c>
      <c r="C81" s="19" t="s">
        <v>34</v>
      </c>
      <c r="D81" s="19" t="s">
        <v>35</v>
      </c>
      <c r="E81" s="19" t="s">
        <v>42</v>
      </c>
      <c r="F81" s="19" t="s">
        <v>45</v>
      </c>
      <c r="G81" s="19" t="s">
        <v>36</v>
      </c>
      <c r="H81" s="19" t="s">
        <v>37</v>
      </c>
      <c r="I81" s="19" t="s">
        <v>38</v>
      </c>
      <c r="J81" s="19" t="s">
        <v>43</v>
      </c>
      <c r="K81" s="19" t="s">
        <v>46</v>
      </c>
      <c r="L81" s="19" t="s">
        <v>39</v>
      </c>
      <c r="M81" s="19" t="s">
        <v>40</v>
      </c>
      <c r="N81" s="19" t="s">
        <v>41</v>
      </c>
      <c r="O81" s="19" t="s">
        <v>44</v>
      </c>
      <c r="P81" s="19" t="s">
        <v>47</v>
      </c>
      <c r="Q81" s="19" t="s">
        <v>52</v>
      </c>
      <c r="R81" s="19" t="s">
        <v>53</v>
      </c>
      <c r="S81" s="19" t="s">
        <v>54</v>
      </c>
      <c r="T81" s="19" t="s">
        <v>55</v>
      </c>
      <c r="U81" s="19" t="s">
        <v>56</v>
      </c>
    </row>
    <row r="82" spans="1:22" x14ac:dyDescent="0.3">
      <c r="A82" s="52">
        <v>21</v>
      </c>
      <c r="B82" s="19">
        <v>0</v>
      </c>
      <c r="C82" s="19">
        <v>0</v>
      </c>
      <c r="D82" s="19">
        <v>4</v>
      </c>
      <c r="E82" s="19">
        <v>15</v>
      </c>
      <c r="F82" s="19">
        <f t="shared" ref="F82:F145" si="8">SUM(B82:E82)</f>
        <v>19</v>
      </c>
      <c r="G82" s="19">
        <v>0</v>
      </c>
      <c r="H82" s="19">
        <v>0</v>
      </c>
      <c r="I82" s="19">
        <v>8</v>
      </c>
      <c r="J82" s="19">
        <v>18</v>
      </c>
      <c r="K82" s="19">
        <f t="shared" ref="K82:K145" si="9">SUM(G82:J82)</f>
        <v>26</v>
      </c>
      <c r="L82" s="19">
        <v>0</v>
      </c>
      <c r="M82" s="19">
        <v>0</v>
      </c>
      <c r="N82" s="19">
        <v>6</v>
      </c>
      <c r="O82" s="19">
        <v>22</v>
      </c>
      <c r="P82" s="19">
        <f t="shared" ref="P82:P145" si="10">SUM(L82:O82)</f>
        <v>28</v>
      </c>
      <c r="Q82" s="19">
        <f t="shared" ref="Q82:U132" si="11">B82+G82+L82</f>
        <v>0</v>
      </c>
      <c r="R82" s="19">
        <f t="shared" si="11"/>
        <v>0</v>
      </c>
      <c r="S82" s="19">
        <f t="shared" si="11"/>
        <v>18</v>
      </c>
      <c r="T82" s="19">
        <f t="shared" si="11"/>
        <v>55</v>
      </c>
      <c r="U82" s="19">
        <f t="shared" si="11"/>
        <v>73</v>
      </c>
      <c r="V82" s="22"/>
    </row>
    <row r="83" spans="1:22" x14ac:dyDescent="0.3">
      <c r="A83" s="52">
        <v>22</v>
      </c>
      <c r="B83" s="19">
        <v>0</v>
      </c>
      <c r="C83" s="19">
        <v>1</v>
      </c>
      <c r="D83" s="19">
        <v>5</v>
      </c>
      <c r="E83" s="19">
        <v>10</v>
      </c>
      <c r="F83" s="19">
        <f t="shared" si="8"/>
        <v>16</v>
      </c>
      <c r="G83" s="19">
        <v>0</v>
      </c>
      <c r="H83" s="19">
        <v>0</v>
      </c>
      <c r="I83" s="19">
        <v>3</v>
      </c>
      <c r="J83" s="19">
        <v>4</v>
      </c>
      <c r="K83" s="19">
        <f t="shared" si="9"/>
        <v>7</v>
      </c>
      <c r="L83" s="19">
        <v>0</v>
      </c>
      <c r="M83" s="19">
        <v>1</v>
      </c>
      <c r="N83" s="19">
        <v>6</v>
      </c>
      <c r="O83" s="19">
        <v>13</v>
      </c>
      <c r="P83" s="19">
        <f t="shared" si="10"/>
        <v>20</v>
      </c>
      <c r="Q83" s="19">
        <f t="shared" si="11"/>
        <v>0</v>
      </c>
      <c r="R83" s="19">
        <f t="shared" si="11"/>
        <v>2</v>
      </c>
      <c r="S83" s="19">
        <f t="shared" si="11"/>
        <v>14</v>
      </c>
      <c r="T83" s="19">
        <f t="shared" si="11"/>
        <v>27</v>
      </c>
      <c r="U83" s="19">
        <f t="shared" si="11"/>
        <v>43</v>
      </c>
      <c r="V83" s="22"/>
    </row>
    <row r="84" spans="1:22" x14ac:dyDescent="0.3">
      <c r="A84" s="52">
        <v>23</v>
      </c>
      <c r="B84" s="19">
        <v>0</v>
      </c>
      <c r="C84" s="19">
        <v>1</v>
      </c>
      <c r="D84" s="19">
        <v>3</v>
      </c>
      <c r="E84" s="19">
        <v>4</v>
      </c>
      <c r="F84" s="19">
        <f t="shared" si="8"/>
        <v>8</v>
      </c>
      <c r="G84" s="19">
        <v>0</v>
      </c>
      <c r="H84" s="19">
        <v>1</v>
      </c>
      <c r="I84" s="19">
        <v>5</v>
      </c>
      <c r="J84" s="19">
        <v>9</v>
      </c>
      <c r="K84" s="19">
        <f t="shared" si="9"/>
        <v>15</v>
      </c>
      <c r="L84" s="19">
        <v>0</v>
      </c>
      <c r="M84" s="19">
        <v>0</v>
      </c>
      <c r="N84" s="19">
        <v>0</v>
      </c>
      <c r="O84" s="19">
        <v>7</v>
      </c>
      <c r="P84" s="19">
        <f t="shared" si="10"/>
        <v>7</v>
      </c>
      <c r="Q84" s="19">
        <f t="shared" si="11"/>
        <v>0</v>
      </c>
      <c r="R84" s="19">
        <f t="shared" si="11"/>
        <v>2</v>
      </c>
      <c r="S84" s="19">
        <f t="shared" si="11"/>
        <v>8</v>
      </c>
      <c r="T84" s="19">
        <f t="shared" si="11"/>
        <v>20</v>
      </c>
      <c r="U84" s="19">
        <f t="shared" si="11"/>
        <v>30</v>
      </c>
      <c r="V84" s="22"/>
    </row>
    <row r="85" spans="1:22" x14ac:dyDescent="0.3">
      <c r="A85" s="52">
        <v>24</v>
      </c>
      <c r="B85" s="19">
        <v>0</v>
      </c>
      <c r="C85" s="19">
        <v>0</v>
      </c>
      <c r="D85" s="19">
        <v>1</v>
      </c>
      <c r="E85" s="19">
        <v>0</v>
      </c>
      <c r="F85" s="19">
        <f t="shared" si="8"/>
        <v>1</v>
      </c>
      <c r="G85" s="19">
        <v>0</v>
      </c>
      <c r="H85" s="19">
        <v>0</v>
      </c>
      <c r="I85" s="19">
        <v>2</v>
      </c>
      <c r="J85" s="19">
        <v>1</v>
      </c>
      <c r="K85" s="19">
        <f t="shared" si="9"/>
        <v>3</v>
      </c>
      <c r="L85" s="19">
        <v>0</v>
      </c>
      <c r="M85" s="19">
        <v>0</v>
      </c>
      <c r="N85" s="19">
        <v>1</v>
      </c>
      <c r="O85" s="19">
        <v>3</v>
      </c>
      <c r="P85" s="19">
        <f t="shared" si="10"/>
        <v>4</v>
      </c>
      <c r="Q85" s="19">
        <f t="shared" si="11"/>
        <v>0</v>
      </c>
      <c r="R85" s="19">
        <f t="shared" si="11"/>
        <v>0</v>
      </c>
      <c r="S85" s="19">
        <f t="shared" si="11"/>
        <v>4</v>
      </c>
      <c r="T85" s="19">
        <f t="shared" si="11"/>
        <v>4</v>
      </c>
      <c r="U85" s="19">
        <f t="shared" si="11"/>
        <v>8</v>
      </c>
      <c r="V85" s="22"/>
    </row>
    <row r="86" spans="1:22" x14ac:dyDescent="0.3">
      <c r="A86" s="52">
        <v>25</v>
      </c>
      <c r="B86" s="19">
        <v>0</v>
      </c>
      <c r="C86" s="19">
        <v>0</v>
      </c>
      <c r="D86" s="19">
        <v>0</v>
      </c>
      <c r="E86" s="19">
        <v>1</v>
      </c>
      <c r="F86" s="19">
        <f t="shared" si="8"/>
        <v>1</v>
      </c>
      <c r="G86" s="19">
        <v>0</v>
      </c>
      <c r="H86" s="19">
        <v>0</v>
      </c>
      <c r="I86" s="19">
        <v>0</v>
      </c>
      <c r="J86" s="19">
        <v>1</v>
      </c>
      <c r="K86" s="19">
        <f t="shared" si="9"/>
        <v>1</v>
      </c>
      <c r="L86" s="19">
        <v>0</v>
      </c>
      <c r="M86" s="19">
        <v>0</v>
      </c>
      <c r="N86" s="19">
        <v>2</v>
      </c>
      <c r="O86" s="19">
        <v>4</v>
      </c>
      <c r="P86" s="19">
        <f t="shared" si="10"/>
        <v>6</v>
      </c>
      <c r="Q86" s="19">
        <f t="shared" si="11"/>
        <v>0</v>
      </c>
      <c r="R86" s="19">
        <f t="shared" si="11"/>
        <v>0</v>
      </c>
      <c r="S86" s="19">
        <f t="shared" si="11"/>
        <v>2</v>
      </c>
      <c r="T86" s="19">
        <f t="shared" si="11"/>
        <v>6</v>
      </c>
      <c r="U86" s="19">
        <f t="shared" si="11"/>
        <v>8</v>
      </c>
      <c r="V86" s="22"/>
    </row>
    <row r="87" spans="1:22" x14ac:dyDescent="0.3">
      <c r="A87" s="52">
        <v>26</v>
      </c>
      <c r="B87" s="19">
        <v>0</v>
      </c>
      <c r="C87" s="19">
        <v>0</v>
      </c>
      <c r="D87" s="19">
        <v>2</v>
      </c>
      <c r="E87" s="19">
        <v>3</v>
      </c>
      <c r="F87" s="19">
        <f t="shared" si="8"/>
        <v>5</v>
      </c>
      <c r="G87" s="19">
        <v>0</v>
      </c>
      <c r="H87" s="19">
        <v>0</v>
      </c>
      <c r="I87" s="19">
        <v>1</v>
      </c>
      <c r="J87" s="19">
        <v>0</v>
      </c>
      <c r="K87" s="19">
        <f t="shared" si="9"/>
        <v>1</v>
      </c>
      <c r="L87" s="19">
        <v>0</v>
      </c>
      <c r="M87" s="19">
        <v>2</v>
      </c>
      <c r="N87" s="19">
        <v>3</v>
      </c>
      <c r="O87" s="19">
        <v>6</v>
      </c>
      <c r="P87" s="19">
        <f t="shared" si="10"/>
        <v>11</v>
      </c>
      <c r="Q87" s="19">
        <f t="shared" si="11"/>
        <v>0</v>
      </c>
      <c r="R87" s="19">
        <f t="shared" si="11"/>
        <v>2</v>
      </c>
      <c r="S87" s="19">
        <f t="shared" si="11"/>
        <v>6</v>
      </c>
      <c r="T87" s="19">
        <f t="shared" si="11"/>
        <v>9</v>
      </c>
      <c r="U87" s="19">
        <f t="shared" si="11"/>
        <v>17</v>
      </c>
      <c r="V87" s="22"/>
    </row>
    <row r="88" spans="1:22" x14ac:dyDescent="0.3">
      <c r="A88" s="52">
        <v>27</v>
      </c>
      <c r="B88" s="19">
        <v>0</v>
      </c>
      <c r="C88" s="19">
        <v>2</v>
      </c>
      <c r="D88" s="19">
        <v>3</v>
      </c>
      <c r="E88" s="19">
        <v>2</v>
      </c>
      <c r="F88" s="19">
        <f t="shared" si="8"/>
        <v>7</v>
      </c>
      <c r="G88" s="19">
        <v>1</v>
      </c>
      <c r="H88" s="19">
        <v>1</v>
      </c>
      <c r="I88" s="19">
        <v>7</v>
      </c>
      <c r="J88" s="19">
        <v>4</v>
      </c>
      <c r="K88" s="19">
        <f t="shared" si="9"/>
        <v>13</v>
      </c>
      <c r="L88" s="19">
        <v>0</v>
      </c>
      <c r="M88" s="19">
        <v>1</v>
      </c>
      <c r="N88" s="19">
        <v>8</v>
      </c>
      <c r="O88" s="19">
        <v>7</v>
      </c>
      <c r="P88" s="19">
        <f t="shared" si="10"/>
        <v>16</v>
      </c>
      <c r="Q88" s="19">
        <f t="shared" si="11"/>
        <v>1</v>
      </c>
      <c r="R88" s="19">
        <f t="shared" si="11"/>
        <v>4</v>
      </c>
      <c r="S88" s="19">
        <f t="shared" si="11"/>
        <v>18</v>
      </c>
      <c r="T88" s="19">
        <f t="shared" si="11"/>
        <v>13</v>
      </c>
      <c r="U88" s="19">
        <f t="shared" si="11"/>
        <v>36</v>
      </c>
      <c r="V88" s="22"/>
    </row>
    <row r="89" spans="1:22" x14ac:dyDescent="0.3">
      <c r="A89" s="52">
        <v>28</v>
      </c>
      <c r="B89" s="19">
        <v>0</v>
      </c>
      <c r="C89" s="19">
        <v>0</v>
      </c>
      <c r="D89" s="19">
        <v>1</v>
      </c>
      <c r="E89" s="19">
        <v>3</v>
      </c>
      <c r="F89" s="19">
        <f t="shared" si="8"/>
        <v>4</v>
      </c>
      <c r="G89" s="19">
        <v>0</v>
      </c>
      <c r="H89" s="19">
        <v>2</v>
      </c>
      <c r="I89" s="19">
        <v>1</v>
      </c>
      <c r="J89" s="19">
        <v>2</v>
      </c>
      <c r="K89" s="19">
        <f t="shared" si="9"/>
        <v>5</v>
      </c>
      <c r="L89" s="19">
        <v>0</v>
      </c>
      <c r="M89" s="19">
        <v>1</v>
      </c>
      <c r="N89" s="19">
        <v>1</v>
      </c>
      <c r="O89" s="19">
        <v>1</v>
      </c>
      <c r="P89" s="19">
        <f t="shared" si="10"/>
        <v>3</v>
      </c>
      <c r="Q89" s="19">
        <f t="shared" si="11"/>
        <v>0</v>
      </c>
      <c r="R89" s="19">
        <f t="shared" si="11"/>
        <v>3</v>
      </c>
      <c r="S89" s="19">
        <f t="shared" si="11"/>
        <v>3</v>
      </c>
      <c r="T89" s="19">
        <f t="shared" si="11"/>
        <v>6</v>
      </c>
      <c r="U89" s="19">
        <f t="shared" si="11"/>
        <v>12</v>
      </c>
      <c r="V89" s="22"/>
    </row>
    <row r="90" spans="1:22" x14ac:dyDescent="0.3">
      <c r="A90" s="52">
        <v>29</v>
      </c>
      <c r="B90" s="19">
        <v>0</v>
      </c>
      <c r="C90" s="19">
        <v>0</v>
      </c>
      <c r="D90" s="19">
        <v>0</v>
      </c>
      <c r="E90" s="19">
        <v>2</v>
      </c>
      <c r="F90" s="19">
        <f t="shared" si="8"/>
        <v>2</v>
      </c>
      <c r="G90" s="19">
        <v>0</v>
      </c>
      <c r="H90" s="19">
        <v>0</v>
      </c>
      <c r="I90" s="19">
        <v>1</v>
      </c>
      <c r="J90" s="19">
        <v>0</v>
      </c>
      <c r="K90" s="19">
        <f t="shared" si="9"/>
        <v>1</v>
      </c>
      <c r="L90" s="19">
        <v>0</v>
      </c>
      <c r="M90" s="19">
        <v>0</v>
      </c>
      <c r="N90" s="19">
        <v>5</v>
      </c>
      <c r="O90" s="19">
        <v>3</v>
      </c>
      <c r="P90" s="19">
        <f t="shared" si="10"/>
        <v>8</v>
      </c>
      <c r="Q90" s="19">
        <f t="shared" si="11"/>
        <v>0</v>
      </c>
      <c r="R90" s="19">
        <f t="shared" si="11"/>
        <v>0</v>
      </c>
      <c r="S90" s="19">
        <f t="shared" si="11"/>
        <v>6</v>
      </c>
      <c r="T90" s="19">
        <f t="shared" si="11"/>
        <v>5</v>
      </c>
      <c r="U90" s="19">
        <f t="shared" si="11"/>
        <v>11</v>
      </c>
      <c r="V90" s="22"/>
    </row>
    <row r="91" spans="1:22" x14ac:dyDescent="0.3">
      <c r="A91" s="52">
        <v>30</v>
      </c>
      <c r="B91" s="19">
        <v>0</v>
      </c>
      <c r="C91" s="19">
        <v>1</v>
      </c>
      <c r="D91" s="19">
        <v>3</v>
      </c>
      <c r="E91" s="19">
        <v>3</v>
      </c>
      <c r="F91" s="19">
        <f t="shared" si="8"/>
        <v>7</v>
      </c>
      <c r="G91" s="19">
        <v>0</v>
      </c>
      <c r="H91" s="19">
        <v>2</v>
      </c>
      <c r="I91" s="19">
        <v>3</v>
      </c>
      <c r="J91" s="19">
        <v>1</v>
      </c>
      <c r="K91" s="19">
        <f t="shared" si="9"/>
        <v>6</v>
      </c>
      <c r="L91" s="19">
        <v>0</v>
      </c>
      <c r="M91" s="19">
        <v>2</v>
      </c>
      <c r="N91" s="19">
        <v>0</v>
      </c>
      <c r="O91" s="19">
        <v>4</v>
      </c>
      <c r="P91" s="19">
        <f t="shared" si="10"/>
        <v>6</v>
      </c>
      <c r="Q91" s="19">
        <f t="shared" si="11"/>
        <v>0</v>
      </c>
      <c r="R91" s="19">
        <f t="shared" si="11"/>
        <v>5</v>
      </c>
      <c r="S91" s="19">
        <f t="shared" si="11"/>
        <v>6</v>
      </c>
      <c r="T91" s="19">
        <f t="shared" si="11"/>
        <v>8</v>
      </c>
      <c r="U91" s="19">
        <f t="shared" si="11"/>
        <v>19</v>
      </c>
      <c r="V91" s="22"/>
    </row>
    <row r="92" spans="1:22" x14ac:dyDescent="0.3">
      <c r="A92" s="52">
        <v>31</v>
      </c>
      <c r="B92" s="19">
        <v>0</v>
      </c>
      <c r="C92" s="19">
        <v>0</v>
      </c>
      <c r="D92" s="19">
        <v>1</v>
      </c>
      <c r="E92" s="19">
        <v>0</v>
      </c>
      <c r="F92" s="19">
        <f t="shared" si="8"/>
        <v>1</v>
      </c>
      <c r="G92" s="19">
        <v>0</v>
      </c>
      <c r="H92" s="19">
        <v>1</v>
      </c>
      <c r="I92" s="19">
        <v>5</v>
      </c>
      <c r="J92" s="19">
        <v>3</v>
      </c>
      <c r="K92" s="19">
        <f t="shared" si="9"/>
        <v>9</v>
      </c>
      <c r="L92" s="19">
        <v>0</v>
      </c>
      <c r="M92" s="19">
        <v>3</v>
      </c>
      <c r="N92" s="19">
        <v>6</v>
      </c>
      <c r="O92" s="19">
        <v>5</v>
      </c>
      <c r="P92" s="19">
        <f t="shared" si="10"/>
        <v>14</v>
      </c>
      <c r="Q92" s="19">
        <f t="shared" si="11"/>
        <v>0</v>
      </c>
      <c r="R92" s="19">
        <f t="shared" si="11"/>
        <v>4</v>
      </c>
      <c r="S92" s="19">
        <f t="shared" si="11"/>
        <v>12</v>
      </c>
      <c r="T92" s="19">
        <f t="shared" si="11"/>
        <v>8</v>
      </c>
      <c r="U92" s="19">
        <f t="shared" si="11"/>
        <v>24</v>
      </c>
      <c r="V92" s="22"/>
    </row>
    <row r="93" spans="1:22" x14ac:dyDescent="0.3">
      <c r="A93" s="52">
        <v>32</v>
      </c>
      <c r="B93" s="19">
        <v>0</v>
      </c>
      <c r="C93" s="19">
        <v>4</v>
      </c>
      <c r="D93" s="19">
        <v>10</v>
      </c>
      <c r="E93" s="19">
        <v>3</v>
      </c>
      <c r="F93" s="19">
        <f t="shared" si="8"/>
        <v>17</v>
      </c>
      <c r="G93" s="19">
        <v>0</v>
      </c>
      <c r="H93" s="19">
        <v>1</v>
      </c>
      <c r="I93" s="19">
        <v>16</v>
      </c>
      <c r="J93" s="19">
        <v>2</v>
      </c>
      <c r="K93" s="19">
        <f t="shared" si="9"/>
        <v>19</v>
      </c>
      <c r="L93" s="19">
        <v>0</v>
      </c>
      <c r="M93" s="19">
        <v>5</v>
      </c>
      <c r="N93" s="19">
        <v>12</v>
      </c>
      <c r="O93" s="19">
        <v>15</v>
      </c>
      <c r="P93" s="19">
        <f t="shared" si="10"/>
        <v>32</v>
      </c>
      <c r="Q93" s="19">
        <f t="shared" si="11"/>
        <v>0</v>
      </c>
      <c r="R93" s="19">
        <f t="shared" si="11"/>
        <v>10</v>
      </c>
      <c r="S93" s="19">
        <f t="shared" si="11"/>
        <v>38</v>
      </c>
      <c r="T93" s="19">
        <f t="shared" si="11"/>
        <v>20</v>
      </c>
      <c r="U93" s="19">
        <f t="shared" si="11"/>
        <v>68</v>
      </c>
      <c r="V93" s="22"/>
    </row>
    <row r="94" spans="1:22" x14ac:dyDescent="0.3">
      <c r="A94" s="52">
        <v>33</v>
      </c>
      <c r="B94" s="19">
        <v>0</v>
      </c>
      <c r="C94" s="19">
        <v>0</v>
      </c>
      <c r="D94" s="19">
        <v>4</v>
      </c>
      <c r="E94" s="19">
        <v>1</v>
      </c>
      <c r="F94" s="19">
        <f t="shared" si="8"/>
        <v>5</v>
      </c>
      <c r="G94" s="19">
        <v>1</v>
      </c>
      <c r="H94" s="19">
        <v>1</v>
      </c>
      <c r="I94" s="19">
        <v>3</v>
      </c>
      <c r="J94" s="19">
        <v>5</v>
      </c>
      <c r="K94" s="19">
        <f t="shared" si="9"/>
        <v>10</v>
      </c>
      <c r="L94" s="19">
        <v>0</v>
      </c>
      <c r="M94" s="19">
        <v>1</v>
      </c>
      <c r="N94" s="19">
        <v>1</v>
      </c>
      <c r="O94" s="19">
        <v>7</v>
      </c>
      <c r="P94" s="19">
        <f t="shared" si="10"/>
        <v>9</v>
      </c>
      <c r="Q94" s="19">
        <f t="shared" si="11"/>
        <v>1</v>
      </c>
      <c r="R94" s="19">
        <f t="shared" si="11"/>
        <v>2</v>
      </c>
      <c r="S94" s="19">
        <f t="shared" si="11"/>
        <v>8</v>
      </c>
      <c r="T94" s="19">
        <f t="shared" si="11"/>
        <v>13</v>
      </c>
      <c r="U94" s="19">
        <f t="shared" si="11"/>
        <v>24</v>
      </c>
      <c r="V94" s="22"/>
    </row>
    <row r="95" spans="1:22" x14ac:dyDescent="0.3">
      <c r="A95" s="52">
        <v>34</v>
      </c>
      <c r="B95" s="19">
        <v>0</v>
      </c>
      <c r="C95" s="19">
        <v>0</v>
      </c>
      <c r="D95" s="19">
        <v>0</v>
      </c>
      <c r="E95" s="19">
        <v>1</v>
      </c>
      <c r="F95" s="19">
        <f t="shared" si="8"/>
        <v>1</v>
      </c>
      <c r="G95" s="19">
        <v>0</v>
      </c>
      <c r="H95" s="19">
        <v>0</v>
      </c>
      <c r="I95" s="19">
        <v>2</v>
      </c>
      <c r="J95" s="19">
        <v>0</v>
      </c>
      <c r="K95" s="19">
        <f t="shared" si="9"/>
        <v>2</v>
      </c>
      <c r="L95" s="19">
        <v>1</v>
      </c>
      <c r="M95" s="19">
        <v>0</v>
      </c>
      <c r="N95" s="19">
        <v>3</v>
      </c>
      <c r="O95" s="19">
        <v>1</v>
      </c>
      <c r="P95" s="19">
        <f t="shared" si="10"/>
        <v>5</v>
      </c>
      <c r="Q95" s="19">
        <f t="shared" si="11"/>
        <v>1</v>
      </c>
      <c r="R95" s="19">
        <f t="shared" si="11"/>
        <v>0</v>
      </c>
      <c r="S95" s="19">
        <f t="shared" si="11"/>
        <v>5</v>
      </c>
      <c r="T95" s="19">
        <f t="shared" si="11"/>
        <v>2</v>
      </c>
      <c r="U95" s="19">
        <f t="shared" si="11"/>
        <v>8</v>
      </c>
      <c r="V95" s="22"/>
    </row>
    <row r="96" spans="1:22" x14ac:dyDescent="0.3">
      <c r="A96" s="52">
        <v>35</v>
      </c>
      <c r="B96" s="19">
        <v>0</v>
      </c>
      <c r="C96" s="19">
        <v>1</v>
      </c>
      <c r="D96" s="19">
        <v>2</v>
      </c>
      <c r="E96" s="19">
        <v>1</v>
      </c>
      <c r="F96" s="19">
        <f t="shared" si="8"/>
        <v>4</v>
      </c>
      <c r="G96" s="19">
        <v>0</v>
      </c>
      <c r="H96" s="19">
        <v>0</v>
      </c>
      <c r="I96" s="19">
        <v>3</v>
      </c>
      <c r="J96" s="19">
        <v>3</v>
      </c>
      <c r="K96" s="19">
        <f t="shared" si="9"/>
        <v>6</v>
      </c>
      <c r="L96" s="19">
        <v>0</v>
      </c>
      <c r="M96" s="19">
        <v>0</v>
      </c>
      <c r="N96" s="19">
        <v>2</v>
      </c>
      <c r="O96" s="19">
        <v>5</v>
      </c>
      <c r="P96" s="19">
        <f t="shared" si="10"/>
        <v>7</v>
      </c>
      <c r="Q96" s="19">
        <f t="shared" si="11"/>
        <v>0</v>
      </c>
      <c r="R96" s="19">
        <f t="shared" si="11"/>
        <v>1</v>
      </c>
      <c r="S96" s="19">
        <f t="shared" si="11"/>
        <v>7</v>
      </c>
      <c r="T96" s="19">
        <f t="shared" si="11"/>
        <v>9</v>
      </c>
      <c r="U96" s="19">
        <f t="shared" si="11"/>
        <v>17</v>
      </c>
      <c r="V96" s="22"/>
    </row>
    <row r="97" spans="1:22" x14ac:dyDescent="0.3">
      <c r="A97" s="52">
        <v>36</v>
      </c>
      <c r="B97" s="19">
        <v>0</v>
      </c>
      <c r="C97" s="19">
        <v>0</v>
      </c>
      <c r="D97" s="19">
        <v>0</v>
      </c>
      <c r="E97" s="19">
        <v>2</v>
      </c>
      <c r="F97" s="19">
        <f t="shared" si="8"/>
        <v>2</v>
      </c>
      <c r="G97" s="19">
        <v>0</v>
      </c>
      <c r="H97" s="19">
        <v>0</v>
      </c>
      <c r="I97" s="19">
        <v>2</v>
      </c>
      <c r="J97" s="19">
        <v>3</v>
      </c>
      <c r="K97" s="19">
        <f t="shared" si="9"/>
        <v>5</v>
      </c>
      <c r="L97" s="19">
        <v>0</v>
      </c>
      <c r="M97" s="19">
        <v>0</v>
      </c>
      <c r="N97" s="19">
        <v>2</v>
      </c>
      <c r="O97" s="19">
        <v>11</v>
      </c>
      <c r="P97" s="19">
        <f t="shared" si="10"/>
        <v>13</v>
      </c>
      <c r="Q97" s="19">
        <f t="shared" si="11"/>
        <v>0</v>
      </c>
      <c r="R97" s="19">
        <f t="shared" si="11"/>
        <v>0</v>
      </c>
      <c r="S97" s="19">
        <f t="shared" si="11"/>
        <v>4</v>
      </c>
      <c r="T97" s="19">
        <f t="shared" si="11"/>
        <v>16</v>
      </c>
      <c r="U97" s="19">
        <f t="shared" si="11"/>
        <v>20</v>
      </c>
      <c r="V97" s="22"/>
    </row>
    <row r="98" spans="1:22" x14ac:dyDescent="0.3">
      <c r="A98" s="52">
        <v>37</v>
      </c>
      <c r="B98" s="19">
        <v>0</v>
      </c>
      <c r="C98" s="19">
        <v>0</v>
      </c>
      <c r="D98" s="19">
        <v>2</v>
      </c>
      <c r="E98" s="19">
        <v>1</v>
      </c>
      <c r="F98" s="19">
        <f t="shared" si="8"/>
        <v>3</v>
      </c>
      <c r="G98" s="19">
        <v>0</v>
      </c>
      <c r="H98" s="19">
        <v>1</v>
      </c>
      <c r="I98" s="19">
        <v>3</v>
      </c>
      <c r="J98" s="19">
        <v>0</v>
      </c>
      <c r="K98" s="19">
        <f t="shared" si="9"/>
        <v>4</v>
      </c>
      <c r="L98" s="19">
        <v>1</v>
      </c>
      <c r="M98" s="19">
        <v>0</v>
      </c>
      <c r="N98" s="19">
        <v>8</v>
      </c>
      <c r="O98" s="19">
        <v>8</v>
      </c>
      <c r="P98" s="19">
        <f t="shared" si="10"/>
        <v>17</v>
      </c>
      <c r="Q98" s="19">
        <f t="shared" si="11"/>
        <v>1</v>
      </c>
      <c r="R98" s="19">
        <f t="shared" si="11"/>
        <v>1</v>
      </c>
      <c r="S98" s="19">
        <f t="shared" si="11"/>
        <v>13</v>
      </c>
      <c r="T98" s="19">
        <f t="shared" si="11"/>
        <v>9</v>
      </c>
      <c r="U98" s="19">
        <f t="shared" si="11"/>
        <v>24</v>
      </c>
      <c r="V98" s="22"/>
    </row>
    <row r="99" spans="1:22" x14ac:dyDescent="0.3">
      <c r="A99" s="52">
        <v>38</v>
      </c>
      <c r="B99" s="19">
        <v>0</v>
      </c>
      <c r="C99" s="19">
        <v>1</v>
      </c>
      <c r="D99" s="19">
        <v>0</v>
      </c>
      <c r="E99" s="19">
        <v>0</v>
      </c>
      <c r="F99" s="19">
        <f t="shared" si="8"/>
        <v>1</v>
      </c>
      <c r="G99" s="19">
        <v>0</v>
      </c>
      <c r="H99" s="19">
        <v>0</v>
      </c>
      <c r="I99" s="19">
        <v>2</v>
      </c>
      <c r="J99" s="19">
        <v>0</v>
      </c>
      <c r="K99" s="19">
        <f t="shared" si="9"/>
        <v>2</v>
      </c>
      <c r="L99" s="19">
        <v>1</v>
      </c>
      <c r="M99" s="19">
        <v>0</v>
      </c>
      <c r="N99" s="19">
        <v>1</v>
      </c>
      <c r="O99" s="19">
        <v>0</v>
      </c>
      <c r="P99" s="19">
        <f t="shared" si="10"/>
        <v>2</v>
      </c>
      <c r="Q99" s="19">
        <f t="shared" si="11"/>
        <v>1</v>
      </c>
      <c r="R99" s="19">
        <f t="shared" si="11"/>
        <v>1</v>
      </c>
      <c r="S99" s="19">
        <f t="shared" si="11"/>
        <v>3</v>
      </c>
      <c r="T99" s="19">
        <f t="shared" si="11"/>
        <v>0</v>
      </c>
      <c r="U99" s="19">
        <f t="shared" si="11"/>
        <v>5</v>
      </c>
      <c r="V99" s="22"/>
    </row>
    <row r="100" spans="1:22" x14ac:dyDescent="0.3">
      <c r="A100" s="52">
        <v>39</v>
      </c>
      <c r="B100" s="19">
        <v>0</v>
      </c>
      <c r="C100" s="19">
        <v>0</v>
      </c>
      <c r="D100" s="19">
        <v>0</v>
      </c>
      <c r="E100" s="19">
        <v>0</v>
      </c>
      <c r="F100" s="19">
        <f t="shared" si="8"/>
        <v>0</v>
      </c>
      <c r="G100" s="19">
        <v>0</v>
      </c>
      <c r="H100" s="19">
        <v>0</v>
      </c>
      <c r="I100" s="19">
        <v>2</v>
      </c>
      <c r="J100" s="19">
        <v>1</v>
      </c>
      <c r="K100" s="19">
        <f t="shared" si="9"/>
        <v>3</v>
      </c>
      <c r="L100" s="19">
        <v>0</v>
      </c>
      <c r="M100" s="19">
        <v>0</v>
      </c>
      <c r="N100" s="19">
        <v>0</v>
      </c>
      <c r="O100" s="19">
        <v>1</v>
      </c>
      <c r="P100" s="19">
        <f t="shared" si="10"/>
        <v>1</v>
      </c>
      <c r="Q100" s="19">
        <f t="shared" si="11"/>
        <v>0</v>
      </c>
      <c r="R100" s="19">
        <f t="shared" si="11"/>
        <v>0</v>
      </c>
      <c r="S100" s="19">
        <f t="shared" si="11"/>
        <v>2</v>
      </c>
      <c r="T100" s="19">
        <f t="shared" si="11"/>
        <v>2</v>
      </c>
      <c r="U100" s="19">
        <f t="shared" si="11"/>
        <v>4</v>
      </c>
      <c r="V100" s="22"/>
    </row>
    <row r="101" spans="1:22" x14ac:dyDescent="0.3">
      <c r="A101" s="52">
        <v>40</v>
      </c>
      <c r="B101" s="19">
        <v>0</v>
      </c>
      <c r="C101" s="19">
        <v>0</v>
      </c>
      <c r="D101" s="19">
        <v>2</v>
      </c>
      <c r="E101" s="19">
        <v>0</v>
      </c>
      <c r="F101" s="19">
        <f t="shared" si="8"/>
        <v>2</v>
      </c>
      <c r="G101" s="19">
        <v>0</v>
      </c>
      <c r="H101" s="19">
        <v>0</v>
      </c>
      <c r="I101" s="19">
        <v>0</v>
      </c>
      <c r="J101" s="19">
        <v>0</v>
      </c>
      <c r="K101" s="19">
        <f t="shared" si="9"/>
        <v>0</v>
      </c>
      <c r="L101" s="19">
        <v>0</v>
      </c>
      <c r="M101" s="19">
        <v>0</v>
      </c>
      <c r="N101" s="19">
        <v>1</v>
      </c>
      <c r="O101" s="19">
        <v>1</v>
      </c>
      <c r="P101" s="19">
        <f t="shared" si="10"/>
        <v>2</v>
      </c>
      <c r="Q101" s="19">
        <f t="shared" si="11"/>
        <v>0</v>
      </c>
      <c r="R101" s="19">
        <f t="shared" si="11"/>
        <v>0</v>
      </c>
      <c r="S101" s="19">
        <f t="shared" si="11"/>
        <v>3</v>
      </c>
      <c r="T101" s="19">
        <f t="shared" si="11"/>
        <v>1</v>
      </c>
      <c r="U101" s="19">
        <f t="shared" si="11"/>
        <v>4</v>
      </c>
      <c r="V101" s="22"/>
    </row>
    <row r="102" spans="1:22" x14ac:dyDescent="0.3">
      <c r="A102" s="52">
        <v>41</v>
      </c>
      <c r="B102" s="19">
        <v>1</v>
      </c>
      <c r="C102" s="19">
        <v>0</v>
      </c>
      <c r="D102" s="19">
        <v>0</v>
      </c>
      <c r="E102" s="19">
        <v>1</v>
      </c>
      <c r="F102" s="19">
        <f t="shared" si="8"/>
        <v>2</v>
      </c>
      <c r="G102" s="19">
        <v>0</v>
      </c>
      <c r="H102" s="19">
        <v>0</v>
      </c>
      <c r="I102" s="19">
        <v>2</v>
      </c>
      <c r="J102" s="19">
        <v>0</v>
      </c>
      <c r="K102" s="19">
        <f t="shared" si="9"/>
        <v>2</v>
      </c>
      <c r="L102" s="19">
        <v>0</v>
      </c>
      <c r="M102" s="19">
        <v>0</v>
      </c>
      <c r="N102" s="19">
        <v>0</v>
      </c>
      <c r="O102" s="19">
        <v>1</v>
      </c>
      <c r="P102" s="19">
        <f t="shared" si="10"/>
        <v>1</v>
      </c>
      <c r="Q102" s="19">
        <f t="shared" si="11"/>
        <v>1</v>
      </c>
      <c r="R102" s="19">
        <f t="shared" si="11"/>
        <v>0</v>
      </c>
      <c r="S102" s="19">
        <f t="shared" si="11"/>
        <v>2</v>
      </c>
      <c r="T102" s="19">
        <f t="shared" si="11"/>
        <v>2</v>
      </c>
      <c r="U102" s="19">
        <f t="shared" si="11"/>
        <v>5</v>
      </c>
      <c r="V102" s="22"/>
    </row>
    <row r="103" spans="1:22" x14ac:dyDescent="0.3">
      <c r="A103" s="52">
        <v>42</v>
      </c>
      <c r="B103" s="19">
        <v>0</v>
      </c>
      <c r="C103" s="19">
        <v>0</v>
      </c>
      <c r="D103" s="19">
        <v>0</v>
      </c>
      <c r="E103" s="19">
        <v>0</v>
      </c>
      <c r="F103" s="19">
        <f t="shared" si="8"/>
        <v>0</v>
      </c>
      <c r="G103" s="19">
        <v>0</v>
      </c>
      <c r="H103" s="19">
        <v>0</v>
      </c>
      <c r="I103" s="19">
        <v>0</v>
      </c>
      <c r="J103" s="19">
        <v>1</v>
      </c>
      <c r="K103" s="19">
        <f t="shared" si="9"/>
        <v>1</v>
      </c>
      <c r="L103" s="19">
        <v>0</v>
      </c>
      <c r="M103" s="19">
        <v>0</v>
      </c>
      <c r="N103" s="19">
        <v>1</v>
      </c>
      <c r="O103" s="19">
        <v>1</v>
      </c>
      <c r="P103" s="19">
        <f t="shared" si="10"/>
        <v>2</v>
      </c>
      <c r="Q103" s="19">
        <f t="shared" si="11"/>
        <v>0</v>
      </c>
      <c r="R103" s="19">
        <f t="shared" si="11"/>
        <v>0</v>
      </c>
      <c r="S103" s="19">
        <f t="shared" si="11"/>
        <v>1</v>
      </c>
      <c r="T103" s="19">
        <f t="shared" si="11"/>
        <v>2</v>
      </c>
      <c r="U103" s="19">
        <f t="shared" si="11"/>
        <v>3</v>
      </c>
      <c r="V103" s="22"/>
    </row>
    <row r="104" spans="1:22" x14ac:dyDescent="0.3">
      <c r="A104" s="52">
        <v>43</v>
      </c>
      <c r="B104" s="19">
        <v>0</v>
      </c>
      <c r="C104" s="19">
        <v>0</v>
      </c>
      <c r="D104" s="19">
        <v>0</v>
      </c>
      <c r="E104" s="19">
        <v>1</v>
      </c>
      <c r="F104" s="19">
        <f t="shared" si="8"/>
        <v>1</v>
      </c>
      <c r="G104" s="19">
        <v>0</v>
      </c>
      <c r="H104" s="19">
        <v>0</v>
      </c>
      <c r="I104" s="19">
        <v>0</v>
      </c>
      <c r="J104" s="19">
        <v>4</v>
      </c>
      <c r="K104" s="19">
        <f t="shared" si="9"/>
        <v>4</v>
      </c>
      <c r="L104" s="19">
        <v>0</v>
      </c>
      <c r="M104" s="19">
        <v>0</v>
      </c>
      <c r="N104" s="19">
        <v>6</v>
      </c>
      <c r="O104" s="19">
        <v>6</v>
      </c>
      <c r="P104" s="19">
        <f t="shared" si="10"/>
        <v>12</v>
      </c>
      <c r="Q104" s="19">
        <f t="shared" si="11"/>
        <v>0</v>
      </c>
      <c r="R104" s="19">
        <f t="shared" si="11"/>
        <v>0</v>
      </c>
      <c r="S104" s="19">
        <f t="shared" si="11"/>
        <v>6</v>
      </c>
      <c r="T104" s="19">
        <f t="shared" si="11"/>
        <v>11</v>
      </c>
      <c r="U104" s="19">
        <f t="shared" si="11"/>
        <v>17</v>
      </c>
      <c r="V104" s="22"/>
    </row>
    <row r="105" spans="1:22" x14ac:dyDescent="0.3">
      <c r="A105" s="52">
        <v>44</v>
      </c>
      <c r="B105" s="19">
        <v>0</v>
      </c>
      <c r="C105" s="19">
        <v>0</v>
      </c>
      <c r="D105" s="19">
        <v>2</v>
      </c>
      <c r="E105" s="19">
        <v>2</v>
      </c>
      <c r="F105" s="19">
        <f t="shared" si="8"/>
        <v>4</v>
      </c>
      <c r="G105" s="19">
        <v>0</v>
      </c>
      <c r="H105" s="19">
        <v>0</v>
      </c>
      <c r="I105" s="19">
        <v>2</v>
      </c>
      <c r="J105" s="19">
        <v>4</v>
      </c>
      <c r="K105" s="19">
        <f t="shared" si="9"/>
        <v>6</v>
      </c>
      <c r="L105" s="19">
        <v>0</v>
      </c>
      <c r="M105" s="19">
        <v>1</v>
      </c>
      <c r="N105" s="19">
        <v>1</v>
      </c>
      <c r="O105" s="19">
        <v>6</v>
      </c>
      <c r="P105" s="19">
        <f t="shared" si="10"/>
        <v>8</v>
      </c>
      <c r="Q105" s="19">
        <f t="shared" si="11"/>
        <v>0</v>
      </c>
      <c r="R105" s="19">
        <f t="shared" si="11"/>
        <v>1</v>
      </c>
      <c r="S105" s="19">
        <f t="shared" si="11"/>
        <v>5</v>
      </c>
      <c r="T105" s="19">
        <f t="shared" si="11"/>
        <v>12</v>
      </c>
      <c r="U105" s="19">
        <f t="shared" si="11"/>
        <v>18</v>
      </c>
      <c r="V105" s="22"/>
    </row>
    <row r="106" spans="1:22" x14ac:dyDescent="0.3">
      <c r="A106" s="52">
        <v>45</v>
      </c>
      <c r="B106" s="19">
        <v>0</v>
      </c>
      <c r="C106" s="19">
        <v>0</v>
      </c>
      <c r="D106" s="19">
        <v>0</v>
      </c>
      <c r="E106" s="19">
        <v>0</v>
      </c>
      <c r="F106" s="19">
        <f t="shared" si="8"/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f t="shared" si="9"/>
        <v>0</v>
      </c>
      <c r="L106" s="19">
        <v>0</v>
      </c>
      <c r="M106" s="19">
        <v>0</v>
      </c>
      <c r="N106" s="19">
        <v>1</v>
      </c>
      <c r="O106" s="19">
        <v>0</v>
      </c>
      <c r="P106" s="19">
        <f t="shared" si="10"/>
        <v>1</v>
      </c>
      <c r="Q106" s="19">
        <f t="shared" si="11"/>
        <v>0</v>
      </c>
      <c r="R106" s="19">
        <f t="shared" si="11"/>
        <v>0</v>
      </c>
      <c r="S106" s="19">
        <f t="shared" si="11"/>
        <v>1</v>
      </c>
      <c r="T106" s="19">
        <f t="shared" si="11"/>
        <v>0</v>
      </c>
      <c r="U106" s="19">
        <f t="shared" si="11"/>
        <v>1</v>
      </c>
      <c r="V106" s="22"/>
    </row>
    <row r="107" spans="1:22" x14ac:dyDescent="0.3">
      <c r="A107" s="52">
        <v>46</v>
      </c>
      <c r="B107" s="19">
        <v>0</v>
      </c>
      <c r="C107" s="19">
        <v>0</v>
      </c>
      <c r="D107" s="19">
        <v>0</v>
      </c>
      <c r="E107" s="19">
        <v>0</v>
      </c>
      <c r="F107" s="19">
        <f t="shared" si="8"/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f t="shared" si="9"/>
        <v>0</v>
      </c>
      <c r="L107" s="19">
        <v>0</v>
      </c>
      <c r="M107" s="19">
        <v>0</v>
      </c>
      <c r="N107" s="19">
        <v>2</v>
      </c>
      <c r="O107" s="19">
        <v>1</v>
      </c>
      <c r="P107" s="19">
        <f t="shared" si="10"/>
        <v>3</v>
      </c>
      <c r="Q107" s="19">
        <f t="shared" si="11"/>
        <v>0</v>
      </c>
      <c r="R107" s="19">
        <f t="shared" si="11"/>
        <v>0</v>
      </c>
      <c r="S107" s="19">
        <f t="shared" si="11"/>
        <v>2</v>
      </c>
      <c r="T107" s="19">
        <f t="shared" si="11"/>
        <v>1</v>
      </c>
      <c r="U107" s="19">
        <f t="shared" si="11"/>
        <v>3</v>
      </c>
      <c r="V107" s="22"/>
    </row>
    <row r="108" spans="1:22" x14ac:dyDescent="0.3">
      <c r="A108" s="52">
        <v>47</v>
      </c>
      <c r="B108" s="19">
        <v>0</v>
      </c>
      <c r="C108" s="19">
        <v>0</v>
      </c>
      <c r="D108" s="19">
        <v>0</v>
      </c>
      <c r="E108" s="19">
        <v>0</v>
      </c>
      <c r="F108" s="19">
        <f t="shared" si="8"/>
        <v>0</v>
      </c>
      <c r="G108" s="19">
        <v>0</v>
      </c>
      <c r="H108" s="19">
        <v>0</v>
      </c>
      <c r="I108" s="19">
        <v>3</v>
      </c>
      <c r="J108" s="19">
        <v>0</v>
      </c>
      <c r="K108" s="19">
        <f t="shared" si="9"/>
        <v>3</v>
      </c>
      <c r="L108" s="19">
        <v>0</v>
      </c>
      <c r="M108" s="19">
        <v>0</v>
      </c>
      <c r="N108" s="19">
        <v>2</v>
      </c>
      <c r="O108" s="19">
        <v>1</v>
      </c>
      <c r="P108" s="19">
        <f t="shared" si="10"/>
        <v>3</v>
      </c>
      <c r="Q108" s="19">
        <f t="shared" si="11"/>
        <v>0</v>
      </c>
      <c r="R108" s="19">
        <f t="shared" si="11"/>
        <v>0</v>
      </c>
      <c r="S108" s="19">
        <f t="shared" si="11"/>
        <v>5</v>
      </c>
      <c r="T108" s="19">
        <f t="shared" si="11"/>
        <v>1</v>
      </c>
      <c r="U108" s="19">
        <f t="shared" si="11"/>
        <v>6</v>
      </c>
      <c r="V108" s="22"/>
    </row>
    <row r="109" spans="1:22" x14ac:dyDescent="0.3">
      <c r="A109" s="52">
        <v>48</v>
      </c>
      <c r="B109" s="19">
        <v>0</v>
      </c>
      <c r="C109" s="19">
        <v>0</v>
      </c>
      <c r="D109" s="19">
        <v>0</v>
      </c>
      <c r="E109" s="19">
        <v>0</v>
      </c>
      <c r="F109" s="19">
        <f t="shared" si="8"/>
        <v>0</v>
      </c>
      <c r="G109" s="19">
        <v>0</v>
      </c>
      <c r="H109" s="19">
        <v>0</v>
      </c>
      <c r="I109" s="19">
        <v>1</v>
      </c>
      <c r="J109" s="19">
        <v>1</v>
      </c>
      <c r="K109" s="19">
        <f t="shared" si="9"/>
        <v>2</v>
      </c>
      <c r="L109" s="19">
        <v>0</v>
      </c>
      <c r="M109" s="19">
        <v>0</v>
      </c>
      <c r="N109" s="19">
        <v>2</v>
      </c>
      <c r="O109" s="19">
        <v>4</v>
      </c>
      <c r="P109" s="19">
        <f t="shared" si="10"/>
        <v>6</v>
      </c>
      <c r="Q109" s="19">
        <f t="shared" si="11"/>
        <v>0</v>
      </c>
      <c r="R109" s="19">
        <f t="shared" si="11"/>
        <v>0</v>
      </c>
      <c r="S109" s="19">
        <f t="shared" si="11"/>
        <v>3</v>
      </c>
      <c r="T109" s="19">
        <f t="shared" si="11"/>
        <v>5</v>
      </c>
      <c r="U109" s="19">
        <f t="shared" si="11"/>
        <v>8</v>
      </c>
      <c r="V109" s="22"/>
    </row>
    <row r="110" spans="1:22" x14ac:dyDescent="0.3">
      <c r="A110" s="52">
        <v>49</v>
      </c>
      <c r="B110" s="19">
        <v>0</v>
      </c>
      <c r="C110" s="19">
        <v>2</v>
      </c>
      <c r="D110" s="19">
        <v>1</v>
      </c>
      <c r="E110" s="19">
        <v>0</v>
      </c>
      <c r="F110" s="19">
        <f t="shared" si="8"/>
        <v>3</v>
      </c>
      <c r="G110" s="19">
        <v>0</v>
      </c>
      <c r="H110" s="19">
        <v>2</v>
      </c>
      <c r="I110" s="19">
        <v>0</v>
      </c>
      <c r="J110" s="19">
        <v>1</v>
      </c>
      <c r="K110" s="19">
        <f t="shared" si="9"/>
        <v>3</v>
      </c>
      <c r="L110" s="19">
        <v>1</v>
      </c>
      <c r="M110" s="19">
        <v>0</v>
      </c>
      <c r="N110" s="19">
        <v>0</v>
      </c>
      <c r="O110" s="19">
        <v>2</v>
      </c>
      <c r="P110" s="19">
        <f t="shared" si="10"/>
        <v>3</v>
      </c>
      <c r="Q110" s="19">
        <f t="shared" si="11"/>
        <v>1</v>
      </c>
      <c r="R110" s="19">
        <f t="shared" si="11"/>
        <v>4</v>
      </c>
      <c r="S110" s="19">
        <f t="shared" si="11"/>
        <v>1</v>
      </c>
      <c r="T110" s="19">
        <f t="shared" si="11"/>
        <v>3</v>
      </c>
      <c r="U110" s="19">
        <f t="shared" si="11"/>
        <v>9</v>
      </c>
      <c r="V110" s="22"/>
    </row>
    <row r="111" spans="1:22" x14ac:dyDescent="0.3">
      <c r="A111" s="52">
        <v>50</v>
      </c>
      <c r="B111" s="19">
        <v>0</v>
      </c>
      <c r="C111" s="19">
        <v>0</v>
      </c>
      <c r="D111" s="19">
        <v>1</v>
      </c>
      <c r="E111" s="19">
        <v>0</v>
      </c>
      <c r="F111" s="19">
        <f t="shared" si="8"/>
        <v>1</v>
      </c>
      <c r="G111" s="19">
        <v>0</v>
      </c>
      <c r="H111" s="19">
        <v>0</v>
      </c>
      <c r="I111" s="19">
        <v>0</v>
      </c>
      <c r="J111" s="19">
        <v>0</v>
      </c>
      <c r="K111" s="19">
        <f t="shared" si="9"/>
        <v>0</v>
      </c>
      <c r="L111" s="19">
        <v>0</v>
      </c>
      <c r="M111" s="19">
        <v>0</v>
      </c>
      <c r="N111" s="19">
        <v>2</v>
      </c>
      <c r="O111" s="19">
        <v>0</v>
      </c>
      <c r="P111" s="19">
        <f t="shared" si="10"/>
        <v>2</v>
      </c>
      <c r="Q111" s="19">
        <f t="shared" si="11"/>
        <v>0</v>
      </c>
      <c r="R111" s="19">
        <f t="shared" si="11"/>
        <v>0</v>
      </c>
      <c r="S111" s="19">
        <f t="shared" si="11"/>
        <v>3</v>
      </c>
      <c r="T111" s="19">
        <f t="shared" si="11"/>
        <v>0</v>
      </c>
      <c r="U111" s="19">
        <f t="shared" si="11"/>
        <v>3</v>
      </c>
      <c r="V111" s="22"/>
    </row>
    <row r="112" spans="1:22" x14ac:dyDescent="0.3">
      <c r="A112" s="52">
        <v>51</v>
      </c>
      <c r="B112" s="19">
        <v>0</v>
      </c>
      <c r="C112" s="19">
        <v>0</v>
      </c>
      <c r="D112" s="19">
        <v>0</v>
      </c>
      <c r="E112" s="19">
        <v>1</v>
      </c>
      <c r="F112" s="19">
        <f t="shared" si="8"/>
        <v>1</v>
      </c>
      <c r="G112" s="19">
        <v>0</v>
      </c>
      <c r="H112" s="19">
        <v>0</v>
      </c>
      <c r="I112" s="19">
        <v>0</v>
      </c>
      <c r="J112" s="19">
        <v>0</v>
      </c>
      <c r="K112" s="19">
        <f t="shared" si="9"/>
        <v>0</v>
      </c>
      <c r="L112" s="19">
        <v>0</v>
      </c>
      <c r="M112" s="19">
        <v>0</v>
      </c>
      <c r="N112" s="19">
        <v>1</v>
      </c>
      <c r="O112" s="19">
        <v>0</v>
      </c>
      <c r="P112" s="19">
        <f t="shared" si="10"/>
        <v>1</v>
      </c>
      <c r="Q112" s="19">
        <f t="shared" si="11"/>
        <v>0</v>
      </c>
      <c r="R112" s="19">
        <f t="shared" si="11"/>
        <v>0</v>
      </c>
      <c r="S112" s="19">
        <f t="shared" si="11"/>
        <v>1</v>
      </c>
      <c r="T112" s="19">
        <f t="shared" si="11"/>
        <v>1</v>
      </c>
      <c r="U112" s="19">
        <f t="shared" si="11"/>
        <v>2</v>
      </c>
      <c r="V112" s="22"/>
    </row>
    <row r="113" spans="1:22" x14ac:dyDescent="0.3">
      <c r="A113" s="52">
        <v>52</v>
      </c>
      <c r="B113" s="19">
        <v>0</v>
      </c>
      <c r="C113" s="19">
        <v>0</v>
      </c>
      <c r="D113" s="19">
        <v>0</v>
      </c>
      <c r="E113" s="19">
        <v>0</v>
      </c>
      <c r="F113" s="19">
        <f t="shared" si="8"/>
        <v>0</v>
      </c>
      <c r="G113" s="19">
        <v>0</v>
      </c>
      <c r="H113" s="19">
        <v>0</v>
      </c>
      <c r="I113" s="19">
        <v>2</v>
      </c>
      <c r="J113" s="19">
        <v>0</v>
      </c>
      <c r="K113" s="19">
        <f t="shared" si="9"/>
        <v>2</v>
      </c>
      <c r="L113" s="19">
        <v>0</v>
      </c>
      <c r="M113" s="19">
        <v>1</v>
      </c>
      <c r="N113" s="19">
        <v>5</v>
      </c>
      <c r="O113" s="19">
        <v>2</v>
      </c>
      <c r="P113" s="19">
        <f t="shared" si="10"/>
        <v>8</v>
      </c>
      <c r="Q113" s="19">
        <f t="shared" si="11"/>
        <v>0</v>
      </c>
      <c r="R113" s="19">
        <f t="shared" si="11"/>
        <v>1</v>
      </c>
      <c r="S113" s="19">
        <f t="shared" si="11"/>
        <v>7</v>
      </c>
      <c r="T113" s="19">
        <f t="shared" si="11"/>
        <v>2</v>
      </c>
      <c r="U113" s="19">
        <f t="shared" si="11"/>
        <v>10</v>
      </c>
      <c r="V113" s="22"/>
    </row>
    <row r="114" spans="1:22" x14ac:dyDescent="0.3">
      <c r="A114" s="52">
        <v>53</v>
      </c>
      <c r="B114" s="19">
        <v>0</v>
      </c>
      <c r="C114" s="19">
        <v>0</v>
      </c>
      <c r="D114" s="19">
        <v>0</v>
      </c>
      <c r="E114" s="19">
        <v>0</v>
      </c>
      <c r="F114" s="19">
        <f t="shared" si="8"/>
        <v>0</v>
      </c>
      <c r="G114" s="19">
        <v>0</v>
      </c>
      <c r="H114" s="19">
        <v>0</v>
      </c>
      <c r="I114" s="19">
        <v>2</v>
      </c>
      <c r="J114" s="19">
        <v>0</v>
      </c>
      <c r="K114" s="19">
        <f t="shared" si="9"/>
        <v>2</v>
      </c>
      <c r="L114" s="19">
        <v>0</v>
      </c>
      <c r="M114" s="19">
        <v>1</v>
      </c>
      <c r="N114" s="19">
        <v>0</v>
      </c>
      <c r="O114" s="19">
        <v>1</v>
      </c>
      <c r="P114" s="19">
        <f t="shared" si="10"/>
        <v>2</v>
      </c>
      <c r="Q114" s="19">
        <f t="shared" si="11"/>
        <v>0</v>
      </c>
      <c r="R114" s="19">
        <f t="shared" si="11"/>
        <v>1</v>
      </c>
      <c r="S114" s="19">
        <f t="shared" si="11"/>
        <v>2</v>
      </c>
      <c r="T114" s="19">
        <f t="shared" si="11"/>
        <v>1</v>
      </c>
      <c r="U114" s="19">
        <f t="shared" si="11"/>
        <v>4</v>
      </c>
      <c r="V114" s="22"/>
    </row>
    <row r="115" spans="1:22" x14ac:dyDescent="0.3">
      <c r="A115" s="52">
        <v>54</v>
      </c>
      <c r="B115" s="19">
        <v>0</v>
      </c>
      <c r="C115" s="19">
        <v>1</v>
      </c>
      <c r="D115" s="19">
        <v>0</v>
      </c>
      <c r="E115" s="19">
        <v>0</v>
      </c>
      <c r="F115" s="19">
        <f t="shared" si="8"/>
        <v>1</v>
      </c>
      <c r="G115" s="19">
        <v>0</v>
      </c>
      <c r="H115" s="19">
        <v>0</v>
      </c>
      <c r="I115" s="19">
        <v>0</v>
      </c>
      <c r="J115" s="19">
        <v>1</v>
      </c>
      <c r="K115" s="19">
        <f t="shared" si="9"/>
        <v>1</v>
      </c>
      <c r="L115" s="19">
        <v>0</v>
      </c>
      <c r="M115" s="19">
        <v>0</v>
      </c>
      <c r="N115" s="19">
        <v>0</v>
      </c>
      <c r="O115" s="19">
        <v>0</v>
      </c>
      <c r="P115" s="19">
        <f t="shared" si="10"/>
        <v>0</v>
      </c>
      <c r="Q115" s="19">
        <f t="shared" si="11"/>
        <v>0</v>
      </c>
      <c r="R115" s="19">
        <f t="shared" si="11"/>
        <v>1</v>
      </c>
      <c r="S115" s="19">
        <f t="shared" si="11"/>
        <v>0</v>
      </c>
      <c r="T115" s="19">
        <f t="shared" si="11"/>
        <v>1</v>
      </c>
      <c r="U115" s="19">
        <f t="shared" si="11"/>
        <v>2</v>
      </c>
      <c r="V115" s="22"/>
    </row>
    <row r="116" spans="1:22" x14ac:dyDescent="0.3">
      <c r="A116" s="52">
        <v>55</v>
      </c>
      <c r="B116" s="19">
        <v>0</v>
      </c>
      <c r="C116" s="19">
        <v>0</v>
      </c>
      <c r="D116" s="19">
        <v>0</v>
      </c>
      <c r="E116" s="19">
        <v>0</v>
      </c>
      <c r="F116" s="19">
        <f t="shared" si="8"/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f t="shared" si="9"/>
        <v>0</v>
      </c>
      <c r="L116" s="19">
        <v>0</v>
      </c>
      <c r="M116" s="19">
        <v>0</v>
      </c>
      <c r="N116" s="19">
        <v>0</v>
      </c>
      <c r="O116" s="19">
        <v>1</v>
      </c>
      <c r="P116" s="19">
        <f t="shared" si="10"/>
        <v>1</v>
      </c>
      <c r="Q116" s="19">
        <f t="shared" si="11"/>
        <v>0</v>
      </c>
      <c r="R116" s="19">
        <f t="shared" si="11"/>
        <v>0</v>
      </c>
      <c r="S116" s="19">
        <f t="shared" si="11"/>
        <v>0</v>
      </c>
      <c r="T116" s="19">
        <f t="shared" si="11"/>
        <v>1</v>
      </c>
      <c r="U116" s="19">
        <f t="shared" si="11"/>
        <v>1</v>
      </c>
      <c r="V116" s="22"/>
    </row>
    <row r="117" spans="1:22" x14ac:dyDescent="0.3">
      <c r="A117" s="52">
        <v>56</v>
      </c>
      <c r="B117" s="19">
        <v>0</v>
      </c>
      <c r="C117" s="19">
        <v>0</v>
      </c>
      <c r="D117" s="19">
        <v>0</v>
      </c>
      <c r="E117" s="19">
        <v>0</v>
      </c>
      <c r="F117" s="19">
        <f t="shared" si="8"/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f t="shared" si="9"/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f t="shared" si="10"/>
        <v>0</v>
      </c>
      <c r="Q117" s="19">
        <f t="shared" si="11"/>
        <v>0</v>
      </c>
      <c r="R117" s="19">
        <f t="shared" si="11"/>
        <v>0</v>
      </c>
      <c r="S117" s="19">
        <f t="shared" si="11"/>
        <v>0</v>
      </c>
      <c r="T117" s="19">
        <f t="shared" si="11"/>
        <v>0</v>
      </c>
      <c r="U117" s="19">
        <f t="shared" si="11"/>
        <v>0</v>
      </c>
      <c r="V117" s="22"/>
    </row>
    <row r="118" spans="1:22" x14ac:dyDescent="0.3">
      <c r="A118" s="52">
        <v>57</v>
      </c>
      <c r="B118" s="19">
        <v>0</v>
      </c>
      <c r="C118" s="19">
        <v>0</v>
      </c>
      <c r="D118" s="19">
        <v>0</v>
      </c>
      <c r="E118" s="19">
        <v>0</v>
      </c>
      <c r="F118" s="19">
        <f t="shared" si="8"/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f t="shared" si="9"/>
        <v>0</v>
      </c>
      <c r="L118" s="19">
        <v>0</v>
      </c>
      <c r="M118" s="19">
        <v>1</v>
      </c>
      <c r="N118" s="19">
        <v>0</v>
      </c>
      <c r="O118" s="19">
        <v>1</v>
      </c>
      <c r="P118" s="19">
        <f t="shared" si="10"/>
        <v>2</v>
      </c>
      <c r="Q118" s="19">
        <f t="shared" si="11"/>
        <v>0</v>
      </c>
      <c r="R118" s="19">
        <f t="shared" si="11"/>
        <v>1</v>
      </c>
      <c r="S118" s="19">
        <f t="shared" si="11"/>
        <v>0</v>
      </c>
      <c r="T118" s="19">
        <f t="shared" si="11"/>
        <v>1</v>
      </c>
      <c r="U118" s="19">
        <f t="shared" si="11"/>
        <v>2</v>
      </c>
      <c r="V118" s="22"/>
    </row>
    <row r="119" spans="1:22" x14ac:dyDescent="0.3">
      <c r="A119" s="52">
        <v>58</v>
      </c>
      <c r="B119" s="19">
        <v>0</v>
      </c>
      <c r="C119" s="19">
        <v>0</v>
      </c>
      <c r="D119" s="19">
        <v>1</v>
      </c>
      <c r="E119" s="19">
        <v>0</v>
      </c>
      <c r="F119" s="19">
        <f t="shared" si="8"/>
        <v>1</v>
      </c>
      <c r="G119" s="19">
        <v>0</v>
      </c>
      <c r="H119" s="19">
        <v>0</v>
      </c>
      <c r="I119" s="19">
        <v>3</v>
      </c>
      <c r="J119" s="19">
        <v>1</v>
      </c>
      <c r="K119" s="19">
        <f t="shared" si="9"/>
        <v>4</v>
      </c>
      <c r="L119" s="19">
        <v>0</v>
      </c>
      <c r="M119" s="19">
        <v>0</v>
      </c>
      <c r="N119" s="19">
        <v>0</v>
      </c>
      <c r="O119" s="19">
        <v>2</v>
      </c>
      <c r="P119" s="19">
        <f t="shared" si="10"/>
        <v>2</v>
      </c>
      <c r="Q119" s="19">
        <f t="shared" si="11"/>
        <v>0</v>
      </c>
      <c r="R119" s="19">
        <f t="shared" si="11"/>
        <v>0</v>
      </c>
      <c r="S119" s="19">
        <f t="shared" si="11"/>
        <v>4</v>
      </c>
      <c r="T119" s="19">
        <f t="shared" si="11"/>
        <v>3</v>
      </c>
      <c r="U119" s="19">
        <f t="shared" si="11"/>
        <v>7</v>
      </c>
      <c r="V119" s="22"/>
    </row>
    <row r="120" spans="1:22" x14ac:dyDescent="0.3">
      <c r="A120" s="52">
        <v>59</v>
      </c>
      <c r="B120" s="19">
        <v>0</v>
      </c>
      <c r="C120" s="19">
        <v>1</v>
      </c>
      <c r="D120" s="19">
        <v>2</v>
      </c>
      <c r="E120" s="19">
        <v>2</v>
      </c>
      <c r="F120" s="19">
        <f t="shared" si="8"/>
        <v>5</v>
      </c>
      <c r="G120" s="19">
        <v>0</v>
      </c>
      <c r="H120" s="19">
        <v>0</v>
      </c>
      <c r="I120" s="19">
        <v>2</v>
      </c>
      <c r="J120" s="19">
        <v>4</v>
      </c>
      <c r="K120" s="19">
        <f t="shared" si="9"/>
        <v>6</v>
      </c>
      <c r="L120" s="19">
        <v>1</v>
      </c>
      <c r="M120" s="19">
        <v>0</v>
      </c>
      <c r="N120" s="19">
        <v>5</v>
      </c>
      <c r="O120" s="19">
        <v>6</v>
      </c>
      <c r="P120" s="19">
        <f t="shared" si="10"/>
        <v>12</v>
      </c>
      <c r="Q120" s="19">
        <f t="shared" si="11"/>
        <v>1</v>
      </c>
      <c r="R120" s="19">
        <f t="shared" si="11"/>
        <v>1</v>
      </c>
      <c r="S120" s="19">
        <f t="shared" si="11"/>
        <v>9</v>
      </c>
      <c r="T120" s="19">
        <f t="shared" si="11"/>
        <v>12</v>
      </c>
      <c r="U120" s="19">
        <f t="shared" si="11"/>
        <v>23</v>
      </c>
      <c r="V120" s="22"/>
    </row>
    <row r="121" spans="1:22" x14ac:dyDescent="0.3">
      <c r="A121" s="52">
        <v>60</v>
      </c>
      <c r="B121" s="19">
        <v>0</v>
      </c>
      <c r="C121" s="19">
        <v>0</v>
      </c>
      <c r="D121" s="19">
        <v>1</v>
      </c>
      <c r="E121" s="19">
        <v>2</v>
      </c>
      <c r="F121" s="19">
        <f t="shared" si="8"/>
        <v>3</v>
      </c>
      <c r="G121" s="19">
        <v>0</v>
      </c>
      <c r="H121" s="19">
        <v>0</v>
      </c>
      <c r="I121" s="19">
        <v>3</v>
      </c>
      <c r="J121" s="19">
        <v>2</v>
      </c>
      <c r="K121" s="19">
        <f t="shared" si="9"/>
        <v>5</v>
      </c>
      <c r="L121" s="19">
        <v>0</v>
      </c>
      <c r="M121" s="19">
        <v>2</v>
      </c>
      <c r="N121" s="19">
        <v>3</v>
      </c>
      <c r="O121" s="19">
        <v>3</v>
      </c>
      <c r="P121" s="19">
        <f t="shared" si="10"/>
        <v>8</v>
      </c>
      <c r="Q121" s="19">
        <f t="shared" si="11"/>
        <v>0</v>
      </c>
      <c r="R121" s="19">
        <f t="shared" si="11"/>
        <v>2</v>
      </c>
      <c r="S121" s="19">
        <f t="shared" si="11"/>
        <v>7</v>
      </c>
      <c r="T121" s="19">
        <f t="shared" si="11"/>
        <v>7</v>
      </c>
      <c r="U121" s="19">
        <f t="shared" si="11"/>
        <v>16</v>
      </c>
      <c r="V121" s="22"/>
    </row>
    <row r="122" spans="1:22" x14ac:dyDescent="0.3">
      <c r="A122" s="52">
        <v>61</v>
      </c>
      <c r="B122" s="19">
        <v>0</v>
      </c>
      <c r="C122" s="19">
        <v>0</v>
      </c>
      <c r="D122" s="19">
        <v>0</v>
      </c>
      <c r="E122" s="19">
        <v>0</v>
      </c>
      <c r="F122" s="19">
        <f t="shared" si="8"/>
        <v>0</v>
      </c>
      <c r="G122" s="19">
        <v>0</v>
      </c>
      <c r="H122" s="19">
        <v>0</v>
      </c>
      <c r="I122" s="19">
        <v>0</v>
      </c>
      <c r="J122" s="19">
        <v>0</v>
      </c>
      <c r="K122" s="19">
        <f t="shared" si="9"/>
        <v>0</v>
      </c>
      <c r="L122" s="19">
        <v>0</v>
      </c>
      <c r="M122" s="19">
        <v>0</v>
      </c>
      <c r="N122" s="19">
        <v>2</v>
      </c>
      <c r="O122" s="19">
        <v>0</v>
      </c>
      <c r="P122" s="19">
        <f t="shared" si="10"/>
        <v>2</v>
      </c>
      <c r="Q122" s="19">
        <f t="shared" si="11"/>
        <v>0</v>
      </c>
      <c r="R122" s="19">
        <f t="shared" si="11"/>
        <v>0</v>
      </c>
      <c r="S122" s="19">
        <f t="shared" si="11"/>
        <v>2</v>
      </c>
      <c r="T122" s="19">
        <f t="shared" si="11"/>
        <v>0</v>
      </c>
      <c r="U122" s="19">
        <f t="shared" si="11"/>
        <v>2</v>
      </c>
      <c r="V122" s="22"/>
    </row>
    <row r="123" spans="1:22" x14ac:dyDescent="0.3">
      <c r="A123" s="52">
        <v>62</v>
      </c>
      <c r="B123" s="19">
        <v>0</v>
      </c>
      <c r="C123" s="19">
        <v>0</v>
      </c>
      <c r="D123" s="19">
        <v>0</v>
      </c>
      <c r="E123" s="19">
        <v>0</v>
      </c>
      <c r="F123" s="19">
        <f t="shared" si="8"/>
        <v>0</v>
      </c>
      <c r="G123" s="19">
        <v>0</v>
      </c>
      <c r="H123" s="19">
        <v>0</v>
      </c>
      <c r="I123" s="19">
        <v>1</v>
      </c>
      <c r="J123" s="19">
        <v>0</v>
      </c>
      <c r="K123" s="19">
        <f t="shared" si="9"/>
        <v>1</v>
      </c>
      <c r="L123" s="19">
        <v>1</v>
      </c>
      <c r="M123" s="19">
        <v>0</v>
      </c>
      <c r="N123" s="19">
        <v>1</v>
      </c>
      <c r="O123" s="19">
        <v>2</v>
      </c>
      <c r="P123" s="19">
        <f t="shared" si="10"/>
        <v>4</v>
      </c>
      <c r="Q123" s="19">
        <f t="shared" si="11"/>
        <v>1</v>
      </c>
      <c r="R123" s="19">
        <f t="shared" si="11"/>
        <v>0</v>
      </c>
      <c r="S123" s="19">
        <f t="shared" si="11"/>
        <v>2</v>
      </c>
      <c r="T123" s="19">
        <f t="shared" si="11"/>
        <v>2</v>
      </c>
      <c r="U123" s="19">
        <f t="shared" si="11"/>
        <v>5</v>
      </c>
      <c r="V123" s="22"/>
    </row>
    <row r="124" spans="1:22" x14ac:dyDescent="0.3">
      <c r="A124" s="52">
        <v>63</v>
      </c>
      <c r="B124" s="19">
        <v>0</v>
      </c>
      <c r="C124" s="19">
        <v>0</v>
      </c>
      <c r="D124" s="19">
        <v>0</v>
      </c>
      <c r="E124" s="19">
        <v>1</v>
      </c>
      <c r="F124" s="19">
        <f t="shared" si="8"/>
        <v>1</v>
      </c>
      <c r="G124" s="19">
        <v>0</v>
      </c>
      <c r="H124" s="19">
        <v>0</v>
      </c>
      <c r="I124" s="19">
        <v>1</v>
      </c>
      <c r="J124" s="19">
        <v>0</v>
      </c>
      <c r="K124" s="19">
        <f t="shared" si="9"/>
        <v>1</v>
      </c>
      <c r="L124" s="19">
        <v>0</v>
      </c>
      <c r="M124" s="19">
        <v>0</v>
      </c>
      <c r="N124" s="19">
        <v>0</v>
      </c>
      <c r="O124" s="19">
        <v>1</v>
      </c>
      <c r="P124" s="19">
        <f t="shared" si="10"/>
        <v>1</v>
      </c>
      <c r="Q124" s="19">
        <f t="shared" si="11"/>
        <v>0</v>
      </c>
      <c r="R124" s="19">
        <f t="shared" si="11"/>
        <v>0</v>
      </c>
      <c r="S124" s="19">
        <f t="shared" si="11"/>
        <v>1</v>
      </c>
      <c r="T124" s="19">
        <f t="shared" si="11"/>
        <v>2</v>
      </c>
      <c r="U124" s="19">
        <f t="shared" si="11"/>
        <v>3</v>
      </c>
      <c r="V124" s="22"/>
    </row>
    <row r="125" spans="1:22" x14ac:dyDescent="0.3">
      <c r="A125" s="52">
        <v>64</v>
      </c>
      <c r="B125" s="19">
        <v>0</v>
      </c>
      <c r="C125" s="19">
        <v>0</v>
      </c>
      <c r="D125" s="19">
        <v>0</v>
      </c>
      <c r="E125" s="19">
        <v>0</v>
      </c>
      <c r="F125" s="19">
        <f t="shared" si="8"/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f t="shared" si="9"/>
        <v>0</v>
      </c>
      <c r="L125" s="19">
        <v>0</v>
      </c>
      <c r="M125" s="19">
        <v>0</v>
      </c>
      <c r="N125" s="19">
        <v>1</v>
      </c>
      <c r="O125" s="19">
        <v>1</v>
      </c>
      <c r="P125" s="19">
        <f t="shared" si="10"/>
        <v>2</v>
      </c>
      <c r="Q125" s="19">
        <f t="shared" si="11"/>
        <v>0</v>
      </c>
      <c r="R125" s="19">
        <f t="shared" si="11"/>
        <v>0</v>
      </c>
      <c r="S125" s="19">
        <f t="shared" si="11"/>
        <v>1</v>
      </c>
      <c r="T125" s="19">
        <f t="shared" si="11"/>
        <v>1</v>
      </c>
      <c r="U125" s="19">
        <f t="shared" si="11"/>
        <v>2</v>
      </c>
      <c r="V125" s="22"/>
    </row>
    <row r="126" spans="1:22" x14ac:dyDescent="0.3">
      <c r="A126" s="52">
        <v>65</v>
      </c>
      <c r="B126" s="19">
        <v>0</v>
      </c>
      <c r="C126" s="19">
        <v>0</v>
      </c>
      <c r="D126" s="19">
        <v>1</v>
      </c>
      <c r="E126" s="19">
        <v>0</v>
      </c>
      <c r="F126" s="19">
        <f t="shared" si="8"/>
        <v>1</v>
      </c>
      <c r="G126" s="19">
        <v>0</v>
      </c>
      <c r="H126" s="19">
        <v>1</v>
      </c>
      <c r="I126" s="19">
        <v>0</v>
      </c>
      <c r="J126" s="19">
        <v>0</v>
      </c>
      <c r="K126" s="19">
        <f t="shared" si="9"/>
        <v>1</v>
      </c>
      <c r="L126" s="19">
        <v>0</v>
      </c>
      <c r="M126" s="19">
        <v>0</v>
      </c>
      <c r="N126" s="19">
        <v>2</v>
      </c>
      <c r="O126" s="19">
        <v>0</v>
      </c>
      <c r="P126" s="19">
        <f t="shared" si="10"/>
        <v>2</v>
      </c>
      <c r="Q126" s="19">
        <f t="shared" si="11"/>
        <v>0</v>
      </c>
      <c r="R126" s="19">
        <f t="shared" si="11"/>
        <v>1</v>
      </c>
      <c r="S126" s="19">
        <f t="shared" si="11"/>
        <v>3</v>
      </c>
      <c r="T126" s="19">
        <f t="shared" si="11"/>
        <v>0</v>
      </c>
      <c r="U126" s="19">
        <f t="shared" si="11"/>
        <v>4</v>
      </c>
      <c r="V126" s="22"/>
    </row>
    <row r="127" spans="1:22" x14ac:dyDescent="0.3">
      <c r="A127" s="52">
        <v>66</v>
      </c>
      <c r="B127" s="19">
        <v>0</v>
      </c>
      <c r="C127" s="19">
        <v>0</v>
      </c>
      <c r="D127" s="19">
        <v>0</v>
      </c>
      <c r="E127" s="19">
        <v>1</v>
      </c>
      <c r="F127" s="19">
        <f t="shared" si="8"/>
        <v>1</v>
      </c>
      <c r="G127" s="19">
        <v>0</v>
      </c>
      <c r="H127" s="19">
        <v>0</v>
      </c>
      <c r="I127" s="19">
        <v>0</v>
      </c>
      <c r="J127" s="19">
        <v>0</v>
      </c>
      <c r="K127" s="19">
        <f t="shared" si="9"/>
        <v>0</v>
      </c>
      <c r="L127" s="19">
        <v>0</v>
      </c>
      <c r="M127" s="19">
        <v>0</v>
      </c>
      <c r="N127" s="19">
        <v>1</v>
      </c>
      <c r="O127" s="19">
        <v>0</v>
      </c>
      <c r="P127" s="19">
        <f t="shared" si="10"/>
        <v>1</v>
      </c>
      <c r="Q127" s="19">
        <f t="shared" si="11"/>
        <v>0</v>
      </c>
      <c r="R127" s="19">
        <f t="shared" si="11"/>
        <v>0</v>
      </c>
      <c r="S127" s="19">
        <f t="shared" si="11"/>
        <v>1</v>
      </c>
      <c r="T127" s="19">
        <f t="shared" si="11"/>
        <v>1</v>
      </c>
      <c r="U127" s="19">
        <f t="shared" si="11"/>
        <v>2</v>
      </c>
      <c r="V127" s="22"/>
    </row>
    <row r="128" spans="1:22" x14ac:dyDescent="0.3">
      <c r="A128" s="52">
        <v>67</v>
      </c>
      <c r="B128" s="19">
        <v>0</v>
      </c>
      <c r="C128" s="19">
        <v>0</v>
      </c>
      <c r="D128" s="19">
        <v>0</v>
      </c>
      <c r="E128" s="19">
        <v>0</v>
      </c>
      <c r="F128" s="19">
        <f t="shared" si="8"/>
        <v>0</v>
      </c>
      <c r="G128" s="19">
        <v>0</v>
      </c>
      <c r="H128" s="19">
        <v>0</v>
      </c>
      <c r="I128" s="19">
        <v>2</v>
      </c>
      <c r="J128" s="19">
        <v>0</v>
      </c>
      <c r="K128" s="19">
        <f t="shared" si="9"/>
        <v>2</v>
      </c>
      <c r="L128" s="19">
        <v>0</v>
      </c>
      <c r="M128" s="19">
        <v>0</v>
      </c>
      <c r="N128" s="19">
        <v>5</v>
      </c>
      <c r="O128" s="19">
        <v>0</v>
      </c>
      <c r="P128" s="19">
        <f t="shared" si="10"/>
        <v>5</v>
      </c>
      <c r="Q128" s="19">
        <f t="shared" si="11"/>
        <v>0</v>
      </c>
      <c r="R128" s="19">
        <f t="shared" si="11"/>
        <v>0</v>
      </c>
      <c r="S128" s="19">
        <f t="shared" si="11"/>
        <v>7</v>
      </c>
      <c r="T128" s="19">
        <f t="shared" si="11"/>
        <v>0</v>
      </c>
      <c r="U128" s="19">
        <f t="shared" si="11"/>
        <v>7</v>
      </c>
      <c r="V128" s="22"/>
    </row>
    <row r="129" spans="1:22" x14ac:dyDescent="0.3">
      <c r="A129" s="52">
        <v>68</v>
      </c>
      <c r="B129" s="19">
        <v>0</v>
      </c>
      <c r="C129" s="19">
        <v>0</v>
      </c>
      <c r="D129" s="19">
        <v>3</v>
      </c>
      <c r="E129" s="19">
        <v>0</v>
      </c>
      <c r="F129" s="19">
        <f t="shared" si="8"/>
        <v>3</v>
      </c>
      <c r="G129" s="19">
        <v>0</v>
      </c>
      <c r="H129" s="19">
        <v>0</v>
      </c>
      <c r="I129" s="19">
        <v>0</v>
      </c>
      <c r="J129" s="19">
        <v>0</v>
      </c>
      <c r="K129" s="19">
        <f t="shared" si="9"/>
        <v>0</v>
      </c>
      <c r="L129" s="19">
        <v>0</v>
      </c>
      <c r="M129" s="19">
        <v>0</v>
      </c>
      <c r="N129" s="19">
        <v>2</v>
      </c>
      <c r="O129" s="19">
        <v>0</v>
      </c>
      <c r="P129" s="19">
        <f t="shared" si="10"/>
        <v>2</v>
      </c>
      <c r="Q129" s="19">
        <f t="shared" si="11"/>
        <v>0</v>
      </c>
      <c r="R129" s="19">
        <f t="shared" si="11"/>
        <v>0</v>
      </c>
      <c r="S129" s="19">
        <f t="shared" si="11"/>
        <v>5</v>
      </c>
      <c r="T129" s="19">
        <f t="shared" si="11"/>
        <v>0</v>
      </c>
      <c r="U129" s="19">
        <f t="shared" si="11"/>
        <v>5</v>
      </c>
      <c r="V129" s="22"/>
    </row>
    <row r="130" spans="1:22" x14ac:dyDescent="0.3">
      <c r="A130" s="52">
        <v>69</v>
      </c>
      <c r="B130" s="19">
        <v>0</v>
      </c>
      <c r="C130" s="19">
        <v>0</v>
      </c>
      <c r="D130" s="19">
        <v>1</v>
      </c>
      <c r="E130" s="19">
        <v>1</v>
      </c>
      <c r="F130" s="19">
        <f t="shared" si="8"/>
        <v>2</v>
      </c>
      <c r="G130" s="19">
        <v>0</v>
      </c>
      <c r="H130" s="19">
        <v>0</v>
      </c>
      <c r="I130" s="19">
        <v>0</v>
      </c>
      <c r="J130" s="19">
        <v>0</v>
      </c>
      <c r="K130" s="19">
        <f t="shared" si="9"/>
        <v>0</v>
      </c>
      <c r="L130" s="19">
        <v>0</v>
      </c>
      <c r="M130" s="19">
        <v>1</v>
      </c>
      <c r="N130" s="19">
        <v>1</v>
      </c>
      <c r="O130" s="19">
        <v>0</v>
      </c>
      <c r="P130" s="19">
        <f t="shared" si="10"/>
        <v>2</v>
      </c>
      <c r="Q130" s="19">
        <f t="shared" si="11"/>
        <v>0</v>
      </c>
      <c r="R130" s="19">
        <f t="shared" si="11"/>
        <v>1</v>
      </c>
      <c r="S130" s="19">
        <f t="shared" si="11"/>
        <v>2</v>
      </c>
      <c r="T130" s="19">
        <f t="shared" si="11"/>
        <v>1</v>
      </c>
      <c r="U130" s="19">
        <f t="shared" si="11"/>
        <v>4</v>
      </c>
      <c r="V130" s="22"/>
    </row>
    <row r="131" spans="1:22" x14ac:dyDescent="0.3">
      <c r="A131" s="52">
        <v>70</v>
      </c>
      <c r="B131" s="19">
        <v>0</v>
      </c>
      <c r="C131" s="19">
        <v>0</v>
      </c>
      <c r="D131" s="19">
        <v>0</v>
      </c>
      <c r="E131" s="19">
        <v>0</v>
      </c>
      <c r="F131" s="19">
        <f t="shared" si="8"/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f t="shared" si="9"/>
        <v>0</v>
      </c>
      <c r="L131" s="19">
        <v>0</v>
      </c>
      <c r="M131" s="19">
        <v>0</v>
      </c>
      <c r="N131" s="19">
        <v>1</v>
      </c>
      <c r="O131" s="19">
        <v>0</v>
      </c>
      <c r="P131" s="19">
        <f t="shared" si="10"/>
        <v>1</v>
      </c>
      <c r="Q131" s="19">
        <f t="shared" si="11"/>
        <v>0</v>
      </c>
      <c r="R131" s="19">
        <f t="shared" si="11"/>
        <v>0</v>
      </c>
      <c r="S131" s="19">
        <f t="shared" si="11"/>
        <v>1</v>
      </c>
      <c r="T131" s="19">
        <f t="shared" si="11"/>
        <v>0</v>
      </c>
      <c r="U131" s="19">
        <f t="shared" si="11"/>
        <v>1</v>
      </c>
      <c r="V131" s="22"/>
    </row>
    <row r="132" spans="1:22" x14ac:dyDescent="0.3">
      <c r="A132" s="52">
        <v>71</v>
      </c>
      <c r="B132" s="19">
        <v>0</v>
      </c>
      <c r="C132" s="19">
        <v>0</v>
      </c>
      <c r="D132" s="19">
        <v>0</v>
      </c>
      <c r="E132" s="19">
        <v>0</v>
      </c>
      <c r="F132" s="19">
        <f t="shared" si="8"/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f t="shared" si="9"/>
        <v>0</v>
      </c>
      <c r="L132" s="19">
        <v>0</v>
      </c>
      <c r="M132" s="19">
        <v>0</v>
      </c>
      <c r="N132" s="19">
        <v>1</v>
      </c>
      <c r="O132" s="19">
        <v>0</v>
      </c>
      <c r="P132" s="19">
        <f t="shared" si="10"/>
        <v>1</v>
      </c>
      <c r="Q132" s="19">
        <f t="shared" si="11"/>
        <v>0</v>
      </c>
      <c r="R132" s="19">
        <f t="shared" si="11"/>
        <v>0</v>
      </c>
      <c r="S132" s="19">
        <f t="shared" si="11"/>
        <v>1</v>
      </c>
      <c r="T132" s="19">
        <f t="shared" si="11"/>
        <v>0</v>
      </c>
      <c r="U132" s="19">
        <f t="shared" si="11"/>
        <v>1</v>
      </c>
      <c r="V132" s="22"/>
    </row>
    <row r="133" spans="1:22" x14ac:dyDescent="0.3">
      <c r="A133" s="52">
        <v>72</v>
      </c>
      <c r="B133" s="19">
        <v>0</v>
      </c>
      <c r="C133" s="19">
        <v>1</v>
      </c>
      <c r="D133" s="19">
        <v>2</v>
      </c>
      <c r="E133" s="19">
        <v>1</v>
      </c>
      <c r="F133" s="19">
        <f t="shared" si="8"/>
        <v>4</v>
      </c>
      <c r="G133" s="19">
        <v>0</v>
      </c>
      <c r="H133" s="19">
        <v>1</v>
      </c>
      <c r="I133" s="19">
        <v>1</v>
      </c>
      <c r="J133" s="19">
        <v>0</v>
      </c>
      <c r="K133" s="19">
        <f t="shared" si="9"/>
        <v>2</v>
      </c>
      <c r="L133" s="19">
        <v>0</v>
      </c>
      <c r="M133" s="19">
        <v>0</v>
      </c>
      <c r="N133" s="19">
        <v>2</v>
      </c>
      <c r="O133" s="19">
        <v>1</v>
      </c>
      <c r="P133" s="19">
        <f t="shared" si="10"/>
        <v>3</v>
      </c>
      <c r="Q133" s="19">
        <f t="shared" ref="Q133:U156" si="12">B133+G133+L133</f>
        <v>0</v>
      </c>
      <c r="R133" s="19">
        <f t="shared" si="12"/>
        <v>2</v>
      </c>
      <c r="S133" s="19">
        <f t="shared" si="12"/>
        <v>5</v>
      </c>
      <c r="T133" s="19">
        <f t="shared" si="12"/>
        <v>2</v>
      </c>
      <c r="U133" s="19">
        <f t="shared" si="12"/>
        <v>9</v>
      </c>
      <c r="V133" s="22"/>
    </row>
    <row r="134" spans="1:22" x14ac:dyDescent="0.3">
      <c r="A134" s="52">
        <v>73</v>
      </c>
      <c r="B134" s="19">
        <v>0</v>
      </c>
      <c r="C134" s="19">
        <v>0</v>
      </c>
      <c r="D134" s="19">
        <v>0</v>
      </c>
      <c r="E134" s="19">
        <v>0</v>
      </c>
      <c r="F134" s="19">
        <f t="shared" si="8"/>
        <v>0</v>
      </c>
      <c r="G134" s="19">
        <v>0</v>
      </c>
      <c r="H134" s="19">
        <v>0</v>
      </c>
      <c r="I134" s="19">
        <v>1</v>
      </c>
      <c r="J134" s="19">
        <v>0</v>
      </c>
      <c r="K134" s="19">
        <f t="shared" si="9"/>
        <v>1</v>
      </c>
      <c r="L134" s="19">
        <v>0</v>
      </c>
      <c r="M134" s="19">
        <v>0</v>
      </c>
      <c r="N134" s="19">
        <v>2</v>
      </c>
      <c r="O134" s="19">
        <v>0</v>
      </c>
      <c r="P134" s="19">
        <f t="shared" si="10"/>
        <v>2</v>
      </c>
      <c r="Q134" s="19">
        <f t="shared" si="12"/>
        <v>0</v>
      </c>
      <c r="R134" s="19">
        <f t="shared" si="12"/>
        <v>0</v>
      </c>
      <c r="S134" s="19">
        <f t="shared" si="12"/>
        <v>3</v>
      </c>
      <c r="T134" s="19">
        <f t="shared" si="12"/>
        <v>0</v>
      </c>
      <c r="U134" s="19">
        <f t="shared" si="12"/>
        <v>3</v>
      </c>
      <c r="V134" s="22"/>
    </row>
    <row r="135" spans="1:22" x14ac:dyDescent="0.3">
      <c r="A135" s="52">
        <v>74</v>
      </c>
      <c r="B135" s="19">
        <v>0</v>
      </c>
      <c r="C135" s="19">
        <v>0</v>
      </c>
      <c r="D135" s="19">
        <v>0</v>
      </c>
      <c r="E135" s="19">
        <v>1</v>
      </c>
      <c r="F135" s="19">
        <f t="shared" si="8"/>
        <v>1</v>
      </c>
      <c r="G135" s="19">
        <v>0</v>
      </c>
      <c r="H135" s="19">
        <v>0</v>
      </c>
      <c r="I135" s="19">
        <v>2</v>
      </c>
      <c r="J135" s="19">
        <v>0</v>
      </c>
      <c r="K135" s="19">
        <f t="shared" si="9"/>
        <v>2</v>
      </c>
      <c r="L135" s="19">
        <v>0</v>
      </c>
      <c r="M135" s="19">
        <v>0</v>
      </c>
      <c r="N135" s="19">
        <v>2</v>
      </c>
      <c r="O135" s="19">
        <v>2</v>
      </c>
      <c r="P135" s="19">
        <f t="shared" si="10"/>
        <v>4</v>
      </c>
      <c r="Q135" s="19">
        <f t="shared" si="12"/>
        <v>0</v>
      </c>
      <c r="R135" s="19">
        <f t="shared" si="12"/>
        <v>0</v>
      </c>
      <c r="S135" s="19">
        <f t="shared" si="12"/>
        <v>4</v>
      </c>
      <c r="T135" s="19">
        <f t="shared" si="12"/>
        <v>3</v>
      </c>
      <c r="U135" s="19">
        <f t="shared" si="12"/>
        <v>7</v>
      </c>
      <c r="V135" s="22"/>
    </row>
    <row r="136" spans="1:22" x14ac:dyDescent="0.3">
      <c r="A136" s="52">
        <v>75</v>
      </c>
      <c r="B136" s="19">
        <v>1</v>
      </c>
      <c r="C136" s="19">
        <v>0</v>
      </c>
      <c r="D136" s="19">
        <v>0</v>
      </c>
      <c r="E136" s="19">
        <v>0</v>
      </c>
      <c r="F136" s="19">
        <f t="shared" si="8"/>
        <v>1</v>
      </c>
      <c r="G136" s="19">
        <v>0</v>
      </c>
      <c r="H136" s="19">
        <v>0</v>
      </c>
      <c r="I136" s="19">
        <v>3</v>
      </c>
      <c r="J136" s="19">
        <v>1</v>
      </c>
      <c r="K136" s="19">
        <f t="shared" si="9"/>
        <v>4</v>
      </c>
      <c r="L136" s="19">
        <v>0</v>
      </c>
      <c r="M136" s="19">
        <v>0</v>
      </c>
      <c r="N136" s="19">
        <v>2</v>
      </c>
      <c r="O136" s="19">
        <v>1</v>
      </c>
      <c r="P136" s="19">
        <f t="shared" si="10"/>
        <v>3</v>
      </c>
      <c r="Q136" s="19">
        <f t="shared" si="12"/>
        <v>1</v>
      </c>
      <c r="R136" s="19">
        <f t="shared" si="12"/>
        <v>0</v>
      </c>
      <c r="S136" s="19">
        <f t="shared" si="12"/>
        <v>5</v>
      </c>
      <c r="T136" s="19">
        <f t="shared" si="12"/>
        <v>2</v>
      </c>
      <c r="U136" s="19">
        <f t="shared" si="12"/>
        <v>8</v>
      </c>
      <c r="V136" s="22"/>
    </row>
    <row r="137" spans="1:22" x14ac:dyDescent="0.3">
      <c r="A137" s="52">
        <v>76</v>
      </c>
      <c r="B137" s="19">
        <v>0</v>
      </c>
      <c r="C137" s="19">
        <v>0</v>
      </c>
      <c r="D137" s="19">
        <v>0</v>
      </c>
      <c r="E137" s="19">
        <v>2</v>
      </c>
      <c r="F137" s="19">
        <f t="shared" si="8"/>
        <v>2</v>
      </c>
      <c r="G137" s="19">
        <v>0</v>
      </c>
      <c r="H137" s="19">
        <v>0</v>
      </c>
      <c r="I137" s="19">
        <v>0</v>
      </c>
      <c r="J137" s="19">
        <v>0</v>
      </c>
      <c r="K137" s="19">
        <f t="shared" si="9"/>
        <v>0</v>
      </c>
      <c r="L137" s="19">
        <v>0</v>
      </c>
      <c r="M137" s="19">
        <v>0</v>
      </c>
      <c r="N137" s="19">
        <v>1</v>
      </c>
      <c r="O137" s="19">
        <v>2</v>
      </c>
      <c r="P137" s="19">
        <f t="shared" si="10"/>
        <v>3</v>
      </c>
      <c r="Q137" s="19">
        <f t="shared" si="12"/>
        <v>0</v>
      </c>
      <c r="R137" s="19">
        <f t="shared" si="12"/>
        <v>0</v>
      </c>
      <c r="S137" s="19">
        <f t="shared" si="12"/>
        <v>1</v>
      </c>
      <c r="T137" s="19">
        <f t="shared" si="12"/>
        <v>4</v>
      </c>
      <c r="U137" s="19">
        <f t="shared" si="12"/>
        <v>5</v>
      </c>
      <c r="V137" s="22"/>
    </row>
    <row r="138" spans="1:22" x14ac:dyDescent="0.3">
      <c r="A138" s="52">
        <v>77</v>
      </c>
      <c r="B138" s="19">
        <v>0</v>
      </c>
      <c r="C138" s="19">
        <v>0</v>
      </c>
      <c r="D138" s="19">
        <v>0</v>
      </c>
      <c r="E138" s="19">
        <v>0</v>
      </c>
      <c r="F138" s="19">
        <f t="shared" si="8"/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f t="shared" si="9"/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f t="shared" si="10"/>
        <v>0</v>
      </c>
      <c r="Q138" s="19">
        <f t="shared" si="12"/>
        <v>0</v>
      </c>
      <c r="R138" s="19">
        <f t="shared" si="12"/>
        <v>0</v>
      </c>
      <c r="S138" s="19">
        <f t="shared" si="12"/>
        <v>0</v>
      </c>
      <c r="T138" s="19">
        <f t="shared" si="12"/>
        <v>0</v>
      </c>
      <c r="U138" s="19">
        <f t="shared" si="12"/>
        <v>0</v>
      </c>
      <c r="V138" s="22"/>
    </row>
    <row r="139" spans="1:22" x14ac:dyDescent="0.3">
      <c r="A139" s="52">
        <v>78</v>
      </c>
      <c r="B139" s="19">
        <v>1</v>
      </c>
      <c r="C139" s="19">
        <v>1</v>
      </c>
      <c r="D139" s="19">
        <v>0</v>
      </c>
      <c r="E139" s="19">
        <v>0</v>
      </c>
      <c r="F139" s="19">
        <f t="shared" si="8"/>
        <v>2</v>
      </c>
      <c r="G139" s="19">
        <v>0</v>
      </c>
      <c r="H139" s="19">
        <v>0</v>
      </c>
      <c r="I139" s="19">
        <v>0</v>
      </c>
      <c r="J139" s="19">
        <v>0</v>
      </c>
      <c r="K139" s="19">
        <f t="shared" si="9"/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f t="shared" si="10"/>
        <v>0</v>
      </c>
      <c r="Q139" s="19">
        <f t="shared" si="12"/>
        <v>1</v>
      </c>
      <c r="R139" s="19">
        <f t="shared" si="12"/>
        <v>1</v>
      </c>
      <c r="S139" s="19">
        <f t="shared" si="12"/>
        <v>0</v>
      </c>
      <c r="T139" s="19">
        <f t="shared" si="12"/>
        <v>0</v>
      </c>
      <c r="U139" s="19">
        <f t="shared" si="12"/>
        <v>2</v>
      </c>
      <c r="V139" s="22"/>
    </row>
    <row r="140" spans="1:22" x14ac:dyDescent="0.3">
      <c r="A140" s="52">
        <v>79</v>
      </c>
      <c r="B140" s="19">
        <v>0</v>
      </c>
      <c r="C140" s="19">
        <v>0</v>
      </c>
      <c r="D140" s="19">
        <v>1</v>
      </c>
      <c r="E140" s="19">
        <v>0</v>
      </c>
      <c r="F140" s="19">
        <f t="shared" si="8"/>
        <v>1</v>
      </c>
      <c r="G140" s="19">
        <v>0</v>
      </c>
      <c r="H140" s="19">
        <v>0</v>
      </c>
      <c r="I140" s="19">
        <v>2</v>
      </c>
      <c r="J140" s="19">
        <v>0</v>
      </c>
      <c r="K140" s="19">
        <f t="shared" si="9"/>
        <v>2</v>
      </c>
      <c r="L140" s="19">
        <v>1</v>
      </c>
      <c r="M140" s="19">
        <v>0</v>
      </c>
      <c r="N140" s="19">
        <v>0</v>
      </c>
      <c r="O140" s="19">
        <v>1</v>
      </c>
      <c r="P140" s="19">
        <f t="shared" si="10"/>
        <v>2</v>
      </c>
      <c r="Q140" s="19">
        <f t="shared" si="12"/>
        <v>1</v>
      </c>
      <c r="R140" s="19">
        <f t="shared" si="12"/>
        <v>0</v>
      </c>
      <c r="S140" s="19">
        <f t="shared" si="12"/>
        <v>3</v>
      </c>
      <c r="T140" s="19">
        <f t="shared" si="12"/>
        <v>1</v>
      </c>
      <c r="U140" s="19">
        <f t="shared" si="12"/>
        <v>5</v>
      </c>
      <c r="V140" s="22"/>
    </row>
    <row r="141" spans="1:22" x14ac:dyDescent="0.3">
      <c r="A141" s="52">
        <v>80</v>
      </c>
      <c r="B141" s="19">
        <v>0</v>
      </c>
      <c r="C141" s="19">
        <v>0</v>
      </c>
      <c r="D141" s="19">
        <v>0</v>
      </c>
      <c r="E141" s="19">
        <v>0</v>
      </c>
      <c r="F141" s="19">
        <f t="shared" si="8"/>
        <v>0</v>
      </c>
      <c r="G141" s="19">
        <v>0</v>
      </c>
      <c r="H141" s="19">
        <v>0</v>
      </c>
      <c r="I141" s="19">
        <v>1</v>
      </c>
      <c r="J141" s="19">
        <v>0</v>
      </c>
      <c r="K141" s="19">
        <f t="shared" si="9"/>
        <v>1</v>
      </c>
      <c r="L141" s="19">
        <v>0</v>
      </c>
      <c r="M141" s="19">
        <v>0</v>
      </c>
      <c r="N141" s="19">
        <v>0</v>
      </c>
      <c r="O141" s="19">
        <v>0</v>
      </c>
      <c r="P141" s="19">
        <f t="shared" si="10"/>
        <v>0</v>
      </c>
      <c r="Q141" s="19">
        <f t="shared" si="12"/>
        <v>0</v>
      </c>
      <c r="R141" s="19">
        <f t="shared" si="12"/>
        <v>0</v>
      </c>
      <c r="S141" s="19">
        <f t="shared" si="12"/>
        <v>1</v>
      </c>
      <c r="T141" s="19">
        <f t="shared" si="12"/>
        <v>0</v>
      </c>
      <c r="U141" s="19">
        <f t="shared" si="12"/>
        <v>1</v>
      </c>
      <c r="V141" s="22"/>
    </row>
    <row r="142" spans="1:22" x14ac:dyDescent="0.3">
      <c r="A142" s="52">
        <v>81</v>
      </c>
      <c r="B142" s="19">
        <v>0</v>
      </c>
      <c r="C142" s="19">
        <v>0</v>
      </c>
      <c r="D142" s="19">
        <v>0</v>
      </c>
      <c r="E142" s="19">
        <v>0</v>
      </c>
      <c r="F142" s="19">
        <f t="shared" si="8"/>
        <v>0</v>
      </c>
      <c r="G142" s="19">
        <v>0</v>
      </c>
      <c r="H142" s="19">
        <v>0</v>
      </c>
      <c r="I142" s="19">
        <v>0</v>
      </c>
      <c r="J142" s="19">
        <v>0</v>
      </c>
      <c r="K142" s="19">
        <f t="shared" si="9"/>
        <v>0</v>
      </c>
      <c r="L142" s="19">
        <v>0</v>
      </c>
      <c r="M142" s="19">
        <v>0</v>
      </c>
      <c r="N142" s="19">
        <v>0</v>
      </c>
      <c r="O142" s="19">
        <v>0</v>
      </c>
      <c r="P142" s="19">
        <f t="shared" si="10"/>
        <v>0</v>
      </c>
      <c r="Q142" s="19">
        <f t="shared" si="12"/>
        <v>0</v>
      </c>
      <c r="R142" s="19">
        <f t="shared" si="12"/>
        <v>0</v>
      </c>
      <c r="S142" s="19">
        <f t="shared" si="12"/>
        <v>0</v>
      </c>
      <c r="T142" s="19">
        <f t="shared" si="12"/>
        <v>0</v>
      </c>
      <c r="U142" s="19">
        <f t="shared" si="12"/>
        <v>0</v>
      </c>
      <c r="V142" s="22"/>
    </row>
    <row r="143" spans="1:22" x14ac:dyDescent="0.3">
      <c r="A143" s="52">
        <v>82</v>
      </c>
      <c r="B143" s="19">
        <v>0</v>
      </c>
      <c r="C143" s="19">
        <v>2</v>
      </c>
      <c r="D143" s="19">
        <v>3</v>
      </c>
      <c r="E143" s="19">
        <v>0</v>
      </c>
      <c r="F143" s="19">
        <f t="shared" si="8"/>
        <v>5</v>
      </c>
      <c r="G143" s="19">
        <v>0</v>
      </c>
      <c r="H143" s="19">
        <v>0</v>
      </c>
      <c r="I143" s="19">
        <v>0</v>
      </c>
      <c r="J143" s="19">
        <v>1</v>
      </c>
      <c r="K143" s="19">
        <f t="shared" si="9"/>
        <v>1</v>
      </c>
      <c r="L143" s="19">
        <v>0</v>
      </c>
      <c r="M143" s="19">
        <v>0</v>
      </c>
      <c r="N143" s="19">
        <v>0</v>
      </c>
      <c r="O143" s="19">
        <v>0</v>
      </c>
      <c r="P143" s="19">
        <f t="shared" si="10"/>
        <v>0</v>
      </c>
      <c r="Q143" s="19">
        <f t="shared" si="12"/>
        <v>0</v>
      </c>
      <c r="R143" s="19">
        <f t="shared" si="12"/>
        <v>2</v>
      </c>
      <c r="S143" s="19">
        <f t="shared" si="12"/>
        <v>3</v>
      </c>
      <c r="T143" s="19">
        <f t="shared" si="12"/>
        <v>1</v>
      </c>
      <c r="U143" s="19">
        <f t="shared" si="12"/>
        <v>6</v>
      </c>
      <c r="V143" s="22"/>
    </row>
    <row r="144" spans="1:22" x14ac:dyDescent="0.3">
      <c r="A144" s="52">
        <v>83</v>
      </c>
      <c r="B144" s="19">
        <v>0</v>
      </c>
      <c r="C144" s="19">
        <v>1</v>
      </c>
      <c r="D144" s="19">
        <v>0</v>
      </c>
      <c r="E144" s="19">
        <v>0</v>
      </c>
      <c r="F144" s="19">
        <f t="shared" si="8"/>
        <v>1</v>
      </c>
      <c r="G144" s="19">
        <v>0</v>
      </c>
      <c r="H144" s="19">
        <v>0</v>
      </c>
      <c r="I144" s="19">
        <v>0</v>
      </c>
      <c r="J144" s="19">
        <v>0</v>
      </c>
      <c r="K144" s="19">
        <f t="shared" si="9"/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f t="shared" si="10"/>
        <v>0</v>
      </c>
      <c r="Q144" s="19">
        <f t="shared" si="12"/>
        <v>0</v>
      </c>
      <c r="R144" s="19">
        <f t="shared" si="12"/>
        <v>1</v>
      </c>
      <c r="S144" s="19">
        <f t="shared" si="12"/>
        <v>0</v>
      </c>
      <c r="T144" s="19">
        <f t="shared" si="12"/>
        <v>0</v>
      </c>
      <c r="U144" s="19">
        <f t="shared" si="12"/>
        <v>1</v>
      </c>
      <c r="V144" s="22"/>
    </row>
    <row r="145" spans="1:22" x14ac:dyDescent="0.3">
      <c r="A145" s="52">
        <v>84</v>
      </c>
      <c r="B145" s="19">
        <v>0</v>
      </c>
      <c r="C145" s="19">
        <v>0</v>
      </c>
      <c r="D145" s="19">
        <v>0</v>
      </c>
      <c r="E145" s="19">
        <v>0</v>
      </c>
      <c r="F145" s="19">
        <f t="shared" si="8"/>
        <v>0</v>
      </c>
      <c r="G145" s="19">
        <v>0</v>
      </c>
      <c r="H145" s="19">
        <v>1</v>
      </c>
      <c r="I145" s="19">
        <v>0</v>
      </c>
      <c r="J145" s="19">
        <v>0</v>
      </c>
      <c r="K145" s="19">
        <f t="shared" si="9"/>
        <v>1</v>
      </c>
      <c r="L145" s="19">
        <v>0</v>
      </c>
      <c r="M145" s="19">
        <v>0</v>
      </c>
      <c r="N145" s="19">
        <v>0</v>
      </c>
      <c r="O145" s="19">
        <v>1</v>
      </c>
      <c r="P145" s="19">
        <f t="shared" si="10"/>
        <v>1</v>
      </c>
      <c r="Q145" s="19">
        <f t="shared" si="12"/>
        <v>0</v>
      </c>
      <c r="R145" s="19">
        <f t="shared" si="12"/>
        <v>1</v>
      </c>
      <c r="S145" s="19">
        <f t="shared" si="12"/>
        <v>0</v>
      </c>
      <c r="T145" s="19">
        <f t="shared" si="12"/>
        <v>1</v>
      </c>
      <c r="U145" s="19">
        <f t="shared" si="12"/>
        <v>2</v>
      </c>
      <c r="V145" s="22"/>
    </row>
    <row r="146" spans="1:22" x14ac:dyDescent="0.3">
      <c r="A146" s="52">
        <v>85</v>
      </c>
      <c r="B146" s="19">
        <v>0</v>
      </c>
      <c r="C146" s="19">
        <v>1</v>
      </c>
      <c r="D146" s="19">
        <v>3</v>
      </c>
      <c r="E146" s="19">
        <v>0</v>
      </c>
      <c r="F146" s="19">
        <f t="shared" ref="F146:F156" si="13">SUM(B146:E146)</f>
        <v>4</v>
      </c>
      <c r="G146" s="19">
        <v>0</v>
      </c>
      <c r="H146" s="19">
        <v>0</v>
      </c>
      <c r="I146" s="19">
        <v>1</v>
      </c>
      <c r="J146" s="19">
        <v>0</v>
      </c>
      <c r="K146" s="19">
        <f t="shared" ref="K146:K156" si="14">SUM(G146:J146)</f>
        <v>1</v>
      </c>
      <c r="L146" s="19">
        <v>0</v>
      </c>
      <c r="M146" s="19">
        <v>0</v>
      </c>
      <c r="N146" s="19">
        <v>2</v>
      </c>
      <c r="O146" s="19">
        <v>3</v>
      </c>
      <c r="P146" s="19">
        <f t="shared" ref="P146:P156" si="15">SUM(L146:O146)</f>
        <v>5</v>
      </c>
      <c r="Q146" s="19">
        <f t="shared" si="12"/>
        <v>0</v>
      </c>
      <c r="R146" s="19">
        <f t="shared" si="12"/>
        <v>1</v>
      </c>
      <c r="S146" s="19">
        <f t="shared" si="12"/>
        <v>6</v>
      </c>
      <c r="T146" s="19">
        <f t="shared" si="12"/>
        <v>3</v>
      </c>
      <c r="U146" s="19">
        <f t="shared" si="12"/>
        <v>10</v>
      </c>
      <c r="V146" s="22"/>
    </row>
    <row r="147" spans="1:22" x14ac:dyDescent="0.3">
      <c r="A147" s="52">
        <v>86</v>
      </c>
      <c r="B147" s="19">
        <v>0</v>
      </c>
      <c r="C147" s="19">
        <v>1</v>
      </c>
      <c r="D147" s="19">
        <v>3</v>
      </c>
      <c r="E147" s="19">
        <v>1</v>
      </c>
      <c r="F147" s="19">
        <f t="shared" si="13"/>
        <v>5</v>
      </c>
      <c r="G147" s="19">
        <v>0</v>
      </c>
      <c r="H147" s="19">
        <v>0</v>
      </c>
      <c r="I147" s="19">
        <v>1</v>
      </c>
      <c r="J147" s="19">
        <v>1</v>
      </c>
      <c r="K147" s="19">
        <f t="shared" si="14"/>
        <v>2</v>
      </c>
      <c r="L147" s="19">
        <v>0</v>
      </c>
      <c r="M147" s="19">
        <v>0</v>
      </c>
      <c r="N147" s="19">
        <v>4</v>
      </c>
      <c r="O147" s="19">
        <v>2</v>
      </c>
      <c r="P147" s="19">
        <f t="shared" si="15"/>
        <v>6</v>
      </c>
      <c r="Q147" s="19">
        <f t="shared" si="12"/>
        <v>0</v>
      </c>
      <c r="R147" s="19">
        <f t="shared" si="12"/>
        <v>1</v>
      </c>
      <c r="S147" s="19">
        <f t="shared" si="12"/>
        <v>8</v>
      </c>
      <c r="T147" s="19">
        <f t="shared" si="12"/>
        <v>4</v>
      </c>
      <c r="U147" s="19">
        <f t="shared" si="12"/>
        <v>13</v>
      </c>
      <c r="V147" s="22"/>
    </row>
    <row r="148" spans="1:22" x14ac:dyDescent="0.3">
      <c r="A148" s="52">
        <v>87</v>
      </c>
      <c r="B148" s="19">
        <v>0</v>
      </c>
      <c r="C148" s="19">
        <v>0</v>
      </c>
      <c r="D148" s="19">
        <v>1</v>
      </c>
      <c r="E148" s="19">
        <v>0</v>
      </c>
      <c r="F148" s="19">
        <f t="shared" si="13"/>
        <v>1</v>
      </c>
      <c r="G148" s="19">
        <v>0</v>
      </c>
      <c r="H148" s="19">
        <v>1</v>
      </c>
      <c r="I148" s="19">
        <v>0</v>
      </c>
      <c r="J148" s="19">
        <v>0</v>
      </c>
      <c r="K148" s="19">
        <f t="shared" si="14"/>
        <v>1</v>
      </c>
      <c r="L148" s="19">
        <v>0</v>
      </c>
      <c r="M148" s="19">
        <v>0</v>
      </c>
      <c r="N148" s="19">
        <v>0</v>
      </c>
      <c r="O148" s="19">
        <v>2</v>
      </c>
      <c r="P148" s="19">
        <f t="shared" si="15"/>
        <v>2</v>
      </c>
      <c r="Q148" s="19">
        <f t="shared" si="12"/>
        <v>0</v>
      </c>
      <c r="R148" s="19">
        <f t="shared" si="12"/>
        <v>1</v>
      </c>
      <c r="S148" s="19">
        <f t="shared" si="12"/>
        <v>1</v>
      </c>
      <c r="T148" s="19">
        <f t="shared" si="12"/>
        <v>2</v>
      </c>
      <c r="U148" s="19">
        <f t="shared" si="12"/>
        <v>4</v>
      </c>
      <c r="V148" s="22"/>
    </row>
    <row r="149" spans="1:22" x14ac:dyDescent="0.3">
      <c r="A149" s="52">
        <v>88</v>
      </c>
      <c r="B149" s="19">
        <v>0</v>
      </c>
      <c r="C149" s="19">
        <v>1</v>
      </c>
      <c r="D149" s="19">
        <v>0</v>
      </c>
      <c r="E149" s="19">
        <v>0</v>
      </c>
      <c r="F149" s="19">
        <f t="shared" si="13"/>
        <v>1</v>
      </c>
      <c r="G149" s="19">
        <v>0</v>
      </c>
      <c r="H149" s="19">
        <v>0</v>
      </c>
      <c r="I149" s="19">
        <v>2</v>
      </c>
      <c r="J149" s="19">
        <v>0</v>
      </c>
      <c r="K149" s="19">
        <f t="shared" si="14"/>
        <v>2</v>
      </c>
      <c r="L149" s="19">
        <v>0</v>
      </c>
      <c r="M149" s="19">
        <v>0</v>
      </c>
      <c r="N149" s="19">
        <v>0</v>
      </c>
      <c r="O149" s="19">
        <v>1</v>
      </c>
      <c r="P149" s="19">
        <f t="shared" si="15"/>
        <v>1</v>
      </c>
      <c r="Q149" s="19">
        <f t="shared" si="12"/>
        <v>0</v>
      </c>
      <c r="R149" s="19">
        <f t="shared" si="12"/>
        <v>1</v>
      </c>
      <c r="S149" s="19">
        <f t="shared" si="12"/>
        <v>2</v>
      </c>
      <c r="T149" s="19">
        <f t="shared" si="12"/>
        <v>1</v>
      </c>
      <c r="U149" s="19">
        <f t="shared" si="12"/>
        <v>4</v>
      </c>
      <c r="V149" s="22"/>
    </row>
    <row r="150" spans="1:22" x14ac:dyDescent="0.3">
      <c r="A150" s="52">
        <v>89</v>
      </c>
      <c r="B150" s="19">
        <v>0</v>
      </c>
      <c r="C150" s="19">
        <v>0</v>
      </c>
      <c r="D150" s="19">
        <v>1</v>
      </c>
      <c r="E150" s="19">
        <v>0</v>
      </c>
      <c r="F150" s="19">
        <f t="shared" si="13"/>
        <v>1</v>
      </c>
      <c r="G150" s="19">
        <v>0</v>
      </c>
      <c r="H150" s="19">
        <v>0</v>
      </c>
      <c r="I150" s="19">
        <v>0</v>
      </c>
      <c r="J150" s="19">
        <v>1</v>
      </c>
      <c r="K150" s="19">
        <f t="shared" si="14"/>
        <v>1</v>
      </c>
      <c r="L150" s="19">
        <v>0</v>
      </c>
      <c r="M150" s="19">
        <v>0</v>
      </c>
      <c r="N150" s="19">
        <v>1</v>
      </c>
      <c r="O150" s="19">
        <v>1</v>
      </c>
      <c r="P150" s="19">
        <f t="shared" si="15"/>
        <v>2</v>
      </c>
      <c r="Q150" s="19">
        <f t="shared" si="12"/>
        <v>0</v>
      </c>
      <c r="R150" s="19">
        <f t="shared" si="12"/>
        <v>0</v>
      </c>
      <c r="S150" s="19">
        <f t="shared" si="12"/>
        <v>2</v>
      </c>
      <c r="T150" s="19">
        <f t="shared" si="12"/>
        <v>2</v>
      </c>
      <c r="U150" s="19">
        <f t="shared" si="12"/>
        <v>4</v>
      </c>
      <c r="V150" s="22"/>
    </row>
    <row r="151" spans="1:22" x14ac:dyDescent="0.3">
      <c r="A151" s="52">
        <v>90</v>
      </c>
      <c r="B151" s="19">
        <v>0</v>
      </c>
      <c r="C151" s="19">
        <v>1</v>
      </c>
      <c r="D151" s="19">
        <v>0</v>
      </c>
      <c r="E151" s="19">
        <v>0</v>
      </c>
      <c r="F151" s="19">
        <f t="shared" si="13"/>
        <v>1</v>
      </c>
      <c r="G151" s="19">
        <v>0</v>
      </c>
      <c r="H151" s="19">
        <v>0</v>
      </c>
      <c r="I151" s="19">
        <v>2</v>
      </c>
      <c r="J151" s="19">
        <v>0</v>
      </c>
      <c r="K151" s="19">
        <f t="shared" si="14"/>
        <v>2</v>
      </c>
      <c r="L151" s="19">
        <v>0</v>
      </c>
      <c r="M151" s="19">
        <v>0</v>
      </c>
      <c r="N151" s="19">
        <v>2</v>
      </c>
      <c r="O151" s="19">
        <v>3</v>
      </c>
      <c r="P151" s="19">
        <f t="shared" si="15"/>
        <v>5</v>
      </c>
      <c r="Q151" s="19">
        <f t="shared" si="12"/>
        <v>0</v>
      </c>
      <c r="R151" s="19">
        <f t="shared" si="12"/>
        <v>1</v>
      </c>
      <c r="S151" s="19">
        <f t="shared" si="12"/>
        <v>4</v>
      </c>
      <c r="T151" s="19">
        <f t="shared" si="12"/>
        <v>3</v>
      </c>
      <c r="U151" s="19">
        <f t="shared" si="12"/>
        <v>8</v>
      </c>
      <c r="V151" s="22"/>
    </row>
    <row r="152" spans="1:22" x14ac:dyDescent="0.3">
      <c r="A152" s="52">
        <v>91</v>
      </c>
      <c r="B152" s="19">
        <v>0</v>
      </c>
      <c r="C152" s="19">
        <v>0</v>
      </c>
      <c r="D152" s="19">
        <v>0</v>
      </c>
      <c r="E152" s="19">
        <v>0</v>
      </c>
      <c r="F152" s="19">
        <f t="shared" si="13"/>
        <v>0</v>
      </c>
      <c r="G152" s="19">
        <v>0</v>
      </c>
      <c r="H152" s="19">
        <v>1</v>
      </c>
      <c r="I152" s="19">
        <v>1</v>
      </c>
      <c r="J152" s="19">
        <v>1</v>
      </c>
      <c r="K152" s="19">
        <f t="shared" si="14"/>
        <v>3</v>
      </c>
      <c r="L152" s="19">
        <v>0</v>
      </c>
      <c r="M152" s="19">
        <v>0</v>
      </c>
      <c r="N152" s="19">
        <v>0</v>
      </c>
      <c r="O152" s="19">
        <v>0</v>
      </c>
      <c r="P152" s="19">
        <f t="shared" si="15"/>
        <v>0</v>
      </c>
      <c r="Q152" s="19">
        <f t="shared" si="12"/>
        <v>0</v>
      </c>
      <c r="R152" s="19">
        <f t="shared" si="12"/>
        <v>1</v>
      </c>
      <c r="S152" s="19">
        <f t="shared" si="12"/>
        <v>1</v>
      </c>
      <c r="T152" s="19">
        <f t="shared" si="12"/>
        <v>1</v>
      </c>
      <c r="U152" s="19">
        <f t="shared" si="12"/>
        <v>3</v>
      </c>
      <c r="V152" s="22"/>
    </row>
    <row r="153" spans="1:22" x14ac:dyDescent="0.3">
      <c r="A153" s="52">
        <v>92</v>
      </c>
      <c r="B153" s="19">
        <v>0</v>
      </c>
      <c r="C153" s="19">
        <v>0</v>
      </c>
      <c r="D153" s="19">
        <v>0</v>
      </c>
      <c r="E153" s="19">
        <v>0</v>
      </c>
      <c r="F153" s="19">
        <f t="shared" si="13"/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f t="shared" si="14"/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f t="shared" si="15"/>
        <v>0</v>
      </c>
      <c r="Q153" s="19">
        <f t="shared" si="12"/>
        <v>0</v>
      </c>
      <c r="R153" s="19">
        <f t="shared" si="12"/>
        <v>0</v>
      </c>
      <c r="S153" s="19">
        <f t="shared" si="12"/>
        <v>0</v>
      </c>
      <c r="T153" s="19">
        <f t="shared" si="12"/>
        <v>0</v>
      </c>
      <c r="U153" s="19">
        <f t="shared" si="12"/>
        <v>0</v>
      </c>
      <c r="V153" s="22"/>
    </row>
    <row r="154" spans="1:22" x14ac:dyDescent="0.3">
      <c r="A154" s="52">
        <v>93</v>
      </c>
      <c r="B154" s="19">
        <v>0</v>
      </c>
      <c r="C154" s="19">
        <v>0</v>
      </c>
      <c r="D154" s="19">
        <v>1</v>
      </c>
      <c r="E154" s="19">
        <v>0</v>
      </c>
      <c r="F154" s="19">
        <f t="shared" si="13"/>
        <v>1</v>
      </c>
      <c r="G154" s="19">
        <v>0</v>
      </c>
      <c r="H154" s="19">
        <v>1</v>
      </c>
      <c r="I154" s="19">
        <v>1</v>
      </c>
      <c r="J154" s="19">
        <v>0</v>
      </c>
      <c r="K154" s="19">
        <f t="shared" si="14"/>
        <v>2</v>
      </c>
      <c r="L154" s="19">
        <v>0</v>
      </c>
      <c r="M154" s="19">
        <v>0</v>
      </c>
      <c r="N154" s="19">
        <v>1</v>
      </c>
      <c r="O154" s="19">
        <v>0</v>
      </c>
      <c r="P154" s="19">
        <f t="shared" si="15"/>
        <v>1</v>
      </c>
      <c r="Q154" s="19">
        <f t="shared" si="12"/>
        <v>0</v>
      </c>
      <c r="R154" s="19">
        <f t="shared" si="12"/>
        <v>1</v>
      </c>
      <c r="S154" s="19">
        <f t="shared" si="12"/>
        <v>3</v>
      </c>
      <c r="T154" s="19">
        <f t="shared" si="12"/>
        <v>0</v>
      </c>
      <c r="U154" s="19">
        <f t="shared" si="12"/>
        <v>4</v>
      </c>
      <c r="V154" s="22"/>
    </row>
    <row r="155" spans="1:22" x14ac:dyDescent="0.3">
      <c r="A155" s="52">
        <v>94</v>
      </c>
      <c r="B155" s="19">
        <v>0</v>
      </c>
      <c r="C155" s="19">
        <v>0</v>
      </c>
      <c r="D155" s="19">
        <v>0</v>
      </c>
      <c r="E155" s="19">
        <v>0</v>
      </c>
      <c r="F155" s="19">
        <f t="shared" si="13"/>
        <v>0</v>
      </c>
      <c r="G155" s="19">
        <v>0</v>
      </c>
      <c r="H155" s="19">
        <v>0</v>
      </c>
      <c r="I155" s="19">
        <v>1</v>
      </c>
      <c r="J155" s="19">
        <v>0</v>
      </c>
      <c r="K155" s="19">
        <f t="shared" si="14"/>
        <v>1</v>
      </c>
      <c r="L155" s="19">
        <v>0</v>
      </c>
      <c r="M155" s="19">
        <v>1</v>
      </c>
      <c r="N155" s="19">
        <v>0</v>
      </c>
      <c r="O155" s="19">
        <v>0</v>
      </c>
      <c r="P155" s="19">
        <f t="shared" si="15"/>
        <v>1</v>
      </c>
      <c r="Q155" s="19">
        <f t="shared" si="12"/>
        <v>0</v>
      </c>
      <c r="R155" s="19">
        <f t="shared" si="12"/>
        <v>1</v>
      </c>
      <c r="S155" s="19">
        <f t="shared" si="12"/>
        <v>1</v>
      </c>
      <c r="T155" s="19">
        <f t="shared" si="12"/>
        <v>0</v>
      </c>
      <c r="U155" s="19">
        <f t="shared" si="12"/>
        <v>2</v>
      </c>
      <c r="V155" s="22"/>
    </row>
    <row r="156" spans="1:22" x14ac:dyDescent="0.3">
      <c r="A156" s="52">
        <v>95</v>
      </c>
      <c r="B156" s="19">
        <v>0</v>
      </c>
      <c r="C156" s="19">
        <v>0</v>
      </c>
      <c r="D156" s="19">
        <v>1</v>
      </c>
      <c r="E156" s="19">
        <v>1</v>
      </c>
      <c r="F156" s="19">
        <f t="shared" si="13"/>
        <v>2</v>
      </c>
      <c r="G156" s="19">
        <v>0</v>
      </c>
      <c r="H156" s="19">
        <v>0</v>
      </c>
      <c r="I156" s="19">
        <v>0</v>
      </c>
      <c r="J156" s="19">
        <v>2</v>
      </c>
      <c r="K156" s="19">
        <f t="shared" si="14"/>
        <v>2</v>
      </c>
      <c r="L156" s="19">
        <v>0</v>
      </c>
      <c r="M156" s="19">
        <v>0</v>
      </c>
      <c r="N156" s="19">
        <v>1</v>
      </c>
      <c r="O156" s="19">
        <v>3</v>
      </c>
      <c r="P156" s="19">
        <f t="shared" si="15"/>
        <v>4</v>
      </c>
      <c r="Q156" s="19">
        <f t="shared" si="12"/>
        <v>0</v>
      </c>
      <c r="R156" s="19">
        <f t="shared" si="12"/>
        <v>0</v>
      </c>
      <c r="S156" s="19">
        <f t="shared" si="12"/>
        <v>2</v>
      </c>
      <c r="T156" s="19">
        <f t="shared" si="12"/>
        <v>6</v>
      </c>
      <c r="U156" s="19">
        <f t="shared" si="12"/>
        <v>8</v>
      </c>
      <c r="V156" s="22"/>
    </row>
  </sheetData>
  <mergeCells count="2">
    <mergeCell ref="B1:U1"/>
    <mergeCell ref="B80:U8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2"/>
  <sheetViews>
    <sheetView workbookViewId="0">
      <selection sqref="A1:XFD1048576"/>
    </sheetView>
  </sheetViews>
  <sheetFormatPr baseColWidth="10" defaultRowHeight="14.4" x14ac:dyDescent="0.3"/>
  <sheetData>
    <row r="1" spans="1:21" x14ac:dyDescent="0.3">
      <c r="A1" s="51"/>
      <c r="B1" s="173" t="s">
        <v>147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</row>
    <row r="2" spans="1:21" x14ac:dyDescent="0.3">
      <c r="A2" s="19" t="s">
        <v>95</v>
      </c>
      <c r="B2" s="19" t="s">
        <v>33</v>
      </c>
      <c r="C2" s="19" t="s">
        <v>34</v>
      </c>
      <c r="D2" s="19" t="s">
        <v>35</v>
      </c>
      <c r="E2" s="19" t="s">
        <v>42</v>
      </c>
      <c r="F2" s="19" t="s">
        <v>45</v>
      </c>
      <c r="G2" s="19" t="s">
        <v>36</v>
      </c>
      <c r="H2" s="19" t="s">
        <v>37</v>
      </c>
      <c r="I2" s="19" t="s">
        <v>38</v>
      </c>
      <c r="J2" s="19" t="s">
        <v>43</v>
      </c>
      <c r="K2" s="19" t="s">
        <v>46</v>
      </c>
      <c r="L2" s="19" t="s">
        <v>39</v>
      </c>
      <c r="M2" s="19" t="s">
        <v>40</v>
      </c>
      <c r="N2" s="19" t="s">
        <v>41</v>
      </c>
      <c r="O2" s="19" t="s">
        <v>44</v>
      </c>
      <c r="P2" s="19" t="s">
        <v>47</v>
      </c>
      <c r="Q2" s="19" t="s">
        <v>52</v>
      </c>
      <c r="R2" s="19" t="s">
        <v>53</v>
      </c>
      <c r="S2" s="19" t="s">
        <v>54</v>
      </c>
      <c r="T2" s="19" t="s">
        <v>55</v>
      </c>
      <c r="U2" s="19" t="s">
        <v>56</v>
      </c>
    </row>
    <row r="3" spans="1:21" x14ac:dyDescent="0.3">
      <c r="A3" s="10">
        <v>96</v>
      </c>
      <c r="B3" s="48">
        <v>0</v>
      </c>
      <c r="C3" s="48">
        <v>0</v>
      </c>
      <c r="D3" s="48">
        <v>0</v>
      </c>
      <c r="E3" s="48">
        <v>3</v>
      </c>
      <c r="F3" s="48">
        <f t="shared" ref="F3:F35" si="0">SUM(B3:E3)</f>
        <v>3</v>
      </c>
      <c r="G3" s="48">
        <v>0</v>
      </c>
      <c r="H3" s="48">
        <v>0</v>
      </c>
      <c r="I3" s="48">
        <v>3</v>
      </c>
      <c r="J3" s="48">
        <v>0</v>
      </c>
      <c r="K3" s="48">
        <f t="shared" ref="K3:K35" si="1">SUM(G3:J3)</f>
        <v>3</v>
      </c>
      <c r="L3" s="48">
        <v>0</v>
      </c>
      <c r="M3" s="48">
        <v>0</v>
      </c>
      <c r="N3" s="48">
        <v>0</v>
      </c>
      <c r="O3" s="48">
        <v>2</v>
      </c>
      <c r="P3" s="48">
        <f t="shared" ref="P3:P35" si="2">SUM(L3:O3)</f>
        <v>2</v>
      </c>
      <c r="Q3" s="48">
        <f t="shared" ref="Q3:U53" si="3">B3+G3+L3</f>
        <v>0</v>
      </c>
      <c r="R3" s="48">
        <f t="shared" si="3"/>
        <v>0</v>
      </c>
      <c r="S3" s="48">
        <f t="shared" si="3"/>
        <v>3</v>
      </c>
      <c r="T3" s="48">
        <f t="shared" si="3"/>
        <v>5</v>
      </c>
      <c r="U3" s="48">
        <f t="shared" si="3"/>
        <v>8</v>
      </c>
    </row>
    <row r="4" spans="1:21" x14ac:dyDescent="0.3">
      <c r="A4" s="10">
        <v>97</v>
      </c>
      <c r="B4" s="48">
        <v>0</v>
      </c>
      <c r="C4" s="48">
        <v>1</v>
      </c>
      <c r="D4" s="48">
        <v>0</v>
      </c>
      <c r="E4" s="48">
        <v>0</v>
      </c>
      <c r="F4" s="48">
        <f t="shared" si="0"/>
        <v>1</v>
      </c>
      <c r="G4" s="48">
        <v>0</v>
      </c>
      <c r="H4" s="48">
        <v>0</v>
      </c>
      <c r="I4" s="48">
        <v>1</v>
      </c>
      <c r="J4" s="48">
        <v>1</v>
      </c>
      <c r="K4" s="48">
        <f t="shared" si="1"/>
        <v>2</v>
      </c>
      <c r="L4" s="48">
        <v>0</v>
      </c>
      <c r="M4" s="48">
        <v>0</v>
      </c>
      <c r="N4" s="48">
        <v>3</v>
      </c>
      <c r="O4" s="48">
        <v>2</v>
      </c>
      <c r="P4" s="48">
        <f t="shared" si="2"/>
        <v>5</v>
      </c>
      <c r="Q4" s="48">
        <f t="shared" si="3"/>
        <v>0</v>
      </c>
      <c r="R4" s="48">
        <f t="shared" si="3"/>
        <v>1</v>
      </c>
      <c r="S4" s="48">
        <f t="shared" si="3"/>
        <v>4</v>
      </c>
      <c r="T4" s="48">
        <f t="shared" si="3"/>
        <v>3</v>
      </c>
      <c r="U4" s="48">
        <f t="shared" si="3"/>
        <v>8</v>
      </c>
    </row>
    <row r="5" spans="1:21" x14ac:dyDescent="0.3">
      <c r="A5" s="10">
        <v>98</v>
      </c>
      <c r="B5" s="48">
        <v>0</v>
      </c>
      <c r="C5" s="48">
        <v>0</v>
      </c>
      <c r="D5" s="48">
        <v>0</v>
      </c>
      <c r="E5" s="48">
        <v>4</v>
      </c>
      <c r="F5" s="48">
        <f t="shared" si="0"/>
        <v>4</v>
      </c>
      <c r="G5" s="48">
        <v>0</v>
      </c>
      <c r="H5" s="48">
        <v>0</v>
      </c>
      <c r="I5" s="48">
        <v>0</v>
      </c>
      <c r="J5" s="48">
        <v>0</v>
      </c>
      <c r="K5" s="48">
        <f t="shared" si="1"/>
        <v>0</v>
      </c>
      <c r="L5" s="48">
        <v>0</v>
      </c>
      <c r="M5" s="48">
        <v>0</v>
      </c>
      <c r="N5" s="48">
        <v>2</v>
      </c>
      <c r="O5" s="48">
        <v>1</v>
      </c>
      <c r="P5" s="48">
        <f t="shared" si="2"/>
        <v>3</v>
      </c>
      <c r="Q5" s="48">
        <f t="shared" si="3"/>
        <v>0</v>
      </c>
      <c r="R5" s="48">
        <f t="shared" si="3"/>
        <v>0</v>
      </c>
      <c r="S5" s="48">
        <f t="shared" si="3"/>
        <v>2</v>
      </c>
      <c r="T5" s="48">
        <f t="shared" si="3"/>
        <v>5</v>
      </c>
      <c r="U5" s="48">
        <f t="shared" si="3"/>
        <v>7</v>
      </c>
    </row>
    <row r="6" spans="1:21" x14ac:dyDescent="0.3">
      <c r="A6" s="10">
        <v>99</v>
      </c>
      <c r="B6" s="48">
        <v>0</v>
      </c>
      <c r="C6" s="48">
        <v>0</v>
      </c>
      <c r="D6" s="48">
        <v>1</v>
      </c>
      <c r="E6" s="48">
        <v>3</v>
      </c>
      <c r="F6" s="48">
        <f t="shared" si="0"/>
        <v>4</v>
      </c>
      <c r="G6" s="48">
        <v>0</v>
      </c>
      <c r="H6" s="48">
        <v>0</v>
      </c>
      <c r="I6" s="48">
        <v>2</v>
      </c>
      <c r="J6" s="48">
        <v>1</v>
      </c>
      <c r="K6" s="48">
        <f t="shared" si="1"/>
        <v>3</v>
      </c>
      <c r="L6" s="48">
        <v>0</v>
      </c>
      <c r="M6" s="48">
        <v>1</v>
      </c>
      <c r="N6" s="48">
        <v>0</v>
      </c>
      <c r="O6" s="48">
        <v>2</v>
      </c>
      <c r="P6" s="48">
        <f t="shared" si="2"/>
        <v>3</v>
      </c>
      <c r="Q6" s="48">
        <f t="shared" si="3"/>
        <v>0</v>
      </c>
      <c r="R6" s="48">
        <f t="shared" si="3"/>
        <v>1</v>
      </c>
      <c r="S6" s="48">
        <f t="shared" si="3"/>
        <v>3</v>
      </c>
      <c r="T6" s="48">
        <f t="shared" si="3"/>
        <v>6</v>
      </c>
      <c r="U6" s="48">
        <f t="shared" si="3"/>
        <v>10</v>
      </c>
    </row>
    <row r="7" spans="1:21" x14ac:dyDescent="0.3">
      <c r="A7" s="10">
        <v>100</v>
      </c>
      <c r="B7" s="48">
        <v>0</v>
      </c>
      <c r="C7" s="48">
        <v>0</v>
      </c>
      <c r="D7" s="48">
        <v>1</v>
      </c>
      <c r="E7" s="48">
        <v>1</v>
      </c>
      <c r="F7" s="48">
        <f t="shared" si="0"/>
        <v>2</v>
      </c>
      <c r="G7" s="48">
        <v>0</v>
      </c>
      <c r="H7" s="48">
        <v>0</v>
      </c>
      <c r="I7" s="48">
        <v>0</v>
      </c>
      <c r="J7" s="48">
        <v>1</v>
      </c>
      <c r="K7" s="48">
        <f t="shared" si="1"/>
        <v>1</v>
      </c>
      <c r="L7" s="48">
        <v>0</v>
      </c>
      <c r="M7" s="48">
        <v>0</v>
      </c>
      <c r="N7" s="48">
        <v>0</v>
      </c>
      <c r="O7" s="48">
        <v>0</v>
      </c>
      <c r="P7" s="48">
        <f t="shared" si="2"/>
        <v>0</v>
      </c>
      <c r="Q7" s="48">
        <f t="shared" si="3"/>
        <v>0</v>
      </c>
      <c r="R7" s="48">
        <f t="shared" si="3"/>
        <v>0</v>
      </c>
      <c r="S7" s="48">
        <f t="shared" si="3"/>
        <v>1</v>
      </c>
      <c r="T7" s="48">
        <f t="shared" si="3"/>
        <v>2</v>
      </c>
      <c r="U7" s="48">
        <f t="shared" si="3"/>
        <v>3</v>
      </c>
    </row>
    <row r="8" spans="1:21" x14ac:dyDescent="0.3">
      <c r="A8" s="10">
        <v>101</v>
      </c>
      <c r="B8" s="48">
        <v>0</v>
      </c>
      <c r="C8" s="48">
        <v>0</v>
      </c>
      <c r="D8" s="48">
        <v>1</v>
      </c>
      <c r="E8" s="48">
        <v>0</v>
      </c>
      <c r="F8" s="48">
        <f t="shared" si="0"/>
        <v>1</v>
      </c>
      <c r="G8" s="48">
        <v>0</v>
      </c>
      <c r="H8" s="48">
        <v>0</v>
      </c>
      <c r="I8" s="48">
        <v>1</v>
      </c>
      <c r="J8" s="48">
        <v>0</v>
      </c>
      <c r="K8" s="48">
        <f t="shared" si="1"/>
        <v>1</v>
      </c>
      <c r="L8" s="48">
        <v>0</v>
      </c>
      <c r="M8" s="48">
        <v>0</v>
      </c>
      <c r="N8" s="48">
        <v>0</v>
      </c>
      <c r="O8" s="48">
        <v>2</v>
      </c>
      <c r="P8" s="48">
        <f t="shared" si="2"/>
        <v>2</v>
      </c>
      <c r="Q8" s="48">
        <f t="shared" si="3"/>
        <v>0</v>
      </c>
      <c r="R8" s="48">
        <f t="shared" si="3"/>
        <v>0</v>
      </c>
      <c r="S8" s="48">
        <f t="shared" si="3"/>
        <v>2</v>
      </c>
      <c r="T8" s="48">
        <f t="shared" si="3"/>
        <v>2</v>
      </c>
      <c r="U8" s="48">
        <f t="shared" si="3"/>
        <v>4</v>
      </c>
    </row>
    <row r="9" spans="1:21" x14ac:dyDescent="0.3">
      <c r="A9" s="10">
        <v>102</v>
      </c>
      <c r="B9" s="48">
        <v>0</v>
      </c>
      <c r="C9" s="48">
        <v>0</v>
      </c>
      <c r="D9" s="48">
        <v>0</v>
      </c>
      <c r="E9" s="48">
        <v>1</v>
      </c>
      <c r="F9" s="48">
        <f t="shared" si="0"/>
        <v>1</v>
      </c>
      <c r="G9" s="48">
        <v>0</v>
      </c>
      <c r="H9" s="48">
        <v>0</v>
      </c>
      <c r="I9" s="48">
        <v>0</v>
      </c>
      <c r="J9" s="48">
        <v>0</v>
      </c>
      <c r="K9" s="48">
        <f t="shared" si="1"/>
        <v>0</v>
      </c>
      <c r="L9" s="48">
        <v>0</v>
      </c>
      <c r="M9" s="48">
        <v>0</v>
      </c>
      <c r="N9" s="48">
        <v>0</v>
      </c>
      <c r="O9" s="48">
        <v>1</v>
      </c>
      <c r="P9" s="48">
        <f t="shared" si="2"/>
        <v>1</v>
      </c>
      <c r="Q9" s="48">
        <f t="shared" si="3"/>
        <v>0</v>
      </c>
      <c r="R9" s="48">
        <f t="shared" si="3"/>
        <v>0</v>
      </c>
      <c r="S9" s="48">
        <f t="shared" si="3"/>
        <v>0</v>
      </c>
      <c r="T9" s="48">
        <f t="shared" si="3"/>
        <v>2</v>
      </c>
      <c r="U9" s="48">
        <f t="shared" si="3"/>
        <v>2</v>
      </c>
    </row>
    <row r="10" spans="1:21" x14ac:dyDescent="0.3">
      <c r="A10" s="10">
        <v>103</v>
      </c>
      <c r="B10" s="48">
        <v>0</v>
      </c>
      <c r="C10" s="48">
        <v>0</v>
      </c>
      <c r="D10" s="48">
        <v>1</v>
      </c>
      <c r="E10" s="48">
        <v>0</v>
      </c>
      <c r="F10" s="48">
        <f t="shared" si="0"/>
        <v>1</v>
      </c>
      <c r="G10" s="48">
        <v>0</v>
      </c>
      <c r="H10" s="48">
        <v>0</v>
      </c>
      <c r="I10" s="48">
        <v>0</v>
      </c>
      <c r="J10" s="48">
        <v>0</v>
      </c>
      <c r="K10" s="48">
        <f t="shared" si="1"/>
        <v>0</v>
      </c>
      <c r="L10" s="48">
        <v>0</v>
      </c>
      <c r="M10" s="48">
        <v>1</v>
      </c>
      <c r="N10" s="48">
        <v>1</v>
      </c>
      <c r="O10" s="48">
        <v>0</v>
      </c>
      <c r="P10" s="48">
        <f t="shared" si="2"/>
        <v>2</v>
      </c>
      <c r="Q10" s="48">
        <f t="shared" si="3"/>
        <v>0</v>
      </c>
      <c r="R10" s="48">
        <f t="shared" si="3"/>
        <v>1</v>
      </c>
      <c r="S10" s="48">
        <f t="shared" si="3"/>
        <v>2</v>
      </c>
      <c r="T10" s="48">
        <f t="shared" si="3"/>
        <v>0</v>
      </c>
      <c r="U10" s="48">
        <f t="shared" si="3"/>
        <v>3</v>
      </c>
    </row>
    <row r="11" spans="1:21" x14ac:dyDescent="0.3">
      <c r="A11" s="10">
        <v>104</v>
      </c>
      <c r="B11" s="48">
        <v>0</v>
      </c>
      <c r="C11" s="48">
        <v>0</v>
      </c>
      <c r="D11" s="48">
        <v>0</v>
      </c>
      <c r="E11" s="48">
        <v>0</v>
      </c>
      <c r="F11" s="48">
        <f t="shared" si="0"/>
        <v>0</v>
      </c>
      <c r="G11" s="48">
        <v>0</v>
      </c>
      <c r="H11" s="48">
        <v>0</v>
      </c>
      <c r="I11" s="48">
        <v>0</v>
      </c>
      <c r="J11" s="48">
        <v>0</v>
      </c>
      <c r="K11" s="48">
        <f t="shared" si="1"/>
        <v>0</v>
      </c>
      <c r="L11" s="48">
        <v>0</v>
      </c>
      <c r="M11" s="48">
        <v>0</v>
      </c>
      <c r="N11" s="48">
        <v>0</v>
      </c>
      <c r="O11" s="48">
        <v>0</v>
      </c>
      <c r="P11" s="48">
        <f t="shared" si="2"/>
        <v>0</v>
      </c>
      <c r="Q11" s="48">
        <f t="shared" si="3"/>
        <v>0</v>
      </c>
      <c r="R11" s="48">
        <f t="shared" si="3"/>
        <v>0</v>
      </c>
      <c r="S11" s="48">
        <f t="shared" si="3"/>
        <v>0</v>
      </c>
      <c r="T11" s="48">
        <f t="shared" si="3"/>
        <v>0</v>
      </c>
      <c r="U11" s="48">
        <f t="shared" si="3"/>
        <v>0</v>
      </c>
    </row>
    <row r="12" spans="1:21" x14ac:dyDescent="0.3">
      <c r="A12" s="10">
        <v>105</v>
      </c>
      <c r="B12" s="48">
        <v>0</v>
      </c>
      <c r="C12" s="48">
        <v>0</v>
      </c>
      <c r="D12" s="48">
        <v>0</v>
      </c>
      <c r="E12" s="48">
        <v>0</v>
      </c>
      <c r="F12" s="48">
        <f t="shared" si="0"/>
        <v>0</v>
      </c>
      <c r="G12" s="48">
        <v>0</v>
      </c>
      <c r="H12" s="48">
        <v>0</v>
      </c>
      <c r="I12" s="48">
        <v>0</v>
      </c>
      <c r="J12" s="48">
        <v>0</v>
      </c>
      <c r="K12" s="48">
        <f t="shared" si="1"/>
        <v>0</v>
      </c>
      <c r="L12" s="48">
        <v>0</v>
      </c>
      <c r="M12" s="48">
        <v>0</v>
      </c>
      <c r="N12" s="48">
        <v>0</v>
      </c>
      <c r="O12" s="48">
        <v>0</v>
      </c>
      <c r="P12" s="48">
        <f t="shared" si="2"/>
        <v>0</v>
      </c>
      <c r="Q12" s="48">
        <f t="shared" si="3"/>
        <v>0</v>
      </c>
      <c r="R12" s="48">
        <f t="shared" si="3"/>
        <v>0</v>
      </c>
      <c r="S12" s="48">
        <f t="shared" si="3"/>
        <v>0</v>
      </c>
      <c r="T12" s="48">
        <f t="shared" si="3"/>
        <v>0</v>
      </c>
      <c r="U12" s="48">
        <f t="shared" si="3"/>
        <v>0</v>
      </c>
    </row>
    <row r="13" spans="1:21" x14ac:dyDescent="0.3">
      <c r="A13" s="10">
        <v>106</v>
      </c>
      <c r="B13" s="48">
        <v>0</v>
      </c>
      <c r="C13" s="48">
        <v>0</v>
      </c>
      <c r="D13" s="48">
        <v>1</v>
      </c>
      <c r="E13" s="48">
        <v>2</v>
      </c>
      <c r="F13" s="48">
        <f t="shared" si="0"/>
        <v>3</v>
      </c>
      <c r="G13" s="48">
        <v>0</v>
      </c>
      <c r="H13" s="48">
        <v>0</v>
      </c>
      <c r="I13" s="48">
        <v>1</v>
      </c>
      <c r="J13" s="48">
        <v>0</v>
      </c>
      <c r="K13" s="48">
        <f t="shared" si="1"/>
        <v>1</v>
      </c>
      <c r="L13" s="48">
        <v>0</v>
      </c>
      <c r="M13" s="48">
        <v>0</v>
      </c>
      <c r="N13" s="48">
        <v>0</v>
      </c>
      <c r="O13" s="48">
        <v>1</v>
      </c>
      <c r="P13" s="48">
        <f t="shared" si="2"/>
        <v>1</v>
      </c>
      <c r="Q13" s="48">
        <f t="shared" si="3"/>
        <v>0</v>
      </c>
      <c r="R13" s="48">
        <f t="shared" si="3"/>
        <v>0</v>
      </c>
      <c r="S13" s="48">
        <f t="shared" si="3"/>
        <v>2</v>
      </c>
      <c r="T13" s="48">
        <f t="shared" si="3"/>
        <v>3</v>
      </c>
      <c r="U13" s="48">
        <f t="shared" si="3"/>
        <v>5</v>
      </c>
    </row>
    <row r="14" spans="1:21" x14ac:dyDescent="0.3">
      <c r="A14" s="10">
        <v>107</v>
      </c>
      <c r="B14" s="48">
        <v>0</v>
      </c>
      <c r="C14" s="48">
        <v>0</v>
      </c>
      <c r="D14" s="48">
        <v>0</v>
      </c>
      <c r="E14" s="48">
        <v>0</v>
      </c>
      <c r="F14" s="48">
        <f t="shared" si="0"/>
        <v>0</v>
      </c>
      <c r="G14" s="48">
        <v>0</v>
      </c>
      <c r="H14" s="48">
        <v>0</v>
      </c>
      <c r="I14" s="48">
        <v>1</v>
      </c>
      <c r="J14" s="48">
        <v>0</v>
      </c>
      <c r="K14" s="48">
        <f t="shared" si="1"/>
        <v>1</v>
      </c>
      <c r="L14" s="48">
        <v>0</v>
      </c>
      <c r="M14" s="48">
        <v>0</v>
      </c>
      <c r="N14" s="48">
        <v>0</v>
      </c>
      <c r="O14" s="48">
        <v>0</v>
      </c>
      <c r="P14" s="48">
        <f t="shared" si="2"/>
        <v>0</v>
      </c>
      <c r="Q14" s="48">
        <f t="shared" si="3"/>
        <v>0</v>
      </c>
      <c r="R14" s="48">
        <f t="shared" si="3"/>
        <v>0</v>
      </c>
      <c r="S14" s="48">
        <f t="shared" si="3"/>
        <v>1</v>
      </c>
      <c r="T14" s="48">
        <f t="shared" si="3"/>
        <v>0</v>
      </c>
      <c r="U14" s="48">
        <f t="shared" si="3"/>
        <v>1</v>
      </c>
    </row>
    <row r="15" spans="1:21" x14ac:dyDescent="0.3">
      <c r="A15" s="10">
        <v>108</v>
      </c>
      <c r="B15" s="48">
        <v>0</v>
      </c>
      <c r="C15" s="48">
        <v>0</v>
      </c>
      <c r="D15" s="48">
        <v>0</v>
      </c>
      <c r="E15" s="48">
        <v>0</v>
      </c>
      <c r="F15" s="48">
        <f t="shared" si="0"/>
        <v>0</v>
      </c>
      <c r="G15" s="48">
        <v>0</v>
      </c>
      <c r="H15" s="48">
        <v>0</v>
      </c>
      <c r="I15" s="48">
        <v>0</v>
      </c>
      <c r="J15" s="48">
        <v>0</v>
      </c>
      <c r="K15" s="48">
        <f t="shared" si="1"/>
        <v>0</v>
      </c>
      <c r="L15" s="48">
        <v>0</v>
      </c>
      <c r="M15" s="48">
        <v>0</v>
      </c>
      <c r="N15" s="48">
        <v>0</v>
      </c>
      <c r="O15" s="48">
        <v>0</v>
      </c>
      <c r="P15" s="48">
        <f t="shared" si="2"/>
        <v>0</v>
      </c>
      <c r="Q15" s="48">
        <f t="shared" si="3"/>
        <v>0</v>
      </c>
      <c r="R15" s="48">
        <f t="shared" si="3"/>
        <v>0</v>
      </c>
      <c r="S15" s="48">
        <f t="shared" si="3"/>
        <v>0</v>
      </c>
      <c r="T15" s="48">
        <f t="shared" si="3"/>
        <v>0</v>
      </c>
      <c r="U15" s="48">
        <f t="shared" si="3"/>
        <v>0</v>
      </c>
    </row>
    <row r="16" spans="1:21" x14ac:dyDescent="0.3">
      <c r="A16" s="10">
        <v>109</v>
      </c>
      <c r="B16" s="48">
        <v>0</v>
      </c>
      <c r="C16" s="48">
        <v>0</v>
      </c>
      <c r="D16" s="48">
        <v>0</v>
      </c>
      <c r="E16" s="48">
        <v>0</v>
      </c>
      <c r="F16" s="48">
        <f t="shared" si="0"/>
        <v>0</v>
      </c>
      <c r="G16" s="48">
        <v>0</v>
      </c>
      <c r="H16" s="48">
        <v>0</v>
      </c>
      <c r="I16" s="48">
        <v>0</v>
      </c>
      <c r="J16" s="48">
        <v>0</v>
      </c>
      <c r="K16" s="48">
        <f t="shared" si="1"/>
        <v>0</v>
      </c>
      <c r="L16" s="48">
        <v>0</v>
      </c>
      <c r="M16" s="48">
        <v>0</v>
      </c>
      <c r="N16" s="48">
        <v>1</v>
      </c>
      <c r="O16" s="48">
        <v>1</v>
      </c>
      <c r="P16" s="48">
        <f t="shared" si="2"/>
        <v>2</v>
      </c>
      <c r="Q16" s="48">
        <f t="shared" si="3"/>
        <v>0</v>
      </c>
      <c r="R16" s="48">
        <f t="shared" si="3"/>
        <v>0</v>
      </c>
      <c r="S16" s="48">
        <f t="shared" si="3"/>
        <v>1</v>
      </c>
      <c r="T16" s="48">
        <f t="shared" si="3"/>
        <v>1</v>
      </c>
      <c r="U16" s="48">
        <f t="shared" si="3"/>
        <v>2</v>
      </c>
    </row>
    <row r="17" spans="1:21" x14ac:dyDescent="0.3">
      <c r="A17" s="10">
        <v>110</v>
      </c>
      <c r="B17" s="48">
        <v>0</v>
      </c>
      <c r="C17" s="48">
        <v>0</v>
      </c>
      <c r="D17" s="48">
        <v>0</v>
      </c>
      <c r="E17" s="48">
        <v>0</v>
      </c>
      <c r="F17" s="48">
        <f t="shared" si="0"/>
        <v>0</v>
      </c>
      <c r="G17" s="48">
        <v>0</v>
      </c>
      <c r="H17" s="48">
        <v>0</v>
      </c>
      <c r="I17" s="48">
        <v>0</v>
      </c>
      <c r="J17" s="48">
        <v>0</v>
      </c>
      <c r="K17" s="48">
        <f t="shared" si="1"/>
        <v>0</v>
      </c>
      <c r="L17" s="48">
        <v>0</v>
      </c>
      <c r="M17" s="48">
        <v>0</v>
      </c>
      <c r="N17" s="48">
        <v>0</v>
      </c>
      <c r="O17" s="48">
        <v>0</v>
      </c>
      <c r="P17" s="48">
        <f t="shared" si="2"/>
        <v>0</v>
      </c>
      <c r="Q17" s="48">
        <f t="shared" si="3"/>
        <v>0</v>
      </c>
      <c r="R17" s="48">
        <f t="shared" si="3"/>
        <v>0</v>
      </c>
      <c r="S17" s="48">
        <f t="shared" si="3"/>
        <v>0</v>
      </c>
      <c r="T17" s="48">
        <f t="shared" si="3"/>
        <v>0</v>
      </c>
      <c r="U17" s="48">
        <f t="shared" si="3"/>
        <v>0</v>
      </c>
    </row>
    <row r="18" spans="1:21" x14ac:dyDescent="0.3">
      <c r="A18" s="10">
        <v>111</v>
      </c>
      <c r="B18" s="48">
        <v>0</v>
      </c>
      <c r="C18" s="48">
        <v>0</v>
      </c>
      <c r="D18" s="48">
        <v>0</v>
      </c>
      <c r="E18" s="48">
        <v>0</v>
      </c>
      <c r="F18" s="48">
        <f t="shared" si="0"/>
        <v>0</v>
      </c>
      <c r="G18" s="48">
        <v>0</v>
      </c>
      <c r="H18" s="48">
        <v>0</v>
      </c>
      <c r="I18" s="48">
        <v>0</v>
      </c>
      <c r="J18" s="48">
        <v>0</v>
      </c>
      <c r="K18" s="48">
        <f t="shared" si="1"/>
        <v>0</v>
      </c>
      <c r="L18" s="48">
        <v>0</v>
      </c>
      <c r="M18" s="48">
        <v>0</v>
      </c>
      <c r="N18" s="48">
        <v>0</v>
      </c>
      <c r="O18" s="48">
        <v>1</v>
      </c>
      <c r="P18" s="48">
        <f t="shared" si="2"/>
        <v>1</v>
      </c>
      <c r="Q18" s="48">
        <f t="shared" si="3"/>
        <v>0</v>
      </c>
      <c r="R18" s="48">
        <f t="shared" si="3"/>
        <v>0</v>
      </c>
      <c r="S18" s="48">
        <f t="shared" si="3"/>
        <v>0</v>
      </c>
      <c r="T18" s="48">
        <f t="shared" si="3"/>
        <v>1</v>
      </c>
      <c r="U18" s="48">
        <f t="shared" si="3"/>
        <v>1</v>
      </c>
    </row>
    <row r="19" spans="1:21" x14ac:dyDescent="0.3">
      <c r="A19" s="10">
        <v>112</v>
      </c>
      <c r="B19" s="48">
        <v>0</v>
      </c>
      <c r="C19" s="48">
        <v>0</v>
      </c>
      <c r="D19" s="48">
        <v>0</v>
      </c>
      <c r="E19" s="48">
        <v>1</v>
      </c>
      <c r="F19" s="48">
        <f t="shared" si="0"/>
        <v>1</v>
      </c>
      <c r="G19" s="48">
        <v>0</v>
      </c>
      <c r="H19" s="48">
        <v>0</v>
      </c>
      <c r="I19" s="48">
        <v>0</v>
      </c>
      <c r="J19" s="48">
        <v>0</v>
      </c>
      <c r="K19" s="48">
        <f t="shared" si="1"/>
        <v>0</v>
      </c>
      <c r="L19" s="48">
        <v>0</v>
      </c>
      <c r="M19" s="48">
        <v>0</v>
      </c>
      <c r="N19" s="48">
        <v>0</v>
      </c>
      <c r="O19" s="48">
        <v>1</v>
      </c>
      <c r="P19" s="48">
        <f t="shared" si="2"/>
        <v>1</v>
      </c>
      <c r="Q19" s="48">
        <f t="shared" si="3"/>
        <v>0</v>
      </c>
      <c r="R19" s="48">
        <f t="shared" si="3"/>
        <v>0</v>
      </c>
      <c r="S19" s="48">
        <f t="shared" si="3"/>
        <v>0</v>
      </c>
      <c r="T19" s="48">
        <f t="shared" si="3"/>
        <v>2</v>
      </c>
      <c r="U19" s="48">
        <f t="shared" si="3"/>
        <v>2</v>
      </c>
    </row>
    <row r="20" spans="1:21" x14ac:dyDescent="0.3">
      <c r="A20" s="10">
        <v>113</v>
      </c>
      <c r="B20" s="48">
        <v>0</v>
      </c>
      <c r="C20" s="48">
        <v>0</v>
      </c>
      <c r="D20" s="48">
        <v>0</v>
      </c>
      <c r="E20" s="48">
        <v>0</v>
      </c>
      <c r="F20" s="48">
        <f t="shared" si="0"/>
        <v>0</v>
      </c>
      <c r="G20" s="48">
        <v>0</v>
      </c>
      <c r="H20" s="48">
        <v>0</v>
      </c>
      <c r="I20" s="48">
        <v>1</v>
      </c>
      <c r="J20" s="48">
        <v>0</v>
      </c>
      <c r="K20" s="48">
        <f t="shared" si="1"/>
        <v>1</v>
      </c>
      <c r="L20" s="48">
        <v>0</v>
      </c>
      <c r="M20" s="48">
        <v>0</v>
      </c>
      <c r="N20" s="48">
        <v>0</v>
      </c>
      <c r="O20" s="48">
        <v>1</v>
      </c>
      <c r="P20" s="48">
        <f t="shared" si="2"/>
        <v>1</v>
      </c>
      <c r="Q20" s="48">
        <f t="shared" si="3"/>
        <v>0</v>
      </c>
      <c r="R20" s="48">
        <f t="shared" si="3"/>
        <v>0</v>
      </c>
      <c r="S20" s="48">
        <f t="shared" si="3"/>
        <v>1</v>
      </c>
      <c r="T20" s="48">
        <f t="shared" si="3"/>
        <v>1</v>
      </c>
      <c r="U20" s="48">
        <f t="shared" si="3"/>
        <v>2</v>
      </c>
    </row>
    <row r="21" spans="1:21" x14ac:dyDescent="0.3">
      <c r="A21" s="10">
        <v>114</v>
      </c>
      <c r="B21" s="48">
        <v>0</v>
      </c>
      <c r="C21" s="48">
        <v>0</v>
      </c>
      <c r="D21" s="48">
        <v>0</v>
      </c>
      <c r="E21" s="48">
        <v>0</v>
      </c>
      <c r="F21" s="48">
        <f t="shared" si="0"/>
        <v>0</v>
      </c>
      <c r="G21" s="48">
        <v>0</v>
      </c>
      <c r="H21" s="48">
        <v>0</v>
      </c>
      <c r="I21" s="48">
        <v>0</v>
      </c>
      <c r="J21" s="48">
        <v>0</v>
      </c>
      <c r="K21" s="48">
        <f t="shared" si="1"/>
        <v>0</v>
      </c>
      <c r="L21" s="48">
        <v>0</v>
      </c>
      <c r="M21" s="48">
        <v>0</v>
      </c>
      <c r="N21" s="48">
        <v>0</v>
      </c>
      <c r="O21" s="48">
        <v>1</v>
      </c>
      <c r="P21" s="48">
        <f t="shared" si="2"/>
        <v>1</v>
      </c>
      <c r="Q21" s="48">
        <f t="shared" si="3"/>
        <v>0</v>
      </c>
      <c r="R21" s="48">
        <f t="shared" si="3"/>
        <v>0</v>
      </c>
      <c r="S21" s="48">
        <f t="shared" si="3"/>
        <v>0</v>
      </c>
      <c r="T21" s="48">
        <f t="shared" si="3"/>
        <v>1</v>
      </c>
      <c r="U21" s="48">
        <f t="shared" si="3"/>
        <v>1</v>
      </c>
    </row>
    <row r="22" spans="1:21" x14ac:dyDescent="0.3">
      <c r="A22" s="10">
        <v>115</v>
      </c>
      <c r="B22" s="48">
        <v>0</v>
      </c>
      <c r="C22" s="48">
        <v>0</v>
      </c>
      <c r="D22" s="48">
        <v>0</v>
      </c>
      <c r="E22" s="48">
        <v>0</v>
      </c>
      <c r="F22" s="48">
        <f t="shared" si="0"/>
        <v>0</v>
      </c>
      <c r="G22" s="48">
        <v>0</v>
      </c>
      <c r="H22" s="48">
        <v>0</v>
      </c>
      <c r="I22" s="48">
        <v>1</v>
      </c>
      <c r="J22" s="48">
        <v>1</v>
      </c>
      <c r="K22" s="48">
        <f t="shared" si="1"/>
        <v>2</v>
      </c>
      <c r="L22" s="48">
        <v>0</v>
      </c>
      <c r="M22" s="48">
        <v>0</v>
      </c>
      <c r="N22" s="48">
        <v>1</v>
      </c>
      <c r="O22" s="48">
        <v>0</v>
      </c>
      <c r="P22" s="48">
        <f t="shared" si="2"/>
        <v>1</v>
      </c>
      <c r="Q22" s="48">
        <f t="shared" si="3"/>
        <v>0</v>
      </c>
      <c r="R22" s="48">
        <f t="shared" si="3"/>
        <v>0</v>
      </c>
      <c r="S22" s="48">
        <f t="shared" si="3"/>
        <v>2</v>
      </c>
      <c r="T22" s="48">
        <f t="shared" si="3"/>
        <v>1</v>
      </c>
      <c r="U22" s="48">
        <f t="shared" si="3"/>
        <v>3</v>
      </c>
    </row>
    <row r="23" spans="1:21" x14ac:dyDescent="0.3">
      <c r="A23" s="10">
        <v>116</v>
      </c>
      <c r="B23" s="48">
        <v>0</v>
      </c>
      <c r="C23" s="48">
        <v>0</v>
      </c>
      <c r="D23" s="48">
        <v>0</v>
      </c>
      <c r="E23" s="48">
        <v>0</v>
      </c>
      <c r="F23" s="48">
        <f t="shared" si="0"/>
        <v>0</v>
      </c>
      <c r="G23" s="48">
        <v>0</v>
      </c>
      <c r="H23" s="48">
        <v>0</v>
      </c>
      <c r="I23" s="48">
        <v>0</v>
      </c>
      <c r="J23" s="48">
        <v>0</v>
      </c>
      <c r="K23" s="48">
        <f t="shared" si="1"/>
        <v>0</v>
      </c>
      <c r="L23" s="48">
        <v>0</v>
      </c>
      <c r="M23" s="48">
        <v>0</v>
      </c>
      <c r="N23" s="48">
        <v>1</v>
      </c>
      <c r="O23" s="48">
        <v>0</v>
      </c>
      <c r="P23" s="48">
        <f t="shared" si="2"/>
        <v>1</v>
      </c>
      <c r="Q23" s="48">
        <f t="shared" si="3"/>
        <v>0</v>
      </c>
      <c r="R23" s="48">
        <f t="shared" si="3"/>
        <v>0</v>
      </c>
      <c r="S23" s="48">
        <f t="shared" si="3"/>
        <v>1</v>
      </c>
      <c r="T23" s="48">
        <f t="shared" si="3"/>
        <v>0</v>
      </c>
      <c r="U23" s="48">
        <f t="shared" si="3"/>
        <v>1</v>
      </c>
    </row>
    <row r="24" spans="1:21" x14ac:dyDescent="0.3">
      <c r="A24" s="10">
        <v>117</v>
      </c>
      <c r="B24" s="48">
        <v>0</v>
      </c>
      <c r="C24" s="48">
        <v>1</v>
      </c>
      <c r="D24" s="48">
        <v>0</v>
      </c>
      <c r="E24" s="48">
        <v>0</v>
      </c>
      <c r="F24" s="48">
        <f t="shared" si="0"/>
        <v>1</v>
      </c>
      <c r="G24" s="48">
        <v>0</v>
      </c>
      <c r="H24" s="48">
        <v>0</v>
      </c>
      <c r="I24" s="48">
        <v>0</v>
      </c>
      <c r="J24" s="48">
        <v>2</v>
      </c>
      <c r="K24" s="48">
        <f t="shared" si="1"/>
        <v>2</v>
      </c>
      <c r="L24" s="48">
        <v>0</v>
      </c>
      <c r="M24" s="48">
        <v>0</v>
      </c>
      <c r="N24" s="48">
        <v>0</v>
      </c>
      <c r="O24" s="48">
        <v>0</v>
      </c>
      <c r="P24" s="48">
        <f t="shared" si="2"/>
        <v>0</v>
      </c>
      <c r="Q24" s="48">
        <f t="shared" si="3"/>
        <v>0</v>
      </c>
      <c r="R24" s="48">
        <f t="shared" si="3"/>
        <v>1</v>
      </c>
      <c r="S24" s="48">
        <f t="shared" si="3"/>
        <v>0</v>
      </c>
      <c r="T24" s="48">
        <f t="shared" si="3"/>
        <v>2</v>
      </c>
      <c r="U24" s="48">
        <f t="shared" si="3"/>
        <v>3</v>
      </c>
    </row>
    <row r="25" spans="1:21" x14ac:dyDescent="0.3">
      <c r="A25" s="10">
        <v>118</v>
      </c>
      <c r="B25" s="48">
        <v>0</v>
      </c>
      <c r="C25" s="48">
        <v>0</v>
      </c>
      <c r="D25" s="48">
        <v>1</v>
      </c>
      <c r="E25" s="48">
        <v>0</v>
      </c>
      <c r="F25" s="48">
        <f t="shared" si="0"/>
        <v>1</v>
      </c>
      <c r="G25" s="48">
        <v>0</v>
      </c>
      <c r="H25" s="48">
        <v>0</v>
      </c>
      <c r="I25" s="48">
        <v>2</v>
      </c>
      <c r="J25" s="48">
        <v>0</v>
      </c>
      <c r="K25" s="48">
        <f t="shared" si="1"/>
        <v>2</v>
      </c>
      <c r="L25" s="48">
        <v>0</v>
      </c>
      <c r="M25" s="48">
        <v>0</v>
      </c>
      <c r="N25" s="48">
        <v>0</v>
      </c>
      <c r="O25" s="48">
        <v>0</v>
      </c>
      <c r="P25" s="48">
        <f t="shared" si="2"/>
        <v>0</v>
      </c>
      <c r="Q25" s="48">
        <f t="shared" si="3"/>
        <v>0</v>
      </c>
      <c r="R25" s="48">
        <f t="shared" si="3"/>
        <v>0</v>
      </c>
      <c r="S25" s="48">
        <f t="shared" si="3"/>
        <v>3</v>
      </c>
      <c r="T25" s="48">
        <f t="shared" si="3"/>
        <v>0</v>
      </c>
      <c r="U25" s="48">
        <f t="shared" si="3"/>
        <v>3</v>
      </c>
    </row>
    <row r="26" spans="1:21" x14ac:dyDescent="0.3">
      <c r="A26" s="10">
        <v>119</v>
      </c>
      <c r="B26" s="48">
        <v>0</v>
      </c>
      <c r="C26" s="48">
        <v>0</v>
      </c>
      <c r="D26" s="48">
        <v>0</v>
      </c>
      <c r="E26" s="48">
        <v>0</v>
      </c>
      <c r="F26" s="48">
        <f t="shared" si="0"/>
        <v>0</v>
      </c>
      <c r="G26" s="48">
        <v>0</v>
      </c>
      <c r="H26" s="48">
        <v>0</v>
      </c>
      <c r="I26" s="48">
        <v>1</v>
      </c>
      <c r="J26" s="48">
        <v>0</v>
      </c>
      <c r="K26" s="48">
        <f t="shared" si="1"/>
        <v>1</v>
      </c>
      <c r="L26" s="48">
        <v>0</v>
      </c>
      <c r="M26" s="48">
        <v>0</v>
      </c>
      <c r="N26" s="48">
        <v>0</v>
      </c>
      <c r="O26" s="48">
        <v>0</v>
      </c>
      <c r="P26" s="48">
        <f t="shared" si="2"/>
        <v>0</v>
      </c>
      <c r="Q26" s="48">
        <f t="shared" si="3"/>
        <v>0</v>
      </c>
      <c r="R26" s="48">
        <f t="shared" si="3"/>
        <v>0</v>
      </c>
      <c r="S26" s="48">
        <f t="shared" si="3"/>
        <v>1</v>
      </c>
      <c r="T26" s="48">
        <f t="shared" si="3"/>
        <v>0</v>
      </c>
      <c r="U26" s="48">
        <f t="shared" si="3"/>
        <v>1</v>
      </c>
    </row>
    <row r="27" spans="1:21" x14ac:dyDescent="0.3">
      <c r="A27" s="10">
        <v>120</v>
      </c>
      <c r="B27" s="48">
        <v>0</v>
      </c>
      <c r="C27" s="48">
        <v>0</v>
      </c>
      <c r="D27" s="48">
        <v>1</v>
      </c>
      <c r="E27" s="48">
        <v>1</v>
      </c>
      <c r="F27" s="48">
        <f t="shared" si="0"/>
        <v>2</v>
      </c>
      <c r="G27" s="48">
        <v>0</v>
      </c>
      <c r="H27" s="48">
        <v>0</v>
      </c>
      <c r="I27" s="48">
        <v>0</v>
      </c>
      <c r="J27" s="48">
        <v>1</v>
      </c>
      <c r="K27" s="48">
        <f t="shared" si="1"/>
        <v>1</v>
      </c>
      <c r="L27" s="48">
        <v>0</v>
      </c>
      <c r="M27" s="48">
        <v>0</v>
      </c>
      <c r="N27" s="48">
        <v>0</v>
      </c>
      <c r="O27" s="48">
        <v>1</v>
      </c>
      <c r="P27" s="48">
        <f t="shared" si="2"/>
        <v>1</v>
      </c>
      <c r="Q27" s="48">
        <f t="shared" si="3"/>
        <v>0</v>
      </c>
      <c r="R27" s="48">
        <f t="shared" si="3"/>
        <v>0</v>
      </c>
      <c r="S27" s="48">
        <f t="shared" si="3"/>
        <v>1</v>
      </c>
      <c r="T27" s="48">
        <f t="shared" si="3"/>
        <v>3</v>
      </c>
      <c r="U27" s="48">
        <f t="shared" si="3"/>
        <v>4</v>
      </c>
    </row>
    <row r="28" spans="1:21" x14ac:dyDescent="0.3">
      <c r="A28" s="10">
        <v>121</v>
      </c>
      <c r="B28" s="48">
        <v>0</v>
      </c>
      <c r="C28" s="48">
        <v>0</v>
      </c>
      <c r="D28" s="48">
        <v>0</v>
      </c>
      <c r="E28" s="48">
        <v>1</v>
      </c>
      <c r="F28" s="48">
        <f t="shared" si="0"/>
        <v>1</v>
      </c>
      <c r="G28" s="48">
        <v>0</v>
      </c>
      <c r="H28" s="48">
        <v>0</v>
      </c>
      <c r="I28" s="48">
        <v>1</v>
      </c>
      <c r="J28" s="48">
        <v>8</v>
      </c>
      <c r="K28" s="48">
        <f t="shared" si="1"/>
        <v>9</v>
      </c>
      <c r="L28" s="48">
        <v>0</v>
      </c>
      <c r="M28" s="48">
        <v>0</v>
      </c>
      <c r="N28" s="48">
        <v>1</v>
      </c>
      <c r="O28" s="48">
        <v>5</v>
      </c>
      <c r="P28" s="48">
        <f t="shared" si="2"/>
        <v>6</v>
      </c>
      <c r="Q28" s="48">
        <f t="shared" si="3"/>
        <v>0</v>
      </c>
      <c r="R28" s="48">
        <f t="shared" si="3"/>
        <v>0</v>
      </c>
      <c r="S28" s="48">
        <f t="shared" si="3"/>
        <v>2</v>
      </c>
      <c r="T28" s="48">
        <f t="shared" si="3"/>
        <v>14</v>
      </c>
      <c r="U28" s="48">
        <f t="shared" si="3"/>
        <v>16</v>
      </c>
    </row>
    <row r="29" spans="1:21" x14ac:dyDescent="0.3">
      <c r="A29" s="10">
        <v>122</v>
      </c>
      <c r="B29" s="48">
        <v>0</v>
      </c>
      <c r="C29" s="48">
        <v>0</v>
      </c>
      <c r="D29" s="48">
        <v>0</v>
      </c>
      <c r="E29" s="48">
        <v>3</v>
      </c>
      <c r="F29" s="48">
        <f t="shared" si="0"/>
        <v>3</v>
      </c>
      <c r="G29" s="48">
        <v>0</v>
      </c>
      <c r="H29" s="48">
        <v>0</v>
      </c>
      <c r="I29" s="48">
        <v>1</v>
      </c>
      <c r="J29" s="48">
        <v>3</v>
      </c>
      <c r="K29" s="48">
        <f t="shared" si="1"/>
        <v>4</v>
      </c>
      <c r="L29" s="48">
        <v>0</v>
      </c>
      <c r="M29" s="48">
        <v>0</v>
      </c>
      <c r="N29" s="48">
        <v>0</v>
      </c>
      <c r="O29" s="48">
        <v>3</v>
      </c>
      <c r="P29" s="48">
        <f t="shared" si="2"/>
        <v>3</v>
      </c>
      <c r="Q29" s="48">
        <f t="shared" si="3"/>
        <v>0</v>
      </c>
      <c r="R29" s="48">
        <f t="shared" si="3"/>
        <v>0</v>
      </c>
      <c r="S29" s="48">
        <f t="shared" si="3"/>
        <v>1</v>
      </c>
      <c r="T29" s="48">
        <f t="shared" si="3"/>
        <v>9</v>
      </c>
      <c r="U29" s="48">
        <f t="shared" si="3"/>
        <v>10</v>
      </c>
    </row>
    <row r="30" spans="1:21" x14ac:dyDescent="0.3">
      <c r="A30" s="10">
        <v>123</v>
      </c>
      <c r="B30" s="48">
        <v>0</v>
      </c>
      <c r="C30" s="48">
        <v>1</v>
      </c>
      <c r="D30" s="48">
        <v>0</v>
      </c>
      <c r="E30" s="48">
        <v>3</v>
      </c>
      <c r="F30" s="48">
        <f t="shared" si="0"/>
        <v>4</v>
      </c>
      <c r="G30" s="48">
        <v>0</v>
      </c>
      <c r="H30" s="48">
        <v>0</v>
      </c>
      <c r="I30" s="48">
        <v>0</v>
      </c>
      <c r="J30" s="48">
        <v>0</v>
      </c>
      <c r="K30" s="48">
        <f t="shared" si="1"/>
        <v>0</v>
      </c>
      <c r="L30" s="48">
        <v>0</v>
      </c>
      <c r="M30" s="48">
        <v>0</v>
      </c>
      <c r="N30" s="48">
        <v>0</v>
      </c>
      <c r="O30" s="48">
        <v>1</v>
      </c>
      <c r="P30" s="48">
        <f t="shared" si="2"/>
        <v>1</v>
      </c>
      <c r="Q30" s="48">
        <f t="shared" si="3"/>
        <v>0</v>
      </c>
      <c r="R30" s="48">
        <f t="shared" si="3"/>
        <v>1</v>
      </c>
      <c r="S30" s="48">
        <f t="shared" si="3"/>
        <v>0</v>
      </c>
      <c r="T30" s="48">
        <f t="shared" si="3"/>
        <v>4</v>
      </c>
      <c r="U30" s="48">
        <f t="shared" si="3"/>
        <v>5</v>
      </c>
    </row>
    <row r="31" spans="1:21" x14ac:dyDescent="0.3">
      <c r="A31" s="10">
        <v>124</v>
      </c>
      <c r="B31" s="48">
        <v>0</v>
      </c>
      <c r="C31" s="48">
        <v>0</v>
      </c>
      <c r="D31" s="48">
        <v>0</v>
      </c>
      <c r="E31" s="48">
        <v>1</v>
      </c>
      <c r="F31" s="48">
        <f t="shared" si="0"/>
        <v>1</v>
      </c>
      <c r="G31" s="48">
        <v>0</v>
      </c>
      <c r="H31" s="48">
        <v>0</v>
      </c>
      <c r="I31" s="48">
        <v>0</v>
      </c>
      <c r="J31" s="48">
        <v>0</v>
      </c>
      <c r="K31" s="48">
        <f t="shared" si="1"/>
        <v>0</v>
      </c>
      <c r="L31" s="48">
        <v>0</v>
      </c>
      <c r="M31" s="48">
        <v>0</v>
      </c>
      <c r="N31" s="48">
        <v>0</v>
      </c>
      <c r="O31" s="48">
        <v>1</v>
      </c>
      <c r="P31" s="48">
        <f t="shared" si="2"/>
        <v>1</v>
      </c>
      <c r="Q31" s="48">
        <f t="shared" si="3"/>
        <v>0</v>
      </c>
      <c r="R31" s="48">
        <f t="shared" si="3"/>
        <v>0</v>
      </c>
      <c r="S31" s="48">
        <f t="shared" si="3"/>
        <v>0</v>
      </c>
      <c r="T31" s="48">
        <f t="shared" si="3"/>
        <v>2</v>
      </c>
      <c r="U31" s="48">
        <f t="shared" si="3"/>
        <v>2</v>
      </c>
    </row>
    <row r="32" spans="1:21" x14ac:dyDescent="0.3">
      <c r="A32" s="10">
        <v>125</v>
      </c>
      <c r="B32" s="48">
        <v>0</v>
      </c>
      <c r="C32" s="48">
        <v>0</v>
      </c>
      <c r="D32" s="48">
        <v>0</v>
      </c>
      <c r="E32" s="48">
        <v>0</v>
      </c>
      <c r="F32" s="48">
        <f t="shared" si="0"/>
        <v>0</v>
      </c>
      <c r="G32" s="48">
        <v>0</v>
      </c>
      <c r="H32" s="48">
        <v>0</v>
      </c>
      <c r="I32" s="48">
        <v>0</v>
      </c>
      <c r="J32" s="48">
        <v>0</v>
      </c>
      <c r="K32" s="48">
        <f t="shared" si="1"/>
        <v>0</v>
      </c>
      <c r="L32" s="48">
        <v>0</v>
      </c>
      <c r="M32" s="48">
        <v>0</v>
      </c>
      <c r="N32" s="48">
        <v>0</v>
      </c>
      <c r="O32" s="48">
        <v>0</v>
      </c>
      <c r="P32" s="48">
        <f t="shared" si="2"/>
        <v>0</v>
      </c>
      <c r="Q32" s="48">
        <f t="shared" si="3"/>
        <v>0</v>
      </c>
      <c r="R32" s="48">
        <f t="shared" si="3"/>
        <v>0</v>
      </c>
      <c r="S32" s="48">
        <f t="shared" si="3"/>
        <v>0</v>
      </c>
      <c r="T32" s="48">
        <f t="shared" si="3"/>
        <v>0</v>
      </c>
      <c r="U32" s="48">
        <f t="shared" si="3"/>
        <v>0</v>
      </c>
    </row>
    <row r="33" spans="1:21" x14ac:dyDescent="0.3">
      <c r="A33" s="10">
        <v>126</v>
      </c>
      <c r="B33" s="48">
        <v>0</v>
      </c>
      <c r="C33" s="48">
        <v>0</v>
      </c>
      <c r="D33" s="48">
        <v>1</v>
      </c>
      <c r="E33" s="48">
        <v>2</v>
      </c>
      <c r="F33" s="48">
        <f t="shared" si="0"/>
        <v>3</v>
      </c>
      <c r="G33" s="48">
        <v>0</v>
      </c>
      <c r="H33" s="48">
        <v>0</v>
      </c>
      <c r="I33" s="48">
        <v>0</v>
      </c>
      <c r="J33" s="48">
        <v>0</v>
      </c>
      <c r="K33" s="48">
        <f t="shared" si="1"/>
        <v>0</v>
      </c>
      <c r="L33" s="48">
        <v>0</v>
      </c>
      <c r="M33" s="48">
        <v>0</v>
      </c>
      <c r="N33" s="48">
        <v>0</v>
      </c>
      <c r="O33" s="48">
        <v>0</v>
      </c>
      <c r="P33" s="48">
        <f t="shared" si="2"/>
        <v>0</v>
      </c>
      <c r="Q33" s="48">
        <f t="shared" si="3"/>
        <v>0</v>
      </c>
      <c r="R33" s="48">
        <f t="shared" si="3"/>
        <v>0</v>
      </c>
      <c r="S33" s="48">
        <f t="shared" si="3"/>
        <v>1</v>
      </c>
      <c r="T33" s="48">
        <f t="shared" si="3"/>
        <v>2</v>
      </c>
      <c r="U33" s="48">
        <f t="shared" si="3"/>
        <v>3</v>
      </c>
    </row>
    <row r="34" spans="1:21" x14ac:dyDescent="0.3">
      <c r="A34" s="10">
        <v>127</v>
      </c>
      <c r="B34" s="48">
        <v>0</v>
      </c>
      <c r="C34" s="48">
        <v>0</v>
      </c>
      <c r="D34" s="48">
        <v>0</v>
      </c>
      <c r="E34" s="48">
        <v>1</v>
      </c>
      <c r="F34" s="48">
        <f t="shared" si="0"/>
        <v>1</v>
      </c>
      <c r="G34" s="48">
        <v>1</v>
      </c>
      <c r="H34" s="48">
        <v>0</v>
      </c>
      <c r="I34" s="48">
        <v>0</v>
      </c>
      <c r="J34" s="48">
        <v>1</v>
      </c>
      <c r="K34" s="48">
        <f t="shared" si="1"/>
        <v>2</v>
      </c>
      <c r="L34" s="48">
        <v>0</v>
      </c>
      <c r="M34" s="48">
        <v>1</v>
      </c>
      <c r="N34" s="48">
        <v>0</v>
      </c>
      <c r="O34" s="48">
        <v>0</v>
      </c>
      <c r="P34" s="48">
        <f t="shared" si="2"/>
        <v>1</v>
      </c>
      <c r="Q34" s="48">
        <f t="shared" si="3"/>
        <v>1</v>
      </c>
      <c r="R34" s="48">
        <f t="shared" si="3"/>
        <v>1</v>
      </c>
      <c r="S34" s="48">
        <f t="shared" si="3"/>
        <v>0</v>
      </c>
      <c r="T34" s="48">
        <f t="shared" si="3"/>
        <v>2</v>
      </c>
      <c r="U34" s="48">
        <f t="shared" si="3"/>
        <v>4</v>
      </c>
    </row>
    <row r="35" spans="1:21" x14ac:dyDescent="0.3">
      <c r="A35" s="10">
        <v>128</v>
      </c>
      <c r="B35" s="48">
        <v>0</v>
      </c>
      <c r="C35" s="48">
        <v>0</v>
      </c>
      <c r="D35" s="48">
        <v>0</v>
      </c>
      <c r="E35" s="48">
        <v>1</v>
      </c>
      <c r="F35" s="48">
        <f t="shared" si="0"/>
        <v>1</v>
      </c>
      <c r="G35" s="48">
        <v>0</v>
      </c>
      <c r="H35" s="48">
        <v>0</v>
      </c>
      <c r="I35" s="48">
        <v>0</v>
      </c>
      <c r="J35" s="48">
        <v>0</v>
      </c>
      <c r="K35" s="48">
        <f t="shared" si="1"/>
        <v>0</v>
      </c>
      <c r="L35" s="48">
        <v>0</v>
      </c>
      <c r="M35" s="48">
        <v>0</v>
      </c>
      <c r="N35" s="48">
        <v>0</v>
      </c>
      <c r="O35" s="48">
        <v>0</v>
      </c>
      <c r="P35" s="48">
        <f t="shared" si="2"/>
        <v>0</v>
      </c>
      <c r="Q35" s="48">
        <f t="shared" si="3"/>
        <v>0</v>
      </c>
      <c r="R35" s="48">
        <f t="shared" si="3"/>
        <v>0</v>
      </c>
      <c r="S35" s="48">
        <f t="shared" si="3"/>
        <v>0</v>
      </c>
      <c r="T35" s="48">
        <f t="shared" si="3"/>
        <v>1</v>
      </c>
      <c r="U35" s="48">
        <f t="shared" si="3"/>
        <v>1</v>
      </c>
    </row>
    <row r="36" spans="1:21" x14ac:dyDescent="0.3">
      <c r="A36" s="10">
        <v>129</v>
      </c>
      <c r="B36" s="48">
        <v>0</v>
      </c>
      <c r="C36" s="48">
        <v>0</v>
      </c>
      <c r="D36" s="48">
        <v>0</v>
      </c>
      <c r="E36" s="48">
        <v>2</v>
      </c>
      <c r="F36" s="48">
        <f t="shared" ref="F36:F99" si="4">SUM(B36:E36)</f>
        <v>2</v>
      </c>
      <c r="G36" s="48">
        <v>0</v>
      </c>
      <c r="H36" s="48">
        <v>0</v>
      </c>
      <c r="I36" s="48">
        <v>3</v>
      </c>
      <c r="J36" s="48">
        <v>0</v>
      </c>
      <c r="K36" s="48">
        <f t="shared" ref="K36:K99" si="5">SUM(G36:J36)</f>
        <v>3</v>
      </c>
      <c r="L36" s="48">
        <v>0</v>
      </c>
      <c r="M36" s="48">
        <v>0</v>
      </c>
      <c r="N36" s="48">
        <v>2</v>
      </c>
      <c r="O36" s="48">
        <v>2</v>
      </c>
      <c r="P36" s="48">
        <f t="shared" ref="P36:P99" si="6">SUM(L36:O36)</f>
        <v>4</v>
      </c>
      <c r="Q36" s="48">
        <f t="shared" si="3"/>
        <v>0</v>
      </c>
      <c r="R36" s="48">
        <f t="shared" si="3"/>
        <v>0</v>
      </c>
      <c r="S36" s="48">
        <f t="shared" si="3"/>
        <v>5</v>
      </c>
      <c r="T36" s="48">
        <f t="shared" si="3"/>
        <v>4</v>
      </c>
      <c r="U36" s="48">
        <f t="shared" si="3"/>
        <v>9</v>
      </c>
    </row>
    <row r="37" spans="1:21" x14ac:dyDescent="0.3">
      <c r="A37" s="10">
        <v>130</v>
      </c>
      <c r="B37" s="48">
        <v>0</v>
      </c>
      <c r="C37" s="48">
        <v>0</v>
      </c>
      <c r="D37" s="48">
        <v>0</v>
      </c>
      <c r="E37" s="48">
        <v>1</v>
      </c>
      <c r="F37" s="48">
        <f t="shared" si="4"/>
        <v>1</v>
      </c>
      <c r="G37" s="48">
        <v>0</v>
      </c>
      <c r="H37" s="48">
        <v>0</v>
      </c>
      <c r="I37" s="48">
        <v>0</v>
      </c>
      <c r="J37" s="48">
        <v>1</v>
      </c>
      <c r="K37" s="48">
        <f t="shared" si="5"/>
        <v>1</v>
      </c>
      <c r="L37" s="48">
        <v>0</v>
      </c>
      <c r="M37" s="48">
        <v>0</v>
      </c>
      <c r="N37" s="48">
        <v>0</v>
      </c>
      <c r="O37" s="48">
        <v>1</v>
      </c>
      <c r="P37" s="48">
        <f t="shared" si="6"/>
        <v>1</v>
      </c>
      <c r="Q37" s="48">
        <f t="shared" si="3"/>
        <v>0</v>
      </c>
      <c r="R37" s="48">
        <f t="shared" si="3"/>
        <v>0</v>
      </c>
      <c r="S37" s="48">
        <f t="shared" si="3"/>
        <v>0</v>
      </c>
      <c r="T37" s="48">
        <f t="shared" si="3"/>
        <v>3</v>
      </c>
      <c r="U37" s="48">
        <f t="shared" si="3"/>
        <v>3</v>
      </c>
    </row>
    <row r="38" spans="1:21" x14ac:dyDescent="0.3">
      <c r="A38" s="10">
        <v>131</v>
      </c>
      <c r="B38" s="48">
        <v>0</v>
      </c>
      <c r="C38" s="48">
        <v>0</v>
      </c>
      <c r="D38" s="48">
        <v>1</v>
      </c>
      <c r="E38" s="48">
        <v>0</v>
      </c>
      <c r="F38" s="48">
        <f t="shared" si="4"/>
        <v>1</v>
      </c>
      <c r="G38" s="48">
        <v>0</v>
      </c>
      <c r="H38" s="48">
        <v>0</v>
      </c>
      <c r="I38" s="48">
        <v>0</v>
      </c>
      <c r="J38" s="48">
        <v>2</v>
      </c>
      <c r="K38" s="48">
        <f t="shared" si="5"/>
        <v>2</v>
      </c>
      <c r="L38" s="48">
        <v>0</v>
      </c>
      <c r="M38" s="48">
        <v>0</v>
      </c>
      <c r="N38" s="48">
        <v>2</v>
      </c>
      <c r="O38" s="48">
        <v>2</v>
      </c>
      <c r="P38" s="48">
        <f t="shared" si="6"/>
        <v>4</v>
      </c>
      <c r="Q38" s="48">
        <f t="shared" si="3"/>
        <v>0</v>
      </c>
      <c r="R38" s="48">
        <f t="shared" si="3"/>
        <v>0</v>
      </c>
      <c r="S38" s="48">
        <f t="shared" si="3"/>
        <v>3</v>
      </c>
      <c r="T38" s="48">
        <f t="shared" si="3"/>
        <v>4</v>
      </c>
      <c r="U38" s="48">
        <f t="shared" si="3"/>
        <v>7</v>
      </c>
    </row>
    <row r="39" spans="1:21" x14ac:dyDescent="0.3">
      <c r="A39" s="10">
        <v>132</v>
      </c>
      <c r="B39" s="48">
        <v>0</v>
      </c>
      <c r="C39" s="48">
        <v>0</v>
      </c>
      <c r="D39" s="48">
        <v>0</v>
      </c>
      <c r="E39" s="48">
        <v>1</v>
      </c>
      <c r="F39" s="48">
        <f t="shared" si="4"/>
        <v>1</v>
      </c>
      <c r="G39" s="48">
        <v>0</v>
      </c>
      <c r="H39" s="48">
        <v>0</v>
      </c>
      <c r="I39" s="48">
        <v>2</v>
      </c>
      <c r="J39" s="48">
        <v>1</v>
      </c>
      <c r="K39" s="48">
        <f t="shared" si="5"/>
        <v>3</v>
      </c>
      <c r="L39" s="48">
        <v>0</v>
      </c>
      <c r="M39" s="48">
        <v>1</v>
      </c>
      <c r="N39" s="48">
        <v>1</v>
      </c>
      <c r="O39" s="48">
        <v>2</v>
      </c>
      <c r="P39" s="48">
        <f t="shared" si="6"/>
        <v>4</v>
      </c>
      <c r="Q39" s="48">
        <f t="shared" si="3"/>
        <v>0</v>
      </c>
      <c r="R39" s="48">
        <f t="shared" si="3"/>
        <v>1</v>
      </c>
      <c r="S39" s="48">
        <f t="shared" si="3"/>
        <v>3</v>
      </c>
      <c r="T39" s="48">
        <f t="shared" si="3"/>
        <v>4</v>
      </c>
      <c r="U39" s="48">
        <f t="shared" si="3"/>
        <v>8</v>
      </c>
    </row>
    <row r="40" spans="1:21" x14ac:dyDescent="0.3">
      <c r="A40" s="10">
        <v>133</v>
      </c>
      <c r="B40" s="48">
        <v>0</v>
      </c>
      <c r="C40" s="48">
        <v>0</v>
      </c>
      <c r="D40" s="48">
        <v>4</v>
      </c>
      <c r="E40" s="48">
        <v>1</v>
      </c>
      <c r="F40" s="48">
        <f t="shared" si="4"/>
        <v>5</v>
      </c>
      <c r="G40" s="48">
        <v>0</v>
      </c>
      <c r="H40" s="48">
        <v>0</v>
      </c>
      <c r="I40" s="48">
        <v>3</v>
      </c>
      <c r="J40" s="48">
        <v>1</v>
      </c>
      <c r="K40" s="48">
        <f t="shared" si="5"/>
        <v>4</v>
      </c>
      <c r="L40" s="48">
        <v>0</v>
      </c>
      <c r="M40" s="48">
        <v>0</v>
      </c>
      <c r="N40" s="48">
        <v>1</v>
      </c>
      <c r="O40" s="48">
        <v>2</v>
      </c>
      <c r="P40" s="48">
        <f t="shared" si="6"/>
        <v>3</v>
      </c>
      <c r="Q40" s="48">
        <f t="shared" si="3"/>
        <v>0</v>
      </c>
      <c r="R40" s="48">
        <f t="shared" si="3"/>
        <v>0</v>
      </c>
      <c r="S40" s="48">
        <f t="shared" si="3"/>
        <v>8</v>
      </c>
      <c r="T40" s="48">
        <f t="shared" si="3"/>
        <v>4</v>
      </c>
      <c r="U40" s="48">
        <f t="shared" si="3"/>
        <v>12</v>
      </c>
    </row>
    <row r="41" spans="1:21" x14ac:dyDescent="0.3">
      <c r="A41" s="10">
        <v>134</v>
      </c>
      <c r="B41" s="48">
        <v>0</v>
      </c>
      <c r="C41" s="48">
        <v>0</v>
      </c>
      <c r="D41" s="48">
        <v>0</v>
      </c>
      <c r="E41" s="48">
        <v>4</v>
      </c>
      <c r="F41" s="48">
        <f t="shared" si="4"/>
        <v>4</v>
      </c>
      <c r="G41" s="48">
        <v>1</v>
      </c>
      <c r="H41" s="48">
        <v>0</v>
      </c>
      <c r="I41" s="48">
        <v>2</v>
      </c>
      <c r="J41" s="48">
        <v>0</v>
      </c>
      <c r="K41" s="48">
        <f t="shared" si="5"/>
        <v>3</v>
      </c>
      <c r="L41" s="48">
        <v>1</v>
      </c>
      <c r="M41" s="48">
        <v>0</v>
      </c>
      <c r="N41" s="48">
        <v>3</v>
      </c>
      <c r="O41" s="48">
        <v>3</v>
      </c>
      <c r="P41" s="48">
        <f t="shared" si="6"/>
        <v>7</v>
      </c>
      <c r="Q41" s="48">
        <f t="shared" si="3"/>
        <v>2</v>
      </c>
      <c r="R41" s="48">
        <f t="shared" si="3"/>
        <v>0</v>
      </c>
      <c r="S41" s="48">
        <f t="shared" si="3"/>
        <v>5</v>
      </c>
      <c r="T41" s="48">
        <f t="shared" si="3"/>
        <v>7</v>
      </c>
      <c r="U41" s="48">
        <f t="shared" si="3"/>
        <v>14</v>
      </c>
    </row>
    <row r="42" spans="1:21" x14ac:dyDescent="0.3">
      <c r="A42" s="10">
        <v>135</v>
      </c>
      <c r="B42" s="48">
        <v>0</v>
      </c>
      <c r="C42" s="48">
        <v>0</v>
      </c>
      <c r="D42" s="48">
        <v>0</v>
      </c>
      <c r="E42" s="48">
        <v>0</v>
      </c>
      <c r="F42" s="48">
        <f t="shared" si="4"/>
        <v>0</v>
      </c>
      <c r="G42" s="48">
        <v>0</v>
      </c>
      <c r="H42" s="48">
        <v>0</v>
      </c>
      <c r="I42" s="48">
        <v>1</v>
      </c>
      <c r="J42" s="48">
        <v>1</v>
      </c>
      <c r="K42" s="48">
        <f t="shared" si="5"/>
        <v>2</v>
      </c>
      <c r="L42" s="48">
        <v>0</v>
      </c>
      <c r="M42" s="48">
        <v>1</v>
      </c>
      <c r="N42" s="48">
        <v>0</v>
      </c>
      <c r="O42" s="48">
        <v>0</v>
      </c>
      <c r="P42" s="48">
        <f t="shared" si="6"/>
        <v>1</v>
      </c>
      <c r="Q42" s="48">
        <f t="shared" si="3"/>
        <v>0</v>
      </c>
      <c r="R42" s="48">
        <f t="shared" si="3"/>
        <v>1</v>
      </c>
      <c r="S42" s="48">
        <f t="shared" si="3"/>
        <v>1</v>
      </c>
      <c r="T42" s="48">
        <f t="shared" si="3"/>
        <v>1</v>
      </c>
      <c r="U42" s="48">
        <f t="shared" si="3"/>
        <v>3</v>
      </c>
    </row>
    <row r="43" spans="1:21" x14ac:dyDescent="0.3">
      <c r="A43" s="10">
        <v>136</v>
      </c>
      <c r="B43" s="48">
        <v>0</v>
      </c>
      <c r="C43" s="48">
        <v>0</v>
      </c>
      <c r="D43" s="48">
        <v>0</v>
      </c>
      <c r="E43" s="48">
        <v>1</v>
      </c>
      <c r="F43" s="48">
        <f t="shared" si="4"/>
        <v>1</v>
      </c>
      <c r="G43" s="48">
        <v>1</v>
      </c>
      <c r="H43" s="48">
        <v>0</v>
      </c>
      <c r="I43" s="48">
        <v>0</v>
      </c>
      <c r="J43" s="48">
        <v>0</v>
      </c>
      <c r="K43" s="48">
        <f t="shared" si="5"/>
        <v>1</v>
      </c>
      <c r="L43" s="48">
        <v>0</v>
      </c>
      <c r="M43" s="48">
        <v>0</v>
      </c>
      <c r="N43" s="48">
        <v>0</v>
      </c>
      <c r="O43" s="48">
        <v>1</v>
      </c>
      <c r="P43" s="48">
        <f t="shared" si="6"/>
        <v>1</v>
      </c>
      <c r="Q43" s="48">
        <f t="shared" si="3"/>
        <v>1</v>
      </c>
      <c r="R43" s="48">
        <f t="shared" si="3"/>
        <v>0</v>
      </c>
      <c r="S43" s="48">
        <f t="shared" si="3"/>
        <v>0</v>
      </c>
      <c r="T43" s="48">
        <f t="shared" si="3"/>
        <v>2</v>
      </c>
      <c r="U43" s="48">
        <f t="shared" si="3"/>
        <v>3</v>
      </c>
    </row>
    <row r="44" spans="1:21" x14ac:dyDescent="0.3">
      <c r="A44" s="10">
        <v>137</v>
      </c>
      <c r="B44" s="48">
        <v>0</v>
      </c>
      <c r="C44" s="48">
        <v>0</v>
      </c>
      <c r="D44" s="48">
        <v>0</v>
      </c>
      <c r="E44" s="48">
        <v>0</v>
      </c>
      <c r="F44" s="48">
        <f t="shared" si="4"/>
        <v>0</v>
      </c>
      <c r="G44" s="48">
        <v>0</v>
      </c>
      <c r="H44" s="48">
        <v>0</v>
      </c>
      <c r="I44" s="48">
        <v>0</v>
      </c>
      <c r="J44" s="48">
        <v>1</v>
      </c>
      <c r="K44" s="48">
        <f t="shared" si="5"/>
        <v>1</v>
      </c>
      <c r="L44" s="48">
        <v>0</v>
      </c>
      <c r="M44" s="48">
        <v>0</v>
      </c>
      <c r="N44" s="48">
        <v>0</v>
      </c>
      <c r="O44" s="48">
        <v>1</v>
      </c>
      <c r="P44" s="48">
        <f t="shared" si="6"/>
        <v>1</v>
      </c>
      <c r="Q44" s="48">
        <f t="shared" si="3"/>
        <v>0</v>
      </c>
      <c r="R44" s="48">
        <f t="shared" si="3"/>
        <v>0</v>
      </c>
      <c r="S44" s="48">
        <f t="shared" si="3"/>
        <v>0</v>
      </c>
      <c r="T44" s="48">
        <f t="shared" si="3"/>
        <v>2</v>
      </c>
      <c r="U44" s="48">
        <f t="shared" si="3"/>
        <v>2</v>
      </c>
    </row>
    <row r="45" spans="1:21" x14ac:dyDescent="0.3">
      <c r="A45" s="10">
        <v>138</v>
      </c>
      <c r="B45" s="48">
        <v>0</v>
      </c>
      <c r="C45" s="48">
        <v>0</v>
      </c>
      <c r="D45" s="48">
        <v>0</v>
      </c>
      <c r="E45" s="48">
        <v>1</v>
      </c>
      <c r="F45" s="48">
        <f t="shared" si="4"/>
        <v>1</v>
      </c>
      <c r="G45" s="48">
        <v>0</v>
      </c>
      <c r="H45" s="48">
        <v>0</v>
      </c>
      <c r="I45" s="48">
        <v>0</v>
      </c>
      <c r="J45" s="48">
        <v>0</v>
      </c>
      <c r="K45" s="48">
        <f t="shared" si="5"/>
        <v>0</v>
      </c>
      <c r="L45" s="48">
        <v>0</v>
      </c>
      <c r="M45" s="48">
        <v>0</v>
      </c>
      <c r="N45" s="48">
        <v>0</v>
      </c>
      <c r="O45" s="48">
        <v>0</v>
      </c>
      <c r="P45" s="48">
        <f t="shared" si="6"/>
        <v>0</v>
      </c>
      <c r="Q45" s="48">
        <f t="shared" si="3"/>
        <v>0</v>
      </c>
      <c r="R45" s="48">
        <f t="shared" si="3"/>
        <v>0</v>
      </c>
      <c r="S45" s="48">
        <f t="shared" si="3"/>
        <v>0</v>
      </c>
      <c r="T45" s="48">
        <f t="shared" si="3"/>
        <v>1</v>
      </c>
      <c r="U45" s="48">
        <f t="shared" si="3"/>
        <v>1</v>
      </c>
    </row>
    <row r="46" spans="1:21" x14ac:dyDescent="0.3">
      <c r="A46" s="10">
        <v>139</v>
      </c>
      <c r="B46" s="48">
        <v>0</v>
      </c>
      <c r="C46" s="48">
        <v>0</v>
      </c>
      <c r="D46" s="48">
        <v>0</v>
      </c>
      <c r="E46" s="48">
        <v>0</v>
      </c>
      <c r="F46" s="48">
        <f t="shared" si="4"/>
        <v>0</v>
      </c>
      <c r="G46" s="48">
        <v>0</v>
      </c>
      <c r="H46" s="48">
        <v>0</v>
      </c>
      <c r="I46" s="48">
        <v>0</v>
      </c>
      <c r="J46" s="48">
        <v>0</v>
      </c>
      <c r="K46" s="48">
        <f t="shared" si="5"/>
        <v>0</v>
      </c>
      <c r="L46" s="48">
        <v>0</v>
      </c>
      <c r="M46" s="48">
        <v>0</v>
      </c>
      <c r="N46" s="48">
        <v>1</v>
      </c>
      <c r="O46" s="48">
        <v>0</v>
      </c>
      <c r="P46" s="48">
        <f t="shared" si="6"/>
        <v>1</v>
      </c>
      <c r="Q46" s="48">
        <f t="shared" si="3"/>
        <v>0</v>
      </c>
      <c r="R46" s="48">
        <f t="shared" si="3"/>
        <v>0</v>
      </c>
      <c r="S46" s="48">
        <f t="shared" si="3"/>
        <v>1</v>
      </c>
      <c r="T46" s="48">
        <f t="shared" si="3"/>
        <v>0</v>
      </c>
      <c r="U46" s="48">
        <f t="shared" si="3"/>
        <v>1</v>
      </c>
    </row>
    <row r="47" spans="1:21" x14ac:dyDescent="0.3">
      <c r="A47" s="10">
        <v>140</v>
      </c>
      <c r="B47" s="48">
        <v>0</v>
      </c>
      <c r="C47" s="48">
        <v>0</v>
      </c>
      <c r="D47" s="48">
        <v>1</v>
      </c>
      <c r="E47" s="48">
        <v>1</v>
      </c>
      <c r="F47" s="48">
        <f t="shared" si="4"/>
        <v>2</v>
      </c>
      <c r="G47" s="48">
        <v>0</v>
      </c>
      <c r="H47" s="48">
        <v>0</v>
      </c>
      <c r="I47" s="48">
        <v>0</v>
      </c>
      <c r="J47" s="48">
        <v>0</v>
      </c>
      <c r="K47" s="48">
        <f t="shared" si="5"/>
        <v>0</v>
      </c>
      <c r="L47" s="48">
        <v>0</v>
      </c>
      <c r="M47" s="48">
        <v>0</v>
      </c>
      <c r="N47" s="48">
        <v>0</v>
      </c>
      <c r="O47" s="48">
        <v>2</v>
      </c>
      <c r="P47" s="48">
        <f t="shared" si="6"/>
        <v>2</v>
      </c>
      <c r="Q47" s="48">
        <f t="shared" si="3"/>
        <v>0</v>
      </c>
      <c r="R47" s="48">
        <f t="shared" si="3"/>
        <v>0</v>
      </c>
      <c r="S47" s="48">
        <f t="shared" si="3"/>
        <v>1</v>
      </c>
      <c r="T47" s="48">
        <f t="shared" si="3"/>
        <v>3</v>
      </c>
      <c r="U47" s="48">
        <f t="shared" si="3"/>
        <v>4</v>
      </c>
    </row>
    <row r="48" spans="1:21" x14ac:dyDescent="0.3">
      <c r="A48" s="10">
        <v>141</v>
      </c>
      <c r="B48" s="48">
        <v>0</v>
      </c>
      <c r="C48" s="48">
        <v>0</v>
      </c>
      <c r="D48" s="48">
        <v>0</v>
      </c>
      <c r="E48" s="48">
        <v>1</v>
      </c>
      <c r="F48" s="48">
        <f t="shared" si="4"/>
        <v>1</v>
      </c>
      <c r="G48" s="48">
        <v>0</v>
      </c>
      <c r="H48" s="48">
        <v>0</v>
      </c>
      <c r="I48" s="48">
        <v>1</v>
      </c>
      <c r="J48" s="48">
        <v>1</v>
      </c>
      <c r="K48" s="48">
        <f t="shared" si="5"/>
        <v>2</v>
      </c>
      <c r="L48" s="48">
        <v>0</v>
      </c>
      <c r="M48" s="48">
        <v>0</v>
      </c>
      <c r="N48" s="48">
        <v>0</v>
      </c>
      <c r="O48" s="48">
        <v>0</v>
      </c>
      <c r="P48" s="48">
        <f t="shared" si="6"/>
        <v>0</v>
      </c>
      <c r="Q48" s="48">
        <f t="shared" si="3"/>
        <v>0</v>
      </c>
      <c r="R48" s="48">
        <f t="shared" si="3"/>
        <v>0</v>
      </c>
      <c r="S48" s="48">
        <f t="shared" si="3"/>
        <v>1</v>
      </c>
      <c r="T48" s="48">
        <f t="shared" si="3"/>
        <v>2</v>
      </c>
      <c r="U48" s="48">
        <f t="shared" si="3"/>
        <v>3</v>
      </c>
    </row>
    <row r="49" spans="1:21" x14ac:dyDescent="0.3">
      <c r="A49" s="10">
        <v>142</v>
      </c>
      <c r="B49" s="48">
        <v>0</v>
      </c>
      <c r="C49" s="48">
        <v>0</v>
      </c>
      <c r="D49" s="48">
        <v>0</v>
      </c>
      <c r="E49" s="48">
        <v>1</v>
      </c>
      <c r="F49" s="48">
        <f t="shared" si="4"/>
        <v>1</v>
      </c>
      <c r="G49" s="48">
        <v>0</v>
      </c>
      <c r="H49" s="48">
        <v>0</v>
      </c>
      <c r="I49" s="48">
        <v>1</v>
      </c>
      <c r="J49" s="48">
        <v>0</v>
      </c>
      <c r="K49" s="48">
        <f t="shared" si="5"/>
        <v>1</v>
      </c>
      <c r="L49" s="48">
        <v>0</v>
      </c>
      <c r="M49" s="48">
        <v>0</v>
      </c>
      <c r="N49" s="48">
        <v>1</v>
      </c>
      <c r="O49" s="48">
        <v>1</v>
      </c>
      <c r="P49" s="48">
        <f t="shared" si="6"/>
        <v>2</v>
      </c>
      <c r="Q49" s="48">
        <f t="shared" si="3"/>
        <v>0</v>
      </c>
      <c r="R49" s="48">
        <f t="shared" si="3"/>
        <v>0</v>
      </c>
      <c r="S49" s="48">
        <f t="shared" si="3"/>
        <v>2</v>
      </c>
      <c r="T49" s="48">
        <f t="shared" si="3"/>
        <v>2</v>
      </c>
      <c r="U49" s="48">
        <f t="shared" si="3"/>
        <v>4</v>
      </c>
    </row>
    <row r="50" spans="1:21" x14ac:dyDescent="0.3">
      <c r="A50" s="10">
        <v>143</v>
      </c>
      <c r="B50" s="48">
        <v>0</v>
      </c>
      <c r="C50" s="48">
        <v>0</v>
      </c>
      <c r="D50" s="48">
        <v>1</v>
      </c>
      <c r="E50" s="48">
        <v>1</v>
      </c>
      <c r="F50" s="48">
        <f t="shared" si="4"/>
        <v>2</v>
      </c>
      <c r="G50" s="48">
        <v>0</v>
      </c>
      <c r="H50" s="48">
        <v>0</v>
      </c>
      <c r="I50" s="48">
        <v>1</v>
      </c>
      <c r="J50" s="48">
        <v>0</v>
      </c>
      <c r="K50" s="48">
        <f t="shared" si="5"/>
        <v>1</v>
      </c>
      <c r="L50" s="48">
        <v>0</v>
      </c>
      <c r="M50" s="48">
        <v>0</v>
      </c>
      <c r="N50" s="48">
        <v>0</v>
      </c>
      <c r="O50" s="48">
        <v>2</v>
      </c>
      <c r="P50" s="48">
        <f t="shared" si="6"/>
        <v>2</v>
      </c>
      <c r="Q50" s="48">
        <f t="shared" si="3"/>
        <v>0</v>
      </c>
      <c r="R50" s="48">
        <f t="shared" si="3"/>
        <v>0</v>
      </c>
      <c r="S50" s="48">
        <f t="shared" si="3"/>
        <v>2</v>
      </c>
      <c r="T50" s="48">
        <f t="shared" si="3"/>
        <v>3</v>
      </c>
      <c r="U50" s="48">
        <f t="shared" si="3"/>
        <v>5</v>
      </c>
    </row>
    <row r="51" spans="1:21" x14ac:dyDescent="0.3">
      <c r="A51" s="10">
        <v>144</v>
      </c>
      <c r="B51" s="48">
        <v>0</v>
      </c>
      <c r="C51" s="48">
        <v>0</v>
      </c>
      <c r="D51" s="48">
        <v>0</v>
      </c>
      <c r="E51" s="48">
        <v>0</v>
      </c>
      <c r="F51" s="48">
        <f t="shared" si="4"/>
        <v>0</v>
      </c>
      <c r="G51" s="48">
        <v>0</v>
      </c>
      <c r="H51" s="48">
        <v>0</v>
      </c>
      <c r="I51" s="48">
        <v>0</v>
      </c>
      <c r="J51" s="48">
        <v>0</v>
      </c>
      <c r="K51" s="48">
        <f t="shared" si="5"/>
        <v>0</v>
      </c>
      <c r="L51" s="48">
        <v>0</v>
      </c>
      <c r="M51" s="48">
        <v>0</v>
      </c>
      <c r="N51" s="48">
        <v>0</v>
      </c>
      <c r="O51" s="48">
        <v>0</v>
      </c>
      <c r="P51" s="48">
        <f t="shared" si="6"/>
        <v>0</v>
      </c>
      <c r="Q51" s="48">
        <f t="shared" si="3"/>
        <v>0</v>
      </c>
      <c r="R51" s="48">
        <f t="shared" si="3"/>
        <v>0</v>
      </c>
      <c r="S51" s="48">
        <f t="shared" si="3"/>
        <v>0</v>
      </c>
      <c r="T51" s="48">
        <f t="shared" si="3"/>
        <v>0</v>
      </c>
      <c r="U51" s="48">
        <f t="shared" si="3"/>
        <v>0</v>
      </c>
    </row>
    <row r="52" spans="1:21" x14ac:dyDescent="0.3">
      <c r="A52" s="10">
        <v>145</v>
      </c>
      <c r="B52" s="48">
        <v>0</v>
      </c>
      <c r="C52" s="48">
        <v>0</v>
      </c>
      <c r="D52" s="48">
        <v>0</v>
      </c>
      <c r="E52" s="48">
        <v>0</v>
      </c>
      <c r="F52" s="48">
        <f t="shared" si="4"/>
        <v>0</v>
      </c>
      <c r="G52" s="48">
        <v>0</v>
      </c>
      <c r="H52" s="48">
        <v>0</v>
      </c>
      <c r="I52" s="48">
        <v>1</v>
      </c>
      <c r="J52" s="48">
        <v>1</v>
      </c>
      <c r="K52" s="48">
        <f t="shared" si="5"/>
        <v>2</v>
      </c>
      <c r="L52" s="48">
        <v>0</v>
      </c>
      <c r="M52" s="48">
        <v>0</v>
      </c>
      <c r="N52" s="48">
        <v>1</v>
      </c>
      <c r="O52" s="48">
        <v>2</v>
      </c>
      <c r="P52" s="48">
        <f t="shared" si="6"/>
        <v>3</v>
      </c>
      <c r="Q52" s="48">
        <f t="shared" si="3"/>
        <v>0</v>
      </c>
      <c r="R52" s="48">
        <f t="shared" si="3"/>
        <v>0</v>
      </c>
      <c r="S52" s="48">
        <f t="shared" si="3"/>
        <v>2</v>
      </c>
      <c r="T52" s="48">
        <f t="shared" si="3"/>
        <v>3</v>
      </c>
      <c r="U52" s="48">
        <f t="shared" si="3"/>
        <v>5</v>
      </c>
    </row>
    <row r="53" spans="1:21" x14ac:dyDescent="0.3">
      <c r="A53" s="10">
        <v>146</v>
      </c>
      <c r="B53" s="48">
        <v>0</v>
      </c>
      <c r="C53" s="48">
        <v>0</v>
      </c>
      <c r="D53" s="48">
        <v>1</v>
      </c>
      <c r="E53" s="48">
        <v>1</v>
      </c>
      <c r="F53" s="48">
        <f t="shared" si="4"/>
        <v>2</v>
      </c>
      <c r="G53" s="48">
        <v>0</v>
      </c>
      <c r="H53" s="48">
        <v>1</v>
      </c>
      <c r="I53" s="48">
        <v>0</v>
      </c>
      <c r="J53" s="48">
        <v>0</v>
      </c>
      <c r="K53" s="48">
        <f t="shared" si="5"/>
        <v>1</v>
      </c>
      <c r="L53" s="48">
        <v>0</v>
      </c>
      <c r="M53" s="48">
        <v>0</v>
      </c>
      <c r="N53" s="48">
        <v>0</v>
      </c>
      <c r="O53" s="48">
        <v>1</v>
      </c>
      <c r="P53" s="48">
        <f t="shared" si="6"/>
        <v>1</v>
      </c>
      <c r="Q53" s="48">
        <f t="shared" si="3"/>
        <v>0</v>
      </c>
      <c r="R53" s="48">
        <f t="shared" si="3"/>
        <v>1</v>
      </c>
      <c r="S53" s="48">
        <f t="shared" si="3"/>
        <v>1</v>
      </c>
      <c r="T53" s="48">
        <f t="shared" si="3"/>
        <v>2</v>
      </c>
      <c r="U53" s="48">
        <f t="shared" si="3"/>
        <v>4</v>
      </c>
    </row>
    <row r="54" spans="1:21" x14ac:dyDescent="0.3">
      <c r="A54" s="10">
        <v>147</v>
      </c>
      <c r="B54" s="48">
        <v>0</v>
      </c>
      <c r="C54" s="48">
        <v>0</v>
      </c>
      <c r="D54" s="48">
        <v>0</v>
      </c>
      <c r="E54" s="48">
        <v>1</v>
      </c>
      <c r="F54" s="48">
        <f t="shared" si="4"/>
        <v>1</v>
      </c>
      <c r="G54" s="48">
        <v>0</v>
      </c>
      <c r="H54" s="48">
        <v>0</v>
      </c>
      <c r="I54" s="48">
        <v>0</v>
      </c>
      <c r="J54" s="48">
        <v>0</v>
      </c>
      <c r="K54" s="48">
        <f t="shared" si="5"/>
        <v>0</v>
      </c>
      <c r="L54" s="48">
        <v>0</v>
      </c>
      <c r="M54" s="48">
        <v>0</v>
      </c>
      <c r="N54" s="48">
        <v>0</v>
      </c>
      <c r="O54" s="48">
        <v>0</v>
      </c>
      <c r="P54" s="48">
        <f t="shared" si="6"/>
        <v>0</v>
      </c>
      <c r="Q54" s="48">
        <f t="shared" ref="Q54:U104" si="7">B54+G54+L54</f>
        <v>0</v>
      </c>
      <c r="R54" s="48">
        <f t="shared" si="7"/>
        <v>0</v>
      </c>
      <c r="S54" s="48">
        <f t="shared" si="7"/>
        <v>0</v>
      </c>
      <c r="T54" s="48">
        <f t="shared" si="7"/>
        <v>1</v>
      </c>
      <c r="U54" s="48">
        <f t="shared" si="7"/>
        <v>1</v>
      </c>
    </row>
    <row r="55" spans="1:21" x14ac:dyDescent="0.3">
      <c r="A55" s="10">
        <v>148</v>
      </c>
      <c r="B55" s="48">
        <v>0</v>
      </c>
      <c r="C55" s="48">
        <v>0</v>
      </c>
      <c r="D55" s="48">
        <v>0</v>
      </c>
      <c r="E55" s="48">
        <v>1</v>
      </c>
      <c r="F55" s="48">
        <f t="shared" si="4"/>
        <v>1</v>
      </c>
      <c r="G55" s="48">
        <v>0</v>
      </c>
      <c r="H55" s="48">
        <v>0</v>
      </c>
      <c r="I55" s="48">
        <v>1</v>
      </c>
      <c r="J55" s="48">
        <v>3</v>
      </c>
      <c r="K55" s="48">
        <f t="shared" si="5"/>
        <v>4</v>
      </c>
      <c r="L55" s="48">
        <v>0</v>
      </c>
      <c r="M55" s="48">
        <v>0</v>
      </c>
      <c r="N55" s="48">
        <v>1</v>
      </c>
      <c r="O55" s="48">
        <v>1</v>
      </c>
      <c r="P55" s="48">
        <f t="shared" si="6"/>
        <v>2</v>
      </c>
      <c r="Q55" s="48">
        <f t="shared" si="7"/>
        <v>0</v>
      </c>
      <c r="R55" s="48">
        <f t="shared" si="7"/>
        <v>0</v>
      </c>
      <c r="S55" s="48">
        <f t="shared" si="7"/>
        <v>2</v>
      </c>
      <c r="T55" s="48">
        <f t="shared" si="7"/>
        <v>5</v>
      </c>
      <c r="U55" s="48">
        <f t="shared" si="7"/>
        <v>7</v>
      </c>
    </row>
    <row r="56" spans="1:21" x14ac:dyDescent="0.3">
      <c r="A56" s="10">
        <v>149</v>
      </c>
      <c r="B56" s="48">
        <v>0</v>
      </c>
      <c r="C56" s="48">
        <v>0</v>
      </c>
      <c r="D56" s="48">
        <v>1</v>
      </c>
      <c r="E56" s="48">
        <v>2</v>
      </c>
      <c r="F56" s="48">
        <f t="shared" si="4"/>
        <v>3</v>
      </c>
      <c r="G56" s="48">
        <v>0</v>
      </c>
      <c r="H56" s="48">
        <v>0</v>
      </c>
      <c r="I56" s="48">
        <v>0</v>
      </c>
      <c r="J56" s="48">
        <v>0</v>
      </c>
      <c r="K56" s="48">
        <f t="shared" si="5"/>
        <v>0</v>
      </c>
      <c r="L56" s="48">
        <v>0</v>
      </c>
      <c r="M56" s="48">
        <v>1</v>
      </c>
      <c r="N56" s="48">
        <v>0</v>
      </c>
      <c r="O56" s="48">
        <v>0</v>
      </c>
      <c r="P56" s="48">
        <f t="shared" si="6"/>
        <v>1</v>
      </c>
      <c r="Q56" s="48">
        <f t="shared" si="7"/>
        <v>0</v>
      </c>
      <c r="R56" s="48">
        <f t="shared" si="7"/>
        <v>1</v>
      </c>
      <c r="S56" s="48">
        <f t="shared" si="7"/>
        <v>1</v>
      </c>
      <c r="T56" s="48">
        <f t="shared" si="7"/>
        <v>2</v>
      </c>
      <c r="U56" s="48">
        <f t="shared" si="7"/>
        <v>4</v>
      </c>
    </row>
    <row r="57" spans="1:21" x14ac:dyDescent="0.3">
      <c r="A57" s="10">
        <v>150</v>
      </c>
      <c r="B57" s="48">
        <v>0</v>
      </c>
      <c r="C57" s="48">
        <v>0</v>
      </c>
      <c r="D57" s="48">
        <v>1</v>
      </c>
      <c r="E57" s="48">
        <v>0</v>
      </c>
      <c r="F57" s="48">
        <f t="shared" si="4"/>
        <v>1</v>
      </c>
      <c r="G57" s="48">
        <v>0</v>
      </c>
      <c r="H57" s="48">
        <v>1</v>
      </c>
      <c r="I57" s="48">
        <v>2</v>
      </c>
      <c r="J57" s="48">
        <v>2</v>
      </c>
      <c r="K57" s="48">
        <f t="shared" si="5"/>
        <v>5</v>
      </c>
      <c r="L57" s="48">
        <v>0</v>
      </c>
      <c r="M57" s="48">
        <v>0</v>
      </c>
      <c r="N57" s="48">
        <v>2</v>
      </c>
      <c r="O57" s="48">
        <v>2</v>
      </c>
      <c r="P57" s="48">
        <f t="shared" si="6"/>
        <v>4</v>
      </c>
      <c r="Q57" s="48">
        <f t="shared" si="7"/>
        <v>0</v>
      </c>
      <c r="R57" s="48">
        <f t="shared" si="7"/>
        <v>1</v>
      </c>
      <c r="S57" s="48">
        <f t="shared" si="7"/>
        <v>5</v>
      </c>
      <c r="T57" s="48">
        <f t="shared" si="7"/>
        <v>4</v>
      </c>
      <c r="U57" s="48">
        <f t="shared" si="7"/>
        <v>10</v>
      </c>
    </row>
    <row r="58" spans="1:21" x14ac:dyDescent="0.3">
      <c r="A58" s="10">
        <v>151</v>
      </c>
      <c r="B58" s="48">
        <v>0</v>
      </c>
      <c r="C58" s="48">
        <v>0</v>
      </c>
      <c r="D58" s="48">
        <v>0</v>
      </c>
      <c r="E58" s="48">
        <v>0</v>
      </c>
      <c r="F58" s="48">
        <f t="shared" si="4"/>
        <v>0</v>
      </c>
      <c r="G58" s="48">
        <v>0</v>
      </c>
      <c r="H58" s="48">
        <v>0</v>
      </c>
      <c r="I58" s="48">
        <v>1</v>
      </c>
      <c r="J58" s="48">
        <v>0</v>
      </c>
      <c r="K58" s="48">
        <f t="shared" si="5"/>
        <v>1</v>
      </c>
      <c r="L58" s="48">
        <v>0</v>
      </c>
      <c r="M58" s="48">
        <v>0</v>
      </c>
      <c r="N58" s="48">
        <v>1</v>
      </c>
      <c r="O58" s="48">
        <v>0</v>
      </c>
      <c r="P58" s="48">
        <f t="shared" si="6"/>
        <v>1</v>
      </c>
      <c r="Q58" s="48">
        <f t="shared" si="7"/>
        <v>0</v>
      </c>
      <c r="R58" s="48">
        <f t="shared" si="7"/>
        <v>0</v>
      </c>
      <c r="S58" s="48">
        <f t="shared" si="7"/>
        <v>2</v>
      </c>
      <c r="T58" s="48">
        <f t="shared" si="7"/>
        <v>0</v>
      </c>
      <c r="U58" s="48">
        <f t="shared" si="7"/>
        <v>2</v>
      </c>
    </row>
    <row r="59" spans="1:21" x14ac:dyDescent="0.3">
      <c r="A59" s="10">
        <v>152</v>
      </c>
      <c r="B59" s="48">
        <v>0</v>
      </c>
      <c r="C59" s="48">
        <v>0</v>
      </c>
      <c r="D59" s="48">
        <v>0</v>
      </c>
      <c r="E59" s="48">
        <v>0</v>
      </c>
      <c r="F59" s="48">
        <f t="shared" si="4"/>
        <v>0</v>
      </c>
      <c r="G59" s="48">
        <v>0</v>
      </c>
      <c r="H59" s="48">
        <v>0</v>
      </c>
      <c r="I59" s="48">
        <v>1</v>
      </c>
      <c r="J59" s="48">
        <v>0</v>
      </c>
      <c r="K59" s="48">
        <f t="shared" si="5"/>
        <v>1</v>
      </c>
      <c r="L59" s="48">
        <v>0</v>
      </c>
      <c r="M59" s="48">
        <v>0</v>
      </c>
      <c r="N59" s="48">
        <v>0</v>
      </c>
      <c r="O59" s="48">
        <v>0</v>
      </c>
      <c r="P59" s="48">
        <f t="shared" si="6"/>
        <v>0</v>
      </c>
      <c r="Q59" s="48">
        <f t="shared" si="7"/>
        <v>0</v>
      </c>
      <c r="R59" s="48">
        <f t="shared" si="7"/>
        <v>0</v>
      </c>
      <c r="S59" s="48">
        <f t="shared" si="7"/>
        <v>1</v>
      </c>
      <c r="T59" s="48">
        <f t="shared" si="7"/>
        <v>0</v>
      </c>
      <c r="U59" s="48">
        <f t="shared" si="7"/>
        <v>1</v>
      </c>
    </row>
    <row r="60" spans="1:21" x14ac:dyDescent="0.3">
      <c r="A60" s="10">
        <v>153</v>
      </c>
      <c r="B60" s="48">
        <v>0</v>
      </c>
      <c r="C60" s="48">
        <v>0</v>
      </c>
      <c r="D60" s="48">
        <v>0</v>
      </c>
      <c r="E60" s="48">
        <v>0</v>
      </c>
      <c r="F60" s="48">
        <f t="shared" si="4"/>
        <v>0</v>
      </c>
      <c r="G60" s="48">
        <v>0</v>
      </c>
      <c r="H60" s="48">
        <v>0</v>
      </c>
      <c r="I60" s="48">
        <v>0</v>
      </c>
      <c r="J60" s="48">
        <v>0</v>
      </c>
      <c r="K60" s="48">
        <f t="shared" si="5"/>
        <v>0</v>
      </c>
      <c r="L60" s="48">
        <v>0</v>
      </c>
      <c r="M60" s="48">
        <v>0</v>
      </c>
      <c r="N60" s="48">
        <v>0</v>
      </c>
      <c r="O60" s="48">
        <v>0</v>
      </c>
      <c r="P60" s="48">
        <f t="shared" si="6"/>
        <v>0</v>
      </c>
      <c r="Q60" s="48">
        <f t="shared" si="7"/>
        <v>0</v>
      </c>
      <c r="R60" s="48">
        <f t="shared" si="7"/>
        <v>0</v>
      </c>
      <c r="S60" s="48">
        <f t="shared" si="7"/>
        <v>0</v>
      </c>
      <c r="T60" s="48">
        <f t="shared" si="7"/>
        <v>0</v>
      </c>
      <c r="U60" s="48">
        <f t="shared" si="7"/>
        <v>0</v>
      </c>
    </row>
    <row r="61" spans="1:21" x14ac:dyDescent="0.3">
      <c r="A61" s="10">
        <v>154</v>
      </c>
      <c r="B61" s="48">
        <v>0</v>
      </c>
      <c r="C61" s="48">
        <v>0</v>
      </c>
      <c r="D61" s="48">
        <v>2</v>
      </c>
      <c r="E61" s="48">
        <v>0</v>
      </c>
      <c r="F61" s="48">
        <f t="shared" si="4"/>
        <v>2</v>
      </c>
      <c r="G61" s="48">
        <v>0</v>
      </c>
      <c r="H61" s="48">
        <v>0</v>
      </c>
      <c r="I61" s="48">
        <v>3</v>
      </c>
      <c r="J61" s="48">
        <v>1</v>
      </c>
      <c r="K61" s="48">
        <f t="shared" si="5"/>
        <v>4</v>
      </c>
      <c r="L61" s="48">
        <v>0</v>
      </c>
      <c r="M61" s="48">
        <v>0</v>
      </c>
      <c r="N61" s="48">
        <v>0</v>
      </c>
      <c r="O61" s="48">
        <v>0</v>
      </c>
      <c r="P61" s="48">
        <f t="shared" si="6"/>
        <v>0</v>
      </c>
      <c r="Q61" s="48">
        <f t="shared" si="7"/>
        <v>0</v>
      </c>
      <c r="R61" s="48">
        <f t="shared" si="7"/>
        <v>0</v>
      </c>
      <c r="S61" s="48">
        <f t="shared" si="7"/>
        <v>5</v>
      </c>
      <c r="T61" s="48">
        <f t="shared" si="7"/>
        <v>1</v>
      </c>
      <c r="U61" s="48">
        <f t="shared" si="7"/>
        <v>6</v>
      </c>
    </row>
    <row r="62" spans="1:21" x14ac:dyDescent="0.3">
      <c r="A62" s="10">
        <v>155</v>
      </c>
      <c r="B62" s="48">
        <v>0</v>
      </c>
      <c r="C62" s="48">
        <v>1</v>
      </c>
      <c r="D62" s="48">
        <v>0</v>
      </c>
      <c r="E62" s="48">
        <v>1</v>
      </c>
      <c r="F62" s="48">
        <f t="shared" si="4"/>
        <v>2</v>
      </c>
      <c r="G62" s="48">
        <v>0</v>
      </c>
      <c r="H62" s="48">
        <v>0</v>
      </c>
      <c r="I62" s="48">
        <v>0</v>
      </c>
      <c r="J62" s="48">
        <v>1</v>
      </c>
      <c r="K62" s="48">
        <f t="shared" si="5"/>
        <v>1</v>
      </c>
      <c r="L62" s="48">
        <v>0</v>
      </c>
      <c r="M62" s="48">
        <v>0</v>
      </c>
      <c r="N62" s="48">
        <v>1</v>
      </c>
      <c r="O62" s="48">
        <v>0</v>
      </c>
      <c r="P62" s="48">
        <f t="shared" si="6"/>
        <v>1</v>
      </c>
      <c r="Q62" s="48">
        <f t="shared" si="7"/>
        <v>0</v>
      </c>
      <c r="R62" s="48">
        <f t="shared" si="7"/>
        <v>1</v>
      </c>
      <c r="S62" s="48">
        <f t="shared" si="7"/>
        <v>1</v>
      </c>
      <c r="T62" s="48">
        <f t="shared" si="7"/>
        <v>2</v>
      </c>
      <c r="U62" s="48">
        <f t="shared" si="7"/>
        <v>4</v>
      </c>
    </row>
    <row r="63" spans="1:21" x14ac:dyDescent="0.3">
      <c r="A63" s="10">
        <v>156</v>
      </c>
      <c r="B63" s="48">
        <v>0</v>
      </c>
      <c r="C63" s="48">
        <v>0</v>
      </c>
      <c r="D63" s="48">
        <v>0</v>
      </c>
      <c r="E63" s="48">
        <v>1</v>
      </c>
      <c r="F63" s="48">
        <f t="shared" si="4"/>
        <v>1</v>
      </c>
      <c r="G63" s="48">
        <v>0</v>
      </c>
      <c r="H63" s="48">
        <v>0</v>
      </c>
      <c r="I63" s="48">
        <v>1</v>
      </c>
      <c r="J63" s="48">
        <v>0</v>
      </c>
      <c r="K63" s="48">
        <f t="shared" si="5"/>
        <v>1</v>
      </c>
      <c r="L63" s="48">
        <v>0</v>
      </c>
      <c r="M63" s="48">
        <v>0</v>
      </c>
      <c r="N63" s="48">
        <v>1</v>
      </c>
      <c r="O63" s="48">
        <v>0</v>
      </c>
      <c r="P63" s="48">
        <f t="shared" si="6"/>
        <v>1</v>
      </c>
      <c r="Q63" s="48">
        <f t="shared" si="7"/>
        <v>0</v>
      </c>
      <c r="R63" s="48">
        <f t="shared" si="7"/>
        <v>0</v>
      </c>
      <c r="S63" s="48">
        <f t="shared" si="7"/>
        <v>2</v>
      </c>
      <c r="T63" s="48">
        <f t="shared" si="7"/>
        <v>1</v>
      </c>
      <c r="U63" s="48">
        <f t="shared" si="7"/>
        <v>3</v>
      </c>
    </row>
    <row r="64" spans="1:21" x14ac:dyDescent="0.3">
      <c r="A64" s="10">
        <v>157</v>
      </c>
      <c r="B64" s="48">
        <v>0</v>
      </c>
      <c r="C64" s="48">
        <v>0</v>
      </c>
      <c r="D64" s="48">
        <v>0</v>
      </c>
      <c r="E64" s="48">
        <v>2</v>
      </c>
      <c r="F64" s="48">
        <f t="shared" si="4"/>
        <v>2</v>
      </c>
      <c r="G64" s="48">
        <v>0</v>
      </c>
      <c r="H64" s="48">
        <v>0</v>
      </c>
      <c r="I64" s="48">
        <v>2</v>
      </c>
      <c r="J64" s="48">
        <v>0</v>
      </c>
      <c r="K64" s="48">
        <f t="shared" si="5"/>
        <v>2</v>
      </c>
      <c r="L64" s="48">
        <v>0</v>
      </c>
      <c r="M64" s="48">
        <v>0</v>
      </c>
      <c r="N64" s="48">
        <v>2</v>
      </c>
      <c r="O64" s="48">
        <v>1</v>
      </c>
      <c r="P64" s="48">
        <f t="shared" si="6"/>
        <v>3</v>
      </c>
      <c r="Q64" s="48">
        <f t="shared" si="7"/>
        <v>0</v>
      </c>
      <c r="R64" s="48">
        <f t="shared" si="7"/>
        <v>0</v>
      </c>
      <c r="S64" s="48">
        <f t="shared" si="7"/>
        <v>4</v>
      </c>
      <c r="T64" s="48">
        <f t="shared" si="7"/>
        <v>3</v>
      </c>
      <c r="U64" s="48">
        <f t="shared" si="7"/>
        <v>7</v>
      </c>
    </row>
    <row r="65" spans="1:21" x14ac:dyDescent="0.3">
      <c r="A65" s="10">
        <v>158</v>
      </c>
      <c r="B65" s="48">
        <v>0</v>
      </c>
      <c r="C65" s="48">
        <v>0</v>
      </c>
      <c r="D65" s="48">
        <v>0</v>
      </c>
      <c r="E65" s="48">
        <v>1</v>
      </c>
      <c r="F65" s="48">
        <f t="shared" si="4"/>
        <v>1</v>
      </c>
      <c r="G65" s="48">
        <v>0</v>
      </c>
      <c r="H65" s="48">
        <v>0</v>
      </c>
      <c r="I65" s="48">
        <v>0</v>
      </c>
      <c r="J65" s="48">
        <v>1</v>
      </c>
      <c r="K65" s="48">
        <f t="shared" si="5"/>
        <v>1</v>
      </c>
      <c r="L65" s="48">
        <v>0</v>
      </c>
      <c r="M65" s="48">
        <v>0</v>
      </c>
      <c r="N65" s="48">
        <v>0</v>
      </c>
      <c r="O65" s="48">
        <v>1</v>
      </c>
      <c r="P65" s="48">
        <f t="shared" si="6"/>
        <v>1</v>
      </c>
      <c r="Q65" s="48">
        <f t="shared" si="7"/>
        <v>0</v>
      </c>
      <c r="R65" s="48">
        <f t="shared" si="7"/>
        <v>0</v>
      </c>
      <c r="S65" s="48">
        <f t="shared" si="7"/>
        <v>0</v>
      </c>
      <c r="T65" s="48">
        <f t="shared" si="7"/>
        <v>3</v>
      </c>
      <c r="U65" s="48">
        <f t="shared" si="7"/>
        <v>3</v>
      </c>
    </row>
    <row r="66" spans="1:21" x14ac:dyDescent="0.3">
      <c r="A66" s="10">
        <v>159</v>
      </c>
      <c r="B66" s="48">
        <v>0</v>
      </c>
      <c r="C66" s="48">
        <v>1</v>
      </c>
      <c r="D66" s="48">
        <v>0</v>
      </c>
      <c r="E66" s="48">
        <v>0</v>
      </c>
      <c r="F66" s="48">
        <f t="shared" si="4"/>
        <v>1</v>
      </c>
      <c r="G66" s="48">
        <v>0</v>
      </c>
      <c r="H66" s="48">
        <v>0</v>
      </c>
      <c r="I66" s="48">
        <v>1</v>
      </c>
      <c r="J66" s="48">
        <v>2</v>
      </c>
      <c r="K66" s="48">
        <f t="shared" si="5"/>
        <v>3</v>
      </c>
      <c r="L66" s="48">
        <v>0</v>
      </c>
      <c r="M66" s="48">
        <v>0</v>
      </c>
      <c r="N66" s="48">
        <v>0</v>
      </c>
      <c r="O66" s="48">
        <v>0</v>
      </c>
      <c r="P66" s="48">
        <f t="shared" si="6"/>
        <v>0</v>
      </c>
      <c r="Q66" s="48">
        <f t="shared" si="7"/>
        <v>0</v>
      </c>
      <c r="R66" s="48">
        <f t="shared" si="7"/>
        <v>1</v>
      </c>
      <c r="S66" s="48">
        <f t="shared" si="7"/>
        <v>1</v>
      </c>
      <c r="T66" s="48">
        <f t="shared" si="7"/>
        <v>2</v>
      </c>
      <c r="U66" s="48">
        <f t="shared" si="7"/>
        <v>4</v>
      </c>
    </row>
    <row r="67" spans="1:21" x14ac:dyDescent="0.3">
      <c r="A67" s="10">
        <v>160</v>
      </c>
      <c r="B67" s="48">
        <v>0</v>
      </c>
      <c r="C67" s="48">
        <v>0</v>
      </c>
      <c r="D67" s="48">
        <v>2</v>
      </c>
      <c r="E67" s="48">
        <v>3</v>
      </c>
      <c r="F67" s="48">
        <f t="shared" si="4"/>
        <v>5</v>
      </c>
      <c r="G67" s="48">
        <v>0</v>
      </c>
      <c r="H67" s="48">
        <v>0</v>
      </c>
      <c r="I67" s="48">
        <v>3</v>
      </c>
      <c r="J67" s="48">
        <v>3</v>
      </c>
      <c r="K67" s="48">
        <f t="shared" si="5"/>
        <v>6</v>
      </c>
      <c r="L67" s="48">
        <v>0</v>
      </c>
      <c r="M67" s="48">
        <v>0</v>
      </c>
      <c r="N67" s="48">
        <v>0</v>
      </c>
      <c r="O67" s="48">
        <v>6</v>
      </c>
      <c r="P67" s="48">
        <f t="shared" si="6"/>
        <v>6</v>
      </c>
      <c r="Q67" s="48">
        <f t="shared" si="7"/>
        <v>0</v>
      </c>
      <c r="R67" s="48">
        <f t="shared" si="7"/>
        <v>0</v>
      </c>
      <c r="S67" s="48">
        <f t="shared" si="7"/>
        <v>5</v>
      </c>
      <c r="T67" s="48">
        <f t="shared" si="7"/>
        <v>12</v>
      </c>
      <c r="U67" s="48">
        <f t="shared" si="7"/>
        <v>17</v>
      </c>
    </row>
    <row r="68" spans="1:21" x14ac:dyDescent="0.3">
      <c r="A68" s="10">
        <v>161</v>
      </c>
      <c r="B68" s="48">
        <v>0</v>
      </c>
      <c r="C68" s="48">
        <v>0</v>
      </c>
      <c r="D68" s="48">
        <v>2</v>
      </c>
      <c r="E68" s="48">
        <v>12</v>
      </c>
      <c r="F68" s="48">
        <f t="shared" si="4"/>
        <v>14</v>
      </c>
      <c r="G68" s="48">
        <v>0</v>
      </c>
      <c r="H68" s="48">
        <v>1</v>
      </c>
      <c r="I68" s="48">
        <v>2</v>
      </c>
      <c r="J68" s="48">
        <v>7</v>
      </c>
      <c r="K68" s="48">
        <f t="shared" si="5"/>
        <v>10</v>
      </c>
      <c r="L68" s="48">
        <v>0</v>
      </c>
      <c r="M68" s="48">
        <v>1</v>
      </c>
      <c r="N68" s="48">
        <v>5</v>
      </c>
      <c r="O68" s="48">
        <v>13</v>
      </c>
      <c r="P68" s="48">
        <f t="shared" si="6"/>
        <v>19</v>
      </c>
      <c r="Q68" s="48">
        <f t="shared" si="7"/>
        <v>0</v>
      </c>
      <c r="R68" s="48">
        <f t="shared" si="7"/>
        <v>2</v>
      </c>
      <c r="S68" s="48">
        <f t="shared" si="7"/>
        <v>9</v>
      </c>
      <c r="T68" s="48">
        <f t="shared" si="7"/>
        <v>32</v>
      </c>
      <c r="U68" s="48">
        <f t="shared" si="7"/>
        <v>43</v>
      </c>
    </row>
    <row r="69" spans="1:21" x14ac:dyDescent="0.3">
      <c r="A69" s="10">
        <v>162</v>
      </c>
      <c r="B69" s="48">
        <v>0</v>
      </c>
      <c r="C69" s="48">
        <v>0</v>
      </c>
      <c r="D69" s="48">
        <v>0</v>
      </c>
      <c r="E69" s="48">
        <v>0</v>
      </c>
      <c r="F69" s="48">
        <f t="shared" si="4"/>
        <v>0</v>
      </c>
      <c r="G69" s="48">
        <v>0</v>
      </c>
      <c r="H69" s="48">
        <v>1</v>
      </c>
      <c r="I69" s="48">
        <v>1</v>
      </c>
      <c r="J69" s="48">
        <v>3</v>
      </c>
      <c r="K69" s="48">
        <f t="shared" si="5"/>
        <v>5</v>
      </c>
      <c r="L69" s="48">
        <v>0</v>
      </c>
      <c r="M69" s="48">
        <v>0</v>
      </c>
      <c r="N69" s="48">
        <v>2</v>
      </c>
      <c r="O69" s="48">
        <v>1</v>
      </c>
      <c r="P69" s="48">
        <f t="shared" si="6"/>
        <v>3</v>
      </c>
      <c r="Q69" s="48">
        <f t="shared" si="7"/>
        <v>0</v>
      </c>
      <c r="R69" s="48">
        <f t="shared" si="7"/>
        <v>1</v>
      </c>
      <c r="S69" s="48">
        <f t="shared" si="7"/>
        <v>3</v>
      </c>
      <c r="T69" s="48">
        <f t="shared" si="7"/>
        <v>4</v>
      </c>
      <c r="U69" s="48">
        <f t="shared" si="7"/>
        <v>8</v>
      </c>
    </row>
    <row r="70" spans="1:21" x14ac:dyDescent="0.3">
      <c r="A70" s="10">
        <v>163</v>
      </c>
      <c r="B70" s="48">
        <v>0</v>
      </c>
      <c r="C70" s="48">
        <v>0</v>
      </c>
      <c r="D70" s="48">
        <v>14</v>
      </c>
      <c r="E70" s="48">
        <v>20</v>
      </c>
      <c r="F70" s="48">
        <f t="shared" si="4"/>
        <v>34</v>
      </c>
      <c r="G70" s="48">
        <v>2</v>
      </c>
      <c r="H70" s="48">
        <v>0</v>
      </c>
      <c r="I70" s="48">
        <v>10</v>
      </c>
      <c r="J70" s="48">
        <v>15</v>
      </c>
      <c r="K70" s="48">
        <f t="shared" si="5"/>
        <v>27</v>
      </c>
      <c r="L70" s="48">
        <v>0</v>
      </c>
      <c r="M70" s="48">
        <v>1</v>
      </c>
      <c r="N70" s="48">
        <v>6</v>
      </c>
      <c r="O70" s="48">
        <v>22</v>
      </c>
      <c r="P70" s="48">
        <f t="shared" si="6"/>
        <v>29</v>
      </c>
      <c r="Q70" s="48">
        <f t="shared" si="7"/>
        <v>2</v>
      </c>
      <c r="R70" s="48">
        <f t="shared" si="7"/>
        <v>1</v>
      </c>
      <c r="S70" s="48">
        <f t="shared" si="7"/>
        <v>30</v>
      </c>
      <c r="T70" s="48">
        <f t="shared" si="7"/>
        <v>57</v>
      </c>
      <c r="U70" s="48">
        <f t="shared" si="7"/>
        <v>90</v>
      </c>
    </row>
    <row r="71" spans="1:21" x14ac:dyDescent="0.3">
      <c r="A71" s="10">
        <v>164</v>
      </c>
      <c r="B71" s="48">
        <v>0</v>
      </c>
      <c r="C71" s="48">
        <v>0</v>
      </c>
      <c r="D71" s="48">
        <v>11</v>
      </c>
      <c r="E71" s="48">
        <v>28</v>
      </c>
      <c r="F71" s="48">
        <f t="shared" si="4"/>
        <v>39</v>
      </c>
      <c r="G71" s="48">
        <v>0</v>
      </c>
      <c r="H71" s="48">
        <v>4</v>
      </c>
      <c r="I71" s="48">
        <v>11</v>
      </c>
      <c r="J71" s="48">
        <v>18</v>
      </c>
      <c r="K71" s="48">
        <f t="shared" si="5"/>
        <v>33</v>
      </c>
      <c r="L71" s="48">
        <v>0</v>
      </c>
      <c r="M71" s="48">
        <v>4</v>
      </c>
      <c r="N71" s="48">
        <v>17</v>
      </c>
      <c r="O71" s="48">
        <v>20</v>
      </c>
      <c r="P71" s="48">
        <f t="shared" si="6"/>
        <v>41</v>
      </c>
      <c r="Q71" s="48">
        <f t="shared" si="7"/>
        <v>0</v>
      </c>
      <c r="R71" s="48">
        <f t="shared" si="7"/>
        <v>8</v>
      </c>
      <c r="S71" s="48">
        <f t="shared" si="7"/>
        <v>39</v>
      </c>
      <c r="T71" s="48">
        <f t="shared" si="7"/>
        <v>66</v>
      </c>
      <c r="U71" s="48">
        <f t="shared" si="7"/>
        <v>113</v>
      </c>
    </row>
    <row r="72" spans="1:21" x14ac:dyDescent="0.3">
      <c r="A72" s="10">
        <v>165</v>
      </c>
      <c r="B72" s="48">
        <v>0</v>
      </c>
      <c r="C72" s="48">
        <v>0</v>
      </c>
      <c r="D72" s="48">
        <v>1</v>
      </c>
      <c r="E72" s="48">
        <v>6</v>
      </c>
      <c r="F72" s="48">
        <f t="shared" si="4"/>
        <v>7</v>
      </c>
      <c r="G72" s="48">
        <v>0</v>
      </c>
      <c r="H72" s="48">
        <v>3</v>
      </c>
      <c r="I72" s="48">
        <v>1</v>
      </c>
      <c r="J72" s="48">
        <v>4</v>
      </c>
      <c r="K72" s="48">
        <f t="shared" si="5"/>
        <v>8</v>
      </c>
      <c r="L72" s="48">
        <v>0</v>
      </c>
      <c r="M72" s="48">
        <v>1</v>
      </c>
      <c r="N72" s="48">
        <v>3</v>
      </c>
      <c r="O72" s="48">
        <v>5</v>
      </c>
      <c r="P72" s="48">
        <f t="shared" si="6"/>
        <v>9</v>
      </c>
      <c r="Q72" s="48">
        <f t="shared" si="7"/>
        <v>0</v>
      </c>
      <c r="R72" s="48">
        <f t="shared" si="7"/>
        <v>4</v>
      </c>
      <c r="S72" s="48">
        <f t="shared" si="7"/>
        <v>5</v>
      </c>
      <c r="T72" s="48">
        <f t="shared" si="7"/>
        <v>15</v>
      </c>
      <c r="U72" s="48">
        <f t="shared" si="7"/>
        <v>24</v>
      </c>
    </row>
    <row r="73" spans="1:21" x14ac:dyDescent="0.3">
      <c r="A73" s="10">
        <v>166</v>
      </c>
      <c r="B73" s="48">
        <v>0</v>
      </c>
      <c r="C73" s="48">
        <v>0</v>
      </c>
      <c r="D73" s="48">
        <v>1</v>
      </c>
      <c r="E73" s="48">
        <v>2</v>
      </c>
      <c r="F73" s="48">
        <f t="shared" si="4"/>
        <v>3</v>
      </c>
      <c r="G73" s="48">
        <v>0</v>
      </c>
      <c r="H73" s="48">
        <v>1</v>
      </c>
      <c r="I73" s="48">
        <v>0</v>
      </c>
      <c r="J73" s="48">
        <v>0</v>
      </c>
      <c r="K73" s="48">
        <f t="shared" si="5"/>
        <v>1</v>
      </c>
      <c r="L73" s="48">
        <v>0</v>
      </c>
      <c r="M73" s="48">
        <v>1</v>
      </c>
      <c r="N73" s="48">
        <v>2</v>
      </c>
      <c r="O73" s="48">
        <v>1</v>
      </c>
      <c r="P73" s="48">
        <f t="shared" si="6"/>
        <v>4</v>
      </c>
      <c r="Q73" s="48">
        <f t="shared" si="7"/>
        <v>0</v>
      </c>
      <c r="R73" s="48">
        <f t="shared" si="7"/>
        <v>2</v>
      </c>
      <c r="S73" s="48">
        <f t="shared" si="7"/>
        <v>3</v>
      </c>
      <c r="T73" s="48">
        <f t="shared" si="7"/>
        <v>3</v>
      </c>
      <c r="U73" s="48">
        <f t="shared" si="7"/>
        <v>8</v>
      </c>
    </row>
    <row r="74" spans="1:21" x14ac:dyDescent="0.3">
      <c r="A74" s="10">
        <v>167</v>
      </c>
      <c r="B74" s="48">
        <v>0</v>
      </c>
      <c r="C74" s="48">
        <v>0</v>
      </c>
      <c r="D74" s="48">
        <v>3</v>
      </c>
      <c r="E74" s="48">
        <v>2</v>
      </c>
      <c r="F74" s="48">
        <f t="shared" si="4"/>
        <v>5</v>
      </c>
      <c r="G74" s="48">
        <v>0</v>
      </c>
      <c r="H74" s="48">
        <v>0</v>
      </c>
      <c r="I74" s="48">
        <v>0</v>
      </c>
      <c r="J74" s="48">
        <v>1</v>
      </c>
      <c r="K74" s="48">
        <f t="shared" si="5"/>
        <v>1</v>
      </c>
      <c r="L74" s="48">
        <v>0</v>
      </c>
      <c r="M74" s="48">
        <v>2</v>
      </c>
      <c r="N74" s="48">
        <v>1</v>
      </c>
      <c r="O74" s="48">
        <v>1</v>
      </c>
      <c r="P74" s="48">
        <f t="shared" si="6"/>
        <v>4</v>
      </c>
      <c r="Q74" s="48">
        <f t="shared" si="7"/>
        <v>0</v>
      </c>
      <c r="R74" s="48">
        <f t="shared" si="7"/>
        <v>2</v>
      </c>
      <c r="S74" s="48">
        <f t="shared" si="7"/>
        <v>4</v>
      </c>
      <c r="T74" s="48">
        <f t="shared" si="7"/>
        <v>4</v>
      </c>
      <c r="U74" s="48">
        <f t="shared" si="7"/>
        <v>10</v>
      </c>
    </row>
    <row r="75" spans="1:21" x14ac:dyDescent="0.3">
      <c r="A75" s="10">
        <v>168</v>
      </c>
      <c r="B75" s="48">
        <v>0</v>
      </c>
      <c r="C75" s="48">
        <v>0</v>
      </c>
      <c r="D75" s="48">
        <v>0</v>
      </c>
      <c r="E75" s="48">
        <v>0</v>
      </c>
      <c r="F75" s="48">
        <f t="shared" si="4"/>
        <v>0</v>
      </c>
      <c r="G75" s="48">
        <v>0</v>
      </c>
      <c r="H75" s="48">
        <v>1</v>
      </c>
      <c r="I75" s="48">
        <v>0</v>
      </c>
      <c r="J75" s="48">
        <v>2</v>
      </c>
      <c r="K75" s="48">
        <f t="shared" si="5"/>
        <v>3</v>
      </c>
      <c r="L75" s="48">
        <v>0</v>
      </c>
      <c r="M75" s="48">
        <v>0</v>
      </c>
      <c r="N75" s="48">
        <v>0</v>
      </c>
      <c r="O75" s="48">
        <v>3</v>
      </c>
      <c r="P75" s="48">
        <f t="shared" si="6"/>
        <v>3</v>
      </c>
      <c r="Q75" s="48">
        <f t="shared" si="7"/>
        <v>0</v>
      </c>
      <c r="R75" s="48">
        <f t="shared" si="7"/>
        <v>1</v>
      </c>
      <c r="S75" s="48">
        <f t="shared" si="7"/>
        <v>0</v>
      </c>
      <c r="T75" s="48">
        <f t="shared" si="7"/>
        <v>5</v>
      </c>
      <c r="U75" s="48">
        <f t="shared" si="7"/>
        <v>6</v>
      </c>
    </row>
    <row r="76" spans="1:21" x14ac:dyDescent="0.3">
      <c r="A76" s="10">
        <v>169</v>
      </c>
      <c r="B76" s="48">
        <v>0</v>
      </c>
      <c r="C76" s="48">
        <v>0</v>
      </c>
      <c r="D76" s="48">
        <v>0</v>
      </c>
      <c r="E76" s="48">
        <v>0</v>
      </c>
      <c r="F76" s="48">
        <f t="shared" si="4"/>
        <v>0</v>
      </c>
      <c r="G76" s="48">
        <v>0</v>
      </c>
      <c r="H76" s="48">
        <v>0</v>
      </c>
      <c r="I76" s="48">
        <v>1</v>
      </c>
      <c r="J76" s="48">
        <v>0</v>
      </c>
      <c r="K76" s="48">
        <f t="shared" si="5"/>
        <v>1</v>
      </c>
      <c r="L76" s="48">
        <v>0</v>
      </c>
      <c r="M76" s="48">
        <v>0</v>
      </c>
      <c r="N76" s="48">
        <v>0</v>
      </c>
      <c r="O76" s="48">
        <v>1</v>
      </c>
      <c r="P76" s="48">
        <f t="shared" si="6"/>
        <v>1</v>
      </c>
      <c r="Q76" s="48">
        <f t="shared" si="7"/>
        <v>0</v>
      </c>
      <c r="R76" s="48">
        <f t="shared" si="7"/>
        <v>0</v>
      </c>
      <c r="S76" s="48">
        <f t="shared" si="7"/>
        <v>1</v>
      </c>
      <c r="T76" s="48">
        <f t="shared" si="7"/>
        <v>1</v>
      </c>
      <c r="U76" s="48">
        <f t="shared" si="7"/>
        <v>2</v>
      </c>
    </row>
    <row r="77" spans="1:21" x14ac:dyDescent="0.3">
      <c r="A77" s="10">
        <v>170</v>
      </c>
      <c r="B77" s="48">
        <v>0</v>
      </c>
      <c r="C77" s="48">
        <v>0</v>
      </c>
      <c r="D77" s="48">
        <v>0</v>
      </c>
      <c r="E77" s="48">
        <v>1</v>
      </c>
      <c r="F77" s="48">
        <f t="shared" si="4"/>
        <v>1</v>
      </c>
      <c r="G77" s="48">
        <v>0</v>
      </c>
      <c r="H77" s="48">
        <v>1</v>
      </c>
      <c r="I77" s="48">
        <v>1</v>
      </c>
      <c r="J77" s="48">
        <v>0</v>
      </c>
      <c r="K77" s="48">
        <f t="shared" si="5"/>
        <v>2</v>
      </c>
      <c r="L77" s="48">
        <v>0</v>
      </c>
      <c r="M77" s="48">
        <v>1</v>
      </c>
      <c r="N77" s="48">
        <v>0</v>
      </c>
      <c r="O77" s="48">
        <v>1</v>
      </c>
      <c r="P77" s="48">
        <f t="shared" si="6"/>
        <v>2</v>
      </c>
      <c r="Q77" s="48">
        <f t="shared" si="7"/>
        <v>0</v>
      </c>
      <c r="R77" s="48">
        <f t="shared" si="7"/>
        <v>2</v>
      </c>
      <c r="S77" s="48">
        <f t="shared" si="7"/>
        <v>1</v>
      </c>
      <c r="T77" s="48">
        <f t="shared" si="7"/>
        <v>2</v>
      </c>
      <c r="U77" s="48">
        <f t="shared" si="7"/>
        <v>5</v>
      </c>
    </row>
    <row r="78" spans="1:21" x14ac:dyDescent="0.3">
      <c r="A78" s="10">
        <v>171</v>
      </c>
      <c r="B78" s="48">
        <v>0</v>
      </c>
      <c r="C78" s="48">
        <v>0</v>
      </c>
      <c r="D78" s="48">
        <v>1</v>
      </c>
      <c r="E78" s="48">
        <v>2</v>
      </c>
      <c r="F78" s="48">
        <f t="shared" si="4"/>
        <v>3</v>
      </c>
      <c r="G78" s="48">
        <v>0</v>
      </c>
      <c r="H78" s="48">
        <v>0</v>
      </c>
      <c r="I78" s="48">
        <v>2</v>
      </c>
      <c r="J78" s="48">
        <v>1</v>
      </c>
      <c r="K78" s="48">
        <f t="shared" si="5"/>
        <v>3</v>
      </c>
      <c r="L78" s="48">
        <v>0</v>
      </c>
      <c r="M78" s="48">
        <v>0</v>
      </c>
      <c r="N78" s="48">
        <v>0</v>
      </c>
      <c r="O78" s="48">
        <v>1</v>
      </c>
      <c r="P78" s="48">
        <f t="shared" si="6"/>
        <v>1</v>
      </c>
      <c r="Q78" s="48">
        <f t="shared" si="7"/>
        <v>0</v>
      </c>
      <c r="R78" s="48">
        <f t="shared" si="7"/>
        <v>0</v>
      </c>
      <c r="S78" s="48">
        <f t="shared" si="7"/>
        <v>3</v>
      </c>
      <c r="T78" s="48">
        <f t="shared" si="7"/>
        <v>4</v>
      </c>
      <c r="U78" s="48">
        <f t="shared" si="7"/>
        <v>7</v>
      </c>
    </row>
    <row r="79" spans="1:21" x14ac:dyDescent="0.3">
      <c r="A79" s="10">
        <v>172</v>
      </c>
      <c r="B79" s="48">
        <v>0</v>
      </c>
      <c r="C79" s="48">
        <v>0</v>
      </c>
      <c r="D79" s="48">
        <v>4</v>
      </c>
      <c r="E79" s="48">
        <v>6</v>
      </c>
      <c r="F79" s="48">
        <f t="shared" si="4"/>
        <v>10</v>
      </c>
      <c r="G79" s="48">
        <v>1</v>
      </c>
      <c r="H79" s="48">
        <v>1</v>
      </c>
      <c r="I79" s="48">
        <v>3</v>
      </c>
      <c r="J79" s="48">
        <v>3</v>
      </c>
      <c r="K79" s="48">
        <f t="shared" si="5"/>
        <v>8</v>
      </c>
      <c r="L79" s="48">
        <v>0</v>
      </c>
      <c r="M79" s="48">
        <v>0</v>
      </c>
      <c r="N79" s="48">
        <v>5</v>
      </c>
      <c r="O79" s="48">
        <v>9</v>
      </c>
      <c r="P79" s="48">
        <f t="shared" si="6"/>
        <v>14</v>
      </c>
      <c r="Q79" s="48">
        <f t="shared" si="7"/>
        <v>1</v>
      </c>
      <c r="R79" s="48">
        <f t="shared" si="7"/>
        <v>1</v>
      </c>
      <c r="S79" s="48">
        <f t="shared" si="7"/>
        <v>12</v>
      </c>
      <c r="T79" s="48">
        <f t="shared" si="7"/>
        <v>18</v>
      </c>
      <c r="U79" s="48">
        <f t="shared" si="7"/>
        <v>32</v>
      </c>
    </row>
    <row r="80" spans="1:21" x14ac:dyDescent="0.3">
      <c r="A80" s="10">
        <v>173</v>
      </c>
      <c r="B80" s="48">
        <v>0</v>
      </c>
      <c r="C80" s="48">
        <v>0</v>
      </c>
      <c r="D80" s="48">
        <v>1</v>
      </c>
      <c r="E80" s="48">
        <v>0</v>
      </c>
      <c r="F80" s="48">
        <f t="shared" si="4"/>
        <v>1</v>
      </c>
      <c r="G80" s="48">
        <v>0</v>
      </c>
      <c r="H80" s="48">
        <v>0</v>
      </c>
      <c r="I80" s="48">
        <v>0</v>
      </c>
      <c r="J80" s="48">
        <v>7</v>
      </c>
      <c r="K80" s="48">
        <f t="shared" si="5"/>
        <v>7</v>
      </c>
      <c r="L80" s="48">
        <v>0</v>
      </c>
      <c r="M80" s="48">
        <v>0</v>
      </c>
      <c r="N80" s="48">
        <v>1</v>
      </c>
      <c r="O80" s="48">
        <v>3</v>
      </c>
      <c r="P80" s="48">
        <f t="shared" si="6"/>
        <v>4</v>
      </c>
      <c r="Q80" s="48">
        <f t="shared" si="7"/>
        <v>0</v>
      </c>
      <c r="R80" s="48">
        <f t="shared" si="7"/>
        <v>0</v>
      </c>
      <c r="S80" s="48">
        <f t="shared" si="7"/>
        <v>2</v>
      </c>
      <c r="T80" s="48">
        <f t="shared" si="7"/>
        <v>10</v>
      </c>
      <c r="U80" s="48">
        <f t="shared" si="7"/>
        <v>12</v>
      </c>
    </row>
    <row r="81" spans="1:21" x14ac:dyDescent="0.3">
      <c r="A81" s="10">
        <v>174</v>
      </c>
      <c r="B81" s="48">
        <v>0</v>
      </c>
      <c r="C81" s="48">
        <v>0</v>
      </c>
      <c r="D81" s="48">
        <v>8</v>
      </c>
      <c r="E81" s="48">
        <v>10</v>
      </c>
      <c r="F81" s="48">
        <f t="shared" si="4"/>
        <v>18</v>
      </c>
      <c r="G81" s="48">
        <v>0</v>
      </c>
      <c r="H81" s="48">
        <v>2</v>
      </c>
      <c r="I81" s="48">
        <v>6</v>
      </c>
      <c r="J81" s="48">
        <v>9</v>
      </c>
      <c r="K81" s="48">
        <f t="shared" si="5"/>
        <v>17</v>
      </c>
      <c r="L81" s="48">
        <v>0</v>
      </c>
      <c r="M81" s="48">
        <v>1</v>
      </c>
      <c r="N81" s="48">
        <v>7</v>
      </c>
      <c r="O81" s="48">
        <v>17</v>
      </c>
      <c r="P81" s="48">
        <f t="shared" si="6"/>
        <v>25</v>
      </c>
      <c r="Q81" s="48">
        <f t="shared" si="7"/>
        <v>0</v>
      </c>
      <c r="R81" s="48">
        <f t="shared" si="7"/>
        <v>3</v>
      </c>
      <c r="S81" s="48">
        <f t="shared" si="7"/>
        <v>21</v>
      </c>
      <c r="T81" s="48">
        <f t="shared" si="7"/>
        <v>36</v>
      </c>
      <c r="U81" s="48">
        <f t="shared" si="7"/>
        <v>60</v>
      </c>
    </row>
    <row r="82" spans="1:21" x14ac:dyDescent="0.3">
      <c r="A82" s="10">
        <v>175</v>
      </c>
      <c r="B82" s="48">
        <v>0</v>
      </c>
      <c r="C82" s="48">
        <v>1</v>
      </c>
      <c r="D82" s="48">
        <v>3</v>
      </c>
      <c r="E82" s="48">
        <v>3</v>
      </c>
      <c r="F82" s="48">
        <f t="shared" si="4"/>
        <v>7</v>
      </c>
      <c r="G82" s="48">
        <v>0</v>
      </c>
      <c r="H82" s="48">
        <v>2</v>
      </c>
      <c r="I82" s="48">
        <v>1</v>
      </c>
      <c r="J82" s="48">
        <v>5</v>
      </c>
      <c r="K82" s="48">
        <f t="shared" si="5"/>
        <v>8</v>
      </c>
      <c r="L82" s="48">
        <v>0</v>
      </c>
      <c r="M82" s="48">
        <v>2</v>
      </c>
      <c r="N82" s="48">
        <v>4</v>
      </c>
      <c r="O82" s="48">
        <v>8</v>
      </c>
      <c r="P82" s="48">
        <f t="shared" si="6"/>
        <v>14</v>
      </c>
      <c r="Q82" s="48">
        <f t="shared" si="7"/>
        <v>0</v>
      </c>
      <c r="R82" s="48">
        <f t="shared" si="7"/>
        <v>5</v>
      </c>
      <c r="S82" s="48">
        <f t="shared" si="7"/>
        <v>8</v>
      </c>
      <c r="T82" s="48">
        <f t="shared" si="7"/>
        <v>16</v>
      </c>
      <c r="U82" s="48">
        <f t="shared" si="7"/>
        <v>29</v>
      </c>
    </row>
    <row r="83" spans="1:21" x14ac:dyDescent="0.3">
      <c r="A83" s="10">
        <v>176</v>
      </c>
      <c r="B83" s="48">
        <v>0</v>
      </c>
      <c r="C83" s="48">
        <v>0</v>
      </c>
      <c r="D83" s="48">
        <v>1</v>
      </c>
      <c r="E83" s="48">
        <v>0</v>
      </c>
      <c r="F83" s="48">
        <f t="shared" si="4"/>
        <v>1</v>
      </c>
      <c r="G83" s="48">
        <v>0</v>
      </c>
      <c r="H83" s="48">
        <v>1</v>
      </c>
      <c r="I83" s="48">
        <v>1</v>
      </c>
      <c r="J83" s="48">
        <v>3</v>
      </c>
      <c r="K83" s="48">
        <f t="shared" si="5"/>
        <v>5</v>
      </c>
      <c r="L83" s="48">
        <v>0</v>
      </c>
      <c r="M83" s="48">
        <v>1</v>
      </c>
      <c r="N83" s="48">
        <v>3</v>
      </c>
      <c r="O83" s="48">
        <v>5</v>
      </c>
      <c r="P83" s="48">
        <f t="shared" si="6"/>
        <v>9</v>
      </c>
      <c r="Q83" s="48">
        <f t="shared" si="7"/>
        <v>0</v>
      </c>
      <c r="R83" s="48">
        <f t="shared" si="7"/>
        <v>2</v>
      </c>
      <c r="S83" s="48">
        <f t="shared" si="7"/>
        <v>5</v>
      </c>
      <c r="T83" s="48">
        <f t="shared" si="7"/>
        <v>8</v>
      </c>
      <c r="U83" s="48">
        <f t="shared" si="7"/>
        <v>15</v>
      </c>
    </row>
    <row r="84" spans="1:21" x14ac:dyDescent="0.3">
      <c r="A84" s="10">
        <v>177</v>
      </c>
      <c r="B84" s="48">
        <v>0</v>
      </c>
      <c r="C84" s="48">
        <v>0</v>
      </c>
      <c r="D84" s="48">
        <v>2</v>
      </c>
      <c r="E84" s="48">
        <v>11</v>
      </c>
      <c r="F84" s="48">
        <f t="shared" si="4"/>
        <v>13</v>
      </c>
      <c r="G84" s="48">
        <v>0</v>
      </c>
      <c r="H84" s="48">
        <v>0</v>
      </c>
      <c r="I84" s="48">
        <v>1</v>
      </c>
      <c r="J84" s="48">
        <v>12</v>
      </c>
      <c r="K84" s="48">
        <f t="shared" si="5"/>
        <v>13</v>
      </c>
      <c r="L84" s="48">
        <v>0</v>
      </c>
      <c r="M84" s="48">
        <v>1</v>
      </c>
      <c r="N84" s="48">
        <v>4</v>
      </c>
      <c r="O84" s="48">
        <v>9</v>
      </c>
      <c r="P84" s="48">
        <f t="shared" si="6"/>
        <v>14</v>
      </c>
      <c r="Q84" s="48">
        <f t="shared" si="7"/>
        <v>0</v>
      </c>
      <c r="R84" s="48">
        <f t="shared" si="7"/>
        <v>1</v>
      </c>
      <c r="S84" s="48">
        <f t="shared" si="7"/>
        <v>7</v>
      </c>
      <c r="T84" s="48">
        <f t="shared" si="7"/>
        <v>32</v>
      </c>
      <c r="U84" s="48">
        <f t="shared" si="7"/>
        <v>40</v>
      </c>
    </row>
    <row r="85" spans="1:21" x14ac:dyDescent="0.3">
      <c r="A85" s="10">
        <v>178</v>
      </c>
      <c r="B85" s="48">
        <v>0</v>
      </c>
      <c r="C85" s="48">
        <v>0</v>
      </c>
      <c r="D85" s="48">
        <v>1</v>
      </c>
      <c r="E85" s="48">
        <v>2</v>
      </c>
      <c r="F85" s="48">
        <f t="shared" si="4"/>
        <v>3</v>
      </c>
      <c r="G85" s="48">
        <v>0</v>
      </c>
      <c r="H85" s="48">
        <v>1</v>
      </c>
      <c r="I85" s="48">
        <v>1</v>
      </c>
      <c r="J85" s="48">
        <v>5</v>
      </c>
      <c r="K85" s="48">
        <f t="shared" si="5"/>
        <v>7</v>
      </c>
      <c r="L85" s="48">
        <v>0</v>
      </c>
      <c r="M85" s="48">
        <v>0</v>
      </c>
      <c r="N85" s="48">
        <v>1</v>
      </c>
      <c r="O85" s="48">
        <v>5</v>
      </c>
      <c r="P85" s="48">
        <f t="shared" si="6"/>
        <v>6</v>
      </c>
      <c r="Q85" s="48">
        <f t="shared" si="7"/>
        <v>0</v>
      </c>
      <c r="R85" s="48">
        <f t="shared" si="7"/>
        <v>1</v>
      </c>
      <c r="S85" s="48">
        <f t="shared" si="7"/>
        <v>3</v>
      </c>
      <c r="T85" s="48">
        <f t="shared" si="7"/>
        <v>12</v>
      </c>
      <c r="U85" s="48">
        <f t="shared" si="7"/>
        <v>16</v>
      </c>
    </row>
    <row r="86" spans="1:21" x14ac:dyDescent="0.3">
      <c r="A86" s="10">
        <v>179</v>
      </c>
      <c r="B86" s="48">
        <v>0</v>
      </c>
      <c r="C86" s="48">
        <v>0</v>
      </c>
      <c r="D86" s="48">
        <v>2</v>
      </c>
      <c r="E86" s="48">
        <v>4</v>
      </c>
      <c r="F86" s="48">
        <f t="shared" si="4"/>
        <v>6</v>
      </c>
      <c r="G86" s="48">
        <v>0</v>
      </c>
      <c r="H86" s="48">
        <v>0</v>
      </c>
      <c r="I86" s="48">
        <v>4</v>
      </c>
      <c r="J86" s="48">
        <v>6</v>
      </c>
      <c r="K86" s="48">
        <f t="shared" si="5"/>
        <v>10</v>
      </c>
      <c r="L86" s="48">
        <v>0</v>
      </c>
      <c r="M86" s="48">
        <v>1</v>
      </c>
      <c r="N86" s="48">
        <v>2</v>
      </c>
      <c r="O86" s="48">
        <v>9</v>
      </c>
      <c r="P86" s="48">
        <f t="shared" si="6"/>
        <v>12</v>
      </c>
      <c r="Q86" s="48">
        <f t="shared" si="7"/>
        <v>0</v>
      </c>
      <c r="R86" s="48">
        <f t="shared" si="7"/>
        <v>1</v>
      </c>
      <c r="S86" s="48">
        <f t="shared" si="7"/>
        <v>8</v>
      </c>
      <c r="T86" s="48">
        <f t="shared" si="7"/>
        <v>19</v>
      </c>
      <c r="U86" s="48">
        <f t="shared" si="7"/>
        <v>28</v>
      </c>
    </row>
    <row r="87" spans="1:21" x14ac:dyDescent="0.3">
      <c r="A87" s="10">
        <v>180</v>
      </c>
      <c r="B87" s="48">
        <v>0</v>
      </c>
      <c r="C87" s="48">
        <v>0</v>
      </c>
      <c r="D87" s="48">
        <v>2</v>
      </c>
      <c r="E87" s="48">
        <v>7</v>
      </c>
      <c r="F87" s="48">
        <f t="shared" si="4"/>
        <v>9</v>
      </c>
      <c r="G87" s="48">
        <v>0</v>
      </c>
      <c r="H87" s="48">
        <v>0</v>
      </c>
      <c r="I87" s="48">
        <v>1</v>
      </c>
      <c r="J87" s="48">
        <v>4</v>
      </c>
      <c r="K87" s="48">
        <f t="shared" si="5"/>
        <v>5</v>
      </c>
      <c r="L87" s="48">
        <v>0</v>
      </c>
      <c r="M87" s="48">
        <v>0</v>
      </c>
      <c r="N87" s="48">
        <v>1</v>
      </c>
      <c r="O87" s="48">
        <v>7</v>
      </c>
      <c r="P87" s="48">
        <f t="shared" si="6"/>
        <v>8</v>
      </c>
      <c r="Q87" s="48">
        <f t="shared" si="7"/>
        <v>0</v>
      </c>
      <c r="R87" s="48">
        <f t="shared" si="7"/>
        <v>0</v>
      </c>
      <c r="S87" s="48">
        <f t="shared" si="7"/>
        <v>4</v>
      </c>
      <c r="T87" s="48">
        <f t="shared" si="7"/>
        <v>18</v>
      </c>
      <c r="U87" s="48">
        <f t="shared" si="7"/>
        <v>22</v>
      </c>
    </row>
    <row r="88" spans="1:21" x14ac:dyDescent="0.3">
      <c r="A88" s="10">
        <v>181</v>
      </c>
      <c r="B88" s="48">
        <v>0</v>
      </c>
      <c r="C88" s="48">
        <v>0</v>
      </c>
      <c r="D88" s="48">
        <v>1</v>
      </c>
      <c r="E88" s="48">
        <v>7</v>
      </c>
      <c r="F88" s="48">
        <f t="shared" si="4"/>
        <v>8</v>
      </c>
      <c r="G88" s="48">
        <v>0</v>
      </c>
      <c r="H88" s="48">
        <v>0</v>
      </c>
      <c r="I88" s="48">
        <v>2</v>
      </c>
      <c r="J88" s="48">
        <v>15</v>
      </c>
      <c r="K88" s="48">
        <f t="shared" si="5"/>
        <v>17</v>
      </c>
      <c r="L88" s="48">
        <v>0</v>
      </c>
      <c r="M88" s="48">
        <v>1</v>
      </c>
      <c r="N88" s="48">
        <v>3</v>
      </c>
      <c r="O88" s="48">
        <v>10</v>
      </c>
      <c r="P88" s="48">
        <f t="shared" si="6"/>
        <v>14</v>
      </c>
      <c r="Q88" s="48">
        <f t="shared" si="7"/>
        <v>0</v>
      </c>
      <c r="R88" s="48">
        <f t="shared" si="7"/>
        <v>1</v>
      </c>
      <c r="S88" s="48">
        <f t="shared" si="7"/>
        <v>6</v>
      </c>
      <c r="T88" s="48">
        <f t="shared" si="7"/>
        <v>32</v>
      </c>
      <c r="U88" s="48">
        <f t="shared" si="7"/>
        <v>39</v>
      </c>
    </row>
    <row r="89" spans="1:21" x14ac:dyDescent="0.3">
      <c r="A89" s="10">
        <v>182</v>
      </c>
      <c r="B89" s="48">
        <v>0</v>
      </c>
      <c r="C89" s="48">
        <v>0</v>
      </c>
      <c r="D89" s="48">
        <v>1</v>
      </c>
      <c r="E89" s="48">
        <v>4</v>
      </c>
      <c r="F89" s="48">
        <f t="shared" si="4"/>
        <v>5</v>
      </c>
      <c r="G89" s="48">
        <v>0</v>
      </c>
      <c r="H89" s="48">
        <v>1</v>
      </c>
      <c r="I89" s="48">
        <v>2</v>
      </c>
      <c r="J89" s="48">
        <v>4</v>
      </c>
      <c r="K89" s="48">
        <f t="shared" si="5"/>
        <v>7</v>
      </c>
      <c r="L89" s="48">
        <v>0</v>
      </c>
      <c r="M89" s="48">
        <v>0</v>
      </c>
      <c r="N89" s="48">
        <v>2</v>
      </c>
      <c r="O89" s="48">
        <v>10</v>
      </c>
      <c r="P89" s="48">
        <f t="shared" si="6"/>
        <v>12</v>
      </c>
      <c r="Q89" s="48">
        <f t="shared" si="7"/>
        <v>0</v>
      </c>
      <c r="R89" s="48">
        <f t="shared" si="7"/>
        <v>1</v>
      </c>
      <c r="S89" s="48">
        <f t="shared" si="7"/>
        <v>5</v>
      </c>
      <c r="T89" s="48">
        <f t="shared" si="7"/>
        <v>18</v>
      </c>
      <c r="U89" s="48">
        <f t="shared" si="7"/>
        <v>24</v>
      </c>
    </row>
    <row r="90" spans="1:21" x14ac:dyDescent="0.3">
      <c r="A90" s="10">
        <v>183</v>
      </c>
      <c r="B90" s="48">
        <v>0</v>
      </c>
      <c r="C90" s="48">
        <v>0</v>
      </c>
      <c r="D90" s="48">
        <v>0</v>
      </c>
      <c r="E90" s="48">
        <v>2</v>
      </c>
      <c r="F90" s="48">
        <f t="shared" si="4"/>
        <v>2</v>
      </c>
      <c r="G90" s="48">
        <v>0</v>
      </c>
      <c r="H90" s="48">
        <v>0</v>
      </c>
      <c r="I90" s="48">
        <v>0</v>
      </c>
      <c r="J90" s="48">
        <v>4</v>
      </c>
      <c r="K90" s="48">
        <f t="shared" si="5"/>
        <v>4</v>
      </c>
      <c r="L90" s="48">
        <v>0</v>
      </c>
      <c r="M90" s="48">
        <v>1</v>
      </c>
      <c r="N90" s="48">
        <v>0</v>
      </c>
      <c r="O90" s="48">
        <v>2</v>
      </c>
      <c r="P90" s="48">
        <f t="shared" si="6"/>
        <v>3</v>
      </c>
      <c r="Q90" s="48">
        <f t="shared" si="7"/>
        <v>0</v>
      </c>
      <c r="R90" s="48">
        <f t="shared" si="7"/>
        <v>1</v>
      </c>
      <c r="S90" s="48">
        <f t="shared" si="7"/>
        <v>0</v>
      </c>
      <c r="T90" s="48">
        <f t="shared" si="7"/>
        <v>8</v>
      </c>
      <c r="U90" s="48">
        <f t="shared" si="7"/>
        <v>9</v>
      </c>
    </row>
    <row r="91" spans="1:21" x14ac:dyDescent="0.3">
      <c r="A91" s="10">
        <v>184</v>
      </c>
      <c r="B91" s="48">
        <v>0</v>
      </c>
      <c r="C91" s="48">
        <v>0</v>
      </c>
      <c r="D91" s="48">
        <v>3</v>
      </c>
      <c r="E91" s="48">
        <v>8</v>
      </c>
      <c r="F91" s="48">
        <f t="shared" si="4"/>
        <v>11</v>
      </c>
      <c r="G91" s="48">
        <v>0</v>
      </c>
      <c r="H91" s="48">
        <v>0</v>
      </c>
      <c r="I91" s="48">
        <v>4</v>
      </c>
      <c r="J91" s="48">
        <v>8</v>
      </c>
      <c r="K91" s="48">
        <f t="shared" si="5"/>
        <v>12</v>
      </c>
      <c r="L91" s="48">
        <v>0</v>
      </c>
      <c r="M91" s="48">
        <v>1</v>
      </c>
      <c r="N91" s="48">
        <v>2</v>
      </c>
      <c r="O91" s="48">
        <v>4</v>
      </c>
      <c r="P91" s="48">
        <f t="shared" si="6"/>
        <v>7</v>
      </c>
      <c r="Q91" s="48">
        <f t="shared" si="7"/>
        <v>0</v>
      </c>
      <c r="R91" s="48">
        <f t="shared" si="7"/>
        <v>1</v>
      </c>
      <c r="S91" s="48">
        <f t="shared" si="7"/>
        <v>9</v>
      </c>
      <c r="T91" s="48">
        <f t="shared" si="7"/>
        <v>20</v>
      </c>
      <c r="U91" s="48">
        <f t="shared" si="7"/>
        <v>30</v>
      </c>
    </row>
    <row r="92" spans="1:21" x14ac:dyDescent="0.3">
      <c r="A92" s="10">
        <v>185</v>
      </c>
      <c r="B92" s="48">
        <v>0</v>
      </c>
      <c r="C92" s="48">
        <v>0</v>
      </c>
      <c r="D92" s="48">
        <v>0</v>
      </c>
      <c r="E92" s="48">
        <v>4</v>
      </c>
      <c r="F92" s="48">
        <f t="shared" si="4"/>
        <v>4</v>
      </c>
      <c r="G92" s="48">
        <v>0</v>
      </c>
      <c r="H92" s="48">
        <v>0</v>
      </c>
      <c r="I92" s="48">
        <v>2</v>
      </c>
      <c r="J92" s="48">
        <v>4</v>
      </c>
      <c r="K92" s="48">
        <f t="shared" si="5"/>
        <v>6</v>
      </c>
      <c r="L92" s="48">
        <v>1</v>
      </c>
      <c r="M92" s="48">
        <v>1</v>
      </c>
      <c r="N92" s="48">
        <v>2</v>
      </c>
      <c r="O92" s="48">
        <v>5</v>
      </c>
      <c r="P92" s="48">
        <f t="shared" si="6"/>
        <v>9</v>
      </c>
      <c r="Q92" s="48">
        <f t="shared" si="7"/>
        <v>1</v>
      </c>
      <c r="R92" s="48">
        <f t="shared" si="7"/>
        <v>1</v>
      </c>
      <c r="S92" s="48">
        <f t="shared" si="7"/>
        <v>4</v>
      </c>
      <c r="T92" s="48">
        <f t="shared" si="7"/>
        <v>13</v>
      </c>
      <c r="U92" s="48">
        <f t="shared" si="7"/>
        <v>19</v>
      </c>
    </row>
    <row r="93" spans="1:21" x14ac:dyDescent="0.3">
      <c r="A93" s="10">
        <v>186</v>
      </c>
      <c r="B93" s="48">
        <v>0</v>
      </c>
      <c r="C93" s="48">
        <v>0</v>
      </c>
      <c r="D93" s="48">
        <v>1</v>
      </c>
      <c r="E93" s="48">
        <v>2</v>
      </c>
      <c r="F93" s="48">
        <f t="shared" si="4"/>
        <v>3</v>
      </c>
      <c r="G93" s="48">
        <v>0</v>
      </c>
      <c r="H93" s="48">
        <v>0</v>
      </c>
      <c r="I93" s="48">
        <v>0</v>
      </c>
      <c r="J93" s="48">
        <v>7</v>
      </c>
      <c r="K93" s="48">
        <f t="shared" si="5"/>
        <v>7</v>
      </c>
      <c r="L93" s="48">
        <v>0</v>
      </c>
      <c r="M93" s="48">
        <v>1</v>
      </c>
      <c r="N93" s="48">
        <v>0</v>
      </c>
      <c r="O93" s="48">
        <v>8</v>
      </c>
      <c r="P93" s="48">
        <f t="shared" si="6"/>
        <v>9</v>
      </c>
      <c r="Q93" s="48">
        <f t="shared" si="7"/>
        <v>0</v>
      </c>
      <c r="R93" s="48">
        <f t="shared" si="7"/>
        <v>1</v>
      </c>
      <c r="S93" s="48">
        <f t="shared" si="7"/>
        <v>1</v>
      </c>
      <c r="T93" s="48">
        <f t="shared" si="7"/>
        <v>17</v>
      </c>
      <c r="U93" s="48">
        <f t="shared" si="7"/>
        <v>19</v>
      </c>
    </row>
    <row r="94" spans="1:21" x14ac:dyDescent="0.3">
      <c r="A94" s="10">
        <v>187</v>
      </c>
      <c r="B94" s="48">
        <v>0</v>
      </c>
      <c r="C94" s="48">
        <v>0</v>
      </c>
      <c r="D94" s="48">
        <v>0</v>
      </c>
      <c r="E94" s="48">
        <v>0</v>
      </c>
      <c r="F94" s="48">
        <f t="shared" si="4"/>
        <v>0</v>
      </c>
      <c r="G94" s="48">
        <v>0</v>
      </c>
      <c r="H94" s="48">
        <v>0</v>
      </c>
      <c r="I94" s="48">
        <v>2</v>
      </c>
      <c r="J94" s="48">
        <v>1</v>
      </c>
      <c r="K94" s="48">
        <f t="shared" si="5"/>
        <v>3</v>
      </c>
      <c r="L94" s="48">
        <v>0</v>
      </c>
      <c r="M94" s="48">
        <v>0</v>
      </c>
      <c r="N94" s="48">
        <v>1</v>
      </c>
      <c r="O94" s="48">
        <v>0</v>
      </c>
      <c r="P94" s="48">
        <f t="shared" si="6"/>
        <v>1</v>
      </c>
      <c r="Q94" s="48">
        <f t="shared" si="7"/>
        <v>0</v>
      </c>
      <c r="R94" s="48">
        <f t="shared" si="7"/>
        <v>0</v>
      </c>
      <c r="S94" s="48">
        <f t="shared" si="7"/>
        <v>3</v>
      </c>
      <c r="T94" s="48">
        <f t="shared" si="7"/>
        <v>1</v>
      </c>
      <c r="U94" s="48">
        <f t="shared" si="7"/>
        <v>4</v>
      </c>
    </row>
    <row r="95" spans="1:21" x14ac:dyDescent="0.3">
      <c r="A95" s="10">
        <v>188</v>
      </c>
      <c r="B95" s="48">
        <v>0</v>
      </c>
      <c r="C95" s="48">
        <v>0</v>
      </c>
      <c r="D95" s="48">
        <v>0</v>
      </c>
      <c r="E95" s="48">
        <v>0</v>
      </c>
      <c r="F95" s="48">
        <f t="shared" si="4"/>
        <v>0</v>
      </c>
      <c r="G95" s="48">
        <v>0</v>
      </c>
      <c r="H95" s="48">
        <v>0</v>
      </c>
      <c r="I95" s="48">
        <v>0</v>
      </c>
      <c r="J95" s="48">
        <v>1</v>
      </c>
      <c r="K95" s="48">
        <f t="shared" si="5"/>
        <v>1</v>
      </c>
      <c r="L95" s="48">
        <v>0</v>
      </c>
      <c r="M95" s="48">
        <v>0</v>
      </c>
      <c r="N95" s="48">
        <v>0</v>
      </c>
      <c r="O95" s="48">
        <v>0</v>
      </c>
      <c r="P95" s="48">
        <f t="shared" si="6"/>
        <v>0</v>
      </c>
      <c r="Q95" s="48">
        <f t="shared" si="7"/>
        <v>0</v>
      </c>
      <c r="R95" s="48">
        <f t="shared" si="7"/>
        <v>0</v>
      </c>
      <c r="S95" s="48">
        <f t="shared" si="7"/>
        <v>0</v>
      </c>
      <c r="T95" s="48">
        <f t="shared" si="7"/>
        <v>1</v>
      </c>
      <c r="U95" s="48">
        <f t="shared" si="7"/>
        <v>1</v>
      </c>
    </row>
    <row r="96" spans="1:21" x14ac:dyDescent="0.3">
      <c r="A96" s="10">
        <v>189</v>
      </c>
      <c r="B96" s="48">
        <v>0</v>
      </c>
      <c r="C96" s="48">
        <v>1</v>
      </c>
      <c r="D96" s="48">
        <v>0</v>
      </c>
      <c r="E96" s="48">
        <v>1</v>
      </c>
      <c r="F96" s="48">
        <f t="shared" si="4"/>
        <v>2</v>
      </c>
      <c r="G96" s="48">
        <v>0</v>
      </c>
      <c r="H96" s="48">
        <v>0</v>
      </c>
      <c r="I96" s="48">
        <v>1</v>
      </c>
      <c r="J96" s="48">
        <v>0</v>
      </c>
      <c r="K96" s="48">
        <f t="shared" si="5"/>
        <v>1</v>
      </c>
      <c r="L96" s="48">
        <v>0</v>
      </c>
      <c r="M96" s="48">
        <v>0</v>
      </c>
      <c r="N96" s="48">
        <v>0</v>
      </c>
      <c r="O96" s="48">
        <v>0</v>
      </c>
      <c r="P96" s="48">
        <f t="shared" si="6"/>
        <v>0</v>
      </c>
      <c r="Q96" s="48">
        <f t="shared" si="7"/>
        <v>0</v>
      </c>
      <c r="R96" s="48">
        <f t="shared" si="7"/>
        <v>1</v>
      </c>
      <c r="S96" s="48">
        <f t="shared" si="7"/>
        <v>1</v>
      </c>
      <c r="T96" s="48">
        <f t="shared" si="7"/>
        <v>1</v>
      </c>
      <c r="U96" s="48">
        <f t="shared" si="7"/>
        <v>3</v>
      </c>
    </row>
    <row r="97" spans="1:21" x14ac:dyDescent="0.3">
      <c r="A97" s="10">
        <v>190</v>
      </c>
      <c r="B97" s="48">
        <v>0</v>
      </c>
      <c r="C97" s="48">
        <v>0</v>
      </c>
      <c r="D97" s="48">
        <v>1</v>
      </c>
      <c r="E97" s="48">
        <v>4</v>
      </c>
      <c r="F97" s="48">
        <f t="shared" si="4"/>
        <v>5</v>
      </c>
      <c r="G97" s="48">
        <v>0</v>
      </c>
      <c r="H97" s="48">
        <v>0</v>
      </c>
      <c r="I97" s="48">
        <v>3</v>
      </c>
      <c r="J97" s="48">
        <v>1</v>
      </c>
      <c r="K97" s="48">
        <f t="shared" si="5"/>
        <v>4</v>
      </c>
      <c r="L97" s="48">
        <v>0</v>
      </c>
      <c r="M97" s="48">
        <v>0</v>
      </c>
      <c r="N97" s="48">
        <v>0</v>
      </c>
      <c r="O97" s="48">
        <v>3</v>
      </c>
      <c r="P97" s="48">
        <f t="shared" si="6"/>
        <v>3</v>
      </c>
      <c r="Q97" s="48">
        <f t="shared" si="7"/>
        <v>0</v>
      </c>
      <c r="R97" s="48">
        <f t="shared" si="7"/>
        <v>0</v>
      </c>
      <c r="S97" s="48">
        <f t="shared" si="7"/>
        <v>4</v>
      </c>
      <c r="T97" s="48">
        <f t="shared" si="7"/>
        <v>8</v>
      </c>
      <c r="U97" s="48">
        <f t="shared" si="7"/>
        <v>12</v>
      </c>
    </row>
    <row r="98" spans="1:21" x14ac:dyDescent="0.3">
      <c r="A98" s="10">
        <v>191</v>
      </c>
      <c r="B98" s="48">
        <v>0</v>
      </c>
      <c r="C98" s="48">
        <v>0</v>
      </c>
      <c r="D98" s="48">
        <v>0</v>
      </c>
      <c r="E98" s="48">
        <v>2</v>
      </c>
      <c r="F98" s="48">
        <f t="shared" si="4"/>
        <v>2</v>
      </c>
      <c r="G98" s="48">
        <v>0</v>
      </c>
      <c r="H98" s="48">
        <v>0</v>
      </c>
      <c r="I98" s="48">
        <v>1</v>
      </c>
      <c r="J98" s="48">
        <v>2</v>
      </c>
      <c r="K98" s="48">
        <f t="shared" si="5"/>
        <v>3</v>
      </c>
      <c r="L98" s="48">
        <v>0</v>
      </c>
      <c r="M98" s="48">
        <v>1</v>
      </c>
      <c r="N98" s="48">
        <v>0</v>
      </c>
      <c r="O98" s="48">
        <v>1</v>
      </c>
      <c r="P98" s="48">
        <f t="shared" si="6"/>
        <v>2</v>
      </c>
      <c r="Q98" s="48">
        <f t="shared" si="7"/>
        <v>0</v>
      </c>
      <c r="R98" s="48">
        <f t="shared" si="7"/>
        <v>1</v>
      </c>
      <c r="S98" s="48">
        <f t="shared" si="7"/>
        <v>1</v>
      </c>
      <c r="T98" s="48">
        <f t="shared" si="7"/>
        <v>5</v>
      </c>
      <c r="U98" s="48">
        <f t="shared" si="7"/>
        <v>7</v>
      </c>
    </row>
    <row r="99" spans="1:21" x14ac:dyDescent="0.3">
      <c r="A99" s="10">
        <v>192</v>
      </c>
      <c r="B99" s="48">
        <v>0</v>
      </c>
      <c r="C99" s="48">
        <v>0</v>
      </c>
      <c r="D99" s="48">
        <v>2</v>
      </c>
      <c r="E99" s="48">
        <v>3</v>
      </c>
      <c r="F99" s="48">
        <f t="shared" si="4"/>
        <v>5</v>
      </c>
      <c r="G99" s="48">
        <v>0</v>
      </c>
      <c r="H99" s="48">
        <v>0</v>
      </c>
      <c r="I99" s="48">
        <v>4</v>
      </c>
      <c r="J99" s="48">
        <v>6</v>
      </c>
      <c r="K99" s="48">
        <f t="shared" si="5"/>
        <v>10</v>
      </c>
      <c r="L99" s="48">
        <v>0</v>
      </c>
      <c r="M99" s="48">
        <v>1</v>
      </c>
      <c r="N99" s="48">
        <v>0</v>
      </c>
      <c r="O99" s="48">
        <v>7</v>
      </c>
      <c r="P99" s="48">
        <f t="shared" si="6"/>
        <v>8</v>
      </c>
      <c r="Q99" s="48">
        <f t="shared" si="7"/>
        <v>0</v>
      </c>
      <c r="R99" s="48">
        <f t="shared" si="7"/>
        <v>1</v>
      </c>
      <c r="S99" s="48">
        <f t="shared" si="7"/>
        <v>6</v>
      </c>
      <c r="T99" s="48">
        <f t="shared" si="7"/>
        <v>16</v>
      </c>
      <c r="U99" s="48">
        <f t="shared" si="7"/>
        <v>23</v>
      </c>
    </row>
    <row r="100" spans="1:21" x14ac:dyDescent="0.3">
      <c r="A100" s="10">
        <v>193</v>
      </c>
      <c r="B100" s="48">
        <v>0</v>
      </c>
      <c r="C100" s="48">
        <v>0</v>
      </c>
      <c r="D100" s="48">
        <v>0</v>
      </c>
      <c r="E100" s="48">
        <v>4</v>
      </c>
      <c r="F100" s="48">
        <f t="shared" ref="F100:F163" si="8">SUM(B100:E100)</f>
        <v>4</v>
      </c>
      <c r="G100" s="48">
        <v>0</v>
      </c>
      <c r="H100" s="48">
        <v>0</v>
      </c>
      <c r="I100" s="48">
        <v>1</v>
      </c>
      <c r="J100" s="48">
        <v>6</v>
      </c>
      <c r="K100" s="48">
        <f t="shared" ref="K100:K163" si="9">SUM(G100:J100)</f>
        <v>7</v>
      </c>
      <c r="L100" s="48">
        <v>1</v>
      </c>
      <c r="M100" s="48">
        <v>0</v>
      </c>
      <c r="N100" s="48">
        <v>4</v>
      </c>
      <c r="O100" s="48">
        <v>4</v>
      </c>
      <c r="P100" s="48">
        <f t="shared" ref="P100:P163" si="10">SUM(L100:O100)</f>
        <v>9</v>
      </c>
      <c r="Q100" s="48">
        <f t="shared" si="7"/>
        <v>1</v>
      </c>
      <c r="R100" s="48">
        <f t="shared" si="7"/>
        <v>0</v>
      </c>
      <c r="S100" s="48">
        <f t="shared" si="7"/>
        <v>5</v>
      </c>
      <c r="T100" s="48">
        <f t="shared" si="7"/>
        <v>14</v>
      </c>
      <c r="U100" s="48">
        <f t="shared" si="7"/>
        <v>20</v>
      </c>
    </row>
    <row r="101" spans="1:21" x14ac:dyDescent="0.3">
      <c r="A101" s="10">
        <v>194</v>
      </c>
      <c r="B101" s="48">
        <v>0</v>
      </c>
      <c r="C101" s="48">
        <v>0</v>
      </c>
      <c r="D101" s="48">
        <v>1</v>
      </c>
      <c r="E101" s="48">
        <v>1</v>
      </c>
      <c r="F101" s="48">
        <f t="shared" si="8"/>
        <v>2</v>
      </c>
      <c r="G101" s="48">
        <v>0</v>
      </c>
      <c r="H101" s="48">
        <v>0</v>
      </c>
      <c r="I101" s="48">
        <v>1</v>
      </c>
      <c r="J101" s="48">
        <v>1</v>
      </c>
      <c r="K101" s="48">
        <f t="shared" si="9"/>
        <v>2</v>
      </c>
      <c r="L101" s="48">
        <v>0</v>
      </c>
      <c r="M101" s="48">
        <v>0</v>
      </c>
      <c r="N101" s="48">
        <v>2</v>
      </c>
      <c r="O101" s="48">
        <v>5</v>
      </c>
      <c r="P101" s="48">
        <f t="shared" si="10"/>
        <v>7</v>
      </c>
      <c r="Q101" s="48">
        <f t="shared" si="7"/>
        <v>0</v>
      </c>
      <c r="R101" s="48">
        <f t="shared" si="7"/>
        <v>0</v>
      </c>
      <c r="S101" s="48">
        <f t="shared" si="7"/>
        <v>4</v>
      </c>
      <c r="T101" s="48">
        <f t="shared" si="7"/>
        <v>7</v>
      </c>
      <c r="U101" s="48">
        <f t="shared" si="7"/>
        <v>11</v>
      </c>
    </row>
    <row r="102" spans="1:21" x14ac:dyDescent="0.3">
      <c r="A102" s="10">
        <v>195</v>
      </c>
      <c r="B102" s="48">
        <v>0</v>
      </c>
      <c r="C102" s="48">
        <v>0</v>
      </c>
      <c r="D102" s="48">
        <v>3</v>
      </c>
      <c r="E102" s="48">
        <v>2</v>
      </c>
      <c r="F102" s="48">
        <f t="shared" si="8"/>
        <v>5</v>
      </c>
      <c r="G102" s="48">
        <v>0</v>
      </c>
      <c r="H102" s="48">
        <v>0</v>
      </c>
      <c r="I102" s="48">
        <v>0</v>
      </c>
      <c r="J102" s="48">
        <v>3</v>
      </c>
      <c r="K102" s="48">
        <f t="shared" si="9"/>
        <v>3</v>
      </c>
      <c r="L102" s="48">
        <v>0</v>
      </c>
      <c r="M102" s="48">
        <v>0</v>
      </c>
      <c r="N102" s="48">
        <v>2</v>
      </c>
      <c r="O102" s="48">
        <v>4</v>
      </c>
      <c r="P102" s="48">
        <f t="shared" si="10"/>
        <v>6</v>
      </c>
      <c r="Q102" s="48">
        <f t="shared" si="7"/>
        <v>0</v>
      </c>
      <c r="R102" s="48">
        <f t="shared" si="7"/>
        <v>0</v>
      </c>
      <c r="S102" s="48">
        <f t="shared" si="7"/>
        <v>5</v>
      </c>
      <c r="T102" s="48">
        <f t="shared" si="7"/>
        <v>9</v>
      </c>
      <c r="U102" s="48">
        <f t="shared" si="7"/>
        <v>14</v>
      </c>
    </row>
    <row r="103" spans="1:21" x14ac:dyDescent="0.3">
      <c r="A103" s="10">
        <v>196</v>
      </c>
      <c r="B103" s="48">
        <v>1</v>
      </c>
      <c r="C103" s="48">
        <v>0</v>
      </c>
      <c r="D103" s="48">
        <v>2</v>
      </c>
      <c r="E103" s="48">
        <v>4</v>
      </c>
      <c r="F103" s="48">
        <f t="shared" si="8"/>
        <v>7</v>
      </c>
      <c r="G103" s="48">
        <v>0</v>
      </c>
      <c r="H103" s="48">
        <v>1</v>
      </c>
      <c r="I103" s="48">
        <v>2</v>
      </c>
      <c r="J103" s="48">
        <v>6</v>
      </c>
      <c r="K103" s="48">
        <f t="shared" si="9"/>
        <v>9</v>
      </c>
      <c r="L103" s="48">
        <v>0</v>
      </c>
      <c r="M103" s="48">
        <v>0</v>
      </c>
      <c r="N103" s="48">
        <v>3</v>
      </c>
      <c r="O103" s="48">
        <v>2</v>
      </c>
      <c r="P103" s="48">
        <f t="shared" si="10"/>
        <v>5</v>
      </c>
      <c r="Q103" s="48">
        <f t="shared" si="7"/>
        <v>1</v>
      </c>
      <c r="R103" s="48">
        <f t="shared" si="7"/>
        <v>1</v>
      </c>
      <c r="S103" s="48">
        <f t="shared" si="7"/>
        <v>7</v>
      </c>
      <c r="T103" s="48">
        <f t="shared" si="7"/>
        <v>12</v>
      </c>
      <c r="U103" s="48">
        <f t="shared" si="7"/>
        <v>21</v>
      </c>
    </row>
    <row r="104" spans="1:21" x14ac:dyDescent="0.3">
      <c r="A104" s="10">
        <v>197</v>
      </c>
      <c r="B104" s="48">
        <v>0</v>
      </c>
      <c r="C104" s="48">
        <v>0</v>
      </c>
      <c r="D104" s="48">
        <v>1</v>
      </c>
      <c r="E104" s="48">
        <v>1</v>
      </c>
      <c r="F104" s="48">
        <f t="shared" si="8"/>
        <v>2</v>
      </c>
      <c r="G104" s="48">
        <v>0</v>
      </c>
      <c r="H104" s="48">
        <v>0</v>
      </c>
      <c r="I104" s="48">
        <v>0</v>
      </c>
      <c r="J104" s="48">
        <v>1</v>
      </c>
      <c r="K104" s="48">
        <f t="shared" si="9"/>
        <v>1</v>
      </c>
      <c r="L104" s="48">
        <v>0</v>
      </c>
      <c r="M104" s="48">
        <v>0</v>
      </c>
      <c r="N104" s="48">
        <v>1</v>
      </c>
      <c r="O104" s="48">
        <v>0</v>
      </c>
      <c r="P104" s="48">
        <f t="shared" si="10"/>
        <v>1</v>
      </c>
      <c r="Q104" s="48">
        <f t="shared" si="7"/>
        <v>0</v>
      </c>
      <c r="R104" s="48">
        <f t="shared" si="7"/>
        <v>0</v>
      </c>
      <c r="S104" s="48">
        <f t="shared" si="7"/>
        <v>2</v>
      </c>
      <c r="T104" s="48">
        <f t="shared" si="7"/>
        <v>2</v>
      </c>
      <c r="U104" s="48">
        <f t="shared" si="7"/>
        <v>4</v>
      </c>
    </row>
    <row r="105" spans="1:21" x14ac:dyDescent="0.3">
      <c r="A105" s="10">
        <v>198</v>
      </c>
      <c r="B105" s="48">
        <v>0</v>
      </c>
      <c r="C105" s="48">
        <v>1</v>
      </c>
      <c r="D105" s="48">
        <v>1</v>
      </c>
      <c r="E105" s="48">
        <v>1</v>
      </c>
      <c r="F105" s="48">
        <f t="shared" si="8"/>
        <v>3</v>
      </c>
      <c r="G105" s="48">
        <v>0</v>
      </c>
      <c r="H105" s="48">
        <v>0</v>
      </c>
      <c r="I105" s="48">
        <v>1</v>
      </c>
      <c r="J105" s="48">
        <v>0</v>
      </c>
      <c r="K105" s="48">
        <f t="shared" si="9"/>
        <v>1</v>
      </c>
      <c r="L105" s="48">
        <v>0</v>
      </c>
      <c r="M105" s="48">
        <v>0</v>
      </c>
      <c r="N105" s="48">
        <v>1</v>
      </c>
      <c r="O105" s="48">
        <v>0</v>
      </c>
      <c r="P105" s="48">
        <f t="shared" si="10"/>
        <v>1</v>
      </c>
      <c r="Q105" s="48">
        <f t="shared" ref="Q105:U155" si="11">B105+G105+L105</f>
        <v>0</v>
      </c>
      <c r="R105" s="48">
        <f t="shared" si="11"/>
        <v>1</v>
      </c>
      <c r="S105" s="48">
        <f t="shared" si="11"/>
        <v>3</v>
      </c>
      <c r="T105" s="48">
        <f t="shared" si="11"/>
        <v>1</v>
      </c>
      <c r="U105" s="48">
        <f t="shared" si="11"/>
        <v>5</v>
      </c>
    </row>
    <row r="106" spans="1:21" x14ac:dyDescent="0.3">
      <c r="A106" s="10">
        <v>199</v>
      </c>
      <c r="B106" s="48">
        <v>0</v>
      </c>
      <c r="C106" s="48">
        <v>0</v>
      </c>
      <c r="D106" s="48">
        <v>1</v>
      </c>
      <c r="E106" s="48">
        <v>4</v>
      </c>
      <c r="F106" s="48">
        <f t="shared" si="8"/>
        <v>5</v>
      </c>
      <c r="G106" s="48">
        <v>0</v>
      </c>
      <c r="H106" s="48">
        <v>0</v>
      </c>
      <c r="I106" s="48">
        <v>1</v>
      </c>
      <c r="J106" s="48">
        <v>6</v>
      </c>
      <c r="K106" s="48">
        <f t="shared" si="9"/>
        <v>7</v>
      </c>
      <c r="L106" s="48">
        <v>0</v>
      </c>
      <c r="M106" s="48">
        <v>0</v>
      </c>
      <c r="N106" s="48">
        <v>0</v>
      </c>
      <c r="O106" s="48">
        <v>1</v>
      </c>
      <c r="P106" s="48">
        <f t="shared" si="10"/>
        <v>1</v>
      </c>
      <c r="Q106" s="48">
        <f t="shared" si="11"/>
        <v>0</v>
      </c>
      <c r="R106" s="48">
        <f t="shared" si="11"/>
        <v>0</v>
      </c>
      <c r="S106" s="48">
        <f t="shared" si="11"/>
        <v>2</v>
      </c>
      <c r="T106" s="48">
        <f t="shared" si="11"/>
        <v>11</v>
      </c>
      <c r="U106" s="48">
        <f t="shared" si="11"/>
        <v>13</v>
      </c>
    </row>
    <row r="107" spans="1:21" x14ac:dyDescent="0.3">
      <c r="A107" s="10">
        <v>200</v>
      </c>
      <c r="B107" s="48">
        <v>0</v>
      </c>
      <c r="C107" s="48">
        <v>0</v>
      </c>
      <c r="D107" s="48">
        <v>0</v>
      </c>
      <c r="E107" s="48">
        <v>2</v>
      </c>
      <c r="F107" s="48">
        <f t="shared" si="8"/>
        <v>2</v>
      </c>
      <c r="G107" s="48">
        <v>0</v>
      </c>
      <c r="H107" s="48">
        <v>0</v>
      </c>
      <c r="I107" s="48">
        <v>1</v>
      </c>
      <c r="J107" s="48">
        <v>2</v>
      </c>
      <c r="K107" s="48">
        <f t="shared" si="9"/>
        <v>3</v>
      </c>
      <c r="L107" s="48">
        <v>0</v>
      </c>
      <c r="M107" s="48">
        <v>1</v>
      </c>
      <c r="N107" s="48">
        <v>1</v>
      </c>
      <c r="O107" s="48">
        <v>3</v>
      </c>
      <c r="P107" s="48">
        <f t="shared" si="10"/>
        <v>5</v>
      </c>
      <c r="Q107" s="48">
        <f t="shared" si="11"/>
        <v>0</v>
      </c>
      <c r="R107" s="48">
        <f t="shared" si="11"/>
        <v>1</v>
      </c>
      <c r="S107" s="48">
        <f t="shared" si="11"/>
        <v>2</v>
      </c>
      <c r="T107" s="48">
        <f t="shared" si="11"/>
        <v>7</v>
      </c>
      <c r="U107" s="48">
        <f t="shared" si="11"/>
        <v>10</v>
      </c>
    </row>
    <row r="108" spans="1:21" x14ac:dyDescent="0.3">
      <c r="A108" s="10">
        <v>201</v>
      </c>
      <c r="B108" s="48">
        <v>0</v>
      </c>
      <c r="C108" s="48">
        <v>0</v>
      </c>
      <c r="D108" s="48">
        <v>1</v>
      </c>
      <c r="E108" s="48">
        <v>1</v>
      </c>
      <c r="F108" s="48">
        <f t="shared" si="8"/>
        <v>2</v>
      </c>
      <c r="G108" s="48">
        <v>0</v>
      </c>
      <c r="H108" s="48">
        <v>0</v>
      </c>
      <c r="I108" s="48">
        <v>2</v>
      </c>
      <c r="J108" s="48">
        <v>3</v>
      </c>
      <c r="K108" s="48">
        <f t="shared" si="9"/>
        <v>5</v>
      </c>
      <c r="L108" s="48">
        <v>0</v>
      </c>
      <c r="M108" s="48">
        <v>0</v>
      </c>
      <c r="N108" s="48">
        <v>3</v>
      </c>
      <c r="O108" s="48">
        <v>2</v>
      </c>
      <c r="P108" s="48">
        <f t="shared" si="10"/>
        <v>5</v>
      </c>
      <c r="Q108" s="48">
        <f t="shared" si="11"/>
        <v>0</v>
      </c>
      <c r="R108" s="48">
        <f t="shared" si="11"/>
        <v>0</v>
      </c>
      <c r="S108" s="48">
        <f t="shared" si="11"/>
        <v>6</v>
      </c>
      <c r="T108" s="48">
        <f t="shared" si="11"/>
        <v>6</v>
      </c>
      <c r="U108" s="48">
        <f t="shared" si="11"/>
        <v>12</v>
      </c>
    </row>
    <row r="109" spans="1:21" x14ac:dyDescent="0.3">
      <c r="A109" s="10">
        <v>202</v>
      </c>
      <c r="B109" s="48">
        <v>0</v>
      </c>
      <c r="C109" s="48">
        <v>0</v>
      </c>
      <c r="D109" s="48">
        <v>3</v>
      </c>
      <c r="E109" s="48">
        <v>5</v>
      </c>
      <c r="F109" s="48">
        <f t="shared" si="8"/>
        <v>8</v>
      </c>
      <c r="G109" s="48">
        <v>0</v>
      </c>
      <c r="H109" s="48">
        <v>0</v>
      </c>
      <c r="I109" s="48">
        <v>0</v>
      </c>
      <c r="J109" s="48">
        <v>4</v>
      </c>
      <c r="K109" s="48">
        <f t="shared" si="9"/>
        <v>4</v>
      </c>
      <c r="L109" s="48">
        <v>0</v>
      </c>
      <c r="M109" s="48">
        <v>2</v>
      </c>
      <c r="N109" s="48">
        <v>0</v>
      </c>
      <c r="O109" s="48">
        <v>2</v>
      </c>
      <c r="P109" s="48">
        <f t="shared" si="10"/>
        <v>4</v>
      </c>
      <c r="Q109" s="48">
        <f t="shared" si="11"/>
        <v>0</v>
      </c>
      <c r="R109" s="48">
        <f t="shared" si="11"/>
        <v>2</v>
      </c>
      <c r="S109" s="48">
        <f t="shared" si="11"/>
        <v>3</v>
      </c>
      <c r="T109" s="48">
        <f t="shared" si="11"/>
        <v>11</v>
      </c>
      <c r="U109" s="48">
        <f t="shared" si="11"/>
        <v>16</v>
      </c>
    </row>
    <row r="110" spans="1:21" x14ac:dyDescent="0.3">
      <c r="A110" s="10">
        <v>203</v>
      </c>
      <c r="B110" s="48">
        <v>0</v>
      </c>
      <c r="C110" s="48">
        <v>0</v>
      </c>
      <c r="D110" s="48">
        <v>4</v>
      </c>
      <c r="E110" s="48">
        <v>4</v>
      </c>
      <c r="F110" s="48">
        <f t="shared" si="8"/>
        <v>8</v>
      </c>
      <c r="G110" s="48">
        <v>0</v>
      </c>
      <c r="H110" s="48">
        <v>0</v>
      </c>
      <c r="I110" s="48">
        <v>1</v>
      </c>
      <c r="J110" s="48">
        <v>6</v>
      </c>
      <c r="K110" s="48">
        <f t="shared" si="9"/>
        <v>7</v>
      </c>
      <c r="L110" s="48">
        <v>0</v>
      </c>
      <c r="M110" s="48">
        <v>1</v>
      </c>
      <c r="N110" s="48">
        <v>0</v>
      </c>
      <c r="O110" s="48">
        <v>2</v>
      </c>
      <c r="P110" s="48">
        <f t="shared" si="10"/>
        <v>3</v>
      </c>
      <c r="Q110" s="48">
        <f t="shared" si="11"/>
        <v>0</v>
      </c>
      <c r="R110" s="48">
        <f t="shared" si="11"/>
        <v>1</v>
      </c>
      <c r="S110" s="48">
        <f t="shared" si="11"/>
        <v>5</v>
      </c>
      <c r="T110" s="48">
        <f t="shared" si="11"/>
        <v>12</v>
      </c>
      <c r="U110" s="48">
        <f t="shared" si="11"/>
        <v>18</v>
      </c>
    </row>
    <row r="111" spans="1:21" x14ac:dyDescent="0.3">
      <c r="A111" s="10">
        <v>204</v>
      </c>
      <c r="B111" s="48">
        <v>0</v>
      </c>
      <c r="C111" s="48">
        <v>0</v>
      </c>
      <c r="D111" s="48">
        <v>1</v>
      </c>
      <c r="E111" s="48">
        <v>3</v>
      </c>
      <c r="F111" s="48">
        <f t="shared" si="8"/>
        <v>4</v>
      </c>
      <c r="G111" s="48">
        <v>0</v>
      </c>
      <c r="H111" s="48">
        <v>2</v>
      </c>
      <c r="I111" s="48">
        <v>2</v>
      </c>
      <c r="J111" s="48">
        <v>4</v>
      </c>
      <c r="K111" s="48">
        <f t="shared" si="9"/>
        <v>8</v>
      </c>
      <c r="L111" s="48">
        <v>0</v>
      </c>
      <c r="M111" s="48">
        <v>1</v>
      </c>
      <c r="N111" s="48">
        <v>0</v>
      </c>
      <c r="O111" s="48">
        <v>2</v>
      </c>
      <c r="P111" s="48">
        <f t="shared" si="10"/>
        <v>3</v>
      </c>
      <c r="Q111" s="48">
        <f t="shared" si="11"/>
        <v>0</v>
      </c>
      <c r="R111" s="48">
        <f t="shared" si="11"/>
        <v>3</v>
      </c>
      <c r="S111" s="48">
        <f t="shared" si="11"/>
        <v>3</v>
      </c>
      <c r="T111" s="48">
        <f t="shared" si="11"/>
        <v>9</v>
      </c>
      <c r="U111" s="48">
        <f t="shared" si="11"/>
        <v>15</v>
      </c>
    </row>
    <row r="112" spans="1:21" x14ac:dyDescent="0.3">
      <c r="A112" s="10">
        <v>205</v>
      </c>
      <c r="B112" s="48">
        <v>0</v>
      </c>
      <c r="C112" s="48">
        <v>0</v>
      </c>
      <c r="D112" s="48">
        <v>0</v>
      </c>
      <c r="E112" s="48">
        <v>1</v>
      </c>
      <c r="F112" s="48">
        <f t="shared" si="8"/>
        <v>1</v>
      </c>
      <c r="G112" s="48">
        <v>0</v>
      </c>
      <c r="H112" s="48">
        <v>0</v>
      </c>
      <c r="I112" s="48">
        <v>1</v>
      </c>
      <c r="J112" s="48">
        <v>3</v>
      </c>
      <c r="K112" s="48">
        <f t="shared" si="9"/>
        <v>4</v>
      </c>
      <c r="L112" s="48">
        <v>0</v>
      </c>
      <c r="M112" s="48">
        <v>1</v>
      </c>
      <c r="N112" s="48">
        <v>0</v>
      </c>
      <c r="O112" s="48">
        <v>0</v>
      </c>
      <c r="P112" s="48">
        <f t="shared" si="10"/>
        <v>1</v>
      </c>
      <c r="Q112" s="48">
        <f t="shared" si="11"/>
        <v>0</v>
      </c>
      <c r="R112" s="48">
        <f t="shared" si="11"/>
        <v>1</v>
      </c>
      <c r="S112" s="48">
        <f t="shared" si="11"/>
        <v>1</v>
      </c>
      <c r="T112" s="48">
        <f t="shared" si="11"/>
        <v>4</v>
      </c>
      <c r="U112" s="48">
        <f t="shared" si="11"/>
        <v>6</v>
      </c>
    </row>
    <row r="113" spans="1:21" x14ac:dyDescent="0.3">
      <c r="A113" s="10">
        <v>206</v>
      </c>
      <c r="B113" s="48">
        <v>0</v>
      </c>
      <c r="C113" s="48">
        <v>0</v>
      </c>
      <c r="D113" s="48">
        <v>2</v>
      </c>
      <c r="E113" s="48">
        <v>17</v>
      </c>
      <c r="F113" s="48">
        <f t="shared" si="8"/>
        <v>19</v>
      </c>
      <c r="G113" s="48">
        <v>0</v>
      </c>
      <c r="H113" s="48">
        <v>1</v>
      </c>
      <c r="I113" s="48">
        <v>3</v>
      </c>
      <c r="J113" s="48">
        <v>11</v>
      </c>
      <c r="K113" s="48">
        <f t="shared" si="9"/>
        <v>15</v>
      </c>
      <c r="L113" s="48">
        <v>0</v>
      </c>
      <c r="M113" s="48">
        <v>1</v>
      </c>
      <c r="N113" s="48">
        <v>5</v>
      </c>
      <c r="O113" s="48">
        <v>8</v>
      </c>
      <c r="P113" s="48">
        <f t="shared" si="10"/>
        <v>14</v>
      </c>
      <c r="Q113" s="48">
        <f t="shared" si="11"/>
        <v>0</v>
      </c>
      <c r="R113" s="48">
        <f t="shared" si="11"/>
        <v>2</v>
      </c>
      <c r="S113" s="48">
        <f t="shared" si="11"/>
        <v>10</v>
      </c>
      <c r="T113" s="48">
        <f t="shared" si="11"/>
        <v>36</v>
      </c>
      <c r="U113" s="48">
        <f t="shared" si="11"/>
        <v>48</v>
      </c>
    </row>
    <row r="114" spans="1:21" x14ac:dyDescent="0.3">
      <c r="A114" s="10">
        <v>207</v>
      </c>
      <c r="B114" s="48">
        <v>0</v>
      </c>
      <c r="C114" s="48">
        <v>0</v>
      </c>
      <c r="D114" s="48">
        <v>0</v>
      </c>
      <c r="E114" s="48">
        <v>1</v>
      </c>
      <c r="F114" s="48">
        <f t="shared" si="8"/>
        <v>1</v>
      </c>
      <c r="G114" s="48">
        <v>0</v>
      </c>
      <c r="H114" s="48">
        <v>0</v>
      </c>
      <c r="I114" s="48">
        <v>0</v>
      </c>
      <c r="J114" s="48">
        <v>3</v>
      </c>
      <c r="K114" s="48">
        <f t="shared" si="9"/>
        <v>3</v>
      </c>
      <c r="L114" s="48">
        <v>0</v>
      </c>
      <c r="M114" s="48">
        <v>1</v>
      </c>
      <c r="N114" s="48">
        <v>2</v>
      </c>
      <c r="O114" s="48">
        <v>1</v>
      </c>
      <c r="P114" s="48">
        <f t="shared" si="10"/>
        <v>4</v>
      </c>
      <c r="Q114" s="48">
        <f t="shared" si="11"/>
        <v>0</v>
      </c>
      <c r="R114" s="48">
        <f t="shared" si="11"/>
        <v>1</v>
      </c>
      <c r="S114" s="48">
        <f t="shared" si="11"/>
        <v>2</v>
      </c>
      <c r="T114" s="48">
        <f t="shared" si="11"/>
        <v>5</v>
      </c>
      <c r="U114" s="48">
        <f t="shared" si="11"/>
        <v>8</v>
      </c>
    </row>
    <row r="115" spans="1:21" x14ac:dyDescent="0.3">
      <c r="A115" s="10">
        <v>208</v>
      </c>
      <c r="B115" s="48">
        <v>0</v>
      </c>
      <c r="C115" s="48">
        <v>0</v>
      </c>
      <c r="D115" s="48">
        <v>0</v>
      </c>
      <c r="E115" s="48">
        <v>1</v>
      </c>
      <c r="F115" s="48">
        <f t="shared" si="8"/>
        <v>1</v>
      </c>
      <c r="G115" s="48">
        <v>0</v>
      </c>
      <c r="H115" s="48">
        <v>0</v>
      </c>
      <c r="I115" s="48">
        <v>1</v>
      </c>
      <c r="J115" s="48">
        <v>1</v>
      </c>
      <c r="K115" s="48">
        <f t="shared" si="9"/>
        <v>2</v>
      </c>
      <c r="L115" s="48">
        <v>0</v>
      </c>
      <c r="M115" s="48">
        <v>0</v>
      </c>
      <c r="N115" s="48">
        <v>1</v>
      </c>
      <c r="O115" s="48">
        <v>1</v>
      </c>
      <c r="P115" s="48">
        <f t="shared" si="10"/>
        <v>2</v>
      </c>
      <c r="Q115" s="48">
        <f t="shared" si="11"/>
        <v>0</v>
      </c>
      <c r="R115" s="48">
        <f t="shared" si="11"/>
        <v>0</v>
      </c>
      <c r="S115" s="48">
        <f t="shared" si="11"/>
        <v>2</v>
      </c>
      <c r="T115" s="48">
        <f t="shared" si="11"/>
        <v>3</v>
      </c>
      <c r="U115" s="48">
        <f t="shared" si="11"/>
        <v>5</v>
      </c>
    </row>
    <row r="116" spans="1:21" x14ac:dyDescent="0.3">
      <c r="A116" s="10">
        <v>209</v>
      </c>
      <c r="B116" s="48">
        <v>0</v>
      </c>
      <c r="C116" s="48">
        <v>0</v>
      </c>
      <c r="D116" s="48">
        <v>3</v>
      </c>
      <c r="E116" s="48">
        <v>6</v>
      </c>
      <c r="F116" s="48">
        <f t="shared" si="8"/>
        <v>9</v>
      </c>
      <c r="G116" s="48">
        <v>0</v>
      </c>
      <c r="H116" s="48">
        <v>0</v>
      </c>
      <c r="I116" s="48">
        <v>2</v>
      </c>
      <c r="J116" s="48">
        <v>8</v>
      </c>
      <c r="K116" s="48">
        <f t="shared" si="9"/>
        <v>10</v>
      </c>
      <c r="L116" s="48">
        <v>1</v>
      </c>
      <c r="M116" s="48">
        <v>0</v>
      </c>
      <c r="N116" s="48">
        <v>2</v>
      </c>
      <c r="O116" s="48">
        <v>10</v>
      </c>
      <c r="P116" s="48">
        <f t="shared" si="10"/>
        <v>13</v>
      </c>
      <c r="Q116" s="48">
        <f t="shared" si="11"/>
        <v>1</v>
      </c>
      <c r="R116" s="48">
        <f t="shared" si="11"/>
        <v>0</v>
      </c>
      <c r="S116" s="48">
        <f t="shared" si="11"/>
        <v>7</v>
      </c>
      <c r="T116" s="48">
        <f t="shared" si="11"/>
        <v>24</v>
      </c>
      <c r="U116" s="48">
        <f t="shared" si="11"/>
        <v>32</v>
      </c>
    </row>
    <row r="117" spans="1:21" x14ac:dyDescent="0.3">
      <c r="A117" s="10">
        <v>210</v>
      </c>
      <c r="B117" s="48">
        <v>0</v>
      </c>
      <c r="C117" s="48">
        <v>0</v>
      </c>
      <c r="D117" s="48">
        <v>0</v>
      </c>
      <c r="E117" s="48">
        <v>5</v>
      </c>
      <c r="F117" s="48">
        <f t="shared" si="8"/>
        <v>5</v>
      </c>
      <c r="G117" s="48">
        <v>0</v>
      </c>
      <c r="H117" s="48">
        <v>0</v>
      </c>
      <c r="I117" s="48">
        <v>2</v>
      </c>
      <c r="J117" s="48">
        <v>1</v>
      </c>
      <c r="K117" s="48">
        <f t="shared" si="9"/>
        <v>3</v>
      </c>
      <c r="L117" s="48">
        <v>0</v>
      </c>
      <c r="M117" s="48">
        <v>0</v>
      </c>
      <c r="N117" s="48">
        <v>0</v>
      </c>
      <c r="O117" s="48">
        <v>3</v>
      </c>
      <c r="P117" s="48">
        <f t="shared" si="10"/>
        <v>3</v>
      </c>
      <c r="Q117" s="48">
        <f t="shared" si="11"/>
        <v>0</v>
      </c>
      <c r="R117" s="48">
        <f t="shared" si="11"/>
        <v>0</v>
      </c>
      <c r="S117" s="48">
        <f t="shared" si="11"/>
        <v>2</v>
      </c>
      <c r="T117" s="48">
        <f t="shared" si="11"/>
        <v>9</v>
      </c>
      <c r="U117" s="48">
        <f t="shared" si="11"/>
        <v>11</v>
      </c>
    </row>
    <row r="118" spans="1:21" x14ac:dyDescent="0.3">
      <c r="A118" s="10">
        <v>211</v>
      </c>
      <c r="B118" s="48">
        <v>0</v>
      </c>
      <c r="C118" s="48">
        <v>0</v>
      </c>
      <c r="D118" s="48">
        <v>1</v>
      </c>
      <c r="E118" s="48">
        <v>1</v>
      </c>
      <c r="F118" s="48">
        <f t="shared" si="8"/>
        <v>2</v>
      </c>
      <c r="G118" s="48">
        <v>0</v>
      </c>
      <c r="H118" s="48">
        <v>0</v>
      </c>
      <c r="I118" s="48">
        <v>0</v>
      </c>
      <c r="J118" s="48">
        <v>1</v>
      </c>
      <c r="K118" s="48">
        <f t="shared" si="9"/>
        <v>1</v>
      </c>
      <c r="L118" s="48">
        <v>0</v>
      </c>
      <c r="M118" s="48">
        <v>1</v>
      </c>
      <c r="N118" s="48">
        <v>0</v>
      </c>
      <c r="O118" s="48">
        <v>3</v>
      </c>
      <c r="P118" s="48">
        <f t="shared" si="10"/>
        <v>4</v>
      </c>
      <c r="Q118" s="48">
        <f t="shared" si="11"/>
        <v>0</v>
      </c>
      <c r="R118" s="48">
        <f t="shared" si="11"/>
        <v>1</v>
      </c>
      <c r="S118" s="48">
        <f t="shared" si="11"/>
        <v>1</v>
      </c>
      <c r="T118" s="48">
        <f t="shared" si="11"/>
        <v>5</v>
      </c>
      <c r="U118" s="48">
        <f t="shared" si="11"/>
        <v>7</v>
      </c>
    </row>
    <row r="119" spans="1:21" x14ac:dyDescent="0.3">
      <c r="A119" s="10">
        <v>212</v>
      </c>
      <c r="B119" s="48">
        <v>0</v>
      </c>
      <c r="C119" s="48">
        <v>0</v>
      </c>
      <c r="D119" s="48">
        <v>1</v>
      </c>
      <c r="E119" s="48">
        <v>3</v>
      </c>
      <c r="F119" s="48">
        <f t="shared" si="8"/>
        <v>4</v>
      </c>
      <c r="G119" s="48">
        <v>0</v>
      </c>
      <c r="H119" s="48">
        <v>0</v>
      </c>
      <c r="I119" s="48">
        <v>0</v>
      </c>
      <c r="J119" s="48">
        <v>11</v>
      </c>
      <c r="K119" s="48">
        <f t="shared" si="9"/>
        <v>11</v>
      </c>
      <c r="L119" s="48">
        <v>0</v>
      </c>
      <c r="M119" s="48">
        <v>0</v>
      </c>
      <c r="N119" s="48">
        <v>0</v>
      </c>
      <c r="O119" s="48">
        <v>8</v>
      </c>
      <c r="P119" s="48">
        <f t="shared" si="10"/>
        <v>8</v>
      </c>
      <c r="Q119" s="48">
        <f t="shared" si="11"/>
        <v>0</v>
      </c>
      <c r="R119" s="48">
        <f t="shared" si="11"/>
        <v>0</v>
      </c>
      <c r="S119" s="48">
        <f t="shared" si="11"/>
        <v>1</v>
      </c>
      <c r="T119" s="48">
        <f t="shared" si="11"/>
        <v>22</v>
      </c>
      <c r="U119" s="48">
        <f t="shared" si="11"/>
        <v>23</v>
      </c>
    </row>
    <row r="120" spans="1:21" x14ac:dyDescent="0.3">
      <c r="A120" s="10">
        <v>213</v>
      </c>
      <c r="B120" s="48">
        <v>1</v>
      </c>
      <c r="C120" s="48">
        <v>0</v>
      </c>
      <c r="D120" s="48">
        <v>2</v>
      </c>
      <c r="E120" s="48">
        <v>4</v>
      </c>
      <c r="F120" s="48">
        <f t="shared" si="8"/>
        <v>7</v>
      </c>
      <c r="G120" s="48">
        <v>0</v>
      </c>
      <c r="H120" s="48">
        <v>1</v>
      </c>
      <c r="I120" s="48">
        <v>0</v>
      </c>
      <c r="J120" s="48">
        <v>4</v>
      </c>
      <c r="K120" s="48">
        <f t="shared" si="9"/>
        <v>5</v>
      </c>
      <c r="L120" s="48">
        <v>0</v>
      </c>
      <c r="M120" s="48">
        <v>0</v>
      </c>
      <c r="N120" s="48">
        <v>0</v>
      </c>
      <c r="O120" s="48">
        <v>3</v>
      </c>
      <c r="P120" s="48">
        <f t="shared" si="10"/>
        <v>3</v>
      </c>
      <c r="Q120" s="48">
        <f t="shared" si="11"/>
        <v>1</v>
      </c>
      <c r="R120" s="48">
        <f t="shared" si="11"/>
        <v>1</v>
      </c>
      <c r="S120" s="48">
        <f t="shared" si="11"/>
        <v>2</v>
      </c>
      <c r="T120" s="48">
        <f t="shared" si="11"/>
        <v>11</v>
      </c>
      <c r="U120" s="48">
        <f t="shared" si="11"/>
        <v>15</v>
      </c>
    </row>
    <row r="121" spans="1:21" x14ac:dyDescent="0.3">
      <c r="A121" s="10">
        <v>214</v>
      </c>
      <c r="B121" s="48">
        <v>0</v>
      </c>
      <c r="C121" s="48">
        <v>1</v>
      </c>
      <c r="D121" s="48">
        <v>0</v>
      </c>
      <c r="E121" s="48">
        <v>0</v>
      </c>
      <c r="F121" s="48">
        <f t="shared" si="8"/>
        <v>1</v>
      </c>
      <c r="G121" s="48">
        <v>0</v>
      </c>
      <c r="H121" s="48">
        <v>0</v>
      </c>
      <c r="I121" s="48">
        <v>0</v>
      </c>
      <c r="J121" s="48">
        <v>0</v>
      </c>
      <c r="K121" s="48">
        <f t="shared" si="9"/>
        <v>0</v>
      </c>
      <c r="L121" s="48">
        <v>0</v>
      </c>
      <c r="M121" s="48">
        <v>0</v>
      </c>
      <c r="N121" s="48">
        <v>0</v>
      </c>
      <c r="O121" s="48">
        <v>2</v>
      </c>
      <c r="P121" s="48">
        <f t="shared" si="10"/>
        <v>2</v>
      </c>
      <c r="Q121" s="48">
        <f t="shared" si="11"/>
        <v>0</v>
      </c>
      <c r="R121" s="48">
        <f t="shared" si="11"/>
        <v>1</v>
      </c>
      <c r="S121" s="48">
        <f t="shared" si="11"/>
        <v>0</v>
      </c>
      <c r="T121" s="48">
        <f t="shared" si="11"/>
        <v>2</v>
      </c>
      <c r="U121" s="48">
        <f t="shared" si="11"/>
        <v>3</v>
      </c>
    </row>
    <row r="122" spans="1:21" x14ac:dyDescent="0.3">
      <c r="A122" s="10">
        <v>215</v>
      </c>
      <c r="B122" s="48">
        <v>0</v>
      </c>
      <c r="C122" s="48">
        <v>0</v>
      </c>
      <c r="D122" s="48">
        <v>0</v>
      </c>
      <c r="E122" s="48">
        <v>2</v>
      </c>
      <c r="F122" s="48">
        <f t="shared" si="8"/>
        <v>2</v>
      </c>
      <c r="G122" s="48">
        <v>0</v>
      </c>
      <c r="H122" s="48">
        <v>0</v>
      </c>
      <c r="I122" s="48">
        <v>0</v>
      </c>
      <c r="J122" s="48">
        <v>3</v>
      </c>
      <c r="K122" s="48">
        <f t="shared" si="9"/>
        <v>3</v>
      </c>
      <c r="L122" s="48">
        <v>0</v>
      </c>
      <c r="M122" s="48">
        <v>0</v>
      </c>
      <c r="N122" s="48">
        <v>0</v>
      </c>
      <c r="O122" s="48">
        <v>3</v>
      </c>
      <c r="P122" s="48">
        <f t="shared" si="10"/>
        <v>3</v>
      </c>
      <c r="Q122" s="48">
        <f t="shared" si="11"/>
        <v>0</v>
      </c>
      <c r="R122" s="48">
        <f t="shared" si="11"/>
        <v>0</v>
      </c>
      <c r="S122" s="48">
        <f t="shared" si="11"/>
        <v>0</v>
      </c>
      <c r="T122" s="48">
        <f t="shared" si="11"/>
        <v>8</v>
      </c>
      <c r="U122" s="48">
        <f t="shared" si="11"/>
        <v>8</v>
      </c>
    </row>
    <row r="123" spans="1:21" x14ac:dyDescent="0.3">
      <c r="A123" s="10">
        <v>216</v>
      </c>
      <c r="B123" s="48">
        <v>0</v>
      </c>
      <c r="C123" s="48">
        <v>0</v>
      </c>
      <c r="D123" s="48">
        <v>0</v>
      </c>
      <c r="E123" s="48">
        <v>4</v>
      </c>
      <c r="F123" s="48">
        <f t="shared" si="8"/>
        <v>4</v>
      </c>
      <c r="G123" s="48">
        <v>0</v>
      </c>
      <c r="H123" s="48">
        <v>0</v>
      </c>
      <c r="I123" s="48">
        <v>0</v>
      </c>
      <c r="J123" s="48">
        <v>6</v>
      </c>
      <c r="K123" s="48">
        <f t="shared" si="9"/>
        <v>6</v>
      </c>
      <c r="L123" s="48">
        <v>0</v>
      </c>
      <c r="M123" s="48">
        <v>0</v>
      </c>
      <c r="N123" s="48">
        <v>0</v>
      </c>
      <c r="O123" s="48">
        <v>4</v>
      </c>
      <c r="P123" s="48">
        <f t="shared" si="10"/>
        <v>4</v>
      </c>
      <c r="Q123" s="48">
        <f t="shared" si="11"/>
        <v>0</v>
      </c>
      <c r="R123" s="48">
        <f t="shared" si="11"/>
        <v>0</v>
      </c>
      <c r="S123" s="48">
        <f t="shared" si="11"/>
        <v>0</v>
      </c>
      <c r="T123" s="48">
        <f t="shared" si="11"/>
        <v>14</v>
      </c>
      <c r="U123" s="48">
        <f t="shared" si="11"/>
        <v>14</v>
      </c>
    </row>
    <row r="124" spans="1:21" x14ac:dyDescent="0.3">
      <c r="A124" s="10">
        <v>217</v>
      </c>
      <c r="B124" s="48">
        <v>0</v>
      </c>
      <c r="C124" s="48">
        <v>0</v>
      </c>
      <c r="D124" s="48">
        <v>0</v>
      </c>
      <c r="E124" s="48">
        <v>7</v>
      </c>
      <c r="F124" s="48">
        <f t="shared" si="8"/>
        <v>7</v>
      </c>
      <c r="G124" s="48">
        <v>0</v>
      </c>
      <c r="H124" s="48">
        <v>0</v>
      </c>
      <c r="I124" s="48">
        <v>0</v>
      </c>
      <c r="J124" s="48">
        <v>3</v>
      </c>
      <c r="K124" s="48">
        <f t="shared" si="9"/>
        <v>3</v>
      </c>
      <c r="L124" s="48">
        <v>0</v>
      </c>
      <c r="M124" s="48">
        <v>0</v>
      </c>
      <c r="N124" s="48">
        <v>0</v>
      </c>
      <c r="O124" s="48">
        <v>6</v>
      </c>
      <c r="P124" s="48">
        <f t="shared" si="10"/>
        <v>6</v>
      </c>
      <c r="Q124" s="48">
        <f t="shared" si="11"/>
        <v>0</v>
      </c>
      <c r="R124" s="48">
        <f t="shared" si="11"/>
        <v>0</v>
      </c>
      <c r="S124" s="48">
        <f t="shared" si="11"/>
        <v>0</v>
      </c>
      <c r="T124" s="48">
        <f t="shared" si="11"/>
        <v>16</v>
      </c>
      <c r="U124" s="48">
        <f t="shared" si="11"/>
        <v>16</v>
      </c>
    </row>
    <row r="125" spans="1:21" x14ac:dyDescent="0.3">
      <c r="A125" s="10">
        <v>218</v>
      </c>
      <c r="B125" s="48">
        <v>0</v>
      </c>
      <c r="C125" s="48">
        <v>0</v>
      </c>
      <c r="D125" s="48">
        <v>1</v>
      </c>
      <c r="E125" s="48">
        <v>0</v>
      </c>
      <c r="F125" s="48">
        <f t="shared" si="8"/>
        <v>1</v>
      </c>
      <c r="G125" s="48">
        <v>0</v>
      </c>
      <c r="H125" s="48">
        <v>0</v>
      </c>
      <c r="I125" s="48">
        <v>0</v>
      </c>
      <c r="J125" s="48">
        <v>5</v>
      </c>
      <c r="K125" s="48">
        <f t="shared" si="9"/>
        <v>5</v>
      </c>
      <c r="L125" s="48">
        <v>0</v>
      </c>
      <c r="M125" s="48">
        <v>0</v>
      </c>
      <c r="N125" s="48">
        <v>0</v>
      </c>
      <c r="O125" s="48">
        <v>3</v>
      </c>
      <c r="P125" s="48">
        <f t="shared" si="10"/>
        <v>3</v>
      </c>
      <c r="Q125" s="48">
        <f t="shared" si="11"/>
        <v>0</v>
      </c>
      <c r="R125" s="48">
        <f t="shared" si="11"/>
        <v>0</v>
      </c>
      <c r="S125" s="48">
        <f t="shared" si="11"/>
        <v>1</v>
      </c>
      <c r="T125" s="48">
        <f t="shared" si="11"/>
        <v>8</v>
      </c>
      <c r="U125" s="48">
        <f t="shared" si="11"/>
        <v>9</v>
      </c>
    </row>
    <row r="126" spans="1:21" x14ac:dyDescent="0.3">
      <c r="A126" s="10">
        <v>219</v>
      </c>
      <c r="B126" s="48">
        <v>0</v>
      </c>
      <c r="C126" s="48">
        <v>0</v>
      </c>
      <c r="D126" s="48">
        <v>0</v>
      </c>
      <c r="E126" s="48">
        <v>0</v>
      </c>
      <c r="F126" s="48">
        <f t="shared" si="8"/>
        <v>0</v>
      </c>
      <c r="G126" s="48">
        <v>0</v>
      </c>
      <c r="H126" s="48">
        <v>0</v>
      </c>
      <c r="I126" s="48">
        <v>0</v>
      </c>
      <c r="J126" s="48">
        <v>1</v>
      </c>
      <c r="K126" s="48">
        <f t="shared" si="9"/>
        <v>1</v>
      </c>
      <c r="L126" s="48">
        <v>0</v>
      </c>
      <c r="M126" s="48">
        <v>0</v>
      </c>
      <c r="N126" s="48">
        <v>0</v>
      </c>
      <c r="O126" s="48">
        <v>3</v>
      </c>
      <c r="P126" s="48">
        <f t="shared" si="10"/>
        <v>3</v>
      </c>
      <c r="Q126" s="48">
        <f t="shared" si="11"/>
        <v>0</v>
      </c>
      <c r="R126" s="48">
        <f t="shared" si="11"/>
        <v>0</v>
      </c>
      <c r="S126" s="48">
        <f t="shared" si="11"/>
        <v>0</v>
      </c>
      <c r="T126" s="48">
        <f t="shared" si="11"/>
        <v>4</v>
      </c>
      <c r="U126" s="48">
        <f t="shared" si="11"/>
        <v>4</v>
      </c>
    </row>
    <row r="127" spans="1:21" x14ac:dyDescent="0.3">
      <c r="A127" s="10">
        <v>220</v>
      </c>
      <c r="B127" s="48">
        <v>1</v>
      </c>
      <c r="C127" s="48">
        <v>0</v>
      </c>
      <c r="D127" s="48">
        <v>0</v>
      </c>
      <c r="E127" s="48">
        <v>1</v>
      </c>
      <c r="F127" s="48">
        <f t="shared" si="8"/>
        <v>2</v>
      </c>
      <c r="G127" s="48">
        <v>0</v>
      </c>
      <c r="H127" s="48">
        <v>0</v>
      </c>
      <c r="I127" s="48">
        <v>1</v>
      </c>
      <c r="J127" s="48">
        <v>2</v>
      </c>
      <c r="K127" s="48">
        <f t="shared" si="9"/>
        <v>3</v>
      </c>
      <c r="L127" s="48">
        <v>0</v>
      </c>
      <c r="M127" s="48">
        <v>0</v>
      </c>
      <c r="N127" s="48">
        <v>0</v>
      </c>
      <c r="O127" s="48">
        <v>6</v>
      </c>
      <c r="P127" s="48">
        <f t="shared" si="10"/>
        <v>6</v>
      </c>
      <c r="Q127" s="48">
        <f t="shared" si="11"/>
        <v>1</v>
      </c>
      <c r="R127" s="48">
        <f t="shared" si="11"/>
        <v>0</v>
      </c>
      <c r="S127" s="48">
        <f t="shared" si="11"/>
        <v>1</v>
      </c>
      <c r="T127" s="48">
        <f t="shared" si="11"/>
        <v>9</v>
      </c>
      <c r="U127" s="48">
        <f t="shared" si="11"/>
        <v>11</v>
      </c>
    </row>
    <row r="128" spans="1:21" x14ac:dyDescent="0.3">
      <c r="A128" s="10">
        <v>221</v>
      </c>
      <c r="B128" s="48">
        <v>0</v>
      </c>
      <c r="C128" s="48">
        <v>0</v>
      </c>
      <c r="D128" s="48">
        <v>0</v>
      </c>
      <c r="E128" s="48">
        <v>1</v>
      </c>
      <c r="F128" s="48">
        <f t="shared" si="8"/>
        <v>1</v>
      </c>
      <c r="G128" s="48">
        <v>0</v>
      </c>
      <c r="H128" s="48">
        <v>0</v>
      </c>
      <c r="I128" s="48">
        <v>1</v>
      </c>
      <c r="J128" s="48">
        <v>1</v>
      </c>
      <c r="K128" s="48">
        <f t="shared" si="9"/>
        <v>2</v>
      </c>
      <c r="L128" s="48">
        <v>0</v>
      </c>
      <c r="M128" s="48">
        <v>0</v>
      </c>
      <c r="N128" s="48">
        <v>0</v>
      </c>
      <c r="O128" s="48">
        <v>3</v>
      </c>
      <c r="P128" s="48">
        <f t="shared" si="10"/>
        <v>3</v>
      </c>
      <c r="Q128" s="48">
        <f t="shared" si="11"/>
        <v>0</v>
      </c>
      <c r="R128" s="48">
        <f t="shared" si="11"/>
        <v>0</v>
      </c>
      <c r="S128" s="48">
        <f t="shared" si="11"/>
        <v>1</v>
      </c>
      <c r="T128" s="48">
        <f t="shared" si="11"/>
        <v>5</v>
      </c>
      <c r="U128" s="48">
        <f t="shared" si="11"/>
        <v>6</v>
      </c>
    </row>
    <row r="129" spans="1:21" x14ac:dyDescent="0.3">
      <c r="A129" s="10">
        <v>222</v>
      </c>
      <c r="B129" s="48">
        <v>0</v>
      </c>
      <c r="C129" s="48">
        <v>1</v>
      </c>
      <c r="D129" s="48">
        <v>0</v>
      </c>
      <c r="E129" s="48">
        <v>2</v>
      </c>
      <c r="F129" s="48">
        <f t="shared" si="8"/>
        <v>3</v>
      </c>
      <c r="G129" s="48">
        <v>0</v>
      </c>
      <c r="H129" s="48">
        <v>0</v>
      </c>
      <c r="I129" s="48">
        <v>0</v>
      </c>
      <c r="J129" s="48">
        <v>1</v>
      </c>
      <c r="K129" s="48">
        <f t="shared" si="9"/>
        <v>1</v>
      </c>
      <c r="L129" s="48">
        <v>0</v>
      </c>
      <c r="M129" s="48">
        <v>0</v>
      </c>
      <c r="N129" s="48">
        <v>1</v>
      </c>
      <c r="O129" s="48">
        <v>7</v>
      </c>
      <c r="P129" s="48">
        <f t="shared" si="10"/>
        <v>8</v>
      </c>
      <c r="Q129" s="48">
        <f t="shared" si="11"/>
        <v>0</v>
      </c>
      <c r="R129" s="48">
        <f t="shared" si="11"/>
        <v>1</v>
      </c>
      <c r="S129" s="48">
        <f t="shared" si="11"/>
        <v>1</v>
      </c>
      <c r="T129" s="48">
        <f t="shared" si="11"/>
        <v>10</v>
      </c>
      <c r="U129" s="48">
        <f t="shared" si="11"/>
        <v>12</v>
      </c>
    </row>
    <row r="130" spans="1:21" x14ac:dyDescent="0.3">
      <c r="A130" s="10">
        <v>223</v>
      </c>
      <c r="B130" s="48">
        <v>0</v>
      </c>
      <c r="C130" s="48">
        <v>0</v>
      </c>
      <c r="D130" s="48">
        <v>0</v>
      </c>
      <c r="E130" s="48">
        <v>1</v>
      </c>
      <c r="F130" s="48">
        <f t="shared" si="8"/>
        <v>1</v>
      </c>
      <c r="G130" s="48">
        <v>0</v>
      </c>
      <c r="H130" s="48">
        <v>0</v>
      </c>
      <c r="I130" s="48">
        <v>0</v>
      </c>
      <c r="J130" s="48">
        <v>2</v>
      </c>
      <c r="K130" s="48">
        <f t="shared" si="9"/>
        <v>2</v>
      </c>
      <c r="L130" s="48">
        <v>0</v>
      </c>
      <c r="M130" s="48">
        <v>0</v>
      </c>
      <c r="N130" s="48">
        <v>0</v>
      </c>
      <c r="O130" s="48">
        <v>0</v>
      </c>
      <c r="P130" s="48">
        <f t="shared" si="10"/>
        <v>0</v>
      </c>
      <c r="Q130" s="48">
        <f t="shared" si="11"/>
        <v>0</v>
      </c>
      <c r="R130" s="48">
        <f t="shared" si="11"/>
        <v>0</v>
      </c>
      <c r="S130" s="48">
        <f t="shared" si="11"/>
        <v>0</v>
      </c>
      <c r="T130" s="48">
        <f t="shared" si="11"/>
        <v>3</v>
      </c>
      <c r="U130" s="48">
        <f t="shared" si="11"/>
        <v>3</v>
      </c>
    </row>
    <row r="131" spans="1:21" x14ac:dyDescent="0.3">
      <c r="A131" s="10">
        <v>224</v>
      </c>
      <c r="B131" s="48">
        <v>0</v>
      </c>
      <c r="C131" s="48">
        <v>0</v>
      </c>
      <c r="D131" s="48">
        <v>0</v>
      </c>
      <c r="E131" s="48">
        <v>0</v>
      </c>
      <c r="F131" s="48">
        <f t="shared" si="8"/>
        <v>0</v>
      </c>
      <c r="G131" s="48">
        <v>0</v>
      </c>
      <c r="H131" s="48">
        <v>0</v>
      </c>
      <c r="I131" s="48">
        <v>0</v>
      </c>
      <c r="J131" s="48">
        <v>1</v>
      </c>
      <c r="K131" s="48">
        <f t="shared" si="9"/>
        <v>1</v>
      </c>
      <c r="L131" s="48">
        <v>0</v>
      </c>
      <c r="M131" s="48">
        <v>0</v>
      </c>
      <c r="N131" s="48">
        <v>0</v>
      </c>
      <c r="O131" s="48">
        <v>1</v>
      </c>
      <c r="P131" s="48">
        <f t="shared" si="10"/>
        <v>1</v>
      </c>
      <c r="Q131" s="48">
        <f t="shared" si="11"/>
        <v>0</v>
      </c>
      <c r="R131" s="48">
        <f t="shared" si="11"/>
        <v>0</v>
      </c>
      <c r="S131" s="48">
        <f t="shared" si="11"/>
        <v>0</v>
      </c>
      <c r="T131" s="48">
        <f t="shared" si="11"/>
        <v>2</v>
      </c>
      <c r="U131" s="48">
        <f t="shared" si="11"/>
        <v>2</v>
      </c>
    </row>
    <row r="132" spans="1:21" x14ac:dyDescent="0.3">
      <c r="A132" s="10">
        <v>225</v>
      </c>
      <c r="B132" s="48">
        <v>0</v>
      </c>
      <c r="C132" s="48">
        <v>0</v>
      </c>
      <c r="D132" s="48">
        <v>2</v>
      </c>
      <c r="E132" s="48">
        <v>8</v>
      </c>
      <c r="F132" s="48">
        <f t="shared" si="8"/>
        <v>10</v>
      </c>
      <c r="G132" s="48">
        <v>0</v>
      </c>
      <c r="H132" s="48">
        <v>0</v>
      </c>
      <c r="I132" s="48">
        <v>0</v>
      </c>
      <c r="J132" s="48">
        <v>8</v>
      </c>
      <c r="K132" s="48">
        <f t="shared" si="9"/>
        <v>8</v>
      </c>
      <c r="L132" s="48">
        <v>0</v>
      </c>
      <c r="M132" s="48">
        <v>0</v>
      </c>
      <c r="N132" s="48">
        <v>2</v>
      </c>
      <c r="O132" s="48">
        <v>5</v>
      </c>
      <c r="P132" s="48">
        <f t="shared" si="10"/>
        <v>7</v>
      </c>
      <c r="Q132" s="48">
        <f t="shared" si="11"/>
        <v>0</v>
      </c>
      <c r="R132" s="48">
        <f t="shared" si="11"/>
        <v>0</v>
      </c>
      <c r="S132" s="48">
        <f t="shared" si="11"/>
        <v>4</v>
      </c>
      <c r="T132" s="48">
        <f t="shared" si="11"/>
        <v>21</v>
      </c>
      <c r="U132" s="48">
        <f t="shared" si="11"/>
        <v>25</v>
      </c>
    </row>
    <row r="133" spans="1:21" x14ac:dyDescent="0.3">
      <c r="A133" s="10">
        <v>226</v>
      </c>
      <c r="B133" s="48">
        <v>0</v>
      </c>
      <c r="C133" s="48">
        <v>0</v>
      </c>
      <c r="D133" s="48">
        <v>0</v>
      </c>
      <c r="E133" s="48">
        <v>4</v>
      </c>
      <c r="F133" s="48">
        <f t="shared" si="8"/>
        <v>4</v>
      </c>
      <c r="G133" s="48">
        <v>0</v>
      </c>
      <c r="H133" s="48">
        <v>0</v>
      </c>
      <c r="I133" s="48">
        <v>1</v>
      </c>
      <c r="J133" s="48">
        <v>3</v>
      </c>
      <c r="K133" s="48">
        <f t="shared" si="9"/>
        <v>4</v>
      </c>
      <c r="L133" s="48">
        <v>0</v>
      </c>
      <c r="M133" s="48">
        <v>0</v>
      </c>
      <c r="N133" s="48">
        <v>0</v>
      </c>
      <c r="O133" s="48">
        <v>4</v>
      </c>
      <c r="P133" s="48">
        <f t="shared" si="10"/>
        <v>4</v>
      </c>
      <c r="Q133" s="48">
        <f t="shared" si="11"/>
        <v>0</v>
      </c>
      <c r="R133" s="48">
        <f t="shared" si="11"/>
        <v>0</v>
      </c>
      <c r="S133" s="48">
        <f t="shared" si="11"/>
        <v>1</v>
      </c>
      <c r="T133" s="48">
        <f t="shared" si="11"/>
        <v>11</v>
      </c>
      <c r="U133" s="48">
        <f t="shared" si="11"/>
        <v>12</v>
      </c>
    </row>
    <row r="134" spans="1:21" x14ac:dyDescent="0.3">
      <c r="A134" s="10">
        <v>227</v>
      </c>
      <c r="B134" s="48">
        <v>0</v>
      </c>
      <c r="C134" s="48">
        <v>1</v>
      </c>
      <c r="D134" s="48">
        <v>1</v>
      </c>
      <c r="E134" s="48">
        <v>4</v>
      </c>
      <c r="F134" s="48">
        <f t="shared" si="8"/>
        <v>6</v>
      </c>
      <c r="G134" s="48">
        <v>0</v>
      </c>
      <c r="H134" s="48">
        <v>0</v>
      </c>
      <c r="I134" s="48">
        <v>0</v>
      </c>
      <c r="J134" s="48">
        <v>9</v>
      </c>
      <c r="K134" s="48">
        <f t="shared" si="9"/>
        <v>9</v>
      </c>
      <c r="L134" s="48">
        <v>0</v>
      </c>
      <c r="M134" s="48">
        <v>1</v>
      </c>
      <c r="N134" s="48">
        <v>1</v>
      </c>
      <c r="O134" s="48">
        <v>8</v>
      </c>
      <c r="P134" s="48">
        <f t="shared" si="10"/>
        <v>10</v>
      </c>
      <c r="Q134" s="48">
        <f t="shared" si="11"/>
        <v>0</v>
      </c>
      <c r="R134" s="48">
        <f t="shared" si="11"/>
        <v>2</v>
      </c>
      <c r="S134" s="48">
        <f t="shared" si="11"/>
        <v>2</v>
      </c>
      <c r="T134" s="48">
        <f t="shared" si="11"/>
        <v>21</v>
      </c>
      <c r="U134" s="48">
        <f t="shared" si="11"/>
        <v>25</v>
      </c>
    </row>
    <row r="135" spans="1:21" x14ac:dyDescent="0.3">
      <c r="A135" s="10">
        <v>228</v>
      </c>
      <c r="B135" s="48">
        <v>0</v>
      </c>
      <c r="C135" s="48">
        <v>0</v>
      </c>
      <c r="D135" s="48">
        <v>0</v>
      </c>
      <c r="E135" s="48">
        <v>4</v>
      </c>
      <c r="F135" s="48">
        <f t="shared" si="8"/>
        <v>4</v>
      </c>
      <c r="G135" s="48">
        <v>0</v>
      </c>
      <c r="H135" s="48">
        <v>0</v>
      </c>
      <c r="I135" s="48">
        <v>0</v>
      </c>
      <c r="J135" s="48">
        <v>6</v>
      </c>
      <c r="K135" s="48">
        <f t="shared" si="9"/>
        <v>6</v>
      </c>
      <c r="L135" s="48">
        <v>0</v>
      </c>
      <c r="M135" s="48">
        <v>0</v>
      </c>
      <c r="N135" s="48">
        <v>0</v>
      </c>
      <c r="O135" s="48">
        <v>2</v>
      </c>
      <c r="P135" s="48">
        <f t="shared" si="10"/>
        <v>2</v>
      </c>
      <c r="Q135" s="48">
        <f t="shared" si="11"/>
        <v>0</v>
      </c>
      <c r="R135" s="48">
        <f t="shared" si="11"/>
        <v>0</v>
      </c>
      <c r="S135" s="48">
        <f t="shared" si="11"/>
        <v>0</v>
      </c>
      <c r="T135" s="48">
        <f t="shared" si="11"/>
        <v>12</v>
      </c>
      <c r="U135" s="48">
        <f t="shared" si="11"/>
        <v>12</v>
      </c>
    </row>
    <row r="136" spans="1:21" x14ac:dyDescent="0.3">
      <c r="A136" s="10">
        <v>229</v>
      </c>
      <c r="B136" s="48">
        <v>0</v>
      </c>
      <c r="C136" s="48">
        <v>0</v>
      </c>
      <c r="D136" s="48">
        <v>1</v>
      </c>
      <c r="E136" s="48">
        <v>6</v>
      </c>
      <c r="F136" s="48">
        <f t="shared" si="8"/>
        <v>7</v>
      </c>
      <c r="G136" s="48">
        <v>0</v>
      </c>
      <c r="H136" s="48">
        <v>1</v>
      </c>
      <c r="I136" s="48">
        <v>1</v>
      </c>
      <c r="J136" s="48">
        <v>6</v>
      </c>
      <c r="K136" s="48">
        <f t="shared" si="9"/>
        <v>8</v>
      </c>
      <c r="L136" s="48">
        <v>0</v>
      </c>
      <c r="M136" s="48">
        <v>0</v>
      </c>
      <c r="N136" s="48">
        <v>0</v>
      </c>
      <c r="O136" s="48">
        <v>8</v>
      </c>
      <c r="P136" s="48">
        <f t="shared" si="10"/>
        <v>8</v>
      </c>
      <c r="Q136" s="48">
        <f t="shared" si="11"/>
        <v>0</v>
      </c>
      <c r="R136" s="48">
        <f t="shared" si="11"/>
        <v>1</v>
      </c>
      <c r="S136" s="48">
        <f t="shared" si="11"/>
        <v>2</v>
      </c>
      <c r="T136" s="48">
        <f t="shared" si="11"/>
        <v>20</v>
      </c>
      <c r="U136" s="48">
        <f t="shared" si="11"/>
        <v>23</v>
      </c>
    </row>
    <row r="137" spans="1:21" x14ac:dyDescent="0.3">
      <c r="A137" s="10">
        <v>230</v>
      </c>
      <c r="B137" s="48">
        <v>0</v>
      </c>
      <c r="C137" s="48">
        <v>1</v>
      </c>
      <c r="D137" s="48">
        <v>2</v>
      </c>
      <c r="E137" s="48">
        <v>13</v>
      </c>
      <c r="F137" s="48">
        <f t="shared" si="8"/>
        <v>16</v>
      </c>
      <c r="G137" s="48">
        <v>0</v>
      </c>
      <c r="H137" s="48">
        <v>2</v>
      </c>
      <c r="I137" s="48">
        <v>0</v>
      </c>
      <c r="J137" s="48">
        <v>24</v>
      </c>
      <c r="K137" s="48">
        <f t="shared" si="9"/>
        <v>26</v>
      </c>
      <c r="L137" s="48">
        <v>0</v>
      </c>
      <c r="M137" s="48">
        <v>0</v>
      </c>
      <c r="N137" s="48">
        <v>5</v>
      </c>
      <c r="O137" s="48">
        <v>10</v>
      </c>
      <c r="P137" s="48">
        <f t="shared" si="10"/>
        <v>15</v>
      </c>
      <c r="Q137" s="48">
        <f t="shared" si="11"/>
        <v>0</v>
      </c>
      <c r="R137" s="48">
        <f t="shared" si="11"/>
        <v>3</v>
      </c>
      <c r="S137" s="48">
        <f t="shared" si="11"/>
        <v>7</v>
      </c>
      <c r="T137" s="48">
        <f t="shared" si="11"/>
        <v>47</v>
      </c>
      <c r="U137" s="48">
        <f t="shared" si="11"/>
        <v>57</v>
      </c>
    </row>
    <row r="138" spans="1:21" x14ac:dyDescent="0.3">
      <c r="A138" s="10">
        <v>231</v>
      </c>
      <c r="B138" s="48">
        <v>0</v>
      </c>
      <c r="C138" s="48">
        <v>0</v>
      </c>
      <c r="D138" s="48">
        <v>0</v>
      </c>
      <c r="E138" s="48">
        <v>2</v>
      </c>
      <c r="F138" s="48">
        <f t="shared" si="8"/>
        <v>2</v>
      </c>
      <c r="G138" s="48">
        <v>0</v>
      </c>
      <c r="H138" s="48">
        <v>0</v>
      </c>
      <c r="I138" s="48">
        <v>0</v>
      </c>
      <c r="J138" s="48">
        <v>1</v>
      </c>
      <c r="K138" s="48">
        <f t="shared" si="9"/>
        <v>1</v>
      </c>
      <c r="L138" s="48">
        <v>0</v>
      </c>
      <c r="M138" s="48">
        <v>0</v>
      </c>
      <c r="N138" s="48">
        <v>0</v>
      </c>
      <c r="O138" s="48">
        <v>0</v>
      </c>
      <c r="P138" s="48">
        <f t="shared" si="10"/>
        <v>0</v>
      </c>
      <c r="Q138" s="48">
        <f t="shared" si="11"/>
        <v>0</v>
      </c>
      <c r="R138" s="48">
        <f t="shared" si="11"/>
        <v>0</v>
      </c>
      <c r="S138" s="48">
        <f t="shared" si="11"/>
        <v>0</v>
      </c>
      <c r="T138" s="48">
        <f t="shared" si="11"/>
        <v>3</v>
      </c>
      <c r="U138" s="48">
        <f t="shared" si="11"/>
        <v>3</v>
      </c>
    </row>
    <row r="139" spans="1:21" x14ac:dyDescent="0.3">
      <c r="A139" s="10">
        <v>232</v>
      </c>
      <c r="B139" s="48">
        <v>0</v>
      </c>
      <c r="C139" s="48">
        <v>0</v>
      </c>
      <c r="D139" s="48">
        <v>0</v>
      </c>
      <c r="E139" s="48">
        <v>1</v>
      </c>
      <c r="F139" s="48">
        <f t="shared" si="8"/>
        <v>1</v>
      </c>
      <c r="G139" s="48">
        <v>0</v>
      </c>
      <c r="H139" s="48">
        <v>0</v>
      </c>
      <c r="I139" s="48">
        <v>1</v>
      </c>
      <c r="J139" s="48">
        <v>1</v>
      </c>
      <c r="K139" s="48">
        <f t="shared" si="9"/>
        <v>2</v>
      </c>
      <c r="L139" s="48">
        <v>0</v>
      </c>
      <c r="M139" s="48">
        <v>1</v>
      </c>
      <c r="N139" s="48">
        <v>0</v>
      </c>
      <c r="O139" s="48">
        <v>0</v>
      </c>
      <c r="P139" s="48">
        <f t="shared" si="10"/>
        <v>1</v>
      </c>
      <c r="Q139" s="48">
        <f t="shared" si="11"/>
        <v>0</v>
      </c>
      <c r="R139" s="48">
        <f t="shared" si="11"/>
        <v>1</v>
      </c>
      <c r="S139" s="48">
        <f t="shared" si="11"/>
        <v>1</v>
      </c>
      <c r="T139" s="48">
        <f t="shared" si="11"/>
        <v>2</v>
      </c>
      <c r="U139" s="48">
        <f t="shared" si="11"/>
        <v>4</v>
      </c>
    </row>
    <row r="140" spans="1:21" x14ac:dyDescent="0.3">
      <c r="A140" s="10">
        <v>233</v>
      </c>
      <c r="B140" s="48">
        <v>0</v>
      </c>
      <c r="C140" s="48">
        <v>2</v>
      </c>
      <c r="D140" s="48">
        <v>1</v>
      </c>
      <c r="E140" s="48">
        <v>0</v>
      </c>
      <c r="F140" s="48">
        <f t="shared" si="8"/>
        <v>3</v>
      </c>
      <c r="G140" s="48">
        <v>0</v>
      </c>
      <c r="H140" s="48">
        <v>0</v>
      </c>
      <c r="I140" s="48">
        <v>0</v>
      </c>
      <c r="J140" s="48">
        <v>2</v>
      </c>
      <c r="K140" s="48">
        <f t="shared" si="9"/>
        <v>2</v>
      </c>
      <c r="L140" s="48">
        <v>0</v>
      </c>
      <c r="M140" s="48">
        <v>0</v>
      </c>
      <c r="N140" s="48">
        <v>0</v>
      </c>
      <c r="O140" s="48">
        <v>0</v>
      </c>
      <c r="P140" s="48">
        <f t="shared" si="10"/>
        <v>0</v>
      </c>
      <c r="Q140" s="48">
        <f t="shared" si="11"/>
        <v>0</v>
      </c>
      <c r="R140" s="48">
        <f t="shared" si="11"/>
        <v>2</v>
      </c>
      <c r="S140" s="48">
        <f t="shared" si="11"/>
        <v>1</v>
      </c>
      <c r="T140" s="48">
        <f t="shared" si="11"/>
        <v>2</v>
      </c>
      <c r="U140" s="48">
        <f t="shared" si="11"/>
        <v>5</v>
      </c>
    </row>
    <row r="141" spans="1:21" x14ac:dyDescent="0.3">
      <c r="A141" s="10">
        <v>234</v>
      </c>
      <c r="B141" s="48">
        <v>0</v>
      </c>
      <c r="C141" s="48">
        <v>0</v>
      </c>
      <c r="D141" s="48">
        <v>0</v>
      </c>
      <c r="E141" s="48">
        <v>3</v>
      </c>
      <c r="F141" s="48">
        <f t="shared" si="8"/>
        <v>3</v>
      </c>
      <c r="G141" s="48">
        <v>0</v>
      </c>
      <c r="H141" s="48">
        <v>0</v>
      </c>
      <c r="I141" s="48">
        <v>1</v>
      </c>
      <c r="J141" s="48">
        <v>2</v>
      </c>
      <c r="K141" s="48">
        <f t="shared" si="9"/>
        <v>3</v>
      </c>
      <c r="L141" s="48">
        <v>0</v>
      </c>
      <c r="M141" s="48">
        <v>1</v>
      </c>
      <c r="N141" s="48">
        <v>0</v>
      </c>
      <c r="O141" s="48">
        <v>3</v>
      </c>
      <c r="P141" s="48">
        <f t="shared" si="10"/>
        <v>4</v>
      </c>
      <c r="Q141" s="48">
        <f t="shared" si="11"/>
        <v>0</v>
      </c>
      <c r="R141" s="48">
        <f t="shared" si="11"/>
        <v>1</v>
      </c>
      <c r="S141" s="48">
        <f t="shared" si="11"/>
        <v>1</v>
      </c>
      <c r="T141" s="48">
        <f t="shared" si="11"/>
        <v>8</v>
      </c>
      <c r="U141" s="48">
        <f t="shared" si="11"/>
        <v>10</v>
      </c>
    </row>
    <row r="142" spans="1:21" x14ac:dyDescent="0.3">
      <c r="A142" s="10">
        <v>235</v>
      </c>
      <c r="B142" s="48">
        <v>1</v>
      </c>
      <c r="C142" s="48">
        <v>0</v>
      </c>
      <c r="D142" s="48">
        <v>0</v>
      </c>
      <c r="E142" s="48">
        <v>0</v>
      </c>
      <c r="F142" s="48">
        <f t="shared" si="8"/>
        <v>1</v>
      </c>
      <c r="G142" s="48">
        <v>0</v>
      </c>
      <c r="H142" s="48">
        <v>1</v>
      </c>
      <c r="I142" s="48">
        <v>1</v>
      </c>
      <c r="J142" s="48">
        <v>2</v>
      </c>
      <c r="K142" s="48">
        <f t="shared" si="9"/>
        <v>4</v>
      </c>
      <c r="L142" s="48">
        <v>1</v>
      </c>
      <c r="M142" s="48">
        <v>0</v>
      </c>
      <c r="N142" s="48">
        <v>2</v>
      </c>
      <c r="O142" s="48">
        <v>0</v>
      </c>
      <c r="P142" s="48">
        <f t="shared" si="10"/>
        <v>3</v>
      </c>
      <c r="Q142" s="48">
        <f t="shared" si="11"/>
        <v>2</v>
      </c>
      <c r="R142" s="48">
        <f t="shared" si="11"/>
        <v>1</v>
      </c>
      <c r="S142" s="48">
        <f t="shared" si="11"/>
        <v>3</v>
      </c>
      <c r="T142" s="48">
        <f t="shared" si="11"/>
        <v>2</v>
      </c>
      <c r="U142" s="48">
        <f t="shared" si="11"/>
        <v>8</v>
      </c>
    </row>
    <row r="143" spans="1:21" x14ac:dyDescent="0.3">
      <c r="A143" s="10">
        <v>236</v>
      </c>
      <c r="B143" s="48">
        <v>0</v>
      </c>
      <c r="C143" s="48">
        <v>1</v>
      </c>
      <c r="D143" s="48">
        <v>0</v>
      </c>
      <c r="E143" s="48">
        <v>0</v>
      </c>
      <c r="F143" s="48">
        <f t="shared" si="8"/>
        <v>1</v>
      </c>
      <c r="G143" s="48">
        <v>0</v>
      </c>
      <c r="H143" s="48">
        <v>1</v>
      </c>
      <c r="I143" s="48">
        <v>1</v>
      </c>
      <c r="J143" s="48">
        <v>1</v>
      </c>
      <c r="K143" s="48">
        <f t="shared" si="9"/>
        <v>3</v>
      </c>
      <c r="L143" s="48">
        <v>0</v>
      </c>
      <c r="M143" s="48">
        <v>0</v>
      </c>
      <c r="N143" s="48">
        <v>0</v>
      </c>
      <c r="O143" s="48">
        <v>1</v>
      </c>
      <c r="P143" s="48">
        <f t="shared" si="10"/>
        <v>1</v>
      </c>
      <c r="Q143" s="48">
        <f t="shared" si="11"/>
        <v>0</v>
      </c>
      <c r="R143" s="48">
        <f t="shared" si="11"/>
        <v>2</v>
      </c>
      <c r="S143" s="48">
        <f t="shared" si="11"/>
        <v>1</v>
      </c>
      <c r="T143" s="48">
        <f t="shared" si="11"/>
        <v>2</v>
      </c>
      <c r="U143" s="48">
        <f t="shared" si="11"/>
        <v>5</v>
      </c>
    </row>
    <row r="144" spans="1:21" x14ac:dyDescent="0.3">
      <c r="A144" s="10">
        <v>237</v>
      </c>
      <c r="B144" s="48">
        <v>0</v>
      </c>
      <c r="C144" s="48">
        <v>1</v>
      </c>
      <c r="D144" s="48">
        <v>0</v>
      </c>
      <c r="E144" s="48">
        <v>1</v>
      </c>
      <c r="F144" s="48">
        <f t="shared" si="8"/>
        <v>2</v>
      </c>
      <c r="G144" s="48">
        <v>0</v>
      </c>
      <c r="H144" s="48">
        <v>0</v>
      </c>
      <c r="I144" s="48">
        <v>1</v>
      </c>
      <c r="J144" s="48">
        <v>2</v>
      </c>
      <c r="K144" s="48">
        <f t="shared" si="9"/>
        <v>3</v>
      </c>
      <c r="L144" s="48">
        <v>1</v>
      </c>
      <c r="M144" s="48">
        <v>0</v>
      </c>
      <c r="N144" s="48">
        <v>1</v>
      </c>
      <c r="O144" s="48">
        <v>2</v>
      </c>
      <c r="P144" s="48">
        <f t="shared" si="10"/>
        <v>4</v>
      </c>
      <c r="Q144" s="48">
        <f t="shared" si="11"/>
        <v>1</v>
      </c>
      <c r="R144" s="48">
        <f t="shared" si="11"/>
        <v>1</v>
      </c>
      <c r="S144" s="48">
        <f t="shared" si="11"/>
        <v>2</v>
      </c>
      <c r="T144" s="48">
        <f t="shared" si="11"/>
        <v>5</v>
      </c>
      <c r="U144" s="48">
        <f t="shared" si="11"/>
        <v>9</v>
      </c>
    </row>
    <row r="145" spans="1:21" x14ac:dyDescent="0.3">
      <c r="A145" s="10">
        <v>238</v>
      </c>
      <c r="B145" s="48">
        <v>0</v>
      </c>
      <c r="C145" s="48">
        <v>0</v>
      </c>
      <c r="D145" s="48">
        <v>0</v>
      </c>
      <c r="E145" s="48">
        <v>2</v>
      </c>
      <c r="F145" s="48">
        <f t="shared" si="8"/>
        <v>2</v>
      </c>
      <c r="G145" s="48">
        <v>0</v>
      </c>
      <c r="H145" s="48">
        <v>0</v>
      </c>
      <c r="I145" s="48">
        <v>0</v>
      </c>
      <c r="J145" s="48">
        <v>2</v>
      </c>
      <c r="K145" s="48">
        <f t="shared" si="9"/>
        <v>2</v>
      </c>
      <c r="L145" s="48">
        <v>0</v>
      </c>
      <c r="M145" s="48">
        <v>0</v>
      </c>
      <c r="N145" s="48">
        <v>1</v>
      </c>
      <c r="O145" s="48">
        <v>3</v>
      </c>
      <c r="P145" s="48">
        <f t="shared" si="10"/>
        <v>4</v>
      </c>
      <c r="Q145" s="48">
        <f t="shared" si="11"/>
        <v>0</v>
      </c>
      <c r="R145" s="48">
        <f t="shared" si="11"/>
        <v>0</v>
      </c>
      <c r="S145" s="48">
        <f t="shared" si="11"/>
        <v>1</v>
      </c>
      <c r="T145" s="48">
        <f t="shared" si="11"/>
        <v>7</v>
      </c>
      <c r="U145" s="48">
        <f t="shared" si="11"/>
        <v>8</v>
      </c>
    </row>
    <row r="146" spans="1:21" x14ac:dyDescent="0.3">
      <c r="A146" s="10">
        <v>239</v>
      </c>
      <c r="B146" s="48">
        <v>0</v>
      </c>
      <c r="C146" s="48">
        <v>1</v>
      </c>
      <c r="D146" s="48">
        <v>2</v>
      </c>
      <c r="E146" s="48">
        <v>0</v>
      </c>
      <c r="F146" s="48">
        <f t="shared" si="8"/>
        <v>3</v>
      </c>
      <c r="G146" s="48">
        <v>0</v>
      </c>
      <c r="H146" s="48">
        <v>0</v>
      </c>
      <c r="I146" s="48">
        <v>2</v>
      </c>
      <c r="J146" s="48">
        <v>3</v>
      </c>
      <c r="K146" s="48">
        <f t="shared" si="9"/>
        <v>5</v>
      </c>
      <c r="L146" s="48">
        <v>0</v>
      </c>
      <c r="M146" s="48">
        <v>1</v>
      </c>
      <c r="N146" s="48">
        <v>0</v>
      </c>
      <c r="O146" s="48">
        <v>3</v>
      </c>
      <c r="P146" s="48">
        <f t="shared" si="10"/>
        <v>4</v>
      </c>
      <c r="Q146" s="48">
        <f t="shared" si="11"/>
        <v>0</v>
      </c>
      <c r="R146" s="48">
        <f t="shared" si="11"/>
        <v>2</v>
      </c>
      <c r="S146" s="48">
        <f t="shared" si="11"/>
        <v>4</v>
      </c>
      <c r="T146" s="48">
        <f t="shared" si="11"/>
        <v>6</v>
      </c>
      <c r="U146" s="48">
        <f t="shared" si="11"/>
        <v>12</v>
      </c>
    </row>
    <row r="147" spans="1:21" x14ac:dyDescent="0.3">
      <c r="A147" s="10">
        <v>240</v>
      </c>
      <c r="B147" s="48">
        <v>0</v>
      </c>
      <c r="C147" s="48">
        <v>0</v>
      </c>
      <c r="D147" s="48">
        <v>0</v>
      </c>
      <c r="E147" s="48">
        <v>0</v>
      </c>
      <c r="F147" s="48">
        <f t="shared" si="8"/>
        <v>0</v>
      </c>
      <c r="G147" s="48">
        <v>1</v>
      </c>
      <c r="H147" s="48">
        <v>0</v>
      </c>
      <c r="I147" s="48">
        <v>1</v>
      </c>
      <c r="J147" s="48">
        <v>1</v>
      </c>
      <c r="K147" s="48">
        <f t="shared" si="9"/>
        <v>3</v>
      </c>
      <c r="L147" s="48">
        <v>0</v>
      </c>
      <c r="M147" s="48">
        <v>2</v>
      </c>
      <c r="N147" s="48">
        <v>2</v>
      </c>
      <c r="O147" s="48">
        <v>1</v>
      </c>
      <c r="P147" s="48">
        <f t="shared" si="10"/>
        <v>5</v>
      </c>
      <c r="Q147" s="48">
        <f t="shared" si="11"/>
        <v>1</v>
      </c>
      <c r="R147" s="48">
        <f t="shared" si="11"/>
        <v>2</v>
      </c>
      <c r="S147" s="48">
        <f t="shared" si="11"/>
        <v>3</v>
      </c>
      <c r="T147" s="48">
        <f t="shared" si="11"/>
        <v>2</v>
      </c>
      <c r="U147" s="48">
        <f t="shared" si="11"/>
        <v>8</v>
      </c>
    </row>
    <row r="148" spans="1:21" x14ac:dyDescent="0.3">
      <c r="A148" s="10">
        <v>241</v>
      </c>
      <c r="B148" s="48">
        <v>0</v>
      </c>
      <c r="C148" s="48">
        <v>0</v>
      </c>
      <c r="D148" s="48">
        <v>0</v>
      </c>
      <c r="E148" s="48">
        <v>0</v>
      </c>
      <c r="F148" s="48">
        <f t="shared" si="8"/>
        <v>0</v>
      </c>
      <c r="G148" s="48">
        <v>0</v>
      </c>
      <c r="H148" s="48">
        <v>0</v>
      </c>
      <c r="I148" s="48">
        <v>2</v>
      </c>
      <c r="J148" s="48">
        <v>0</v>
      </c>
      <c r="K148" s="48">
        <f t="shared" si="9"/>
        <v>2</v>
      </c>
      <c r="L148" s="48">
        <v>0</v>
      </c>
      <c r="M148" s="48">
        <v>1</v>
      </c>
      <c r="N148" s="48">
        <v>0</v>
      </c>
      <c r="O148" s="48">
        <v>0</v>
      </c>
      <c r="P148" s="48">
        <f t="shared" si="10"/>
        <v>1</v>
      </c>
      <c r="Q148" s="48">
        <f t="shared" si="11"/>
        <v>0</v>
      </c>
      <c r="R148" s="48">
        <f t="shared" si="11"/>
        <v>1</v>
      </c>
      <c r="S148" s="48">
        <f t="shared" si="11"/>
        <v>2</v>
      </c>
      <c r="T148" s="48">
        <f t="shared" si="11"/>
        <v>0</v>
      </c>
      <c r="U148" s="48">
        <f t="shared" si="11"/>
        <v>3</v>
      </c>
    </row>
    <row r="149" spans="1:21" x14ac:dyDescent="0.3">
      <c r="A149" s="10">
        <v>242</v>
      </c>
      <c r="B149" s="48">
        <v>0</v>
      </c>
      <c r="C149" s="48">
        <v>0</v>
      </c>
      <c r="D149" s="48">
        <v>1</v>
      </c>
      <c r="E149" s="48">
        <v>0</v>
      </c>
      <c r="F149" s="48">
        <f t="shared" si="8"/>
        <v>1</v>
      </c>
      <c r="G149" s="48">
        <v>0</v>
      </c>
      <c r="H149" s="48">
        <v>1</v>
      </c>
      <c r="I149" s="48">
        <v>0</v>
      </c>
      <c r="J149" s="48">
        <v>1</v>
      </c>
      <c r="K149" s="48">
        <f t="shared" si="9"/>
        <v>2</v>
      </c>
      <c r="L149" s="48">
        <v>0</v>
      </c>
      <c r="M149" s="48">
        <v>0</v>
      </c>
      <c r="N149" s="48">
        <v>1</v>
      </c>
      <c r="O149" s="48">
        <v>0</v>
      </c>
      <c r="P149" s="48">
        <f t="shared" si="10"/>
        <v>1</v>
      </c>
      <c r="Q149" s="48">
        <f t="shared" si="11"/>
        <v>0</v>
      </c>
      <c r="R149" s="48">
        <f t="shared" si="11"/>
        <v>1</v>
      </c>
      <c r="S149" s="48">
        <f t="shared" si="11"/>
        <v>2</v>
      </c>
      <c r="T149" s="48">
        <f t="shared" si="11"/>
        <v>1</v>
      </c>
      <c r="U149" s="48">
        <f t="shared" si="11"/>
        <v>4</v>
      </c>
    </row>
    <row r="150" spans="1:21" x14ac:dyDescent="0.3">
      <c r="A150" s="10">
        <v>243</v>
      </c>
      <c r="B150" s="48">
        <v>0</v>
      </c>
      <c r="C150" s="48">
        <v>0</v>
      </c>
      <c r="D150" s="48">
        <v>0</v>
      </c>
      <c r="E150" s="48">
        <v>0</v>
      </c>
      <c r="F150" s="48">
        <f t="shared" si="8"/>
        <v>0</v>
      </c>
      <c r="G150" s="48">
        <v>0</v>
      </c>
      <c r="H150" s="48">
        <v>0</v>
      </c>
      <c r="I150" s="48">
        <v>0</v>
      </c>
      <c r="J150" s="48">
        <v>0</v>
      </c>
      <c r="K150" s="48">
        <f t="shared" si="9"/>
        <v>0</v>
      </c>
      <c r="L150" s="48">
        <v>0</v>
      </c>
      <c r="M150" s="48">
        <v>0</v>
      </c>
      <c r="N150" s="48">
        <v>0</v>
      </c>
      <c r="O150" s="48">
        <v>2</v>
      </c>
      <c r="P150" s="48">
        <f t="shared" si="10"/>
        <v>2</v>
      </c>
      <c r="Q150" s="48">
        <f t="shared" si="11"/>
        <v>0</v>
      </c>
      <c r="R150" s="48">
        <f t="shared" si="11"/>
        <v>0</v>
      </c>
      <c r="S150" s="48">
        <f t="shared" si="11"/>
        <v>0</v>
      </c>
      <c r="T150" s="48">
        <f t="shared" si="11"/>
        <v>2</v>
      </c>
      <c r="U150" s="48">
        <f t="shared" si="11"/>
        <v>2</v>
      </c>
    </row>
    <row r="151" spans="1:21" x14ac:dyDescent="0.3">
      <c r="A151" s="10">
        <v>244</v>
      </c>
      <c r="B151" s="48">
        <v>0</v>
      </c>
      <c r="C151" s="48">
        <v>0</v>
      </c>
      <c r="D151" s="48">
        <v>0</v>
      </c>
      <c r="E151" s="48">
        <v>1</v>
      </c>
      <c r="F151" s="48">
        <f t="shared" si="8"/>
        <v>1</v>
      </c>
      <c r="G151" s="48">
        <v>0</v>
      </c>
      <c r="H151" s="48">
        <v>1</v>
      </c>
      <c r="I151" s="48">
        <v>0</v>
      </c>
      <c r="J151" s="48">
        <v>2</v>
      </c>
      <c r="K151" s="48">
        <f t="shared" si="9"/>
        <v>3</v>
      </c>
      <c r="L151" s="48">
        <v>0</v>
      </c>
      <c r="M151" s="48">
        <v>3</v>
      </c>
      <c r="N151" s="48">
        <v>1</v>
      </c>
      <c r="O151" s="48">
        <v>1</v>
      </c>
      <c r="P151" s="48">
        <f t="shared" si="10"/>
        <v>5</v>
      </c>
      <c r="Q151" s="48">
        <f t="shared" si="11"/>
        <v>0</v>
      </c>
      <c r="R151" s="48">
        <f t="shared" si="11"/>
        <v>4</v>
      </c>
      <c r="S151" s="48">
        <f t="shared" si="11"/>
        <v>1</v>
      </c>
      <c r="T151" s="48">
        <f t="shared" si="11"/>
        <v>4</v>
      </c>
      <c r="U151" s="48">
        <f t="shared" si="11"/>
        <v>9</v>
      </c>
    </row>
    <row r="152" spans="1:21" x14ac:dyDescent="0.3">
      <c r="A152" s="10">
        <v>245</v>
      </c>
      <c r="B152" s="48">
        <v>0</v>
      </c>
      <c r="C152" s="48">
        <v>0</v>
      </c>
      <c r="D152" s="48">
        <v>2</v>
      </c>
      <c r="E152" s="48">
        <v>3</v>
      </c>
      <c r="F152" s="48">
        <f t="shared" si="8"/>
        <v>5</v>
      </c>
      <c r="G152" s="48">
        <v>0</v>
      </c>
      <c r="H152" s="48">
        <v>0</v>
      </c>
      <c r="I152" s="48">
        <v>1</v>
      </c>
      <c r="J152" s="48">
        <v>7</v>
      </c>
      <c r="K152" s="48">
        <f t="shared" si="9"/>
        <v>8</v>
      </c>
      <c r="L152" s="48">
        <v>0</v>
      </c>
      <c r="M152" s="48">
        <v>1</v>
      </c>
      <c r="N152" s="48">
        <v>1</v>
      </c>
      <c r="O152" s="48">
        <v>5</v>
      </c>
      <c r="P152" s="48">
        <f t="shared" si="10"/>
        <v>7</v>
      </c>
      <c r="Q152" s="48">
        <f t="shared" si="11"/>
        <v>0</v>
      </c>
      <c r="R152" s="48">
        <f t="shared" si="11"/>
        <v>1</v>
      </c>
      <c r="S152" s="48">
        <f t="shared" si="11"/>
        <v>4</v>
      </c>
      <c r="T152" s="48">
        <f t="shared" si="11"/>
        <v>15</v>
      </c>
      <c r="U152" s="48">
        <f t="shared" si="11"/>
        <v>20</v>
      </c>
    </row>
    <row r="153" spans="1:21" x14ac:dyDescent="0.3">
      <c r="A153" s="10">
        <v>246</v>
      </c>
      <c r="B153" s="48">
        <v>0</v>
      </c>
      <c r="C153" s="48">
        <v>0</v>
      </c>
      <c r="D153" s="48">
        <v>0</v>
      </c>
      <c r="E153" s="48">
        <v>3</v>
      </c>
      <c r="F153" s="48">
        <f t="shared" si="8"/>
        <v>3</v>
      </c>
      <c r="G153" s="48">
        <v>0</v>
      </c>
      <c r="H153" s="48">
        <v>0</v>
      </c>
      <c r="I153" s="48">
        <v>0</v>
      </c>
      <c r="J153" s="48">
        <v>3</v>
      </c>
      <c r="K153" s="48">
        <f t="shared" si="9"/>
        <v>3</v>
      </c>
      <c r="L153" s="48">
        <v>0</v>
      </c>
      <c r="M153" s="48">
        <v>0</v>
      </c>
      <c r="N153" s="48">
        <v>0</v>
      </c>
      <c r="O153" s="48">
        <v>1</v>
      </c>
      <c r="P153" s="48">
        <f t="shared" si="10"/>
        <v>1</v>
      </c>
      <c r="Q153" s="48">
        <f t="shared" si="11"/>
        <v>0</v>
      </c>
      <c r="R153" s="48">
        <f t="shared" si="11"/>
        <v>0</v>
      </c>
      <c r="S153" s="48">
        <f t="shared" si="11"/>
        <v>0</v>
      </c>
      <c r="T153" s="48">
        <f t="shared" si="11"/>
        <v>7</v>
      </c>
      <c r="U153" s="48">
        <f t="shared" si="11"/>
        <v>7</v>
      </c>
    </row>
    <row r="154" spans="1:21" x14ac:dyDescent="0.3">
      <c r="A154" s="10">
        <v>247</v>
      </c>
      <c r="B154" s="48">
        <v>1</v>
      </c>
      <c r="C154" s="48">
        <v>0</v>
      </c>
      <c r="D154" s="48">
        <v>0</v>
      </c>
      <c r="E154" s="48">
        <v>4</v>
      </c>
      <c r="F154" s="48">
        <f t="shared" si="8"/>
        <v>5</v>
      </c>
      <c r="G154" s="48">
        <v>0</v>
      </c>
      <c r="H154" s="48">
        <v>1</v>
      </c>
      <c r="I154" s="48">
        <v>1</v>
      </c>
      <c r="J154" s="48">
        <v>1</v>
      </c>
      <c r="K154" s="48">
        <f t="shared" si="9"/>
        <v>3</v>
      </c>
      <c r="L154" s="48">
        <v>0</v>
      </c>
      <c r="M154" s="48">
        <v>0</v>
      </c>
      <c r="N154" s="48">
        <v>2</v>
      </c>
      <c r="O154" s="48">
        <v>5</v>
      </c>
      <c r="P154" s="48">
        <f t="shared" si="10"/>
        <v>7</v>
      </c>
      <c r="Q154" s="48">
        <f t="shared" si="11"/>
        <v>1</v>
      </c>
      <c r="R154" s="48">
        <f t="shared" si="11"/>
        <v>1</v>
      </c>
      <c r="S154" s="48">
        <f t="shared" si="11"/>
        <v>3</v>
      </c>
      <c r="T154" s="48">
        <f t="shared" si="11"/>
        <v>10</v>
      </c>
      <c r="U154" s="48">
        <f t="shared" si="11"/>
        <v>15</v>
      </c>
    </row>
    <row r="155" spans="1:21" x14ac:dyDescent="0.3">
      <c r="A155" s="10">
        <v>248</v>
      </c>
      <c r="B155" s="48">
        <v>0</v>
      </c>
      <c r="C155" s="48">
        <v>0</v>
      </c>
      <c r="D155" s="48">
        <v>0</v>
      </c>
      <c r="E155" s="48">
        <v>3</v>
      </c>
      <c r="F155" s="48">
        <f t="shared" si="8"/>
        <v>3</v>
      </c>
      <c r="G155" s="48">
        <v>0</v>
      </c>
      <c r="H155" s="48">
        <v>0</v>
      </c>
      <c r="I155" s="48">
        <v>0</v>
      </c>
      <c r="J155" s="48">
        <v>5</v>
      </c>
      <c r="K155" s="48">
        <f t="shared" si="9"/>
        <v>5</v>
      </c>
      <c r="L155" s="48">
        <v>0</v>
      </c>
      <c r="M155" s="48">
        <v>0</v>
      </c>
      <c r="N155" s="48">
        <v>0</v>
      </c>
      <c r="O155" s="48">
        <v>1</v>
      </c>
      <c r="P155" s="48">
        <f t="shared" si="10"/>
        <v>1</v>
      </c>
      <c r="Q155" s="48">
        <f t="shared" si="11"/>
        <v>0</v>
      </c>
      <c r="R155" s="48">
        <f t="shared" si="11"/>
        <v>0</v>
      </c>
      <c r="S155" s="48">
        <f t="shared" si="11"/>
        <v>0</v>
      </c>
      <c r="T155" s="48">
        <f t="shared" si="11"/>
        <v>9</v>
      </c>
      <c r="U155" s="48">
        <f t="shared" si="11"/>
        <v>9</v>
      </c>
    </row>
    <row r="156" spans="1:21" x14ac:dyDescent="0.3">
      <c r="A156" s="10">
        <v>249</v>
      </c>
      <c r="B156" s="48">
        <v>0</v>
      </c>
      <c r="C156" s="48">
        <v>0</v>
      </c>
      <c r="D156" s="48">
        <v>1</v>
      </c>
      <c r="E156" s="48">
        <v>7</v>
      </c>
      <c r="F156" s="48">
        <f t="shared" si="8"/>
        <v>8</v>
      </c>
      <c r="G156" s="48">
        <v>0</v>
      </c>
      <c r="H156" s="48">
        <v>1</v>
      </c>
      <c r="I156" s="48">
        <v>1</v>
      </c>
      <c r="J156" s="48">
        <v>2</v>
      </c>
      <c r="K156" s="48">
        <f t="shared" si="9"/>
        <v>4</v>
      </c>
      <c r="L156" s="48">
        <v>0</v>
      </c>
      <c r="M156" s="48">
        <v>0</v>
      </c>
      <c r="N156" s="48">
        <v>1</v>
      </c>
      <c r="O156" s="48">
        <v>2</v>
      </c>
      <c r="P156" s="48">
        <f t="shared" si="10"/>
        <v>3</v>
      </c>
      <c r="Q156" s="48">
        <f t="shared" ref="Q156:U206" si="12">B156+G156+L156</f>
        <v>0</v>
      </c>
      <c r="R156" s="48">
        <f t="shared" si="12"/>
        <v>1</v>
      </c>
      <c r="S156" s="48">
        <f t="shared" si="12"/>
        <v>3</v>
      </c>
      <c r="T156" s="48">
        <f t="shared" si="12"/>
        <v>11</v>
      </c>
      <c r="U156" s="48">
        <f t="shared" si="12"/>
        <v>15</v>
      </c>
    </row>
    <row r="157" spans="1:21" x14ac:dyDescent="0.3">
      <c r="A157" s="10">
        <v>250</v>
      </c>
      <c r="B157" s="48">
        <v>0</v>
      </c>
      <c r="C157" s="48">
        <v>6</v>
      </c>
      <c r="D157" s="48">
        <v>8</v>
      </c>
      <c r="E157" s="48">
        <v>23</v>
      </c>
      <c r="F157" s="48">
        <f t="shared" si="8"/>
        <v>37</v>
      </c>
      <c r="G157" s="48">
        <v>0</v>
      </c>
      <c r="H157" s="48">
        <v>1</v>
      </c>
      <c r="I157" s="48">
        <v>9</v>
      </c>
      <c r="J157" s="48">
        <v>15</v>
      </c>
      <c r="K157" s="48">
        <f t="shared" si="9"/>
        <v>25</v>
      </c>
      <c r="L157" s="48">
        <v>1</v>
      </c>
      <c r="M157" s="48">
        <v>0</v>
      </c>
      <c r="N157" s="48">
        <v>4</v>
      </c>
      <c r="O157" s="48">
        <v>23</v>
      </c>
      <c r="P157" s="48">
        <f t="shared" si="10"/>
        <v>28</v>
      </c>
      <c r="Q157" s="48">
        <f t="shared" si="12"/>
        <v>1</v>
      </c>
      <c r="R157" s="48">
        <f t="shared" si="12"/>
        <v>7</v>
      </c>
      <c r="S157" s="48">
        <f t="shared" si="12"/>
        <v>21</v>
      </c>
      <c r="T157" s="48">
        <f t="shared" si="12"/>
        <v>61</v>
      </c>
      <c r="U157" s="48">
        <f t="shared" si="12"/>
        <v>90</v>
      </c>
    </row>
    <row r="158" spans="1:21" x14ac:dyDescent="0.3">
      <c r="A158" s="10">
        <v>251</v>
      </c>
      <c r="B158" s="48">
        <v>0</v>
      </c>
      <c r="C158" s="48">
        <v>1</v>
      </c>
      <c r="D158" s="48">
        <v>1</v>
      </c>
      <c r="E158" s="48">
        <v>12</v>
      </c>
      <c r="F158" s="48">
        <f t="shared" si="8"/>
        <v>14</v>
      </c>
      <c r="G158" s="48">
        <v>0</v>
      </c>
      <c r="H158" s="48">
        <v>4</v>
      </c>
      <c r="I158" s="48">
        <v>6</v>
      </c>
      <c r="J158" s="48">
        <v>14</v>
      </c>
      <c r="K158" s="48">
        <f t="shared" si="9"/>
        <v>24</v>
      </c>
      <c r="L158" s="48">
        <v>0</v>
      </c>
      <c r="M158" s="48">
        <v>1</v>
      </c>
      <c r="N158" s="48">
        <v>4</v>
      </c>
      <c r="O158" s="48">
        <v>14</v>
      </c>
      <c r="P158" s="48">
        <f t="shared" si="10"/>
        <v>19</v>
      </c>
      <c r="Q158" s="48">
        <f t="shared" si="12"/>
        <v>0</v>
      </c>
      <c r="R158" s="48">
        <f t="shared" si="12"/>
        <v>6</v>
      </c>
      <c r="S158" s="48">
        <f t="shared" si="12"/>
        <v>11</v>
      </c>
      <c r="T158" s="48">
        <f t="shared" si="12"/>
        <v>40</v>
      </c>
      <c r="U158" s="48">
        <f t="shared" si="12"/>
        <v>57</v>
      </c>
    </row>
    <row r="159" spans="1:21" x14ac:dyDescent="0.3">
      <c r="A159" s="10">
        <v>252</v>
      </c>
      <c r="B159" s="48">
        <v>0</v>
      </c>
      <c r="C159" s="48">
        <v>1</v>
      </c>
      <c r="D159" s="48">
        <v>2</v>
      </c>
      <c r="E159" s="48">
        <v>0</v>
      </c>
      <c r="F159" s="48">
        <f t="shared" si="8"/>
        <v>3</v>
      </c>
      <c r="G159" s="48">
        <v>0</v>
      </c>
      <c r="H159" s="48">
        <v>0</v>
      </c>
      <c r="I159" s="48">
        <v>2</v>
      </c>
      <c r="J159" s="48">
        <v>2</v>
      </c>
      <c r="K159" s="48">
        <f t="shared" si="9"/>
        <v>4</v>
      </c>
      <c r="L159" s="48">
        <v>0</v>
      </c>
      <c r="M159" s="48">
        <v>0</v>
      </c>
      <c r="N159" s="48">
        <v>0</v>
      </c>
      <c r="O159" s="48">
        <v>0</v>
      </c>
      <c r="P159" s="48">
        <f t="shared" si="10"/>
        <v>0</v>
      </c>
      <c r="Q159" s="48">
        <f t="shared" si="12"/>
        <v>0</v>
      </c>
      <c r="R159" s="48">
        <f t="shared" si="12"/>
        <v>1</v>
      </c>
      <c r="S159" s="48">
        <f t="shared" si="12"/>
        <v>4</v>
      </c>
      <c r="T159" s="48">
        <f t="shared" si="12"/>
        <v>2</v>
      </c>
      <c r="U159" s="48">
        <f t="shared" si="12"/>
        <v>7</v>
      </c>
    </row>
    <row r="160" spans="1:21" x14ac:dyDescent="0.3">
      <c r="A160" s="10">
        <v>253</v>
      </c>
      <c r="B160" s="48">
        <v>0</v>
      </c>
      <c r="C160" s="48">
        <v>0</v>
      </c>
      <c r="D160" s="48">
        <v>2</v>
      </c>
      <c r="E160" s="48">
        <v>2</v>
      </c>
      <c r="F160" s="48">
        <f t="shared" si="8"/>
        <v>4</v>
      </c>
      <c r="G160" s="48">
        <v>0</v>
      </c>
      <c r="H160" s="48">
        <v>0</v>
      </c>
      <c r="I160" s="48">
        <v>0</v>
      </c>
      <c r="J160" s="48">
        <v>4</v>
      </c>
      <c r="K160" s="48">
        <f t="shared" si="9"/>
        <v>4</v>
      </c>
      <c r="L160" s="48">
        <v>0</v>
      </c>
      <c r="M160" s="48">
        <v>0</v>
      </c>
      <c r="N160" s="48">
        <v>0</v>
      </c>
      <c r="O160" s="48">
        <v>3</v>
      </c>
      <c r="P160" s="48">
        <f t="shared" si="10"/>
        <v>3</v>
      </c>
      <c r="Q160" s="48">
        <f t="shared" si="12"/>
        <v>0</v>
      </c>
      <c r="R160" s="48">
        <f t="shared" si="12"/>
        <v>0</v>
      </c>
      <c r="S160" s="48">
        <f t="shared" si="12"/>
        <v>2</v>
      </c>
      <c r="T160" s="48">
        <f t="shared" si="12"/>
        <v>9</v>
      </c>
      <c r="U160" s="48">
        <f t="shared" si="12"/>
        <v>11</v>
      </c>
    </row>
    <row r="161" spans="1:21" x14ac:dyDescent="0.3">
      <c r="A161" s="10">
        <v>254</v>
      </c>
      <c r="B161" s="48">
        <v>0</v>
      </c>
      <c r="C161" s="48">
        <v>0</v>
      </c>
      <c r="D161" s="48">
        <v>2</v>
      </c>
      <c r="E161" s="48">
        <v>1</v>
      </c>
      <c r="F161" s="48">
        <f t="shared" si="8"/>
        <v>3</v>
      </c>
      <c r="G161" s="48">
        <v>0</v>
      </c>
      <c r="H161" s="48">
        <v>0</v>
      </c>
      <c r="I161" s="48">
        <v>0</v>
      </c>
      <c r="J161" s="48">
        <v>3</v>
      </c>
      <c r="K161" s="48">
        <f t="shared" si="9"/>
        <v>3</v>
      </c>
      <c r="L161" s="48">
        <v>0</v>
      </c>
      <c r="M161" s="48">
        <v>0</v>
      </c>
      <c r="N161" s="48">
        <v>1</v>
      </c>
      <c r="O161" s="48">
        <v>3</v>
      </c>
      <c r="P161" s="48">
        <f t="shared" si="10"/>
        <v>4</v>
      </c>
      <c r="Q161" s="48">
        <f t="shared" si="12"/>
        <v>0</v>
      </c>
      <c r="R161" s="48">
        <f t="shared" si="12"/>
        <v>0</v>
      </c>
      <c r="S161" s="48">
        <f t="shared" si="12"/>
        <v>3</v>
      </c>
      <c r="T161" s="48">
        <f t="shared" si="12"/>
        <v>7</v>
      </c>
      <c r="U161" s="48">
        <f t="shared" si="12"/>
        <v>10</v>
      </c>
    </row>
    <row r="162" spans="1:21" x14ac:dyDescent="0.3">
      <c r="A162" s="10">
        <v>255</v>
      </c>
      <c r="B162" s="48">
        <v>0</v>
      </c>
      <c r="C162" s="48">
        <v>0</v>
      </c>
      <c r="D162" s="48">
        <v>1</v>
      </c>
      <c r="E162" s="48">
        <v>0</v>
      </c>
      <c r="F162" s="48">
        <f t="shared" si="8"/>
        <v>1</v>
      </c>
      <c r="G162" s="48">
        <v>0</v>
      </c>
      <c r="H162" s="48">
        <v>0</v>
      </c>
      <c r="I162" s="48">
        <v>1</v>
      </c>
      <c r="J162" s="48">
        <v>2</v>
      </c>
      <c r="K162" s="48">
        <f t="shared" si="9"/>
        <v>3</v>
      </c>
      <c r="L162" s="48">
        <v>0</v>
      </c>
      <c r="M162" s="48">
        <v>1</v>
      </c>
      <c r="N162" s="48">
        <v>0</v>
      </c>
      <c r="O162" s="48">
        <v>4</v>
      </c>
      <c r="P162" s="48">
        <f t="shared" si="10"/>
        <v>5</v>
      </c>
      <c r="Q162" s="48">
        <f t="shared" si="12"/>
        <v>0</v>
      </c>
      <c r="R162" s="48">
        <f t="shared" si="12"/>
        <v>1</v>
      </c>
      <c r="S162" s="48">
        <f t="shared" si="12"/>
        <v>2</v>
      </c>
      <c r="T162" s="48">
        <f t="shared" si="12"/>
        <v>6</v>
      </c>
      <c r="U162" s="48">
        <f t="shared" si="12"/>
        <v>9</v>
      </c>
    </row>
    <row r="163" spans="1:21" x14ac:dyDescent="0.3">
      <c r="A163" s="10">
        <v>256</v>
      </c>
      <c r="B163" s="48">
        <v>0</v>
      </c>
      <c r="C163" s="48">
        <v>0</v>
      </c>
      <c r="D163" s="48">
        <v>3</v>
      </c>
      <c r="E163" s="48">
        <v>2</v>
      </c>
      <c r="F163" s="48">
        <f t="shared" si="8"/>
        <v>5</v>
      </c>
      <c r="G163" s="48">
        <v>1</v>
      </c>
      <c r="H163" s="48">
        <v>0</v>
      </c>
      <c r="I163" s="48">
        <v>0</v>
      </c>
      <c r="J163" s="48">
        <v>3</v>
      </c>
      <c r="K163" s="48">
        <f t="shared" si="9"/>
        <v>4</v>
      </c>
      <c r="L163" s="48">
        <v>0</v>
      </c>
      <c r="M163" s="48">
        <v>0</v>
      </c>
      <c r="N163" s="48">
        <v>0</v>
      </c>
      <c r="O163" s="48">
        <v>6</v>
      </c>
      <c r="P163" s="48">
        <f t="shared" si="10"/>
        <v>6</v>
      </c>
      <c r="Q163" s="48">
        <f t="shared" si="12"/>
        <v>1</v>
      </c>
      <c r="R163" s="48">
        <f t="shared" si="12"/>
        <v>0</v>
      </c>
      <c r="S163" s="48">
        <f t="shared" si="12"/>
        <v>3</v>
      </c>
      <c r="T163" s="48">
        <f t="shared" si="12"/>
        <v>11</v>
      </c>
      <c r="U163" s="48">
        <f t="shared" si="12"/>
        <v>15</v>
      </c>
    </row>
    <row r="164" spans="1:21" x14ac:dyDescent="0.3">
      <c r="A164" s="10">
        <v>257</v>
      </c>
      <c r="B164" s="48">
        <v>0</v>
      </c>
      <c r="C164" s="48">
        <v>0</v>
      </c>
      <c r="D164" s="48">
        <v>0</v>
      </c>
      <c r="E164" s="48">
        <v>1</v>
      </c>
      <c r="F164" s="48">
        <f t="shared" ref="F164:F227" si="13">SUM(B164:E164)</f>
        <v>1</v>
      </c>
      <c r="G164" s="48">
        <v>0</v>
      </c>
      <c r="H164" s="48">
        <v>1</v>
      </c>
      <c r="I164" s="48">
        <v>2</v>
      </c>
      <c r="J164" s="48">
        <v>5</v>
      </c>
      <c r="K164" s="48">
        <f t="shared" ref="K164:K227" si="14">SUM(G164:J164)</f>
        <v>8</v>
      </c>
      <c r="L164" s="48">
        <v>0</v>
      </c>
      <c r="M164" s="48">
        <v>0</v>
      </c>
      <c r="N164" s="48">
        <v>1</v>
      </c>
      <c r="O164" s="48">
        <v>4</v>
      </c>
      <c r="P164" s="48">
        <f t="shared" ref="P164:P227" si="15">SUM(L164:O164)</f>
        <v>5</v>
      </c>
      <c r="Q164" s="48">
        <f t="shared" si="12"/>
        <v>0</v>
      </c>
      <c r="R164" s="48">
        <f t="shared" si="12"/>
        <v>1</v>
      </c>
      <c r="S164" s="48">
        <f t="shared" si="12"/>
        <v>3</v>
      </c>
      <c r="T164" s="48">
        <f t="shared" si="12"/>
        <v>10</v>
      </c>
      <c r="U164" s="48">
        <f t="shared" si="12"/>
        <v>14</v>
      </c>
    </row>
    <row r="165" spans="1:21" x14ac:dyDescent="0.3">
      <c r="A165" s="10">
        <v>258</v>
      </c>
      <c r="B165" s="48">
        <v>0</v>
      </c>
      <c r="C165" s="48">
        <v>0</v>
      </c>
      <c r="D165" s="48">
        <v>0</v>
      </c>
      <c r="E165" s="48">
        <v>1</v>
      </c>
      <c r="F165" s="48">
        <f t="shared" si="13"/>
        <v>1</v>
      </c>
      <c r="G165" s="48">
        <v>0</v>
      </c>
      <c r="H165" s="48">
        <v>0</v>
      </c>
      <c r="I165" s="48">
        <v>0</v>
      </c>
      <c r="J165" s="48">
        <v>9</v>
      </c>
      <c r="K165" s="48">
        <f t="shared" si="14"/>
        <v>9</v>
      </c>
      <c r="L165" s="48">
        <v>1</v>
      </c>
      <c r="M165" s="48">
        <v>0</v>
      </c>
      <c r="N165" s="48">
        <v>0</v>
      </c>
      <c r="O165" s="48">
        <v>7</v>
      </c>
      <c r="P165" s="48">
        <f t="shared" si="15"/>
        <v>8</v>
      </c>
      <c r="Q165" s="48">
        <f t="shared" si="12"/>
        <v>1</v>
      </c>
      <c r="R165" s="48">
        <f t="shared" si="12"/>
        <v>0</v>
      </c>
      <c r="S165" s="48">
        <f t="shared" si="12"/>
        <v>0</v>
      </c>
      <c r="T165" s="48">
        <f t="shared" si="12"/>
        <v>17</v>
      </c>
      <c r="U165" s="48">
        <f t="shared" si="12"/>
        <v>18</v>
      </c>
    </row>
    <row r="166" spans="1:21" x14ac:dyDescent="0.3">
      <c r="A166" s="10">
        <v>259</v>
      </c>
      <c r="B166" s="48">
        <v>0</v>
      </c>
      <c r="C166" s="48">
        <v>0</v>
      </c>
      <c r="D166" s="48">
        <v>0</v>
      </c>
      <c r="E166" s="48">
        <v>0</v>
      </c>
      <c r="F166" s="48">
        <f t="shared" si="13"/>
        <v>0</v>
      </c>
      <c r="G166" s="48">
        <v>0</v>
      </c>
      <c r="H166" s="48">
        <v>0</v>
      </c>
      <c r="I166" s="48">
        <v>1</v>
      </c>
      <c r="J166" s="48">
        <v>0</v>
      </c>
      <c r="K166" s="48">
        <f t="shared" si="14"/>
        <v>1</v>
      </c>
      <c r="L166" s="48">
        <v>0</v>
      </c>
      <c r="M166" s="48">
        <v>0</v>
      </c>
      <c r="N166" s="48">
        <v>0</v>
      </c>
      <c r="O166" s="48">
        <v>1</v>
      </c>
      <c r="P166" s="48">
        <f t="shared" si="15"/>
        <v>1</v>
      </c>
      <c r="Q166" s="48">
        <f t="shared" si="12"/>
        <v>0</v>
      </c>
      <c r="R166" s="48">
        <f t="shared" si="12"/>
        <v>0</v>
      </c>
      <c r="S166" s="48">
        <f t="shared" si="12"/>
        <v>1</v>
      </c>
      <c r="T166" s="48">
        <f t="shared" si="12"/>
        <v>1</v>
      </c>
      <c r="U166" s="48">
        <f t="shared" si="12"/>
        <v>2</v>
      </c>
    </row>
    <row r="167" spans="1:21" x14ac:dyDescent="0.3">
      <c r="A167" s="10">
        <v>260</v>
      </c>
      <c r="B167" s="48">
        <v>0</v>
      </c>
      <c r="C167" s="48">
        <v>0</v>
      </c>
      <c r="D167" s="48">
        <v>0</v>
      </c>
      <c r="E167" s="48">
        <v>1</v>
      </c>
      <c r="F167" s="48">
        <f t="shared" si="13"/>
        <v>1</v>
      </c>
      <c r="G167" s="48">
        <v>0</v>
      </c>
      <c r="H167" s="48">
        <v>0</v>
      </c>
      <c r="I167" s="48">
        <v>3</v>
      </c>
      <c r="J167" s="48">
        <v>2</v>
      </c>
      <c r="K167" s="48">
        <f t="shared" si="14"/>
        <v>5</v>
      </c>
      <c r="L167" s="48">
        <v>0</v>
      </c>
      <c r="M167" s="48">
        <v>0</v>
      </c>
      <c r="N167" s="48">
        <v>1</v>
      </c>
      <c r="O167" s="48">
        <v>2</v>
      </c>
      <c r="P167" s="48">
        <f t="shared" si="15"/>
        <v>3</v>
      </c>
      <c r="Q167" s="48">
        <f t="shared" si="12"/>
        <v>0</v>
      </c>
      <c r="R167" s="48">
        <f t="shared" si="12"/>
        <v>0</v>
      </c>
      <c r="S167" s="48">
        <f t="shared" si="12"/>
        <v>4</v>
      </c>
      <c r="T167" s="48">
        <f t="shared" si="12"/>
        <v>5</v>
      </c>
      <c r="U167" s="48">
        <f t="shared" si="12"/>
        <v>9</v>
      </c>
    </row>
    <row r="168" spans="1:21" x14ac:dyDescent="0.3">
      <c r="A168" s="10">
        <v>261</v>
      </c>
      <c r="B168" s="48">
        <v>0</v>
      </c>
      <c r="C168" s="48">
        <v>1</v>
      </c>
      <c r="D168" s="48">
        <v>1</v>
      </c>
      <c r="E168" s="48">
        <v>0</v>
      </c>
      <c r="F168" s="48">
        <f t="shared" si="13"/>
        <v>2</v>
      </c>
      <c r="G168" s="48">
        <v>0</v>
      </c>
      <c r="H168" s="48">
        <v>0</v>
      </c>
      <c r="I168" s="48">
        <v>2</v>
      </c>
      <c r="J168" s="48">
        <v>0</v>
      </c>
      <c r="K168" s="48">
        <f t="shared" si="14"/>
        <v>2</v>
      </c>
      <c r="L168" s="48">
        <v>0</v>
      </c>
      <c r="M168" s="48">
        <v>0</v>
      </c>
      <c r="N168" s="48">
        <v>3</v>
      </c>
      <c r="O168" s="48">
        <v>2</v>
      </c>
      <c r="P168" s="48">
        <f t="shared" si="15"/>
        <v>5</v>
      </c>
      <c r="Q168" s="48">
        <f t="shared" si="12"/>
        <v>0</v>
      </c>
      <c r="R168" s="48">
        <f t="shared" si="12"/>
        <v>1</v>
      </c>
      <c r="S168" s="48">
        <f t="shared" si="12"/>
        <v>6</v>
      </c>
      <c r="T168" s="48">
        <f t="shared" si="12"/>
        <v>2</v>
      </c>
      <c r="U168" s="48">
        <f t="shared" si="12"/>
        <v>9</v>
      </c>
    </row>
    <row r="169" spans="1:21" x14ac:dyDescent="0.3">
      <c r="A169" s="10">
        <v>262</v>
      </c>
      <c r="B169" s="48">
        <v>0</v>
      </c>
      <c r="C169" s="48">
        <v>0</v>
      </c>
      <c r="D169" s="48">
        <v>1</v>
      </c>
      <c r="E169" s="48">
        <v>1</v>
      </c>
      <c r="F169" s="48">
        <f t="shared" si="13"/>
        <v>2</v>
      </c>
      <c r="G169" s="48">
        <v>0</v>
      </c>
      <c r="H169" s="48">
        <v>0</v>
      </c>
      <c r="I169" s="48">
        <v>0</v>
      </c>
      <c r="J169" s="48">
        <v>2</v>
      </c>
      <c r="K169" s="48">
        <f t="shared" si="14"/>
        <v>2</v>
      </c>
      <c r="L169" s="48">
        <v>0</v>
      </c>
      <c r="M169" s="48">
        <v>0</v>
      </c>
      <c r="N169" s="48">
        <v>0</v>
      </c>
      <c r="O169" s="48">
        <v>1</v>
      </c>
      <c r="P169" s="48">
        <f t="shared" si="15"/>
        <v>1</v>
      </c>
      <c r="Q169" s="48">
        <f t="shared" si="12"/>
        <v>0</v>
      </c>
      <c r="R169" s="48">
        <f t="shared" si="12"/>
        <v>0</v>
      </c>
      <c r="S169" s="48">
        <f t="shared" si="12"/>
        <v>1</v>
      </c>
      <c r="T169" s="48">
        <f t="shared" si="12"/>
        <v>4</v>
      </c>
      <c r="U169" s="48">
        <f t="shared" si="12"/>
        <v>5</v>
      </c>
    </row>
    <row r="170" spans="1:21" x14ac:dyDescent="0.3">
      <c r="A170" s="10">
        <v>263</v>
      </c>
      <c r="B170" s="48">
        <v>0</v>
      </c>
      <c r="C170" s="48">
        <v>1</v>
      </c>
      <c r="D170" s="48">
        <v>0</v>
      </c>
      <c r="E170" s="48">
        <v>2</v>
      </c>
      <c r="F170" s="48">
        <f t="shared" si="13"/>
        <v>3</v>
      </c>
      <c r="G170" s="48">
        <v>1</v>
      </c>
      <c r="H170" s="48">
        <v>1</v>
      </c>
      <c r="I170" s="48">
        <v>2</v>
      </c>
      <c r="J170" s="48">
        <v>2</v>
      </c>
      <c r="K170" s="48">
        <f t="shared" si="14"/>
        <v>6</v>
      </c>
      <c r="L170" s="48">
        <v>0</v>
      </c>
      <c r="M170" s="48">
        <v>1</v>
      </c>
      <c r="N170" s="48">
        <v>1</v>
      </c>
      <c r="O170" s="48">
        <v>2</v>
      </c>
      <c r="P170" s="48">
        <f t="shared" si="15"/>
        <v>4</v>
      </c>
      <c r="Q170" s="48">
        <f t="shared" si="12"/>
        <v>1</v>
      </c>
      <c r="R170" s="48">
        <f t="shared" si="12"/>
        <v>3</v>
      </c>
      <c r="S170" s="48">
        <f t="shared" si="12"/>
        <v>3</v>
      </c>
      <c r="T170" s="48">
        <f t="shared" si="12"/>
        <v>6</v>
      </c>
      <c r="U170" s="48">
        <f t="shared" si="12"/>
        <v>13</v>
      </c>
    </row>
    <row r="171" spans="1:21" x14ac:dyDescent="0.3">
      <c r="A171" s="10">
        <v>264</v>
      </c>
      <c r="B171" s="48">
        <v>0</v>
      </c>
      <c r="C171" s="48">
        <v>0</v>
      </c>
      <c r="D171" s="48">
        <v>0</v>
      </c>
      <c r="E171" s="48">
        <v>0</v>
      </c>
      <c r="F171" s="48">
        <f t="shared" si="13"/>
        <v>0</v>
      </c>
      <c r="G171" s="48">
        <v>1</v>
      </c>
      <c r="H171" s="48">
        <v>1</v>
      </c>
      <c r="I171" s="48">
        <v>1</v>
      </c>
      <c r="J171" s="48">
        <v>2</v>
      </c>
      <c r="K171" s="48">
        <f t="shared" si="14"/>
        <v>5</v>
      </c>
      <c r="L171" s="48">
        <v>0</v>
      </c>
      <c r="M171" s="48">
        <v>0</v>
      </c>
      <c r="N171" s="48">
        <v>0</v>
      </c>
      <c r="O171" s="48">
        <v>1</v>
      </c>
      <c r="P171" s="48">
        <f t="shared" si="15"/>
        <v>1</v>
      </c>
      <c r="Q171" s="48">
        <f t="shared" si="12"/>
        <v>1</v>
      </c>
      <c r="R171" s="48">
        <f t="shared" si="12"/>
        <v>1</v>
      </c>
      <c r="S171" s="48">
        <f t="shared" si="12"/>
        <v>1</v>
      </c>
      <c r="T171" s="48">
        <f t="shared" si="12"/>
        <v>3</v>
      </c>
      <c r="U171" s="48">
        <f t="shared" si="12"/>
        <v>6</v>
      </c>
    </row>
    <row r="172" spans="1:21" x14ac:dyDescent="0.3">
      <c r="A172" s="10">
        <v>265</v>
      </c>
      <c r="B172" s="48">
        <v>0</v>
      </c>
      <c r="C172" s="48">
        <v>0</v>
      </c>
      <c r="D172" s="48">
        <v>0</v>
      </c>
      <c r="E172" s="48">
        <v>0</v>
      </c>
      <c r="F172" s="48">
        <f t="shared" si="13"/>
        <v>0</v>
      </c>
      <c r="G172" s="48">
        <v>2</v>
      </c>
      <c r="H172" s="48">
        <v>1</v>
      </c>
      <c r="I172" s="48">
        <v>4</v>
      </c>
      <c r="J172" s="48">
        <v>1</v>
      </c>
      <c r="K172" s="48">
        <f t="shared" si="14"/>
        <v>8</v>
      </c>
      <c r="L172" s="48">
        <v>1</v>
      </c>
      <c r="M172" s="48">
        <v>0</v>
      </c>
      <c r="N172" s="48">
        <v>3</v>
      </c>
      <c r="O172" s="48">
        <v>4</v>
      </c>
      <c r="P172" s="48">
        <f t="shared" si="15"/>
        <v>8</v>
      </c>
      <c r="Q172" s="48">
        <f t="shared" si="12"/>
        <v>3</v>
      </c>
      <c r="R172" s="48">
        <f t="shared" si="12"/>
        <v>1</v>
      </c>
      <c r="S172" s="48">
        <f t="shared" si="12"/>
        <v>7</v>
      </c>
      <c r="T172" s="48">
        <f t="shared" si="12"/>
        <v>5</v>
      </c>
      <c r="U172" s="48">
        <f t="shared" si="12"/>
        <v>16</v>
      </c>
    </row>
    <row r="173" spans="1:21" x14ac:dyDescent="0.3">
      <c r="A173" s="10">
        <v>266</v>
      </c>
      <c r="B173" s="48">
        <v>0</v>
      </c>
      <c r="C173" s="48">
        <v>3</v>
      </c>
      <c r="D173" s="48">
        <v>2</v>
      </c>
      <c r="E173" s="48">
        <v>3</v>
      </c>
      <c r="F173" s="48">
        <f t="shared" si="13"/>
        <v>8</v>
      </c>
      <c r="G173" s="48">
        <v>0</v>
      </c>
      <c r="H173" s="48">
        <v>0</v>
      </c>
      <c r="I173" s="48">
        <v>1</v>
      </c>
      <c r="J173" s="48">
        <v>0</v>
      </c>
      <c r="K173" s="48">
        <f t="shared" si="14"/>
        <v>1</v>
      </c>
      <c r="L173" s="48">
        <v>0</v>
      </c>
      <c r="M173" s="48">
        <v>0</v>
      </c>
      <c r="N173" s="48">
        <v>2</v>
      </c>
      <c r="O173" s="48">
        <v>4</v>
      </c>
      <c r="P173" s="48">
        <f t="shared" si="15"/>
        <v>6</v>
      </c>
      <c r="Q173" s="48">
        <f t="shared" si="12"/>
        <v>0</v>
      </c>
      <c r="R173" s="48">
        <f t="shared" si="12"/>
        <v>3</v>
      </c>
      <c r="S173" s="48">
        <f t="shared" si="12"/>
        <v>5</v>
      </c>
      <c r="T173" s="48">
        <f t="shared" si="12"/>
        <v>7</v>
      </c>
      <c r="U173" s="48">
        <f t="shared" si="12"/>
        <v>15</v>
      </c>
    </row>
    <row r="174" spans="1:21" x14ac:dyDescent="0.3">
      <c r="A174" s="10">
        <v>267</v>
      </c>
      <c r="B174" s="48">
        <v>0</v>
      </c>
      <c r="C174" s="48">
        <v>0</v>
      </c>
      <c r="D174" s="48">
        <v>1</v>
      </c>
      <c r="E174" s="48">
        <v>0</v>
      </c>
      <c r="F174" s="48">
        <f t="shared" si="13"/>
        <v>1</v>
      </c>
      <c r="G174" s="48">
        <v>0</v>
      </c>
      <c r="H174" s="48">
        <v>0</v>
      </c>
      <c r="I174" s="48">
        <v>0</v>
      </c>
      <c r="J174" s="48">
        <v>2</v>
      </c>
      <c r="K174" s="48">
        <f t="shared" si="14"/>
        <v>2</v>
      </c>
      <c r="L174" s="48">
        <v>0</v>
      </c>
      <c r="M174" s="48">
        <v>0</v>
      </c>
      <c r="N174" s="48">
        <v>0</v>
      </c>
      <c r="O174" s="48">
        <v>0</v>
      </c>
      <c r="P174" s="48">
        <f t="shared" si="15"/>
        <v>0</v>
      </c>
      <c r="Q174" s="48">
        <f t="shared" si="12"/>
        <v>0</v>
      </c>
      <c r="R174" s="48">
        <f t="shared" si="12"/>
        <v>0</v>
      </c>
      <c r="S174" s="48">
        <f t="shared" si="12"/>
        <v>1</v>
      </c>
      <c r="T174" s="48">
        <f t="shared" si="12"/>
        <v>2</v>
      </c>
      <c r="U174" s="48">
        <f t="shared" si="12"/>
        <v>3</v>
      </c>
    </row>
    <row r="175" spans="1:21" x14ac:dyDescent="0.3">
      <c r="A175" s="10">
        <v>268</v>
      </c>
      <c r="B175" s="48">
        <v>0</v>
      </c>
      <c r="C175" s="48">
        <v>1</v>
      </c>
      <c r="D175" s="48">
        <v>1</v>
      </c>
      <c r="E175" s="48">
        <v>2</v>
      </c>
      <c r="F175" s="48">
        <f t="shared" si="13"/>
        <v>4</v>
      </c>
      <c r="G175" s="48">
        <v>0</v>
      </c>
      <c r="H175" s="48">
        <v>0</v>
      </c>
      <c r="I175" s="48">
        <v>1</v>
      </c>
      <c r="J175" s="48">
        <v>3</v>
      </c>
      <c r="K175" s="48">
        <f t="shared" si="14"/>
        <v>4</v>
      </c>
      <c r="L175" s="48">
        <v>0</v>
      </c>
      <c r="M175" s="48">
        <v>0</v>
      </c>
      <c r="N175" s="48">
        <v>2</v>
      </c>
      <c r="O175" s="48">
        <v>7</v>
      </c>
      <c r="P175" s="48">
        <f t="shared" si="15"/>
        <v>9</v>
      </c>
      <c r="Q175" s="48">
        <f t="shared" si="12"/>
        <v>0</v>
      </c>
      <c r="R175" s="48">
        <f t="shared" si="12"/>
        <v>1</v>
      </c>
      <c r="S175" s="48">
        <f t="shared" si="12"/>
        <v>4</v>
      </c>
      <c r="T175" s="48">
        <f t="shared" si="12"/>
        <v>12</v>
      </c>
      <c r="U175" s="48">
        <f t="shared" si="12"/>
        <v>17</v>
      </c>
    </row>
    <row r="176" spans="1:21" x14ac:dyDescent="0.3">
      <c r="A176" s="10">
        <v>269</v>
      </c>
      <c r="B176" s="48">
        <v>1</v>
      </c>
      <c r="C176" s="48">
        <v>0</v>
      </c>
      <c r="D176" s="48">
        <v>0</v>
      </c>
      <c r="E176" s="48">
        <v>0</v>
      </c>
      <c r="F176" s="48">
        <f t="shared" si="13"/>
        <v>1</v>
      </c>
      <c r="G176" s="48">
        <v>0</v>
      </c>
      <c r="H176" s="48">
        <v>1</v>
      </c>
      <c r="I176" s="48">
        <v>2</v>
      </c>
      <c r="J176" s="48">
        <v>1</v>
      </c>
      <c r="K176" s="48">
        <f t="shared" si="14"/>
        <v>4</v>
      </c>
      <c r="L176" s="48">
        <v>0</v>
      </c>
      <c r="M176" s="48">
        <v>0</v>
      </c>
      <c r="N176" s="48">
        <v>0</v>
      </c>
      <c r="O176" s="48">
        <v>3</v>
      </c>
      <c r="P176" s="48">
        <f t="shared" si="15"/>
        <v>3</v>
      </c>
      <c r="Q176" s="48">
        <f t="shared" si="12"/>
        <v>1</v>
      </c>
      <c r="R176" s="48">
        <f t="shared" si="12"/>
        <v>1</v>
      </c>
      <c r="S176" s="48">
        <f t="shared" si="12"/>
        <v>2</v>
      </c>
      <c r="T176" s="48">
        <f t="shared" si="12"/>
        <v>4</v>
      </c>
      <c r="U176" s="48">
        <f t="shared" si="12"/>
        <v>8</v>
      </c>
    </row>
    <row r="177" spans="1:21" x14ac:dyDescent="0.3">
      <c r="A177" s="10">
        <v>270</v>
      </c>
      <c r="B177" s="48">
        <v>0</v>
      </c>
      <c r="C177" s="48">
        <v>0</v>
      </c>
      <c r="D177" s="48">
        <v>2</v>
      </c>
      <c r="E177" s="48">
        <v>5</v>
      </c>
      <c r="F177" s="48">
        <f t="shared" si="13"/>
        <v>7</v>
      </c>
      <c r="G177" s="48">
        <v>0</v>
      </c>
      <c r="H177" s="48">
        <v>0</v>
      </c>
      <c r="I177" s="48">
        <v>2</v>
      </c>
      <c r="J177" s="48">
        <v>4</v>
      </c>
      <c r="K177" s="48">
        <f t="shared" si="14"/>
        <v>6</v>
      </c>
      <c r="L177" s="48">
        <v>0</v>
      </c>
      <c r="M177" s="48">
        <v>0</v>
      </c>
      <c r="N177" s="48">
        <v>1</v>
      </c>
      <c r="O177" s="48">
        <v>3</v>
      </c>
      <c r="P177" s="48">
        <f t="shared" si="15"/>
        <v>4</v>
      </c>
      <c r="Q177" s="48">
        <f t="shared" si="12"/>
        <v>0</v>
      </c>
      <c r="R177" s="48">
        <f t="shared" si="12"/>
        <v>0</v>
      </c>
      <c r="S177" s="48">
        <f t="shared" si="12"/>
        <v>5</v>
      </c>
      <c r="T177" s="48">
        <f t="shared" si="12"/>
        <v>12</v>
      </c>
      <c r="U177" s="48">
        <f t="shared" si="12"/>
        <v>17</v>
      </c>
    </row>
    <row r="178" spans="1:21" x14ac:dyDescent="0.3">
      <c r="A178" s="10">
        <v>271</v>
      </c>
      <c r="B178" s="48">
        <v>0</v>
      </c>
      <c r="C178" s="48">
        <v>1</v>
      </c>
      <c r="D178" s="48">
        <v>3</v>
      </c>
      <c r="E178" s="48">
        <v>8</v>
      </c>
      <c r="F178" s="48">
        <f t="shared" si="13"/>
        <v>12</v>
      </c>
      <c r="G178" s="48">
        <v>0</v>
      </c>
      <c r="H178" s="48">
        <v>0</v>
      </c>
      <c r="I178" s="48">
        <v>2</v>
      </c>
      <c r="J178" s="48">
        <v>5</v>
      </c>
      <c r="K178" s="48">
        <f t="shared" si="14"/>
        <v>7</v>
      </c>
      <c r="L178" s="48">
        <v>0</v>
      </c>
      <c r="M178" s="48">
        <v>1</v>
      </c>
      <c r="N178" s="48">
        <v>1</v>
      </c>
      <c r="O178" s="48">
        <v>12</v>
      </c>
      <c r="P178" s="48">
        <f t="shared" si="15"/>
        <v>14</v>
      </c>
      <c r="Q178" s="48">
        <f t="shared" si="12"/>
        <v>0</v>
      </c>
      <c r="R178" s="48">
        <f t="shared" si="12"/>
        <v>2</v>
      </c>
      <c r="S178" s="48">
        <f t="shared" si="12"/>
        <v>6</v>
      </c>
      <c r="T178" s="48">
        <f t="shared" si="12"/>
        <v>25</v>
      </c>
      <c r="U178" s="48">
        <f t="shared" si="12"/>
        <v>33</v>
      </c>
    </row>
    <row r="179" spans="1:21" x14ac:dyDescent="0.3">
      <c r="A179" s="10">
        <v>272</v>
      </c>
      <c r="B179" s="48">
        <v>0</v>
      </c>
      <c r="C179" s="48">
        <v>0</v>
      </c>
      <c r="D179" s="48">
        <v>1</v>
      </c>
      <c r="E179" s="48">
        <v>1</v>
      </c>
      <c r="F179" s="48">
        <f t="shared" si="13"/>
        <v>2</v>
      </c>
      <c r="G179" s="48">
        <v>0</v>
      </c>
      <c r="H179" s="48">
        <v>0</v>
      </c>
      <c r="I179" s="48">
        <v>0</v>
      </c>
      <c r="J179" s="48">
        <v>2</v>
      </c>
      <c r="K179" s="48">
        <f t="shared" si="14"/>
        <v>2</v>
      </c>
      <c r="L179" s="48">
        <v>0</v>
      </c>
      <c r="M179" s="48">
        <v>0</v>
      </c>
      <c r="N179" s="48">
        <v>0</v>
      </c>
      <c r="O179" s="48">
        <v>1</v>
      </c>
      <c r="P179" s="48">
        <f t="shared" si="15"/>
        <v>1</v>
      </c>
      <c r="Q179" s="48">
        <f t="shared" si="12"/>
        <v>0</v>
      </c>
      <c r="R179" s="48">
        <f t="shared" si="12"/>
        <v>0</v>
      </c>
      <c r="S179" s="48">
        <f t="shared" si="12"/>
        <v>1</v>
      </c>
      <c r="T179" s="48">
        <f t="shared" si="12"/>
        <v>4</v>
      </c>
      <c r="U179" s="48">
        <f t="shared" si="12"/>
        <v>5</v>
      </c>
    </row>
    <row r="180" spans="1:21" x14ac:dyDescent="0.3">
      <c r="A180" s="10">
        <v>273</v>
      </c>
      <c r="B180" s="48">
        <v>0</v>
      </c>
      <c r="C180" s="48">
        <v>0</v>
      </c>
      <c r="D180" s="48">
        <v>1</v>
      </c>
      <c r="E180" s="48">
        <v>1</v>
      </c>
      <c r="F180" s="48">
        <f t="shared" si="13"/>
        <v>2</v>
      </c>
      <c r="G180" s="48">
        <v>0</v>
      </c>
      <c r="H180" s="48">
        <v>0</v>
      </c>
      <c r="I180" s="48">
        <v>0</v>
      </c>
      <c r="J180" s="48">
        <v>0</v>
      </c>
      <c r="K180" s="48">
        <f t="shared" si="14"/>
        <v>0</v>
      </c>
      <c r="L180" s="48">
        <v>0</v>
      </c>
      <c r="M180" s="48">
        <v>0</v>
      </c>
      <c r="N180" s="48">
        <v>0</v>
      </c>
      <c r="O180" s="48">
        <v>2</v>
      </c>
      <c r="P180" s="48">
        <f t="shared" si="15"/>
        <v>2</v>
      </c>
      <c r="Q180" s="48">
        <f t="shared" si="12"/>
        <v>0</v>
      </c>
      <c r="R180" s="48">
        <f t="shared" si="12"/>
        <v>0</v>
      </c>
      <c r="S180" s="48">
        <f t="shared" si="12"/>
        <v>1</v>
      </c>
      <c r="T180" s="48">
        <f t="shared" si="12"/>
        <v>3</v>
      </c>
      <c r="U180" s="48">
        <f t="shared" si="12"/>
        <v>4</v>
      </c>
    </row>
    <row r="181" spans="1:21" x14ac:dyDescent="0.3">
      <c r="A181" s="10">
        <v>274</v>
      </c>
      <c r="B181" s="48">
        <v>0</v>
      </c>
      <c r="C181" s="48">
        <v>1</v>
      </c>
      <c r="D181" s="48">
        <v>0</v>
      </c>
      <c r="E181" s="48">
        <v>1</v>
      </c>
      <c r="F181" s="48">
        <f t="shared" si="13"/>
        <v>2</v>
      </c>
      <c r="G181" s="48">
        <v>0</v>
      </c>
      <c r="H181" s="48">
        <v>0</v>
      </c>
      <c r="I181" s="48">
        <v>0</v>
      </c>
      <c r="J181" s="48">
        <v>2</v>
      </c>
      <c r="K181" s="48">
        <f t="shared" si="14"/>
        <v>2</v>
      </c>
      <c r="L181" s="48">
        <v>0</v>
      </c>
      <c r="M181" s="48">
        <v>0</v>
      </c>
      <c r="N181" s="48">
        <v>0</v>
      </c>
      <c r="O181" s="48">
        <v>3</v>
      </c>
      <c r="P181" s="48">
        <f t="shared" si="15"/>
        <v>3</v>
      </c>
      <c r="Q181" s="48">
        <f t="shared" si="12"/>
        <v>0</v>
      </c>
      <c r="R181" s="48">
        <f t="shared" si="12"/>
        <v>1</v>
      </c>
      <c r="S181" s="48">
        <f t="shared" si="12"/>
        <v>0</v>
      </c>
      <c r="T181" s="48">
        <f t="shared" si="12"/>
        <v>6</v>
      </c>
      <c r="U181" s="48">
        <f t="shared" si="12"/>
        <v>7</v>
      </c>
    </row>
    <row r="182" spans="1:21" x14ac:dyDescent="0.3">
      <c r="A182" s="10">
        <v>275</v>
      </c>
      <c r="B182" s="48">
        <v>0</v>
      </c>
      <c r="C182" s="48">
        <v>0</v>
      </c>
      <c r="D182" s="48">
        <v>0</v>
      </c>
      <c r="E182" s="48">
        <v>0</v>
      </c>
      <c r="F182" s="48">
        <f t="shared" si="13"/>
        <v>0</v>
      </c>
      <c r="G182" s="48">
        <v>0</v>
      </c>
      <c r="H182" s="48">
        <v>0</v>
      </c>
      <c r="I182" s="48">
        <v>0</v>
      </c>
      <c r="J182" s="48">
        <v>4</v>
      </c>
      <c r="K182" s="48">
        <f t="shared" si="14"/>
        <v>4</v>
      </c>
      <c r="L182" s="48">
        <v>0</v>
      </c>
      <c r="M182" s="48">
        <v>1</v>
      </c>
      <c r="N182" s="48">
        <v>1</v>
      </c>
      <c r="O182" s="48">
        <v>0</v>
      </c>
      <c r="P182" s="48">
        <f t="shared" si="15"/>
        <v>2</v>
      </c>
      <c r="Q182" s="48">
        <f t="shared" si="12"/>
        <v>0</v>
      </c>
      <c r="R182" s="48">
        <f t="shared" si="12"/>
        <v>1</v>
      </c>
      <c r="S182" s="48">
        <f t="shared" si="12"/>
        <v>1</v>
      </c>
      <c r="T182" s="48">
        <f t="shared" si="12"/>
        <v>4</v>
      </c>
      <c r="U182" s="48">
        <f t="shared" si="12"/>
        <v>6</v>
      </c>
    </row>
    <row r="183" spans="1:21" x14ac:dyDescent="0.3">
      <c r="A183" s="10">
        <v>276</v>
      </c>
      <c r="B183" s="48">
        <v>0</v>
      </c>
      <c r="C183" s="48">
        <v>2</v>
      </c>
      <c r="D183" s="48">
        <v>2</v>
      </c>
      <c r="E183" s="48">
        <v>1</v>
      </c>
      <c r="F183" s="48">
        <f t="shared" si="13"/>
        <v>5</v>
      </c>
      <c r="G183" s="48">
        <v>0</v>
      </c>
      <c r="H183" s="48">
        <v>1</v>
      </c>
      <c r="I183" s="48">
        <v>1</v>
      </c>
      <c r="J183" s="48">
        <v>2</v>
      </c>
      <c r="K183" s="48">
        <f t="shared" si="14"/>
        <v>4</v>
      </c>
      <c r="L183" s="48">
        <v>0</v>
      </c>
      <c r="M183" s="48">
        <v>0</v>
      </c>
      <c r="N183" s="48">
        <v>0</v>
      </c>
      <c r="O183" s="48">
        <v>1</v>
      </c>
      <c r="P183" s="48">
        <f t="shared" si="15"/>
        <v>1</v>
      </c>
      <c r="Q183" s="48">
        <f t="shared" si="12"/>
        <v>0</v>
      </c>
      <c r="R183" s="48">
        <f t="shared" si="12"/>
        <v>3</v>
      </c>
      <c r="S183" s="48">
        <f t="shared" si="12"/>
        <v>3</v>
      </c>
      <c r="T183" s="48">
        <f t="shared" si="12"/>
        <v>4</v>
      </c>
      <c r="U183" s="48">
        <f t="shared" si="12"/>
        <v>10</v>
      </c>
    </row>
    <row r="184" spans="1:21" x14ac:dyDescent="0.3">
      <c r="A184" s="10">
        <v>277</v>
      </c>
      <c r="B184" s="48">
        <v>0</v>
      </c>
      <c r="C184" s="48">
        <v>0</v>
      </c>
      <c r="D184" s="48">
        <v>0</v>
      </c>
      <c r="E184" s="48">
        <v>0</v>
      </c>
      <c r="F184" s="48">
        <f t="shared" si="13"/>
        <v>0</v>
      </c>
      <c r="G184" s="48">
        <v>0</v>
      </c>
      <c r="H184" s="48">
        <v>0</v>
      </c>
      <c r="I184" s="48">
        <v>1</v>
      </c>
      <c r="J184" s="48">
        <v>1</v>
      </c>
      <c r="K184" s="48">
        <f t="shared" si="14"/>
        <v>2</v>
      </c>
      <c r="L184" s="48">
        <v>0</v>
      </c>
      <c r="M184" s="48">
        <v>0</v>
      </c>
      <c r="N184" s="48">
        <v>0</v>
      </c>
      <c r="O184" s="48">
        <v>2</v>
      </c>
      <c r="P184" s="48">
        <f t="shared" si="15"/>
        <v>2</v>
      </c>
      <c r="Q184" s="48">
        <f t="shared" si="12"/>
        <v>0</v>
      </c>
      <c r="R184" s="48">
        <f t="shared" si="12"/>
        <v>0</v>
      </c>
      <c r="S184" s="48">
        <f t="shared" si="12"/>
        <v>1</v>
      </c>
      <c r="T184" s="48">
        <f t="shared" si="12"/>
        <v>3</v>
      </c>
      <c r="U184" s="48">
        <f t="shared" si="12"/>
        <v>4</v>
      </c>
    </row>
    <row r="185" spans="1:21" x14ac:dyDescent="0.3">
      <c r="A185" s="10">
        <v>278</v>
      </c>
      <c r="B185" s="48">
        <v>0</v>
      </c>
      <c r="C185" s="48">
        <v>0</v>
      </c>
      <c r="D185" s="48">
        <v>0</v>
      </c>
      <c r="E185" s="48">
        <v>1</v>
      </c>
      <c r="F185" s="48">
        <f t="shared" si="13"/>
        <v>1</v>
      </c>
      <c r="G185" s="48">
        <v>0</v>
      </c>
      <c r="H185" s="48">
        <v>0</v>
      </c>
      <c r="I185" s="48">
        <v>0</v>
      </c>
      <c r="J185" s="48">
        <v>3</v>
      </c>
      <c r="K185" s="48">
        <f t="shared" si="14"/>
        <v>3</v>
      </c>
      <c r="L185" s="48">
        <v>0</v>
      </c>
      <c r="M185" s="48">
        <v>0</v>
      </c>
      <c r="N185" s="48">
        <v>0</v>
      </c>
      <c r="O185" s="48">
        <v>3</v>
      </c>
      <c r="P185" s="48">
        <f t="shared" si="15"/>
        <v>3</v>
      </c>
      <c r="Q185" s="48">
        <f t="shared" si="12"/>
        <v>0</v>
      </c>
      <c r="R185" s="48">
        <f t="shared" si="12"/>
        <v>0</v>
      </c>
      <c r="S185" s="48">
        <f t="shared" si="12"/>
        <v>0</v>
      </c>
      <c r="T185" s="48">
        <f t="shared" si="12"/>
        <v>7</v>
      </c>
      <c r="U185" s="48">
        <f t="shared" si="12"/>
        <v>7</v>
      </c>
    </row>
    <row r="186" spans="1:21" x14ac:dyDescent="0.3">
      <c r="A186" s="10">
        <v>279</v>
      </c>
      <c r="B186" s="48">
        <v>0</v>
      </c>
      <c r="C186" s="48">
        <v>0</v>
      </c>
      <c r="D186" s="48">
        <v>0</v>
      </c>
      <c r="E186" s="48">
        <v>3</v>
      </c>
      <c r="F186" s="48">
        <f t="shared" si="13"/>
        <v>3</v>
      </c>
      <c r="G186" s="48">
        <v>0</v>
      </c>
      <c r="H186" s="48">
        <v>0</v>
      </c>
      <c r="I186" s="48">
        <v>1</v>
      </c>
      <c r="J186" s="48">
        <v>5</v>
      </c>
      <c r="K186" s="48">
        <f t="shared" si="14"/>
        <v>6</v>
      </c>
      <c r="L186" s="48">
        <v>0</v>
      </c>
      <c r="M186" s="48">
        <v>1</v>
      </c>
      <c r="N186" s="48">
        <v>0</v>
      </c>
      <c r="O186" s="48">
        <v>6</v>
      </c>
      <c r="P186" s="48">
        <f t="shared" si="15"/>
        <v>7</v>
      </c>
      <c r="Q186" s="48">
        <f t="shared" si="12"/>
        <v>0</v>
      </c>
      <c r="R186" s="48">
        <f t="shared" si="12"/>
        <v>1</v>
      </c>
      <c r="S186" s="48">
        <f t="shared" si="12"/>
        <v>1</v>
      </c>
      <c r="T186" s="48">
        <f t="shared" si="12"/>
        <v>14</v>
      </c>
      <c r="U186" s="48">
        <f t="shared" si="12"/>
        <v>16</v>
      </c>
    </row>
    <row r="187" spans="1:21" x14ac:dyDescent="0.3">
      <c r="A187" s="10">
        <v>280</v>
      </c>
      <c r="B187" s="48">
        <v>0</v>
      </c>
      <c r="C187" s="48">
        <v>0</v>
      </c>
      <c r="D187" s="48">
        <v>0</v>
      </c>
      <c r="E187" s="48">
        <v>0</v>
      </c>
      <c r="F187" s="48">
        <f t="shared" si="13"/>
        <v>0</v>
      </c>
      <c r="G187" s="48">
        <v>0</v>
      </c>
      <c r="H187" s="48">
        <v>0</v>
      </c>
      <c r="I187" s="48">
        <v>0</v>
      </c>
      <c r="J187" s="48">
        <v>5</v>
      </c>
      <c r="K187" s="48">
        <f t="shared" si="14"/>
        <v>5</v>
      </c>
      <c r="L187" s="48">
        <v>1</v>
      </c>
      <c r="M187" s="48">
        <v>0</v>
      </c>
      <c r="N187" s="48">
        <v>1</v>
      </c>
      <c r="O187" s="48">
        <v>2</v>
      </c>
      <c r="P187" s="48">
        <f t="shared" si="15"/>
        <v>4</v>
      </c>
      <c r="Q187" s="48">
        <f t="shared" si="12"/>
        <v>1</v>
      </c>
      <c r="R187" s="48">
        <f t="shared" si="12"/>
        <v>0</v>
      </c>
      <c r="S187" s="48">
        <f t="shared" si="12"/>
        <v>1</v>
      </c>
      <c r="T187" s="48">
        <f t="shared" si="12"/>
        <v>7</v>
      </c>
      <c r="U187" s="48">
        <f t="shared" si="12"/>
        <v>9</v>
      </c>
    </row>
    <row r="188" spans="1:21" x14ac:dyDescent="0.3">
      <c r="A188" s="10">
        <v>281</v>
      </c>
      <c r="B188" s="48">
        <v>0</v>
      </c>
      <c r="C188" s="48">
        <v>0</v>
      </c>
      <c r="D188" s="48">
        <v>0</v>
      </c>
      <c r="E188" s="48">
        <v>1</v>
      </c>
      <c r="F188" s="48">
        <f t="shared" si="13"/>
        <v>1</v>
      </c>
      <c r="G188" s="48">
        <v>0</v>
      </c>
      <c r="H188" s="48">
        <v>0</v>
      </c>
      <c r="I188" s="48">
        <v>0</v>
      </c>
      <c r="J188" s="48">
        <v>3</v>
      </c>
      <c r="K188" s="48">
        <f t="shared" si="14"/>
        <v>3</v>
      </c>
      <c r="L188" s="48">
        <v>0</v>
      </c>
      <c r="M188" s="48">
        <v>0</v>
      </c>
      <c r="N188" s="48">
        <v>0</v>
      </c>
      <c r="O188" s="48">
        <v>2</v>
      </c>
      <c r="P188" s="48">
        <f t="shared" si="15"/>
        <v>2</v>
      </c>
      <c r="Q188" s="48">
        <f t="shared" si="12"/>
        <v>0</v>
      </c>
      <c r="R188" s="48">
        <f t="shared" si="12"/>
        <v>0</v>
      </c>
      <c r="S188" s="48">
        <f t="shared" si="12"/>
        <v>0</v>
      </c>
      <c r="T188" s="48">
        <f t="shared" si="12"/>
        <v>6</v>
      </c>
      <c r="U188" s="48">
        <f t="shared" si="12"/>
        <v>6</v>
      </c>
    </row>
    <row r="189" spans="1:21" x14ac:dyDescent="0.3">
      <c r="A189" s="10">
        <v>282</v>
      </c>
      <c r="B189" s="48">
        <v>0</v>
      </c>
      <c r="C189" s="48">
        <v>0</v>
      </c>
      <c r="D189" s="48">
        <v>1</v>
      </c>
      <c r="E189" s="48">
        <v>0</v>
      </c>
      <c r="F189" s="48">
        <f t="shared" si="13"/>
        <v>1</v>
      </c>
      <c r="G189" s="48">
        <v>1</v>
      </c>
      <c r="H189" s="48">
        <v>0</v>
      </c>
      <c r="I189" s="48">
        <v>0</v>
      </c>
      <c r="J189" s="48">
        <v>0</v>
      </c>
      <c r="K189" s="48">
        <f t="shared" si="14"/>
        <v>1</v>
      </c>
      <c r="L189" s="48">
        <v>0</v>
      </c>
      <c r="M189" s="48">
        <v>1</v>
      </c>
      <c r="N189" s="48">
        <v>0</v>
      </c>
      <c r="O189" s="48">
        <v>2</v>
      </c>
      <c r="P189" s="48">
        <f t="shared" si="15"/>
        <v>3</v>
      </c>
      <c r="Q189" s="48">
        <f t="shared" si="12"/>
        <v>1</v>
      </c>
      <c r="R189" s="48">
        <f t="shared" si="12"/>
        <v>1</v>
      </c>
      <c r="S189" s="48">
        <f t="shared" si="12"/>
        <v>1</v>
      </c>
      <c r="T189" s="48">
        <f t="shared" si="12"/>
        <v>2</v>
      </c>
      <c r="U189" s="48">
        <f t="shared" si="12"/>
        <v>5</v>
      </c>
    </row>
    <row r="190" spans="1:21" x14ac:dyDescent="0.3">
      <c r="A190" s="10">
        <v>283</v>
      </c>
      <c r="B190" s="48">
        <v>1</v>
      </c>
      <c r="C190" s="48">
        <v>0</v>
      </c>
      <c r="D190" s="48">
        <v>1</v>
      </c>
      <c r="E190" s="48">
        <v>0</v>
      </c>
      <c r="F190" s="48">
        <f t="shared" si="13"/>
        <v>2</v>
      </c>
      <c r="G190" s="48">
        <v>0</v>
      </c>
      <c r="H190" s="48">
        <v>1</v>
      </c>
      <c r="I190" s="48">
        <v>1</v>
      </c>
      <c r="J190" s="48">
        <v>6</v>
      </c>
      <c r="K190" s="48">
        <f t="shared" si="14"/>
        <v>8</v>
      </c>
      <c r="L190" s="48">
        <v>0</v>
      </c>
      <c r="M190" s="48">
        <v>0</v>
      </c>
      <c r="N190" s="48">
        <v>2</v>
      </c>
      <c r="O190" s="48">
        <v>6</v>
      </c>
      <c r="P190" s="48">
        <f t="shared" si="15"/>
        <v>8</v>
      </c>
      <c r="Q190" s="48">
        <f t="shared" si="12"/>
        <v>1</v>
      </c>
      <c r="R190" s="48">
        <f t="shared" si="12"/>
        <v>1</v>
      </c>
      <c r="S190" s="48">
        <f t="shared" si="12"/>
        <v>4</v>
      </c>
      <c r="T190" s="48">
        <f t="shared" si="12"/>
        <v>12</v>
      </c>
      <c r="U190" s="48">
        <f t="shared" si="12"/>
        <v>18</v>
      </c>
    </row>
    <row r="191" spans="1:21" x14ac:dyDescent="0.3">
      <c r="A191" s="10">
        <v>284</v>
      </c>
      <c r="B191" s="48">
        <v>0</v>
      </c>
      <c r="C191" s="48">
        <v>0</v>
      </c>
      <c r="D191" s="48">
        <v>0</v>
      </c>
      <c r="E191" s="48">
        <v>2</v>
      </c>
      <c r="F191" s="48">
        <f t="shared" si="13"/>
        <v>2</v>
      </c>
      <c r="G191" s="48">
        <v>0</v>
      </c>
      <c r="H191" s="48">
        <v>0</v>
      </c>
      <c r="I191" s="48">
        <v>0</v>
      </c>
      <c r="J191" s="48">
        <v>2</v>
      </c>
      <c r="K191" s="48">
        <f t="shared" si="14"/>
        <v>2</v>
      </c>
      <c r="L191" s="48">
        <v>0</v>
      </c>
      <c r="M191" s="48">
        <v>0</v>
      </c>
      <c r="N191" s="48">
        <v>0</v>
      </c>
      <c r="O191" s="48">
        <v>1</v>
      </c>
      <c r="P191" s="48">
        <f t="shared" si="15"/>
        <v>1</v>
      </c>
      <c r="Q191" s="48">
        <f t="shared" si="12"/>
        <v>0</v>
      </c>
      <c r="R191" s="48">
        <f t="shared" si="12"/>
        <v>0</v>
      </c>
      <c r="S191" s="48">
        <f t="shared" si="12"/>
        <v>0</v>
      </c>
      <c r="T191" s="48">
        <f t="shared" si="12"/>
        <v>5</v>
      </c>
      <c r="U191" s="48">
        <f t="shared" si="12"/>
        <v>5</v>
      </c>
    </row>
    <row r="192" spans="1:21" x14ac:dyDescent="0.3">
      <c r="A192" s="10">
        <v>285</v>
      </c>
      <c r="B192" s="48">
        <v>0</v>
      </c>
      <c r="C192" s="48">
        <v>0</v>
      </c>
      <c r="D192" s="48">
        <v>0</v>
      </c>
      <c r="E192" s="48">
        <v>2</v>
      </c>
      <c r="F192" s="48">
        <f t="shared" si="13"/>
        <v>2</v>
      </c>
      <c r="G192" s="48">
        <v>0</v>
      </c>
      <c r="H192" s="48">
        <v>0</v>
      </c>
      <c r="I192" s="48">
        <v>1</v>
      </c>
      <c r="J192" s="48">
        <v>3</v>
      </c>
      <c r="K192" s="48">
        <f t="shared" si="14"/>
        <v>4</v>
      </c>
      <c r="L192" s="48">
        <v>0</v>
      </c>
      <c r="M192" s="48">
        <v>0</v>
      </c>
      <c r="N192" s="48">
        <v>0</v>
      </c>
      <c r="O192" s="48">
        <v>1</v>
      </c>
      <c r="P192" s="48">
        <f t="shared" si="15"/>
        <v>1</v>
      </c>
      <c r="Q192" s="48">
        <f t="shared" si="12"/>
        <v>0</v>
      </c>
      <c r="R192" s="48">
        <f t="shared" si="12"/>
        <v>0</v>
      </c>
      <c r="S192" s="48">
        <f t="shared" si="12"/>
        <v>1</v>
      </c>
      <c r="T192" s="48">
        <f t="shared" si="12"/>
        <v>6</v>
      </c>
      <c r="U192" s="48">
        <f t="shared" si="12"/>
        <v>7</v>
      </c>
    </row>
    <row r="193" spans="1:21" x14ac:dyDescent="0.3">
      <c r="A193" s="10">
        <v>286</v>
      </c>
      <c r="B193" s="48">
        <v>0</v>
      </c>
      <c r="C193" s="48">
        <v>0</v>
      </c>
      <c r="D193" s="48">
        <v>0</v>
      </c>
      <c r="E193" s="48">
        <v>0</v>
      </c>
      <c r="F193" s="48">
        <f t="shared" si="13"/>
        <v>0</v>
      </c>
      <c r="G193" s="48">
        <v>0</v>
      </c>
      <c r="H193" s="48">
        <v>2</v>
      </c>
      <c r="I193" s="48">
        <v>0</v>
      </c>
      <c r="J193" s="48">
        <v>2</v>
      </c>
      <c r="K193" s="48">
        <f t="shared" si="14"/>
        <v>4</v>
      </c>
      <c r="L193" s="48">
        <v>0</v>
      </c>
      <c r="M193" s="48">
        <v>1</v>
      </c>
      <c r="N193" s="48">
        <v>2</v>
      </c>
      <c r="O193" s="48">
        <v>0</v>
      </c>
      <c r="P193" s="48">
        <f t="shared" si="15"/>
        <v>3</v>
      </c>
      <c r="Q193" s="48">
        <f t="shared" si="12"/>
        <v>0</v>
      </c>
      <c r="R193" s="48">
        <f t="shared" si="12"/>
        <v>3</v>
      </c>
      <c r="S193" s="48">
        <f t="shared" si="12"/>
        <v>2</v>
      </c>
      <c r="T193" s="48">
        <f t="shared" si="12"/>
        <v>2</v>
      </c>
      <c r="U193" s="48">
        <f t="shared" si="12"/>
        <v>7</v>
      </c>
    </row>
    <row r="194" spans="1:21" x14ac:dyDescent="0.3">
      <c r="A194" s="10">
        <v>287</v>
      </c>
      <c r="B194" s="48">
        <v>0</v>
      </c>
      <c r="C194" s="48">
        <v>0</v>
      </c>
      <c r="D194" s="48">
        <v>1</v>
      </c>
      <c r="E194" s="48">
        <v>6</v>
      </c>
      <c r="F194" s="48">
        <f t="shared" si="13"/>
        <v>7</v>
      </c>
      <c r="G194" s="48">
        <v>0</v>
      </c>
      <c r="H194" s="48">
        <v>1</v>
      </c>
      <c r="I194" s="48">
        <v>1</v>
      </c>
      <c r="J194" s="48">
        <v>3</v>
      </c>
      <c r="K194" s="48">
        <f t="shared" si="14"/>
        <v>5</v>
      </c>
      <c r="L194" s="48">
        <v>0</v>
      </c>
      <c r="M194" s="48">
        <v>0</v>
      </c>
      <c r="N194" s="48">
        <v>0</v>
      </c>
      <c r="O194" s="48">
        <v>1</v>
      </c>
      <c r="P194" s="48">
        <f t="shared" si="15"/>
        <v>1</v>
      </c>
      <c r="Q194" s="48">
        <f t="shared" si="12"/>
        <v>0</v>
      </c>
      <c r="R194" s="48">
        <f t="shared" si="12"/>
        <v>1</v>
      </c>
      <c r="S194" s="48">
        <f t="shared" si="12"/>
        <v>2</v>
      </c>
      <c r="T194" s="48">
        <f t="shared" si="12"/>
        <v>10</v>
      </c>
      <c r="U194" s="48">
        <f t="shared" si="12"/>
        <v>13</v>
      </c>
    </row>
    <row r="195" spans="1:21" x14ac:dyDescent="0.3">
      <c r="A195" s="10">
        <v>288</v>
      </c>
      <c r="B195" s="48">
        <v>0</v>
      </c>
      <c r="C195" s="48">
        <v>0</v>
      </c>
      <c r="D195" s="48">
        <v>2</v>
      </c>
      <c r="E195" s="48">
        <v>3</v>
      </c>
      <c r="F195" s="48">
        <f t="shared" si="13"/>
        <v>5</v>
      </c>
      <c r="G195" s="48">
        <v>0</v>
      </c>
      <c r="H195" s="48">
        <v>1</v>
      </c>
      <c r="I195" s="48">
        <v>0</v>
      </c>
      <c r="J195" s="48">
        <v>1</v>
      </c>
      <c r="K195" s="48">
        <f t="shared" si="14"/>
        <v>2</v>
      </c>
      <c r="L195" s="48">
        <v>0</v>
      </c>
      <c r="M195" s="48">
        <v>0</v>
      </c>
      <c r="N195" s="48">
        <v>4</v>
      </c>
      <c r="O195" s="48">
        <v>1</v>
      </c>
      <c r="P195" s="48">
        <f t="shared" si="15"/>
        <v>5</v>
      </c>
      <c r="Q195" s="48">
        <f t="shared" si="12"/>
        <v>0</v>
      </c>
      <c r="R195" s="48">
        <f t="shared" si="12"/>
        <v>1</v>
      </c>
      <c r="S195" s="48">
        <f t="shared" si="12"/>
        <v>6</v>
      </c>
      <c r="T195" s="48">
        <f t="shared" si="12"/>
        <v>5</v>
      </c>
      <c r="U195" s="48">
        <f t="shared" si="12"/>
        <v>12</v>
      </c>
    </row>
    <row r="196" spans="1:21" x14ac:dyDescent="0.3">
      <c r="A196" s="10">
        <v>289</v>
      </c>
      <c r="B196" s="48">
        <v>0</v>
      </c>
      <c r="C196" s="48">
        <v>0</v>
      </c>
      <c r="D196" s="48">
        <v>0</v>
      </c>
      <c r="E196" s="48">
        <v>1</v>
      </c>
      <c r="F196" s="48">
        <f t="shared" si="13"/>
        <v>1</v>
      </c>
      <c r="G196" s="48">
        <v>0</v>
      </c>
      <c r="H196" s="48">
        <v>0</v>
      </c>
      <c r="I196" s="48">
        <v>0</v>
      </c>
      <c r="J196" s="48">
        <v>2</v>
      </c>
      <c r="K196" s="48">
        <f t="shared" si="14"/>
        <v>2</v>
      </c>
      <c r="L196" s="48">
        <v>0</v>
      </c>
      <c r="M196" s="48">
        <v>1</v>
      </c>
      <c r="N196" s="48">
        <v>1</v>
      </c>
      <c r="O196" s="48">
        <v>3</v>
      </c>
      <c r="P196" s="48">
        <f t="shared" si="15"/>
        <v>5</v>
      </c>
      <c r="Q196" s="48">
        <f t="shared" si="12"/>
        <v>0</v>
      </c>
      <c r="R196" s="48">
        <f t="shared" si="12"/>
        <v>1</v>
      </c>
      <c r="S196" s="48">
        <f t="shared" si="12"/>
        <v>1</v>
      </c>
      <c r="T196" s="48">
        <f t="shared" si="12"/>
        <v>6</v>
      </c>
      <c r="U196" s="48">
        <f t="shared" si="12"/>
        <v>8</v>
      </c>
    </row>
    <row r="197" spans="1:21" x14ac:dyDescent="0.3">
      <c r="A197" s="10">
        <v>290</v>
      </c>
      <c r="B197" s="48">
        <v>0</v>
      </c>
      <c r="C197" s="48">
        <v>0</v>
      </c>
      <c r="D197" s="48">
        <v>0</v>
      </c>
      <c r="E197" s="48">
        <v>1</v>
      </c>
      <c r="F197" s="48">
        <f t="shared" si="13"/>
        <v>1</v>
      </c>
      <c r="G197" s="48">
        <v>1</v>
      </c>
      <c r="H197" s="48">
        <v>1</v>
      </c>
      <c r="I197" s="48">
        <v>1</v>
      </c>
      <c r="J197" s="48">
        <v>0</v>
      </c>
      <c r="K197" s="48">
        <f t="shared" si="14"/>
        <v>3</v>
      </c>
      <c r="L197" s="48">
        <v>1</v>
      </c>
      <c r="M197" s="48">
        <v>0</v>
      </c>
      <c r="N197" s="48">
        <v>0</v>
      </c>
      <c r="O197" s="48">
        <v>2</v>
      </c>
      <c r="P197" s="48">
        <f t="shared" si="15"/>
        <v>3</v>
      </c>
      <c r="Q197" s="48">
        <f t="shared" si="12"/>
        <v>2</v>
      </c>
      <c r="R197" s="48">
        <f t="shared" si="12"/>
        <v>1</v>
      </c>
      <c r="S197" s="48">
        <f t="shared" si="12"/>
        <v>1</v>
      </c>
      <c r="T197" s="48">
        <f t="shared" si="12"/>
        <v>3</v>
      </c>
      <c r="U197" s="48">
        <f t="shared" si="12"/>
        <v>7</v>
      </c>
    </row>
    <row r="198" spans="1:21" x14ac:dyDescent="0.3">
      <c r="A198" s="10">
        <v>291</v>
      </c>
      <c r="B198" s="48">
        <v>0</v>
      </c>
      <c r="C198" s="48">
        <v>0</v>
      </c>
      <c r="D198" s="48">
        <v>0</v>
      </c>
      <c r="E198" s="48">
        <v>0</v>
      </c>
      <c r="F198" s="48">
        <f t="shared" si="13"/>
        <v>0</v>
      </c>
      <c r="G198" s="48">
        <v>0</v>
      </c>
      <c r="H198" s="48">
        <v>0</v>
      </c>
      <c r="I198" s="48">
        <v>0</v>
      </c>
      <c r="J198" s="48">
        <v>0</v>
      </c>
      <c r="K198" s="48">
        <f t="shared" si="14"/>
        <v>0</v>
      </c>
      <c r="L198" s="48">
        <v>1</v>
      </c>
      <c r="M198" s="48">
        <v>0</v>
      </c>
      <c r="N198" s="48">
        <v>1</v>
      </c>
      <c r="O198" s="48">
        <v>1</v>
      </c>
      <c r="P198" s="48">
        <f t="shared" si="15"/>
        <v>3</v>
      </c>
      <c r="Q198" s="48">
        <f t="shared" si="12"/>
        <v>1</v>
      </c>
      <c r="R198" s="48">
        <f t="shared" si="12"/>
        <v>0</v>
      </c>
      <c r="S198" s="48">
        <f t="shared" si="12"/>
        <v>1</v>
      </c>
      <c r="T198" s="48">
        <f t="shared" si="12"/>
        <v>1</v>
      </c>
      <c r="U198" s="48">
        <f t="shared" si="12"/>
        <v>3</v>
      </c>
    </row>
    <row r="199" spans="1:21" x14ac:dyDescent="0.3">
      <c r="A199" s="10">
        <v>292</v>
      </c>
      <c r="B199" s="48">
        <v>0</v>
      </c>
      <c r="C199" s="48">
        <v>0</v>
      </c>
      <c r="D199" s="48">
        <v>0</v>
      </c>
      <c r="E199" s="48">
        <v>0</v>
      </c>
      <c r="F199" s="48">
        <f t="shared" si="13"/>
        <v>0</v>
      </c>
      <c r="G199" s="48">
        <v>0</v>
      </c>
      <c r="H199" s="48">
        <v>0</v>
      </c>
      <c r="I199" s="48">
        <v>2</v>
      </c>
      <c r="J199" s="48">
        <v>0</v>
      </c>
      <c r="K199" s="48">
        <f t="shared" si="14"/>
        <v>2</v>
      </c>
      <c r="L199" s="48">
        <v>0</v>
      </c>
      <c r="M199" s="48">
        <v>0</v>
      </c>
      <c r="N199" s="48">
        <v>0</v>
      </c>
      <c r="O199" s="48">
        <v>2</v>
      </c>
      <c r="P199" s="48">
        <f t="shared" si="15"/>
        <v>2</v>
      </c>
      <c r="Q199" s="48">
        <f t="shared" si="12"/>
        <v>0</v>
      </c>
      <c r="R199" s="48">
        <f t="shared" si="12"/>
        <v>0</v>
      </c>
      <c r="S199" s="48">
        <f t="shared" si="12"/>
        <v>2</v>
      </c>
      <c r="T199" s="48">
        <f t="shared" si="12"/>
        <v>2</v>
      </c>
      <c r="U199" s="48">
        <f t="shared" si="12"/>
        <v>4</v>
      </c>
    </row>
    <row r="200" spans="1:21" x14ac:dyDescent="0.3">
      <c r="A200" s="10">
        <v>293</v>
      </c>
      <c r="B200" s="48">
        <v>0</v>
      </c>
      <c r="C200" s="48">
        <v>0</v>
      </c>
      <c r="D200" s="48">
        <v>0</v>
      </c>
      <c r="E200" s="48">
        <v>4</v>
      </c>
      <c r="F200" s="48">
        <f t="shared" si="13"/>
        <v>4</v>
      </c>
      <c r="G200" s="48">
        <v>0</v>
      </c>
      <c r="H200" s="48">
        <v>0</v>
      </c>
      <c r="I200" s="48">
        <v>0</v>
      </c>
      <c r="J200" s="48">
        <v>2</v>
      </c>
      <c r="K200" s="48">
        <f t="shared" si="14"/>
        <v>2</v>
      </c>
      <c r="L200" s="48">
        <v>0</v>
      </c>
      <c r="M200" s="48">
        <v>2</v>
      </c>
      <c r="N200" s="48">
        <v>2</v>
      </c>
      <c r="O200" s="48">
        <v>5</v>
      </c>
      <c r="P200" s="48">
        <f t="shared" si="15"/>
        <v>9</v>
      </c>
      <c r="Q200" s="48">
        <f t="shared" si="12"/>
        <v>0</v>
      </c>
      <c r="R200" s="48">
        <f t="shared" si="12"/>
        <v>2</v>
      </c>
      <c r="S200" s="48">
        <f t="shared" si="12"/>
        <v>2</v>
      </c>
      <c r="T200" s="48">
        <f t="shared" si="12"/>
        <v>11</v>
      </c>
      <c r="U200" s="48">
        <f t="shared" si="12"/>
        <v>15</v>
      </c>
    </row>
    <row r="201" spans="1:21" x14ac:dyDescent="0.3">
      <c r="A201" s="10">
        <v>294</v>
      </c>
      <c r="B201" s="48">
        <v>0</v>
      </c>
      <c r="C201" s="48">
        <v>0</v>
      </c>
      <c r="D201" s="48">
        <v>0</v>
      </c>
      <c r="E201" s="48">
        <v>7</v>
      </c>
      <c r="F201" s="48">
        <f t="shared" si="13"/>
        <v>7</v>
      </c>
      <c r="G201" s="48">
        <v>0</v>
      </c>
      <c r="H201" s="48">
        <v>0</v>
      </c>
      <c r="I201" s="48">
        <v>0</v>
      </c>
      <c r="J201" s="48">
        <v>3</v>
      </c>
      <c r="K201" s="48">
        <f t="shared" si="14"/>
        <v>3</v>
      </c>
      <c r="L201" s="48">
        <v>0</v>
      </c>
      <c r="M201" s="48">
        <v>1</v>
      </c>
      <c r="N201" s="48">
        <v>1</v>
      </c>
      <c r="O201" s="48">
        <v>6</v>
      </c>
      <c r="P201" s="48">
        <f t="shared" si="15"/>
        <v>8</v>
      </c>
      <c r="Q201" s="48">
        <f t="shared" si="12"/>
        <v>0</v>
      </c>
      <c r="R201" s="48">
        <f t="shared" si="12"/>
        <v>1</v>
      </c>
      <c r="S201" s="48">
        <f t="shared" si="12"/>
        <v>1</v>
      </c>
      <c r="T201" s="48">
        <f t="shared" si="12"/>
        <v>16</v>
      </c>
      <c r="U201" s="48">
        <f t="shared" si="12"/>
        <v>18</v>
      </c>
    </row>
    <row r="202" spans="1:21" x14ac:dyDescent="0.3">
      <c r="A202" s="10">
        <v>295</v>
      </c>
      <c r="B202" s="48">
        <v>1</v>
      </c>
      <c r="C202" s="48">
        <v>1</v>
      </c>
      <c r="D202" s="48">
        <v>0</v>
      </c>
      <c r="E202" s="48">
        <v>14</v>
      </c>
      <c r="F202" s="48">
        <f t="shared" si="13"/>
        <v>16</v>
      </c>
      <c r="G202" s="48">
        <v>1</v>
      </c>
      <c r="H202" s="48">
        <v>2</v>
      </c>
      <c r="I202" s="48">
        <v>2</v>
      </c>
      <c r="J202" s="48">
        <v>12</v>
      </c>
      <c r="K202" s="48">
        <f t="shared" si="14"/>
        <v>17</v>
      </c>
      <c r="L202" s="48">
        <v>0</v>
      </c>
      <c r="M202" s="48">
        <v>0</v>
      </c>
      <c r="N202" s="48">
        <v>2</v>
      </c>
      <c r="O202" s="48">
        <v>20</v>
      </c>
      <c r="P202" s="48">
        <f t="shared" si="15"/>
        <v>22</v>
      </c>
      <c r="Q202" s="48">
        <f t="shared" si="12"/>
        <v>2</v>
      </c>
      <c r="R202" s="48">
        <f t="shared" si="12"/>
        <v>3</v>
      </c>
      <c r="S202" s="48">
        <f t="shared" si="12"/>
        <v>4</v>
      </c>
      <c r="T202" s="48">
        <f t="shared" si="12"/>
        <v>46</v>
      </c>
      <c r="U202" s="48">
        <f t="shared" si="12"/>
        <v>55</v>
      </c>
    </row>
    <row r="203" spans="1:21" x14ac:dyDescent="0.3">
      <c r="A203" s="10">
        <v>296</v>
      </c>
      <c r="B203" s="48">
        <v>1</v>
      </c>
      <c r="C203" s="48">
        <v>1</v>
      </c>
      <c r="D203" s="48">
        <v>1</v>
      </c>
      <c r="E203" s="48">
        <v>4</v>
      </c>
      <c r="F203" s="48">
        <f t="shared" si="13"/>
        <v>7</v>
      </c>
      <c r="G203" s="48">
        <v>0</v>
      </c>
      <c r="H203" s="48">
        <v>0</v>
      </c>
      <c r="I203" s="48">
        <v>1</v>
      </c>
      <c r="J203" s="48">
        <v>9</v>
      </c>
      <c r="K203" s="48">
        <f t="shared" si="14"/>
        <v>10</v>
      </c>
      <c r="L203" s="48">
        <v>0</v>
      </c>
      <c r="M203" s="48">
        <v>0</v>
      </c>
      <c r="N203" s="48">
        <v>1</v>
      </c>
      <c r="O203" s="48">
        <v>8</v>
      </c>
      <c r="P203" s="48">
        <f t="shared" si="15"/>
        <v>9</v>
      </c>
      <c r="Q203" s="48">
        <f t="shared" si="12"/>
        <v>1</v>
      </c>
      <c r="R203" s="48">
        <f t="shared" si="12"/>
        <v>1</v>
      </c>
      <c r="S203" s="48">
        <f t="shared" si="12"/>
        <v>3</v>
      </c>
      <c r="T203" s="48">
        <f t="shared" si="12"/>
        <v>21</v>
      </c>
      <c r="U203" s="48">
        <f t="shared" si="12"/>
        <v>26</v>
      </c>
    </row>
    <row r="204" spans="1:21" x14ac:dyDescent="0.3">
      <c r="A204" s="10">
        <v>297</v>
      </c>
      <c r="B204" s="48">
        <v>0</v>
      </c>
      <c r="C204" s="48">
        <v>4</v>
      </c>
      <c r="D204" s="48">
        <v>7</v>
      </c>
      <c r="E204" s="48">
        <v>59</v>
      </c>
      <c r="F204" s="48">
        <f t="shared" si="13"/>
        <v>70</v>
      </c>
      <c r="G204" s="48">
        <v>0</v>
      </c>
      <c r="H204" s="48">
        <v>7</v>
      </c>
      <c r="I204" s="48">
        <v>13</v>
      </c>
      <c r="J204" s="48">
        <v>81</v>
      </c>
      <c r="K204" s="48">
        <f t="shared" si="14"/>
        <v>101</v>
      </c>
      <c r="L204" s="48">
        <v>0</v>
      </c>
      <c r="M204" s="48">
        <v>0</v>
      </c>
      <c r="N204" s="48">
        <v>6</v>
      </c>
      <c r="O204" s="48">
        <v>61</v>
      </c>
      <c r="P204" s="48">
        <f t="shared" si="15"/>
        <v>67</v>
      </c>
      <c r="Q204" s="48">
        <f t="shared" si="12"/>
        <v>0</v>
      </c>
      <c r="R204" s="48">
        <f t="shared" si="12"/>
        <v>11</v>
      </c>
      <c r="S204" s="48">
        <f t="shared" si="12"/>
        <v>26</v>
      </c>
      <c r="T204" s="48">
        <f t="shared" si="12"/>
        <v>201</v>
      </c>
      <c r="U204" s="48">
        <f t="shared" si="12"/>
        <v>238</v>
      </c>
    </row>
    <row r="205" spans="1:21" x14ac:dyDescent="0.3">
      <c r="A205" s="10">
        <v>298</v>
      </c>
      <c r="B205" s="48">
        <v>0</v>
      </c>
      <c r="C205" s="48">
        <v>2</v>
      </c>
      <c r="D205" s="48">
        <v>0</v>
      </c>
      <c r="E205" s="48">
        <v>3</v>
      </c>
      <c r="F205" s="48">
        <f t="shared" si="13"/>
        <v>5</v>
      </c>
      <c r="G205" s="48">
        <v>0</v>
      </c>
      <c r="H205" s="48">
        <v>2</v>
      </c>
      <c r="I205" s="48">
        <v>4</v>
      </c>
      <c r="J205" s="48">
        <v>8</v>
      </c>
      <c r="K205" s="48">
        <f t="shared" si="14"/>
        <v>14</v>
      </c>
      <c r="L205" s="48">
        <v>1</v>
      </c>
      <c r="M205" s="48">
        <v>1</v>
      </c>
      <c r="N205" s="48">
        <v>3</v>
      </c>
      <c r="O205" s="48">
        <v>11</v>
      </c>
      <c r="P205" s="48">
        <f t="shared" si="15"/>
        <v>16</v>
      </c>
      <c r="Q205" s="48">
        <f t="shared" si="12"/>
        <v>1</v>
      </c>
      <c r="R205" s="48">
        <f t="shared" si="12"/>
        <v>5</v>
      </c>
      <c r="S205" s="48">
        <f t="shared" si="12"/>
        <v>7</v>
      </c>
      <c r="T205" s="48">
        <f t="shared" si="12"/>
        <v>22</v>
      </c>
      <c r="U205" s="48">
        <f t="shared" si="12"/>
        <v>35</v>
      </c>
    </row>
    <row r="206" spans="1:21" x14ac:dyDescent="0.3">
      <c r="A206" s="10">
        <v>299</v>
      </c>
      <c r="B206" s="48">
        <v>0</v>
      </c>
      <c r="C206" s="48">
        <v>0</v>
      </c>
      <c r="D206" s="48">
        <v>1</v>
      </c>
      <c r="E206" s="48">
        <v>2</v>
      </c>
      <c r="F206" s="48">
        <f t="shared" si="13"/>
        <v>3</v>
      </c>
      <c r="G206" s="48">
        <v>0</v>
      </c>
      <c r="H206" s="48">
        <v>0</v>
      </c>
      <c r="I206" s="48">
        <v>1</v>
      </c>
      <c r="J206" s="48">
        <v>2</v>
      </c>
      <c r="K206" s="48">
        <f t="shared" si="14"/>
        <v>3</v>
      </c>
      <c r="L206" s="48">
        <v>0</v>
      </c>
      <c r="M206" s="48">
        <v>0</v>
      </c>
      <c r="N206" s="48">
        <v>0</v>
      </c>
      <c r="O206" s="48">
        <v>3</v>
      </c>
      <c r="P206" s="48">
        <f t="shared" si="15"/>
        <v>3</v>
      </c>
      <c r="Q206" s="48">
        <f t="shared" si="12"/>
        <v>0</v>
      </c>
      <c r="R206" s="48">
        <f t="shared" si="12"/>
        <v>0</v>
      </c>
      <c r="S206" s="48">
        <f t="shared" si="12"/>
        <v>2</v>
      </c>
      <c r="T206" s="48">
        <f t="shared" si="12"/>
        <v>7</v>
      </c>
      <c r="U206" s="48">
        <f t="shared" si="12"/>
        <v>9</v>
      </c>
    </row>
    <row r="207" spans="1:21" x14ac:dyDescent="0.3">
      <c r="A207" s="10">
        <v>300</v>
      </c>
      <c r="B207" s="48">
        <v>1</v>
      </c>
      <c r="C207" s="48">
        <v>0</v>
      </c>
      <c r="D207" s="48">
        <v>1</v>
      </c>
      <c r="E207" s="48">
        <v>7</v>
      </c>
      <c r="F207" s="48">
        <f t="shared" si="13"/>
        <v>9</v>
      </c>
      <c r="G207" s="48">
        <v>0</v>
      </c>
      <c r="H207" s="48">
        <v>0</v>
      </c>
      <c r="I207" s="48">
        <v>2</v>
      </c>
      <c r="J207" s="48">
        <v>5</v>
      </c>
      <c r="K207" s="48">
        <f t="shared" si="14"/>
        <v>7</v>
      </c>
      <c r="L207" s="48">
        <v>0</v>
      </c>
      <c r="M207" s="48">
        <v>1</v>
      </c>
      <c r="N207" s="48">
        <v>1</v>
      </c>
      <c r="O207" s="48">
        <v>6</v>
      </c>
      <c r="P207" s="48">
        <f t="shared" si="15"/>
        <v>8</v>
      </c>
      <c r="Q207" s="48">
        <f t="shared" ref="Q207:U257" si="16">B207+G207+L207</f>
        <v>1</v>
      </c>
      <c r="R207" s="48">
        <f t="shared" si="16"/>
        <v>1</v>
      </c>
      <c r="S207" s="48">
        <f t="shared" si="16"/>
        <v>4</v>
      </c>
      <c r="T207" s="48">
        <f t="shared" si="16"/>
        <v>18</v>
      </c>
      <c r="U207" s="48">
        <f t="shared" si="16"/>
        <v>24</v>
      </c>
    </row>
    <row r="208" spans="1:21" x14ac:dyDescent="0.3">
      <c r="A208" s="10">
        <v>301</v>
      </c>
      <c r="B208" s="48">
        <v>1</v>
      </c>
      <c r="C208" s="48">
        <v>0</v>
      </c>
      <c r="D208" s="48">
        <v>1</v>
      </c>
      <c r="E208" s="48">
        <v>1</v>
      </c>
      <c r="F208" s="48">
        <f t="shared" si="13"/>
        <v>3</v>
      </c>
      <c r="G208" s="48">
        <v>1</v>
      </c>
      <c r="H208" s="48">
        <v>1</v>
      </c>
      <c r="I208" s="48">
        <v>0</v>
      </c>
      <c r="J208" s="48">
        <v>0</v>
      </c>
      <c r="K208" s="48">
        <f t="shared" si="14"/>
        <v>2</v>
      </c>
      <c r="L208" s="48">
        <v>0</v>
      </c>
      <c r="M208" s="48">
        <v>0</v>
      </c>
      <c r="N208" s="48">
        <v>1</v>
      </c>
      <c r="O208" s="48">
        <v>2</v>
      </c>
      <c r="P208" s="48">
        <f t="shared" si="15"/>
        <v>3</v>
      </c>
      <c r="Q208" s="48">
        <f t="shared" si="16"/>
        <v>2</v>
      </c>
      <c r="R208" s="48">
        <f t="shared" si="16"/>
        <v>1</v>
      </c>
      <c r="S208" s="48">
        <f t="shared" si="16"/>
        <v>2</v>
      </c>
      <c r="T208" s="48">
        <f t="shared" si="16"/>
        <v>3</v>
      </c>
      <c r="U208" s="48">
        <f t="shared" si="16"/>
        <v>8</v>
      </c>
    </row>
    <row r="209" spans="1:21" x14ac:dyDescent="0.3">
      <c r="A209" s="10">
        <v>302</v>
      </c>
      <c r="B209" s="48">
        <v>0</v>
      </c>
      <c r="C209" s="48">
        <v>2</v>
      </c>
      <c r="D209" s="48">
        <v>1</v>
      </c>
      <c r="E209" s="48">
        <v>0</v>
      </c>
      <c r="F209" s="48">
        <f t="shared" si="13"/>
        <v>3</v>
      </c>
      <c r="G209" s="48">
        <v>0</v>
      </c>
      <c r="H209" s="48">
        <v>2</v>
      </c>
      <c r="I209" s="48">
        <v>0</v>
      </c>
      <c r="J209" s="48">
        <v>0</v>
      </c>
      <c r="K209" s="48">
        <f t="shared" si="14"/>
        <v>2</v>
      </c>
      <c r="L209" s="48">
        <v>0</v>
      </c>
      <c r="M209" s="48">
        <v>1</v>
      </c>
      <c r="N209" s="48">
        <v>2</v>
      </c>
      <c r="O209" s="48">
        <v>2</v>
      </c>
      <c r="P209" s="48">
        <f t="shared" si="15"/>
        <v>5</v>
      </c>
      <c r="Q209" s="48">
        <f t="shared" si="16"/>
        <v>0</v>
      </c>
      <c r="R209" s="48">
        <f t="shared" si="16"/>
        <v>5</v>
      </c>
      <c r="S209" s="48">
        <f t="shared" si="16"/>
        <v>3</v>
      </c>
      <c r="T209" s="48">
        <f t="shared" si="16"/>
        <v>2</v>
      </c>
      <c r="U209" s="48">
        <f t="shared" si="16"/>
        <v>10</v>
      </c>
    </row>
    <row r="210" spans="1:21" x14ac:dyDescent="0.3">
      <c r="A210" s="10">
        <v>303</v>
      </c>
      <c r="B210" s="48">
        <v>0</v>
      </c>
      <c r="C210" s="48">
        <v>0</v>
      </c>
      <c r="D210" s="48">
        <v>0</v>
      </c>
      <c r="E210" s="48">
        <v>0</v>
      </c>
      <c r="F210" s="48">
        <f t="shared" si="13"/>
        <v>0</v>
      </c>
      <c r="G210" s="48">
        <v>0</v>
      </c>
      <c r="H210" s="48">
        <v>0</v>
      </c>
      <c r="I210" s="48">
        <v>0</v>
      </c>
      <c r="J210" s="48">
        <v>0</v>
      </c>
      <c r="K210" s="48">
        <f t="shared" si="14"/>
        <v>0</v>
      </c>
      <c r="L210" s="48">
        <v>0</v>
      </c>
      <c r="M210" s="48">
        <v>0</v>
      </c>
      <c r="N210" s="48">
        <v>1</v>
      </c>
      <c r="O210" s="48">
        <v>0</v>
      </c>
      <c r="P210" s="48">
        <f t="shared" si="15"/>
        <v>1</v>
      </c>
      <c r="Q210" s="48">
        <f t="shared" si="16"/>
        <v>0</v>
      </c>
      <c r="R210" s="48">
        <f t="shared" si="16"/>
        <v>0</v>
      </c>
      <c r="S210" s="48">
        <f t="shared" si="16"/>
        <v>1</v>
      </c>
      <c r="T210" s="48">
        <f t="shared" si="16"/>
        <v>0</v>
      </c>
      <c r="U210" s="48">
        <f t="shared" si="16"/>
        <v>1</v>
      </c>
    </row>
    <row r="211" spans="1:21" x14ac:dyDescent="0.3">
      <c r="A211" s="10">
        <v>304</v>
      </c>
      <c r="B211" s="48">
        <v>0</v>
      </c>
      <c r="C211" s="48">
        <v>0</v>
      </c>
      <c r="D211" s="48">
        <v>0</v>
      </c>
      <c r="E211" s="48">
        <v>0</v>
      </c>
      <c r="F211" s="48">
        <f t="shared" si="13"/>
        <v>0</v>
      </c>
      <c r="G211" s="48">
        <v>0</v>
      </c>
      <c r="H211" s="48">
        <v>0</v>
      </c>
      <c r="I211" s="48">
        <v>0</v>
      </c>
      <c r="J211" s="48">
        <v>2</v>
      </c>
      <c r="K211" s="48">
        <f t="shared" si="14"/>
        <v>2</v>
      </c>
      <c r="L211" s="48">
        <v>0</v>
      </c>
      <c r="M211" s="48">
        <v>0</v>
      </c>
      <c r="N211" s="48">
        <v>0</v>
      </c>
      <c r="O211" s="48">
        <v>3</v>
      </c>
      <c r="P211" s="48">
        <f t="shared" si="15"/>
        <v>3</v>
      </c>
      <c r="Q211" s="48">
        <f t="shared" si="16"/>
        <v>0</v>
      </c>
      <c r="R211" s="48">
        <f t="shared" si="16"/>
        <v>0</v>
      </c>
      <c r="S211" s="48">
        <f t="shared" si="16"/>
        <v>0</v>
      </c>
      <c r="T211" s="48">
        <f t="shared" si="16"/>
        <v>5</v>
      </c>
      <c r="U211" s="48">
        <f t="shared" si="16"/>
        <v>5</v>
      </c>
    </row>
    <row r="212" spans="1:21" x14ac:dyDescent="0.3">
      <c r="A212" s="10">
        <v>305</v>
      </c>
      <c r="B212" s="48">
        <v>0</v>
      </c>
      <c r="C212" s="48">
        <v>0</v>
      </c>
      <c r="D212" s="48">
        <v>0</v>
      </c>
      <c r="E212" s="48">
        <v>0</v>
      </c>
      <c r="F212" s="48">
        <f t="shared" si="13"/>
        <v>0</v>
      </c>
      <c r="G212" s="48">
        <v>0</v>
      </c>
      <c r="H212" s="48">
        <v>0</v>
      </c>
      <c r="I212" s="48">
        <v>0</v>
      </c>
      <c r="J212" s="48">
        <v>0</v>
      </c>
      <c r="K212" s="48">
        <f t="shared" si="14"/>
        <v>0</v>
      </c>
      <c r="L212" s="48">
        <v>0</v>
      </c>
      <c r="M212" s="48">
        <v>0</v>
      </c>
      <c r="N212" s="48">
        <v>0</v>
      </c>
      <c r="O212" s="48">
        <v>0</v>
      </c>
      <c r="P212" s="48">
        <f t="shared" si="15"/>
        <v>0</v>
      </c>
      <c r="Q212" s="48">
        <f t="shared" si="16"/>
        <v>0</v>
      </c>
      <c r="R212" s="48">
        <f t="shared" si="16"/>
        <v>0</v>
      </c>
      <c r="S212" s="48">
        <f t="shared" si="16"/>
        <v>0</v>
      </c>
      <c r="T212" s="48">
        <f t="shared" si="16"/>
        <v>0</v>
      </c>
      <c r="U212" s="48">
        <f t="shared" si="16"/>
        <v>0</v>
      </c>
    </row>
    <row r="213" spans="1:21" x14ac:dyDescent="0.3">
      <c r="A213" s="10">
        <v>306</v>
      </c>
      <c r="B213" s="48">
        <v>0</v>
      </c>
      <c r="C213" s="48">
        <v>0</v>
      </c>
      <c r="D213" s="48">
        <v>0</v>
      </c>
      <c r="E213" s="48">
        <v>0</v>
      </c>
      <c r="F213" s="48">
        <f t="shared" si="13"/>
        <v>0</v>
      </c>
      <c r="G213" s="48">
        <v>0</v>
      </c>
      <c r="H213" s="48">
        <v>1</v>
      </c>
      <c r="I213" s="48">
        <v>0</v>
      </c>
      <c r="J213" s="48">
        <v>0</v>
      </c>
      <c r="K213" s="48">
        <f t="shared" si="14"/>
        <v>1</v>
      </c>
      <c r="L213" s="48">
        <v>0</v>
      </c>
      <c r="M213" s="48">
        <v>0</v>
      </c>
      <c r="N213" s="48">
        <v>1</v>
      </c>
      <c r="O213" s="48">
        <v>0</v>
      </c>
      <c r="P213" s="48">
        <f t="shared" si="15"/>
        <v>1</v>
      </c>
      <c r="Q213" s="48">
        <f t="shared" si="16"/>
        <v>0</v>
      </c>
      <c r="R213" s="48">
        <f t="shared" si="16"/>
        <v>1</v>
      </c>
      <c r="S213" s="48">
        <f t="shared" si="16"/>
        <v>1</v>
      </c>
      <c r="T213" s="48">
        <f t="shared" si="16"/>
        <v>0</v>
      </c>
      <c r="U213" s="48">
        <f t="shared" si="16"/>
        <v>2</v>
      </c>
    </row>
    <row r="214" spans="1:21" x14ac:dyDescent="0.3">
      <c r="A214" s="10">
        <v>307</v>
      </c>
      <c r="B214" s="48">
        <v>0</v>
      </c>
      <c r="C214" s="48">
        <v>0</v>
      </c>
      <c r="D214" s="48">
        <v>0</v>
      </c>
      <c r="E214" s="48">
        <v>0</v>
      </c>
      <c r="F214" s="48">
        <f t="shared" si="13"/>
        <v>0</v>
      </c>
      <c r="G214" s="48">
        <v>1</v>
      </c>
      <c r="H214" s="48">
        <v>1</v>
      </c>
      <c r="I214" s="48">
        <v>0</v>
      </c>
      <c r="J214" s="48">
        <v>0</v>
      </c>
      <c r="K214" s="48">
        <f t="shared" si="14"/>
        <v>2</v>
      </c>
      <c r="L214" s="48">
        <v>0</v>
      </c>
      <c r="M214" s="48">
        <v>0</v>
      </c>
      <c r="N214" s="48">
        <v>0</v>
      </c>
      <c r="O214" s="48">
        <v>0</v>
      </c>
      <c r="P214" s="48">
        <f t="shared" si="15"/>
        <v>0</v>
      </c>
      <c r="Q214" s="48">
        <f t="shared" si="16"/>
        <v>1</v>
      </c>
      <c r="R214" s="48">
        <f t="shared" si="16"/>
        <v>1</v>
      </c>
      <c r="S214" s="48">
        <f t="shared" si="16"/>
        <v>0</v>
      </c>
      <c r="T214" s="48">
        <f t="shared" si="16"/>
        <v>0</v>
      </c>
      <c r="U214" s="48">
        <f t="shared" si="16"/>
        <v>2</v>
      </c>
    </row>
    <row r="215" spans="1:21" x14ac:dyDescent="0.3">
      <c r="A215" s="10">
        <v>308</v>
      </c>
      <c r="B215" s="48">
        <v>0</v>
      </c>
      <c r="C215" s="48">
        <v>0</v>
      </c>
      <c r="D215" s="48">
        <v>1</v>
      </c>
      <c r="E215" s="48">
        <v>2</v>
      </c>
      <c r="F215" s="48">
        <f t="shared" si="13"/>
        <v>3</v>
      </c>
      <c r="G215" s="48">
        <v>0</v>
      </c>
      <c r="H215" s="48">
        <v>1</v>
      </c>
      <c r="I215" s="48">
        <v>1</v>
      </c>
      <c r="J215" s="48">
        <v>0</v>
      </c>
      <c r="K215" s="48">
        <f t="shared" si="14"/>
        <v>2</v>
      </c>
      <c r="L215" s="48">
        <v>0</v>
      </c>
      <c r="M215" s="48">
        <v>0</v>
      </c>
      <c r="N215" s="48">
        <v>0</v>
      </c>
      <c r="O215" s="48">
        <v>0</v>
      </c>
      <c r="P215" s="48">
        <f t="shared" si="15"/>
        <v>0</v>
      </c>
      <c r="Q215" s="48">
        <f t="shared" si="16"/>
        <v>0</v>
      </c>
      <c r="R215" s="48">
        <f t="shared" si="16"/>
        <v>1</v>
      </c>
      <c r="S215" s="48">
        <f t="shared" si="16"/>
        <v>2</v>
      </c>
      <c r="T215" s="48">
        <f t="shared" si="16"/>
        <v>2</v>
      </c>
      <c r="U215" s="48">
        <f t="shared" si="16"/>
        <v>5</v>
      </c>
    </row>
    <row r="216" spans="1:21" x14ac:dyDescent="0.3">
      <c r="A216" s="10">
        <v>309</v>
      </c>
      <c r="B216" s="48">
        <v>0</v>
      </c>
      <c r="C216" s="48">
        <v>0</v>
      </c>
      <c r="D216" s="48">
        <v>1</v>
      </c>
      <c r="E216" s="48">
        <v>1</v>
      </c>
      <c r="F216" s="48">
        <f t="shared" si="13"/>
        <v>2</v>
      </c>
      <c r="G216" s="48">
        <v>0</v>
      </c>
      <c r="H216" s="48">
        <v>0</v>
      </c>
      <c r="I216" s="48">
        <v>1</v>
      </c>
      <c r="J216" s="48">
        <v>1</v>
      </c>
      <c r="K216" s="48">
        <f t="shared" si="14"/>
        <v>2</v>
      </c>
      <c r="L216" s="48">
        <v>0</v>
      </c>
      <c r="M216" s="48">
        <v>0</v>
      </c>
      <c r="N216" s="48">
        <v>0</v>
      </c>
      <c r="O216" s="48">
        <v>0</v>
      </c>
      <c r="P216" s="48">
        <f t="shared" si="15"/>
        <v>0</v>
      </c>
      <c r="Q216" s="48">
        <f t="shared" si="16"/>
        <v>0</v>
      </c>
      <c r="R216" s="48">
        <f t="shared" si="16"/>
        <v>0</v>
      </c>
      <c r="S216" s="48">
        <f t="shared" si="16"/>
        <v>2</v>
      </c>
      <c r="T216" s="48">
        <f t="shared" si="16"/>
        <v>2</v>
      </c>
      <c r="U216" s="48">
        <f t="shared" si="16"/>
        <v>4</v>
      </c>
    </row>
    <row r="217" spans="1:21" x14ac:dyDescent="0.3">
      <c r="A217" s="10">
        <v>310</v>
      </c>
      <c r="B217" s="48">
        <v>0</v>
      </c>
      <c r="C217" s="48">
        <v>0</v>
      </c>
      <c r="D217" s="48">
        <v>0</v>
      </c>
      <c r="E217" s="48">
        <v>0</v>
      </c>
      <c r="F217" s="48">
        <f t="shared" si="13"/>
        <v>0</v>
      </c>
      <c r="G217" s="48">
        <v>0</v>
      </c>
      <c r="H217" s="48">
        <v>0</v>
      </c>
      <c r="I217" s="48">
        <v>0</v>
      </c>
      <c r="J217" s="48">
        <v>0</v>
      </c>
      <c r="K217" s="48">
        <f t="shared" si="14"/>
        <v>0</v>
      </c>
      <c r="L217" s="48">
        <v>0</v>
      </c>
      <c r="M217" s="48">
        <v>0</v>
      </c>
      <c r="N217" s="48">
        <v>1</v>
      </c>
      <c r="O217" s="48">
        <v>0</v>
      </c>
      <c r="P217" s="48">
        <f t="shared" si="15"/>
        <v>1</v>
      </c>
      <c r="Q217" s="48">
        <f t="shared" si="16"/>
        <v>0</v>
      </c>
      <c r="R217" s="48">
        <f t="shared" si="16"/>
        <v>0</v>
      </c>
      <c r="S217" s="48">
        <f t="shared" si="16"/>
        <v>1</v>
      </c>
      <c r="T217" s="48">
        <f t="shared" si="16"/>
        <v>0</v>
      </c>
      <c r="U217" s="48">
        <f t="shared" si="16"/>
        <v>1</v>
      </c>
    </row>
    <row r="218" spans="1:21" x14ac:dyDescent="0.3">
      <c r="A218" s="10">
        <v>311</v>
      </c>
      <c r="B218" s="48">
        <v>0</v>
      </c>
      <c r="C218" s="48">
        <v>0</v>
      </c>
      <c r="D218" s="48">
        <v>0</v>
      </c>
      <c r="E218" s="48">
        <v>1</v>
      </c>
      <c r="F218" s="48">
        <f t="shared" si="13"/>
        <v>1</v>
      </c>
      <c r="G218" s="48">
        <v>0</v>
      </c>
      <c r="H218" s="48">
        <v>0</v>
      </c>
      <c r="I218" s="48">
        <v>0</v>
      </c>
      <c r="J218" s="48">
        <v>0</v>
      </c>
      <c r="K218" s="48">
        <f t="shared" si="14"/>
        <v>0</v>
      </c>
      <c r="L218" s="48">
        <v>1</v>
      </c>
      <c r="M218" s="48">
        <v>0</v>
      </c>
      <c r="N218" s="48">
        <v>0</v>
      </c>
      <c r="O218" s="48">
        <v>1</v>
      </c>
      <c r="P218" s="48">
        <f t="shared" si="15"/>
        <v>2</v>
      </c>
      <c r="Q218" s="48">
        <f t="shared" si="16"/>
        <v>1</v>
      </c>
      <c r="R218" s="48">
        <f t="shared" si="16"/>
        <v>0</v>
      </c>
      <c r="S218" s="48">
        <f t="shared" si="16"/>
        <v>0</v>
      </c>
      <c r="T218" s="48">
        <f t="shared" si="16"/>
        <v>2</v>
      </c>
      <c r="U218" s="48">
        <f t="shared" si="16"/>
        <v>3</v>
      </c>
    </row>
    <row r="219" spans="1:21" x14ac:dyDescent="0.3">
      <c r="A219" s="10">
        <v>312</v>
      </c>
      <c r="B219" s="48">
        <v>1</v>
      </c>
      <c r="C219" s="48">
        <v>0</v>
      </c>
      <c r="D219" s="48">
        <v>1</v>
      </c>
      <c r="E219" s="48">
        <v>0</v>
      </c>
      <c r="F219" s="48">
        <f t="shared" si="13"/>
        <v>2</v>
      </c>
      <c r="G219" s="48">
        <v>0</v>
      </c>
      <c r="H219" s="48">
        <v>0</v>
      </c>
      <c r="I219" s="48">
        <v>0</v>
      </c>
      <c r="J219" s="48">
        <v>0</v>
      </c>
      <c r="K219" s="48">
        <f t="shared" si="14"/>
        <v>0</v>
      </c>
      <c r="L219" s="48">
        <v>0</v>
      </c>
      <c r="M219" s="48">
        <v>0</v>
      </c>
      <c r="N219" s="48">
        <v>0</v>
      </c>
      <c r="O219" s="48">
        <v>0</v>
      </c>
      <c r="P219" s="48">
        <f t="shared" si="15"/>
        <v>0</v>
      </c>
      <c r="Q219" s="48">
        <f t="shared" si="16"/>
        <v>1</v>
      </c>
      <c r="R219" s="48">
        <f t="shared" si="16"/>
        <v>0</v>
      </c>
      <c r="S219" s="48">
        <f t="shared" si="16"/>
        <v>1</v>
      </c>
      <c r="T219" s="48">
        <f t="shared" si="16"/>
        <v>0</v>
      </c>
      <c r="U219" s="48">
        <f t="shared" si="16"/>
        <v>2</v>
      </c>
    </row>
    <row r="220" spans="1:21" x14ac:dyDescent="0.3">
      <c r="A220" s="10">
        <v>313</v>
      </c>
      <c r="B220" s="48">
        <v>0</v>
      </c>
      <c r="C220" s="48">
        <v>0</v>
      </c>
      <c r="D220" s="48">
        <v>0</v>
      </c>
      <c r="E220" s="48">
        <v>0</v>
      </c>
      <c r="F220" s="48">
        <f t="shared" si="13"/>
        <v>0</v>
      </c>
      <c r="G220" s="48">
        <v>0</v>
      </c>
      <c r="H220" s="48">
        <v>1</v>
      </c>
      <c r="I220" s="48">
        <v>1</v>
      </c>
      <c r="J220" s="48">
        <v>0</v>
      </c>
      <c r="K220" s="48">
        <f t="shared" si="14"/>
        <v>2</v>
      </c>
      <c r="L220" s="48">
        <v>0</v>
      </c>
      <c r="M220" s="48">
        <v>0</v>
      </c>
      <c r="N220" s="48">
        <v>0</v>
      </c>
      <c r="O220" s="48">
        <v>0</v>
      </c>
      <c r="P220" s="48">
        <f t="shared" si="15"/>
        <v>0</v>
      </c>
      <c r="Q220" s="48">
        <f t="shared" si="16"/>
        <v>0</v>
      </c>
      <c r="R220" s="48">
        <f t="shared" si="16"/>
        <v>1</v>
      </c>
      <c r="S220" s="48">
        <f t="shared" si="16"/>
        <v>1</v>
      </c>
      <c r="T220" s="48">
        <f t="shared" si="16"/>
        <v>0</v>
      </c>
      <c r="U220" s="48">
        <f t="shared" si="16"/>
        <v>2</v>
      </c>
    </row>
    <row r="221" spans="1:21" x14ac:dyDescent="0.3">
      <c r="A221" s="10">
        <v>314</v>
      </c>
      <c r="B221" s="48">
        <v>0</v>
      </c>
      <c r="C221" s="48">
        <v>0</v>
      </c>
      <c r="D221" s="48">
        <v>0</v>
      </c>
      <c r="E221" s="48">
        <v>0</v>
      </c>
      <c r="F221" s="48">
        <f t="shared" si="13"/>
        <v>0</v>
      </c>
      <c r="G221" s="48">
        <v>0</v>
      </c>
      <c r="H221" s="48">
        <v>0</v>
      </c>
      <c r="I221" s="48">
        <v>0</v>
      </c>
      <c r="J221" s="48">
        <v>0</v>
      </c>
      <c r="K221" s="48">
        <f t="shared" si="14"/>
        <v>0</v>
      </c>
      <c r="L221" s="48">
        <v>0</v>
      </c>
      <c r="M221" s="48">
        <v>0</v>
      </c>
      <c r="N221" s="48">
        <v>0</v>
      </c>
      <c r="O221" s="48">
        <v>0</v>
      </c>
      <c r="P221" s="48">
        <f t="shared" si="15"/>
        <v>0</v>
      </c>
      <c r="Q221" s="48">
        <f t="shared" si="16"/>
        <v>0</v>
      </c>
      <c r="R221" s="48">
        <f t="shared" si="16"/>
        <v>0</v>
      </c>
      <c r="S221" s="48">
        <f t="shared" si="16"/>
        <v>0</v>
      </c>
      <c r="T221" s="48">
        <f t="shared" si="16"/>
        <v>0</v>
      </c>
      <c r="U221" s="48">
        <f t="shared" si="16"/>
        <v>0</v>
      </c>
    </row>
    <row r="222" spans="1:21" x14ac:dyDescent="0.3">
      <c r="A222" s="10">
        <v>315</v>
      </c>
      <c r="B222" s="48">
        <v>0</v>
      </c>
      <c r="C222" s="48">
        <v>0</v>
      </c>
      <c r="D222" s="48">
        <v>1</v>
      </c>
      <c r="E222" s="48">
        <v>0</v>
      </c>
      <c r="F222" s="48">
        <f t="shared" si="13"/>
        <v>1</v>
      </c>
      <c r="G222" s="48">
        <v>0</v>
      </c>
      <c r="H222" s="48">
        <v>0</v>
      </c>
      <c r="I222" s="48">
        <v>1</v>
      </c>
      <c r="J222" s="48">
        <v>0</v>
      </c>
      <c r="K222" s="48">
        <f t="shared" si="14"/>
        <v>1</v>
      </c>
      <c r="L222" s="48">
        <v>0</v>
      </c>
      <c r="M222" s="48">
        <v>0</v>
      </c>
      <c r="N222" s="48">
        <v>0</v>
      </c>
      <c r="O222" s="48">
        <v>1</v>
      </c>
      <c r="P222" s="48">
        <f t="shared" si="15"/>
        <v>1</v>
      </c>
      <c r="Q222" s="48">
        <f t="shared" si="16"/>
        <v>0</v>
      </c>
      <c r="R222" s="48">
        <f t="shared" si="16"/>
        <v>0</v>
      </c>
      <c r="S222" s="48">
        <f t="shared" si="16"/>
        <v>2</v>
      </c>
      <c r="T222" s="48">
        <f t="shared" si="16"/>
        <v>1</v>
      </c>
      <c r="U222" s="48">
        <f t="shared" si="16"/>
        <v>3</v>
      </c>
    </row>
    <row r="223" spans="1:21" x14ac:dyDescent="0.3">
      <c r="A223" s="10">
        <v>316</v>
      </c>
      <c r="B223" s="48">
        <v>0</v>
      </c>
      <c r="C223" s="48">
        <v>0</v>
      </c>
      <c r="D223" s="48">
        <v>0</v>
      </c>
      <c r="E223" s="48">
        <v>1</v>
      </c>
      <c r="F223" s="48">
        <f t="shared" si="13"/>
        <v>1</v>
      </c>
      <c r="G223" s="48">
        <v>0</v>
      </c>
      <c r="H223" s="48">
        <v>0</v>
      </c>
      <c r="I223" s="48">
        <v>0</v>
      </c>
      <c r="J223" s="48">
        <v>0</v>
      </c>
      <c r="K223" s="48">
        <f t="shared" si="14"/>
        <v>0</v>
      </c>
      <c r="L223" s="48">
        <v>0</v>
      </c>
      <c r="M223" s="48">
        <v>0</v>
      </c>
      <c r="N223" s="48">
        <v>0</v>
      </c>
      <c r="O223" s="48">
        <v>1</v>
      </c>
      <c r="P223" s="48">
        <f t="shared" si="15"/>
        <v>1</v>
      </c>
      <c r="Q223" s="48">
        <f t="shared" si="16"/>
        <v>0</v>
      </c>
      <c r="R223" s="48">
        <f t="shared" si="16"/>
        <v>0</v>
      </c>
      <c r="S223" s="48">
        <f t="shared" si="16"/>
        <v>0</v>
      </c>
      <c r="T223" s="48">
        <f t="shared" si="16"/>
        <v>2</v>
      </c>
      <c r="U223" s="48">
        <f t="shared" si="16"/>
        <v>2</v>
      </c>
    </row>
    <row r="224" spans="1:21" x14ac:dyDescent="0.3">
      <c r="A224" s="10">
        <v>317</v>
      </c>
      <c r="B224" s="48">
        <v>0</v>
      </c>
      <c r="C224" s="48">
        <v>0</v>
      </c>
      <c r="D224" s="48">
        <v>0</v>
      </c>
      <c r="E224" s="48">
        <v>1</v>
      </c>
      <c r="F224" s="48">
        <f t="shared" si="13"/>
        <v>1</v>
      </c>
      <c r="G224" s="48">
        <v>0</v>
      </c>
      <c r="H224" s="48">
        <v>0</v>
      </c>
      <c r="I224" s="48">
        <v>0</v>
      </c>
      <c r="J224" s="48">
        <v>0</v>
      </c>
      <c r="K224" s="48">
        <f t="shared" si="14"/>
        <v>0</v>
      </c>
      <c r="L224" s="48">
        <v>0</v>
      </c>
      <c r="M224" s="48">
        <v>0</v>
      </c>
      <c r="N224" s="48">
        <v>0</v>
      </c>
      <c r="O224" s="48">
        <v>0</v>
      </c>
      <c r="P224" s="48">
        <f t="shared" si="15"/>
        <v>0</v>
      </c>
      <c r="Q224" s="48">
        <f t="shared" si="16"/>
        <v>0</v>
      </c>
      <c r="R224" s="48">
        <f t="shared" si="16"/>
        <v>0</v>
      </c>
      <c r="S224" s="48">
        <f t="shared" si="16"/>
        <v>0</v>
      </c>
      <c r="T224" s="48">
        <f t="shared" si="16"/>
        <v>1</v>
      </c>
      <c r="U224" s="48">
        <f t="shared" si="16"/>
        <v>1</v>
      </c>
    </row>
    <row r="225" spans="1:21" x14ac:dyDescent="0.3">
      <c r="A225" s="10">
        <v>318</v>
      </c>
      <c r="B225" s="48">
        <v>0</v>
      </c>
      <c r="C225" s="48">
        <v>0</v>
      </c>
      <c r="D225" s="48">
        <v>0</v>
      </c>
      <c r="E225" s="48">
        <v>0</v>
      </c>
      <c r="F225" s="48">
        <f t="shared" si="13"/>
        <v>0</v>
      </c>
      <c r="G225" s="48">
        <v>0</v>
      </c>
      <c r="H225" s="48">
        <v>0</v>
      </c>
      <c r="I225" s="48">
        <v>1</v>
      </c>
      <c r="J225" s="48">
        <v>1</v>
      </c>
      <c r="K225" s="48">
        <f t="shared" si="14"/>
        <v>2</v>
      </c>
      <c r="L225" s="48">
        <v>1</v>
      </c>
      <c r="M225" s="48">
        <v>0</v>
      </c>
      <c r="N225" s="48">
        <v>0</v>
      </c>
      <c r="O225" s="48">
        <v>1</v>
      </c>
      <c r="P225" s="48">
        <f t="shared" si="15"/>
        <v>2</v>
      </c>
      <c r="Q225" s="48">
        <f t="shared" si="16"/>
        <v>1</v>
      </c>
      <c r="R225" s="48">
        <f t="shared" si="16"/>
        <v>0</v>
      </c>
      <c r="S225" s="48">
        <f t="shared" si="16"/>
        <v>1</v>
      </c>
      <c r="T225" s="48">
        <f t="shared" si="16"/>
        <v>2</v>
      </c>
      <c r="U225" s="48">
        <f t="shared" si="16"/>
        <v>4</v>
      </c>
    </row>
    <row r="226" spans="1:21" x14ac:dyDescent="0.3">
      <c r="A226" s="10">
        <v>319</v>
      </c>
      <c r="B226" s="48">
        <v>0</v>
      </c>
      <c r="C226" s="48">
        <v>0</v>
      </c>
      <c r="D226" s="48">
        <v>0</v>
      </c>
      <c r="E226" s="48">
        <v>0</v>
      </c>
      <c r="F226" s="48">
        <f t="shared" si="13"/>
        <v>0</v>
      </c>
      <c r="G226" s="48">
        <v>0</v>
      </c>
      <c r="H226" s="48">
        <v>0</v>
      </c>
      <c r="I226" s="48">
        <v>0</v>
      </c>
      <c r="J226" s="48">
        <v>0</v>
      </c>
      <c r="K226" s="48">
        <f t="shared" si="14"/>
        <v>0</v>
      </c>
      <c r="L226" s="48">
        <v>0</v>
      </c>
      <c r="M226" s="48">
        <v>0</v>
      </c>
      <c r="N226" s="48">
        <v>0</v>
      </c>
      <c r="O226" s="48">
        <v>0</v>
      </c>
      <c r="P226" s="48">
        <f t="shared" si="15"/>
        <v>0</v>
      </c>
      <c r="Q226" s="48">
        <f t="shared" si="16"/>
        <v>0</v>
      </c>
      <c r="R226" s="48">
        <f t="shared" si="16"/>
        <v>0</v>
      </c>
      <c r="S226" s="48">
        <f t="shared" si="16"/>
        <v>0</v>
      </c>
      <c r="T226" s="48">
        <f t="shared" si="16"/>
        <v>0</v>
      </c>
      <c r="U226" s="48">
        <f t="shared" si="16"/>
        <v>0</v>
      </c>
    </row>
    <row r="227" spans="1:21" x14ac:dyDescent="0.3">
      <c r="A227" s="10">
        <v>320</v>
      </c>
      <c r="B227" s="48">
        <v>0</v>
      </c>
      <c r="C227" s="48">
        <v>0</v>
      </c>
      <c r="D227" s="48">
        <v>0</v>
      </c>
      <c r="E227" s="48">
        <v>0</v>
      </c>
      <c r="F227" s="48">
        <f t="shared" si="13"/>
        <v>0</v>
      </c>
      <c r="G227" s="48">
        <v>0</v>
      </c>
      <c r="H227" s="48">
        <v>0</v>
      </c>
      <c r="I227" s="48">
        <v>0</v>
      </c>
      <c r="J227" s="48">
        <v>0</v>
      </c>
      <c r="K227" s="48">
        <f t="shared" si="14"/>
        <v>0</v>
      </c>
      <c r="L227" s="48">
        <v>0</v>
      </c>
      <c r="M227" s="48">
        <v>0</v>
      </c>
      <c r="N227" s="48">
        <v>0</v>
      </c>
      <c r="O227" s="48">
        <v>0</v>
      </c>
      <c r="P227" s="48">
        <f t="shared" si="15"/>
        <v>0</v>
      </c>
      <c r="Q227" s="48">
        <f t="shared" si="16"/>
        <v>0</v>
      </c>
      <c r="R227" s="48">
        <f t="shared" si="16"/>
        <v>0</v>
      </c>
      <c r="S227" s="48">
        <f t="shared" si="16"/>
        <v>0</v>
      </c>
      <c r="T227" s="48">
        <f t="shared" si="16"/>
        <v>0</v>
      </c>
      <c r="U227" s="48">
        <f t="shared" si="16"/>
        <v>0</v>
      </c>
    </row>
    <row r="228" spans="1:21" x14ac:dyDescent="0.3">
      <c r="A228" s="10">
        <v>321</v>
      </c>
      <c r="B228" s="48">
        <v>0</v>
      </c>
      <c r="C228" s="48">
        <v>0</v>
      </c>
      <c r="D228" s="48">
        <v>0</v>
      </c>
      <c r="E228" s="48">
        <v>0</v>
      </c>
      <c r="F228" s="48">
        <f t="shared" ref="F228:F285" si="17">SUM(B228:E228)</f>
        <v>0</v>
      </c>
      <c r="G228" s="48">
        <v>0</v>
      </c>
      <c r="H228" s="48">
        <v>0</v>
      </c>
      <c r="I228" s="48">
        <v>0</v>
      </c>
      <c r="J228" s="48">
        <v>0</v>
      </c>
      <c r="K228" s="48">
        <f t="shared" ref="K228:K285" si="18">SUM(G228:J228)</f>
        <v>0</v>
      </c>
      <c r="L228" s="48">
        <v>0</v>
      </c>
      <c r="M228" s="48">
        <v>0</v>
      </c>
      <c r="N228" s="48">
        <v>0</v>
      </c>
      <c r="O228" s="48">
        <v>0</v>
      </c>
      <c r="P228" s="48">
        <f t="shared" ref="P228" si="19">SUM(L228:O228)</f>
        <v>0</v>
      </c>
      <c r="Q228" s="48">
        <f t="shared" si="16"/>
        <v>0</v>
      </c>
      <c r="R228" s="48">
        <f t="shared" si="16"/>
        <v>0</v>
      </c>
      <c r="S228" s="48">
        <f t="shared" si="16"/>
        <v>0</v>
      </c>
      <c r="T228" s="48">
        <f t="shared" si="16"/>
        <v>0</v>
      </c>
      <c r="U228" s="48">
        <f t="shared" si="16"/>
        <v>0</v>
      </c>
    </row>
    <row r="229" spans="1:21" x14ac:dyDescent="0.3">
      <c r="A229" s="10">
        <v>322</v>
      </c>
      <c r="B229" s="48">
        <v>0</v>
      </c>
      <c r="C229" s="48">
        <v>0</v>
      </c>
      <c r="D229" s="48">
        <v>0</v>
      </c>
      <c r="E229" s="48">
        <v>0</v>
      </c>
      <c r="F229" s="48">
        <f t="shared" si="17"/>
        <v>0</v>
      </c>
      <c r="G229" s="48">
        <v>0</v>
      </c>
      <c r="H229" s="48">
        <v>0</v>
      </c>
      <c r="I229" s="48">
        <v>1</v>
      </c>
      <c r="J229" s="48">
        <v>0</v>
      </c>
      <c r="K229" s="48">
        <f t="shared" si="18"/>
        <v>1</v>
      </c>
      <c r="L229" s="48">
        <v>0</v>
      </c>
      <c r="M229" s="48">
        <v>0</v>
      </c>
      <c r="N229" s="48">
        <v>0</v>
      </c>
      <c r="O229" s="48">
        <v>0</v>
      </c>
      <c r="P229" s="48">
        <f t="shared" ref="P229:P285" si="20">SUM(L229:O229)</f>
        <v>0</v>
      </c>
      <c r="Q229" s="48">
        <f t="shared" si="16"/>
        <v>0</v>
      </c>
      <c r="R229" s="48">
        <f t="shared" si="16"/>
        <v>0</v>
      </c>
      <c r="S229" s="48">
        <f t="shared" si="16"/>
        <v>1</v>
      </c>
      <c r="T229" s="48">
        <f t="shared" si="16"/>
        <v>0</v>
      </c>
      <c r="U229" s="48">
        <f t="shared" si="16"/>
        <v>1</v>
      </c>
    </row>
    <row r="230" spans="1:21" x14ac:dyDescent="0.3">
      <c r="A230" s="10">
        <v>323</v>
      </c>
      <c r="B230" s="48">
        <v>0</v>
      </c>
      <c r="C230" s="48">
        <v>0</v>
      </c>
      <c r="D230" s="48">
        <v>0</v>
      </c>
      <c r="E230" s="48">
        <v>1</v>
      </c>
      <c r="F230" s="48">
        <f t="shared" si="17"/>
        <v>1</v>
      </c>
      <c r="G230" s="48">
        <v>0</v>
      </c>
      <c r="H230" s="48">
        <v>0</v>
      </c>
      <c r="I230" s="48">
        <v>0</v>
      </c>
      <c r="J230" s="48">
        <v>1</v>
      </c>
      <c r="K230" s="48">
        <f t="shared" si="18"/>
        <v>1</v>
      </c>
      <c r="L230" s="48">
        <v>0</v>
      </c>
      <c r="M230" s="48">
        <v>0</v>
      </c>
      <c r="N230" s="48">
        <v>0</v>
      </c>
      <c r="O230" s="48">
        <v>2</v>
      </c>
      <c r="P230" s="48">
        <f t="shared" si="20"/>
        <v>2</v>
      </c>
      <c r="Q230" s="48">
        <f t="shared" si="16"/>
        <v>0</v>
      </c>
      <c r="R230" s="48">
        <f t="shared" si="16"/>
        <v>0</v>
      </c>
      <c r="S230" s="48">
        <f t="shared" si="16"/>
        <v>0</v>
      </c>
      <c r="T230" s="48">
        <f t="shared" si="16"/>
        <v>4</v>
      </c>
      <c r="U230" s="48">
        <f t="shared" si="16"/>
        <v>4</v>
      </c>
    </row>
    <row r="231" spans="1:21" x14ac:dyDescent="0.3">
      <c r="A231" s="10">
        <v>324</v>
      </c>
      <c r="B231" s="48">
        <v>0</v>
      </c>
      <c r="C231" s="48">
        <v>0</v>
      </c>
      <c r="D231" s="48">
        <v>0</v>
      </c>
      <c r="E231" s="48">
        <v>1</v>
      </c>
      <c r="F231" s="48">
        <f t="shared" si="17"/>
        <v>1</v>
      </c>
      <c r="G231" s="48">
        <v>0</v>
      </c>
      <c r="H231" s="48">
        <v>0</v>
      </c>
      <c r="I231" s="48">
        <v>0</v>
      </c>
      <c r="J231" s="48">
        <v>0</v>
      </c>
      <c r="K231" s="48">
        <f t="shared" si="18"/>
        <v>0</v>
      </c>
      <c r="L231" s="48">
        <v>0</v>
      </c>
      <c r="M231" s="48">
        <v>0</v>
      </c>
      <c r="N231" s="48">
        <v>0</v>
      </c>
      <c r="O231" s="48">
        <v>1</v>
      </c>
      <c r="P231" s="48">
        <f t="shared" si="20"/>
        <v>1</v>
      </c>
      <c r="Q231" s="48">
        <f t="shared" si="16"/>
        <v>0</v>
      </c>
      <c r="R231" s="48">
        <f t="shared" si="16"/>
        <v>0</v>
      </c>
      <c r="S231" s="48">
        <f t="shared" si="16"/>
        <v>0</v>
      </c>
      <c r="T231" s="48">
        <f t="shared" si="16"/>
        <v>2</v>
      </c>
      <c r="U231" s="48">
        <f t="shared" si="16"/>
        <v>2</v>
      </c>
    </row>
    <row r="232" spans="1:21" x14ac:dyDescent="0.3">
      <c r="A232" s="10">
        <v>325</v>
      </c>
      <c r="B232" s="48">
        <v>0</v>
      </c>
      <c r="C232" s="48">
        <v>0</v>
      </c>
      <c r="D232" s="48">
        <v>0</v>
      </c>
      <c r="E232" s="48">
        <v>0</v>
      </c>
      <c r="F232" s="48">
        <f t="shared" si="17"/>
        <v>0</v>
      </c>
      <c r="G232" s="48">
        <v>0</v>
      </c>
      <c r="H232" s="48">
        <v>0</v>
      </c>
      <c r="I232" s="48">
        <v>0</v>
      </c>
      <c r="J232" s="48">
        <v>1</v>
      </c>
      <c r="K232" s="48">
        <f t="shared" si="18"/>
        <v>1</v>
      </c>
      <c r="L232" s="48">
        <v>0</v>
      </c>
      <c r="M232" s="48">
        <v>0</v>
      </c>
      <c r="N232" s="48">
        <v>0</v>
      </c>
      <c r="O232" s="48">
        <v>0</v>
      </c>
      <c r="P232" s="48">
        <f t="shared" si="20"/>
        <v>0</v>
      </c>
      <c r="Q232" s="48">
        <f t="shared" si="16"/>
        <v>0</v>
      </c>
      <c r="R232" s="48">
        <f t="shared" si="16"/>
        <v>0</v>
      </c>
      <c r="S232" s="48">
        <f t="shared" si="16"/>
        <v>0</v>
      </c>
      <c r="T232" s="48">
        <f t="shared" si="16"/>
        <v>1</v>
      </c>
      <c r="U232" s="48">
        <f t="shared" si="16"/>
        <v>1</v>
      </c>
    </row>
    <row r="233" spans="1:21" x14ac:dyDescent="0.3">
      <c r="A233" s="10">
        <v>326</v>
      </c>
      <c r="B233" s="48">
        <v>0</v>
      </c>
      <c r="C233" s="48">
        <v>0</v>
      </c>
      <c r="D233" s="48">
        <v>1</v>
      </c>
      <c r="E233" s="48">
        <v>0</v>
      </c>
      <c r="F233" s="48">
        <f t="shared" si="17"/>
        <v>1</v>
      </c>
      <c r="G233" s="48">
        <v>0</v>
      </c>
      <c r="H233" s="48">
        <v>0</v>
      </c>
      <c r="I233" s="48">
        <v>0</v>
      </c>
      <c r="J233" s="48">
        <v>0</v>
      </c>
      <c r="K233" s="48">
        <f t="shared" si="18"/>
        <v>0</v>
      </c>
      <c r="L233" s="48">
        <v>0</v>
      </c>
      <c r="M233" s="48">
        <v>0</v>
      </c>
      <c r="N233" s="48">
        <v>0</v>
      </c>
      <c r="O233" s="48">
        <v>0</v>
      </c>
      <c r="P233" s="48">
        <f t="shared" si="20"/>
        <v>0</v>
      </c>
      <c r="Q233" s="48">
        <f t="shared" si="16"/>
        <v>0</v>
      </c>
      <c r="R233" s="48">
        <f t="shared" si="16"/>
        <v>0</v>
      </c>
      <c r="S233" s="48">
        <f t="shared" si="16"/>
        <v>1</v>
      </c>
      <c r="T233" s="48">
        <f t="shared" si="16"/>
        <v>0</v>
      </c>
      <c r="U233" s="48">
        <f t="shared" si="16"/>
        <v>1</v>
      </c>
    </row>
    <row r="234" spans="1:21" x14ac:dyDescent="0.3">
      <c r="A234" s="10">
        <v>327</v>
      </c>
      <c r="B234" s="48">
        <v>0</v>
      </c>
      <c r="C234" s="48">
        <v>0</v>
      </c>
      <c r="D234" s="48">
        <v>0</v>
      </c>
      <c r="E234" s="48">
        <v>0</v>
      </c>
      <c r="F234" s="48">
        <f t="shared" si="17"/>
        <v>0</v>
      </c>
      <c r="G234" s="48">
        <v>0</v>
      </c>
      <c r="H234" s="48">
        <v>0</v>
      </c>
      <c r="I234" s="48">
        <v>0</v>
      </c>
      <c r="J234" s="48">
        <v>0</v>
      </c>
      <c r="K234" s="48">
        <f t="shared" si="18"/>
        <v>0</v>
      </c>
      <c r="L234" s="48">
        <v>0</v>
      </c>
      <c r="M234" s="48">
        <v>0</v>
      </c>
      <c r="N234" s="48">
        <v>1</v>
      </c>
      <c r="O234" s="48">
        <v>0</v>
      </c>
      <c r="P234" s="48">
        <f t="shared" si="20"/>
        <v>1</v>
      </c>
      <c r="Q234" s="48">
        <f t="shared" si="16"/>
        <v>0</v>
      </c>
      <c r="R234" s="48">
        <f t="shared" si="16"/>
        <v>0</v>
      </c>
      <c r="S234" s="48">
        <f t="shared" si="16"/>
        <v>1</v>
      </c>
      <c r="T234" s="48">
        <f t="shared" si="16"/>
        <v>0</v>
      </c>
      <c r="U234" s="48">
        <f t="shared" si="16"/>
        <v>1</v>
      </c>
    </row>
    <row r="235" spans="1:21" x14ac:dyDescent="0.3">
      <c r="A235" s="10">
        <v>328</v>
      </c>
      <c r="B235" s="48">
        <v>0</v>
      </c>
      <c r="C235" s="48">
        <v>0</v>
      </c>
      <c r="D235" s="48">
        <v>0</v>
      </c>
      <c r="E235" s="48">
        <v>0</v>
      </c>
      <c r="F235" s="48">
        <f t="shared" si="17"/>
        <v>0</v>
      </c>
      <c r="G235" s="48">
        <v>0</v>
      </c>
      <c r="H235" s="48">
        <v>0</v>
      </c>
      <c r="I235" s="48">
        <v>0</v>
      </c>
      <c r="J235" s="48">
        <v>0</v>
      </c>
      <c r="K235" s="48">
        <f t="shared" si="18"/>
        <v>0</v>
      </c>
      <c r="L235" s="48">
        <v>0</v>
      </c>
      <c r="M235" s="48">
        <v>0</v>
      </c>
      <c r="N235" s="48">
        <v>0</v>
      </c>
      <c r="O235" s="48">
        <v>0</v>
      </c>
      <c r="P235" s="48">
        <f t="shared" si="20"/>
        <v>0</v>
      </c>
      <c r="Q235" s="48">
        <f t="shared" si="16"/>
        <v>0</v>
      </c>
      <c r="R235" s="48">
        <f t="shared" si="16"/>
        <v>0</v>
      </c>
      <c r="S235" s="48">
        <f t="shared" si="16"/>
        <v>0</v>
      </c>
      <c r="T235" s="48">
        <f t="shared" si="16"/>
        <v>0</v>
      </c>
      <c r="U235" s="48">
        <f t="shared" si="16"/>
        <v>0</v>
      </c>
    </row>
    <row r="236" spans="1:21" x14ac:dyDescent="0.3">
      <c r="A236" s="10">
        <v>329</v>
      </c>
      <c r="B236" s="48">
        <v>0</v>
      </c>
      <c r="C236" s="48">
        <v>0</v>
      </c>
      <c r="D236" s="48">
        <v>0</v>
      </c>
      <c r="E236" s="48">
        <v>0</v>
      </c>
      <c r="F236" s="48">
        <f t="shared" si="17"/>
        <v>0</v>
      </c>
      <c r="G236" s="48">
        <v>0</v>
      </c>
      <c r="H236" s="48">
        <v>0</v>
      </c>
      <c r="I236" s="48">
        <v>0</v>
      </c>
      <c r="J236" s="48">
        <v>0</v>
      </c>
      <c r="K236" s="48">
        <f t="shared" si="18"/>
        <v>0</v>
      </c>
      <c r="L236" s="48">
        <v>0</v>
      </c>
      <c r="M236" s="48">
        <v>0</v>
      </c>
      <c r="N236" s="48">
        <v>0</v>
      </c>
      <c r="O236" s="48">
        <v>0</v>
      </c>
      <c r="P236" s="48">
        <f t="shared" si="20"/>
        <v>0</v>
      </c>
      <c r="Q236" s="48">
        <f t="shared" si="16"/>
        <v>0</v>
      </c>
      <c r="R236" s="48">
        <f t="shared" si="16"/>
        <v>0</v>
      </c>
      <c r="S236" s="48">
        <f t="shared" si="16"/>
        <v>0</v>
      </c>
      <c r="T236" s="48">
        <f t="shared" si="16"/>
        <v>0</v>
      </c>
      <c r="U236" s="48">
        <f t="shared" si="16"/>
        <v>0</v>
      </c>
    </row>
    <row r="237" spans="1:21" x14ac:dyDescent="0.3">
      <c r="A237" s="10">
        <v>330</v>
      </c>
      <c r="B237" s="48">
        <v>0</v>
      </c>
      <c r="C237" s="48">
        <v>0</v>
      </c>
      <c r="D237" s="48">
        <v>0</v>
      </c>
      <c r="E237" s="48">
        <v>0</v>
      </c>
      <c r="F237" s="48">
        <f t="shared" si="17"/>
        <v>0</v>
      </c>
      <c r="G237" s="48">
        <v>0</v>
      </c>
      <c r="H237" s="48">
        <v>0</v>
      </c>
      <c r="I237" s="48">
        <v>0</v>
      </c>
      <c r="J237" s="48">
        <v>0</v>
      </c>
      <c r="K237" s="48">
        <f t="shared" si="18"/>
        <v>0</v>
      </c>
      <c r="L237" s="48">
        <v>0</v>
      </c>
      <c r="M237" s="48">
        <v>0</v>
      </c>
      <c r="N237" s="48">
        <v>1</v>
      </c>
      <c r="O237" s="48">
        <v>1</v>
      </c>
      <c r="P237" s="48">
        <f t="shared" si="20"/>
        <v>2</v>
      </c>
      <c r="Q237" s="48">
        <f t="shared" si="16"/>
        <v>0</v>
      </c>
      <c r="R237" s="48">
        <f t="shared" si="16"/>
        <v>0</v>
      </c>
      <c r="S237" s="48">
        <f t="shared" si="16"/>
        <v>1</v>
      </c>
      <c r="T237" s="48">
        <f t="shared" si="16"/>
        <v>1</v>
      </c>
      <c r="U237" s="48">
        <f t="shared" si="16"/>
        <v>2</v>
      </c>
    </row>
    <row r="238" spans="1:21" x14ac:dyDescent="0.3">
      <c r="A238" s="10">
        <v>331</v>
      </c>
      <c r="B238" s="48">
        <v>0</v>
      </c>
      <c r="C238" s="48">
        <v>0</v>
      </c>
      <c r="D238" s="48">
        <v>0</v>
      </c>
      <c r="E238" s="48">
        <v>0</v>
      </c>
      <c r="F238" s="48">
        <f t="shared" si="17"/>
        <v>0</v>
      </c>
      <c r="G238" s="48">
        <v>0</v>
      </c>
      <c r="H238" s="48">
        <v>0</v>
      </c>
      <c r="I238" s="48">
        <v>0</v>
      </c>
      <c r="J238" s="48">
        <v>0</v>
      </c>
      <c r="K238" s="48">
        <f t="shared" si="18"/>
        <v>0</v>
      </c>
      <c r="L238" s="48">
        <v>0</v>
      </c>
      <c r="M238" s="48">
        <v>0</v>
      </c>
      <c r="N238" s="48">
        <v>0</v>
      </c>
      <c r="O238" s="48">
        <v>0</v>
      </c>
      <c r="P238" s="48">
        <f t="shared" si="20"/>
        <v>0</v>
      </c>
      <c r="Q238" s="48">
        <f t="shared" si="16"/>
        <v>0</v>
      </c>
      <c r="R238" s="48">
        <f t="shared" si="16"/>
        <v>0</v>
      </c>
      <c r="S238" s="48">
        <f t="shared" si="16"/>
        <v>0</v>
      </c>
      <c r="T238" s="48">
        <f t="shared" si="16"/>
        <v>0</v>
      </c>
      <c r="U238" s="48">
        <f t="shared" si="16"/>
        <v>0</v>
      </c>
    </row>
    <row r="239" spans="1:21" x14ac:dyDescent="0.3">
      <c r="A239" s="10">
        <v>332</v>
      </c>
      <c r="B239" s="48">
        <v>0</v>
      </c>
      <c r="C239" s="48">
        <v>0</v>
      </c>
      <c r="D239" s="48">
        <v>0</v>
      </c>
      <c r="E239" s="48">
        <v>0</v>
      </c>
      <c r="F239" s="48">
        <f t="shared" si="17"/>
        <v>0</v>
      </c>
      <c r="G239" s="48">
        <v>0</v>
      </c>
      <c r="H239" s="48">
        <v>0</v>
      </c>
      <c r="I239" s="48">
        <v>0</v>
      </c>
      <c r="J239" s="48">
        <v>0</v>
      </c>
      <c r="K239" s="48">
        <f t="shared" si="18"/>
        <v>0</v>
      </c>
      <c r="L239" s="48">
        <v>0</v>
      </c>
      <c r="M239" s="48">
        <v>0</v>
      </c>
      <c r="N239" s="48">
        <v>0</v>
      </c>
      <c r="O239" s="48">
        <v>0</v>
      </c>
      <c r="P239" s="48">
        <f t="shared" si="20"/>
        <v>0</v>
      </c>
      <c r="Q239" s="48">
        <f t="shared" si="16"/>
        <v>0</v>
      </c>
      <c r="R239" s="48">
        <f t="shared" si="16"/>
        <v>0</v>
      </c>
      <c r="S239" s="48">
        <f t="shared" si="16"/>
        <v>0</v>
      </c>
      <c r="T239" s="48">
        <f t="shared" si="16"/>
        <v>0</v>
      </c>
      <c r="U239" s="48">
        <f t="shared" si="16"/>
        <v>0</v>
      </c>
    </row>
    <row r="240" spans="1:21" x14ac:dyDescent="0.3">
      <c r="A240" s="10">
        <v>333</v>
      </c>
      <c r="B240" s="48">
        <v>0</v>
      </c>
      <c r="C240" s="48">
        <v>0</v>
      </c>
      <c r="D240" s="48">
        <v>0</v>
      </c>
      <c r="E240" s="48">
        <v>0</v>
      </c>
      <c r="F240" s="48">
        <f t="shared" si="17"/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f t="shared" si="18"/>
        <v>0</v>
      </c>
      <c r="L240" s="48">
        <v>0</v>
      </c>
      <c r="M240" s="48">
        <v>0</v>
      </c>
      <c r="N240" s="48">
        <v>0</v>
      </c>
      <c r="O240" s="48">
        <v>0</v>
      </c>
      <c r="P240" s="48">
        <f t="shared" si="20"/>
        <v>0</v>
      </c>
      <c r="Q240" s="48">
        <f t="shared" si="16"/>
        <v>0</v>
      </c>
      <c r="R240" s="48">
        <f t="shared" si="16"/>
        <v>0</v>
      </c>
      <c r="S240" s="48">
        <f t="shared" si="16"/>
        <v>0</v>
      </c>
      <c r="T240" s="48">
        <f t="shared" si="16"/>
        <v>0</v>
      </c>
      <c r="U240" s="48">
        <f t="shared" si="16"/>
        <v>0</v>
      </c>
    </row>
    <row r="241" spans="1:21" x14ac:dyDescent="0.3">
      <c r="A241" s="10">
        <v>334</v>
      </c>
      <c r="B241" s="48">
        <v>0</v>
      </c>
      <c r="C241" s="48">
        <v>0</v>
      </c>
      <c r="D241" s="48">
        <v>0</v>
      </c>
      <c r="E241" s="48">
        <v>0</v>
      </c>
      <c r="F241" s="48">
        <f t="shared" si="17"/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f t="shared" si="18"/>
        <v>0</v>
      </c>
      <c r="L241" s="48">
        <v>0</v>
      </c>
      <c r="M241" s="48">
        <v>0</v>
      </c>
      <c r="N241" s="48">
        <v>0</v>
      </c>
      <c r="O241" s="48">
        <v>0</v>
      </c>
      <c r="P241" s="48">
        <f t="shared" si="20"/>
        <v>0</v>
      </c>
      <c r="Q241" s="48">
        <f t="shared" si="16"/>
        <v>0</v>
      </c>
      <c r="R241" s="48">
        <f t="shared" si="16"/>
        <v>0</v>
      </c>
      <c r="S241" s="48">
        <f t="shared" si="16"/>
        <v>0</v>
      </c>
      <c r="T241" s="48">
        <f t="shared" si="16"/>
        <v>0</v>
      </c>
      <c r="U241" s="48">
        <f t="shared" si="16"/>
        <v>0</v>
      </c>
    </row>
    <row r="242" spans="1:21" x14ac:dyDescent="0.3">
      <c r="A242" s="10">
        <v>335</v>
      </c>
      <c r="B242" s="48">
        <v>0</v>
      </c>
      <c r="C242" s="48">
        <v>0</v>
      </c>
      <c r="D242" s="48">
        <v>0</v>
      </c>
      <c r="E242" s="48">
        <v>0</v>
      </c>
      <c r="F242" s="48">
        <f t="shared" si="17"/>
        <v>0</v>
      </c>
      <c r="G242" s="48">
        <v>0</v>
      </c>
      <c r="H242" s="48">
        <v>0</v>
      </c>
      <c r="I242" s="48">
        <v>0</v>
      </c>
      <c r="J242" s="48">
        <v>0</v>
      </c>
      <c r="K242" s="48">
        <f t="shared" si="18"/>
        <v>0</v>
      </c>
      <c r="L242" s="48">
        <v>0</v>
      </c>
      <c r="M242" s="48">
        <v>0</v>
      </c>
      <c r="N242" s="48">
        <v>0</v>
      </c>
      <c r="O242" s="48">
        <v>0</v>
      </c>
      <c r="P242" s="48">
        <f t="shared" si="20"/>
        <v>0</v>
      </c>
      <c r="Q242" s="48">
        <f t="shared" si="16"/>
        <v>0</v>
      </c>
      <c r="R242" s="48">
        <f t="shared" si="16"/>
        <v>0</v>
      </c>
      <c r="S242" s="48">
        <f t="shared" si="16"/>
        <v>0</v>
      </c>
      <c r="T242" s="48">
        <f t="shared" si="16"/>
        <v>0</v>
      </c>
      <c r="U242" s="48">
        <f t="shared" si="16"/>
        <v>0</v>
      </c>
    </row>
    <row r="243" spans="1:21" x14ac:dyDescent="0.3">
      <c r="A243" s="10">
        <v>336</v>
      </c>
      <c r="B243" s="48">
        <v>0</v>
      </c>
      <c r="C243" s="48">
        <v>0</v>
      </c>
      <c r="D243" s="48">
        <v>0</v>
      </c>
      <c r="E243" s="48">
        <v>0</v>
      </c>
      <c r="F243" s="48">
        <f t="shared" si="17"/>
        <v>0</v>
      </c>
      <c r="G243" s="48">
        <v>0</v>
      </c>
      <c r="H243" s="48">
        <v>0</v>
      </c>
      <c r="I243" s="48">
        <v>0</v>
      </c>
      <c r="J243" s="48">
        <v>0</v>
      </c>
      <c r="K243" s="48">
        <f t="shared" si="18"/>
        <v>0</v>
      </c>
      <c r="L243" s="48">
        <v>0</v>
      </c>
      <c r="M243" s="48">
        <v>0</v>
      </c>
      <c r="N243" s="48">
        <v>0</v>
      </c>
      <c r="O243" s="48">
        <v>1</v>
      </c>
      <c r="P243" s="48">
        <f t="shared" si="20"/>
        <v>1</v>
      </c>
      <c r="Q243" s="48">
        <f t="shared" si="16"/>
        <v>0</v>
      </c>
      <c r="R243" s="48">
        <f t="shared" si="16"/>
        <v>0</v>
      </c>
      <c r="S243" s="48">
        <f t="shared" si="16"/>
        <v>0</v>
      </c>
      <c r="T243" s="48">
        <f t="shared" si="16"/>
        <v>1</v>
      </c>
      <c r="U243" s="48">
        <f t="shared" si="16"/>
        <v>1</v>
      </c>
    </row>
    <row r="244" spans="1:21" x14ac:dyDescent="0.3">
      <c r="A244" s="10">
        <v>337</v>
      </c>
      <c r="B244" s="48">
        <v>0</v>
      </c>
      <c r="C244" s="48">
        <v>0</v>
      </c>
      <c r="D244" s="48">
        <v>0</v>
      </c>
      <c r="E244" s="48">
        <v>0</v>
      </c>
      <c r="F244" s="48">
        <f t="shared" si="17"/>
        <v>0</v>
      </c>
      <c r="G244" s="48">
        <v>0</v>
      </c>
      <c r="H244" s="48">
        <v>0</v>
      </c>
      <c r="I244" s="48">
        <v>0</v>
      </c>
      <c r="J244" s="48">
        <v>0</v>
      </c>
      <c r="K244" s="48">
        <f t="shared" si="18"/>
        <v>0</v>
      </c>
      <c r="L244" s="48">
        <v>0</v>
      </c>
      <c r="M244" s="48">
        <v>0</v>
      </c>
      <c r="N244" s="48">
        <v>0</v>
      </c>
      <c r="O244" s="48">
        <v>0</v>
      </c>
      <c r="P244" s="48">
        <f t="shared" si="20"/>
        <v>0</v>
      </c>
      <c r="Q244" s="48">
        <f t="shared" si="16"/>
        <v>0</v>
      </c>
      <c r="R244" s="48">
        <f t="shared" si="16"/>
        <v>0</v>
      </c>
      <c r="S244" s="48">
        <f t="shared" si="16"/>
        <v>0</v>
      </c>
      <c r="T244" s="48">
        <f t="shared" si="16"/>
        <v>0</v>
      </c>
      <c r="U244" s="48">
        <f t="shared" si="16"/>
        <v>0</v>
      </c>
    </row>
    <row r="245" spans="1:21" x14ac:dyDescent="0.3">
      <c r="A245" s="10">
        <v>338</v>
      </c>
      <c r="B245" s="48">
        <v>0</v>
      </c>
      <c r="C245" s="48">
        <v>0</v>
      </c>
      <c r="D245" s="48">
        <v>0</v>
      </c>
      <c r="E245" s="48">
        <v>0</v>
      </c>
      <c r="F245" s="48">
        <f t="shared" si="17"/>
        <v>0</v>
      </c>
      <c r="G245" s="48">
        <v>0</v>
      </c>
      <c r="H245" s="48">
        <v>0</v>
      </c>
      <c r="I245" s="48">
        <v>0</v>
      </c>
      <c r="J245" s="48">
        <v>0</v>
      </c>
      <c r="K245" s="48">
        <f t="shared" si="18"/>
        <v>0</v>
      </c>
      <c r="L245" s="48">
        <v>0</v>
      </c>
      <c r="M245" s="48">
        <v>0</v>
      </c>
      <c r="N245" s="48">
        <v>0</v>
      </c>
      <c r="O245" s="48">
        <v>0</v>
      </c>
      <c r="P245" s="48">
        <f t="shared" si="20"/>
        <v>0</v>
      </c>
      <c r="Q245" s="48">
        <f t="shared" si="16"/>
        <v>0</v>
      </c>
      <c r="R245" s="48">
        <f t="shared" si="16"/>
        <v>0</v>
      </c>
      <c r="S245" s="48">
        <f t="shared" si="16"/>
        <v>0</v>
      </c>
      <c r="T245" s="48">
        <f t="shared" si="16"/>
        <v>0</v>
      </c>
      <c r="U245" s="48">
        <f t="shared" si="16"/>
        <v>0</v>
      </c>
    </row>
    <row r="246" spans="1:21" x14ac:dyDescent="0.3">
      <c r="A246" s="10">
        <v>339</v>
      </c>
      <c r="B246" s="48">
        <v>0</v>
      </c>
      <c r="C246" s="48">
        <v>0</v>
      </c>
      <c r="D246" s="48">
        <v>0</v>
      </c>
      <c r="E246" s="48">
        <v>0</v>
      </c>
      <c r="F246" s="48">
        <f t="shared" si="17"/>
        <v>0</v>
      </c>
      <c r="G246" s="48">
        <v>0</v>
      </c>
      <c r="H246" s="48">
        <v>0</v>
      </c>
      <c r="I246" s="48">
        <v>0</v>
      </c>
      <c r="J246" s="48">
        <v>0</v>
      </c>
      <c r="K246" s="48">
        <f t="shared" si="18"/>
        <v>0</v>
      </c>
      <c r="L246" s="48">
        <v>0</v>
      </c>
      <c r="M246" s="48">
        <v>0</v>
      </c>
      <c r="N246" s="48">
        <v>0</v>
      </c>
      <c r="O246" s="48">
        <v>0</v>
      </c>
      <c r="P246" s="48">
        <f t="shared" si="20"/>
        <v>0</v>
      </c>
      <c r="Q246" s="48">
        <f t="shared" si="16"/>
        <v>0</v>
      </c>
      <c r="R246" s="48">
        <f t="shared" si="16"/>
        <v>0</v>
      </c>
      <c r="S246" s="48">
        <f t="shared" si="16"/>
        <v>0</v>
      </c>
      <c r="T246" s="48">
        <f t="shared" si="16"/>
        <v>0</v>
      </c>
      <c r="U246" s="48">
        <f t="shared" si="16"/>
        <v>0</v>
      </c>
    </row>
    <row r="247" spans="1:21" x14ac:dyDescent="0.3">
      <c r="A247" s="10">
        <v>340</v>
      </c>
      <c r="B247" s="48">
        <v>0</v>
      </c>
      <c r="C247" s="48">
        <v>0</v>
      </c>
      <c r="D247" s="48">
        <v>0</v>
      </c>
      <c r="E247" s="48">
        <v>0</v>
      </c>
      <c r="F247" s="48">
        <f t="shared" si="17"/>
        <v>0</v>
      </c>
      <c r="G247" s="48">
        <v>0</v>
      </c>
      <c r="H247" s="48">
        <v>0</v>
      </c>
      <c r="I247" s="48">
        <v>0</v>
      </c>
      <c r="J247" s="48">
        <v>0</v>
      </c>
      <c r="K247" s="48">
        <f t="shared" si="18"/>
        <v>0</v>
      </c>
      <c r="L247" s="48">
        <v>0</v>
      </c>
      <c r="M247" s="48">
        <v>0</v>
      </c>
      <c r="N247" s="48">
        <v>0</v>
      </c>
      <c r="O247" s="48">
        <v>0</v>
      </c>
      <c r="P247" s="48">
        <f t="shared" si="20"/>
        <v>0</v>
      </c>
      <c r="Q247" s="48">
        <f t="shared" si="16"/>
        <v>0</v>
      </c>
      <c r="R247" s="48">
        <f t="shared" si="16"/>
        <v>0</v>
      </c>
      <c r="S247" s="48">
        <f t="shared" si="16"/>
        <v>0</v>
      </c>
      <c r="T247" s="48">
        <f t="shared" si="16"/>
        <v>0</v>
      </c>
      <c r="U247" s="48">
        <f t="shared" si="16"/>
        <v>0</v>
      </c>
    </row>
    <row r="248" spans="1:21" x14ac:dyDescent="0.3">
      <c r="A248" s="10">
        <v>341</v>
      </c>
      <c r="B248" s="48">
        <v>0</v>
      </c>
      <c r="C248" s="48">
        <v>0</v>
      </c>
      <c r="D248" s="48">
        <v>0</v>
      </c>
      <c r="E248" s="48">
        <v>1</v>
      </c>
      <c r="F248" s="48">
        <f t="shared" si="17"/>
        <v>1</v>
      </c>
      <c r="G248" s="48">
        <v>0</v>
      </c>
      <c r="H248" s="48">
        <v>0</v>
      </c>
      <c r="I248" s="48">
        <v>0</v>
      </c>
      <c r="J248" s="48">
        <v>0</v>
      </c>
      <c r="K248" s="48">
        <f t="shared" si="18"/>
        <v>0</v>
      </c>
      <c r="L248" s="48">
        <v>0</v>
      </c>
      <c r="M248" s="48">
        <v>0</v>
      </c>
      <c r="N248" s="48">
        <v>0</v>
      </c>
      <c r="O248" s="48">
        <v>0</v>
      </c>
      <c r="P248" s="48">
        <f t="shared" si="20"/>
        <v>0</v>
      </c>
      <c r="Q248" s="48">
        <f t="shared" si="16"/>
        <v>0</v>
      </c>
      <c r="R248" s="48">
        <f t="shared" si="16"/>
        <v>0</v>
      </c>
      <c r="S248" s="48">
        <f t="shared" si="16"/>
        <v>0</v>
      </c>
      <c r="T248" s="48">
        <f t="shared" si="16"/>
        <v>1</v>
      </c>
      <c r="U248" s="48">
        <f t="shared" si="16"/>
        <v>1</v>
      </c>
    </row>
    <row r="249" spans="1:21" x14ac:dyDescent="0.3">
      <c r="A249" s="10">
        <v>342</v>
      </c>
      <c r="B249" s="48">
        <v>0</v>
      </c>
      <c r="C249" s="48">
        <v>0</v>
      </c>
      <c r="D249" s="48">
        <v>0</v>
      </c>
      <c r="E249" s="48">
        <v>0</v>
      </c>
      <c r="F249" s="48">
        <f t="shared" si="17"/>
        <v>0</v>
      </c>
      <c r="G249" s="48">
        <v>0</v>
      </c>
      <c r="H249" s="48">
        <v>0</v>
      </c>
      <c r="I249" s="48">
        <v>0</v>
      </c>
      <c r="J249" s="48">
        <v>0</v>
      </c>
      <c r="K249" s="48">
        <f t="shared" si="18"/>
        <v>0</v>
      </c>
      <c r="L249" s="48">
        <v>0</v>
      </c>
      <c r="M249" s="48">
        <v>0</v>
      </c>
      <c r="N249" s="48">
        <v>0</v>
      </c>
      <c r="O249" s="48">
        <v>1</v>
      </c>
      <c r="P249" s="48">
        <f t="shared" si="20"/>
        <v>1</v>
      </c>
      <c r="Q249" s="48">
        <f t="shared" si="16"/>
        <v>0</v>
      </c>
      <c r="R249" s="48">
        <f t="shared" si="16"/>
        <v>0</v>
      </c>
      <c r="S249" s="48">
        <f t="shared" si="16"/>
        <v>0</v>
      </c>
      <c r="T249" s="48">
        <f t="shared" si="16"/>
        <v>1</v>
      </c>
      <c r="U249" s="48">
        <f t="shared" si="16"/>
        <v>1</v>
      </c>
    </row>
    <row r="250" spans="1:21" x14ac:dyDescent="0.3">
      <c r="A250" s="10">
        <v>343</v>
      </c>
      <c r="B250" s="48">
        <v>0</v>
      </c>
      <c r="C250" s="48">
        <v>0</v>
      </c>
      <c r="D250" s="48">
        <v>0</v>
      </c>
      <c r="E250" s="48">
        <v>0</v>
      </c>
      <c r="F250" s="48">
        <f t="shared" si="17"/>
        <v>0</v>
      </c>
      <c r="G250" s="48">
        <v>0</v>
      </c>
      <c r="H250" s="48">
        <v>1</v>
      </c>
      <c r="I250" s="48">
        <v>0</v>
      </c>
      <c r="J250" s="48">
        <v>0</v>
      </c>
      <c r="K250" s="48">
        <f t="shared" si="18"/>
        <v>1</v>
      </c>
      <c r="L250" s="48">
        <v>0</v>
      </c>
      <c r="M250" s="48">
        <v>0</v>
      </c>
      <c r="N250" s="48">
        <v>0</v>
      </c>
      <c r="O250" s="48">
        <v>0</v>
      </c>
      <c r="P250" s="48">
        <f t="shared" si="20"/>
        <v>0</v>
      </c>
      <c r="Q250" s="48">
        <f t="shared" si="16"/>
        <v>0</v>
      </c>
      <c r="R250" s="48">
        <f t="shared" si="16"/>
        <v>1</v>
      </c>
      <c r="S250" s="48">
        <f t="shared" si="16"/>
        <v>0</v>
      </c>
      <c r="T250" s="48">
        <f t="shared" si="16"/>
        <v>0</v>
      </c>
      <c r="U250" s="48">
        <f t="shared" si="16"/>
        <v>1</v>
      </c>
    </row>
    <row r="251" spans="1:21" x14ac:dyDescent="0.3">
      <c r="A251" s="10">
        <v>344</v>
      </c>
      <c r="B251" s="48">
        <v>0</v>
      </c>
      <c r="C251" s="48">
        <v>0</v>
      </c>
      <c r="D251" s="48">
        <v>0</v>
      </c>
      <c r="E251" s="48">
        <v>0</v>
      </c>
      <c r="F251" s="48">
        <f t="shared" si="17"/>
        <v>0</v>
      </c>
      <c r="G251" s="48">
        <v>0</v>
      </c>
      <c r="H251" s="48">
        <v>0</v>
      </c>
      <c r="I251" s="48">
        <v>0</v>
      </c>
      <c r="J251" s="48">
        <v>0</v>
      </c>
      <c r="K251" s="48">
        <f t="shared" si="18"/>
        <v>0</v>
      </c>
      <c r="L251" s="48">
        <v>0</v>
      </c>
      <c r="M251" s="48">
        <v>0</v>
      </c>
      <c r="N251" s="48">
        <v>1</v>
      </c>
      <c r="O251" s="48">
        <v>0</v>
      </c>
      <c r="P251" s="48">
        <f t="shared" si="20"/>
        <v>1</v>
      </c>
      <c r="Q251" s="48">
        <f t="shared" si="16"/>
        <v>0</v>
      </c>
      <c r="R251" s="48">
        <f t="shared" si="16"/>
        <v>0</v>
      </c>
      <c r="S251" s="48">
        <f t="shared" si="16"/>
        <v>1</v>
      </c>
      <c r="T251" s="48">
        <f t="shared" si="16"/>
        <v>0</v>
      </c>
      <c r="U251" s="48">
        <f t="shared" si="16"/>
        <v>1</v>
      </c>
    </row>
    <row r="252" spans="1:21" x14ac:dyDescent="0.3">
      <c r="A252" s="10">
        <v>345</v>
      </c>
      <c r="B252" s="48">
        <v>0</v>
      </c>
      <c r="C252" s="48">
        <v>0</v>
      </c>
      <c r="D252" s="48">
        <v>0</v>
      </c>
      <c r="E252" s="48">
        <v>2</v>
      </c>
      <c r="F252" s="48">
        <f t="shared" si="17"/>
        <v>2</v>
      </c>
      <c r="G252" s="48">
        <v>0</v>
      </c>
      <c r="H252" s="48">
        <v>0</v>
      </c>
      <c r="I252" s="48">
        <v>0</v>
      </c>
      <c r="J252" s="48">
        <v>2</v>
      </c>
      <c r="K252" s="48">
        <f t="shared" si="18"/>
        <v>2</v>
      </c>
      <c r="L252" s="48">
        <v>0</v>
      </c>
      <c r="M252" s="48">
        <v>0</v>
      </c>
      <c r="N252" s="48">
        <v>0</v>
      </c>
      <c r="O252" s="48">
        <v>1</v>
      </c>
      <c r="P252" s="48">
        <f t="shared" si="20"/>
        <v>1</v>
      </c>
      <c r="Q252" s="48">
        <f t="shared" si="16"/>
        <v>0</v>
      </c>
      <c r="R252" s="48">
        <f t="shared" si="16"/>
        <v>0</v>
      </c>
      <c r="S252" s="48">
        <f t="shared" si="16"/>
        <v>0</v>
      </c>
      <c r="T252" s="48">
        <f t="shared" si="16"/>
        <v>5</v>
      </c>
      <c r="U252" s="48">
        <f t="shared" si="16"/>
        <v>5</v>
      </c>
    </row>
    <row r="253" spans="1:21" x14ac:dyDescent="0.3">
      <c r="A253" s="10">
        <v>346</v>
      </c>
      <c r="B253" s="48">
        <v>0</v>
      </c>
      <c r="C253" s="48">
        <v>0</v>
      </c>
      <c r="D253" s="48">
        <v>0</v>
      </c>
      <c r="E253" s="48">
        <v>0</v>
      </c>
      <c r="F253" s="48">
        <f t="shared" si="17"/>
        <v>0</v>
      </c>
      <c r="G253" s="48">
        <v>0</v>
      </c>
      <c r="H253" s="48">
        <v>0</v>
      </c>
      <c r="I253" s="48">
        <v>0</v>
      </c>
      <c r="J253" s="48">
        <v>0</v>
      </c>
      <c r="K253" s="48">
        <f t="shared" si="18"/>
        <v>0</v>
      </c>
      <c r="L253" s="48">
        <v>0</v>
      </c>
      <c r="M253" s="48">
        <v>0</v>
      </c>
      <c r="N253" s="48">
        <v>0</v>
      </c>
      <c r="O253" s="48">
        <v>0</v>
      </c>
      <c r="P253" s="48">
        <f t="shared" si="20"/>
        <v>0</v>
      </c>
      <c r="Q253" s="48">
        <f t="shared" si="16"/>
        <v>0</v>
      </c>
      <c r="R253" s="48">
        <f t="shared" si="16"/>
        <v>0</v>
      </c>
      <c r="S253" s="48">
        <f t="shared" si="16"/>
        <v>0</v>
      </c>
      <c r="T253" s="48">
        <f t="shared" si="16"/>
        <v>0</v>
      </c>
      <c r="U253" s="48">
        <f t="shared" si="16"/>
        <v>0</v>
      </c>
    </row>
    <row r="254" spans="1:21" x14ac:dyDescent="0.3">
      <c r="A254" s="10">
        <v>347</v>
      </c>
      <c r="B254" s="48">
        <v>0</v>
      </c>
      <c r="C254" s="48">
        <v>0</v>
      </c>
      <c r="D254" s="48">
        <v>0</v>
      </c>
      <c r="E254" s="48">
        <v>0</v>
      </c>
      <c r="F254" s="48">
        <f t="shared" si="17"/>
        <v>0</v>
      </c>
      <c r="G254" s="48">
        <v>0</v>
      </c>
      <c r="H254" s="48">
        <v>0</v>
      </c>
      <c r="I254" s="48">
        <v>0</v>
      </c>
      <c r="J254" s="48">
        <v>1</v>
      </c>
      <c r="K254" s="48">
        <f t="shared" si="18"/>
        <v>1</v>
      </c>
      <c r="L254" s="48">
        <v>0</v>
      </c>
      <c r="M254" s="48">
        <v>0</v>
      </c>
      <c r="N254" s="48">
        <v>0</v>
      </c>
      <c r="O254" s="48">
        <v>0</v>
      </c>
      <c r="P254" s="48">
        <f t="shared" si="20"/>
        <v>0</v>
      </c>
      <c r="Q254" s="48">
        <f t="shared" si="16"/>
        <v>0</v>
      </c>
      <c r="R254" s="48">
        <f t="shared" si="16"/>
        <v>0</v>
      </c>
      <c r="S254" s="48">
        <f t="shared" si="16"/>
        <v>0</v>
      </c>
      <c r="T254" s="48">
        <f t="shared" si="16"/>
        <v>1</v>
      </c>
      <c r="U254" s="48">
        <f t="shared" si="16"/>
        <v>1</v>
      </c>
    </row>
    <row r="255" spans="1:21" x14ac:dyDescent="0.3">
      <c r="A255" s="10">
        <v>348</v>
      </c>
      <c r="B255" s="48">
        <v>0</v>
      </c>
      <c r="C255" s="48">
        <v>0</v>
      </c>
      <c r="D255" s="48">
        <v>0</v>
      </c>
      <c r="E255" s="48">
        <v>0</v>
      </c>
      <c r="F255" s="48">
        <f t="shared" si="17"/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f t="shared" si="18"/>
        <v>0</v>
      </c>
      <c r="L255" s="48">
        <v>0</v>
      </c>
      <c r="M255" s="48">
        <v>0</v>
      </c>
      <c r="N255" s="48">
        <v>0</v>
      </c>
      <c r="O255" s="48">
        <v>0</v>
      </c>
      <c r="P255" s="48">
        <f t="shared" si="20"/>
        <v>0</v>
      </c>
      <c r="Q255" s="48">
        <f t="shared" si="16"/>
        <v>0</v>
      </c>
      <c r="R255" s="48">
        <f t="shared" si="16"/>
        <v>0</v>
      </c>
      <c r="S255" s="48">
        <f t="shared" si="16"/>
        <v>0</v>
      </c>
      <c r="T255" s="48">
        <f t="shared" si="16"/>
        <v>0</v>
      </c>
      <c r="U255" s="48">
        <f t="shared" si="16"/>
        <v>0</v>
      </c>
    </row>
    <row r="256" spans="1:21" x14ac:dyDescent="0.3">
      <c r="A256" s="10">
        <v>349</v>
      </c>
      <c r="B256" s="48">
        <v>0</v>
      </c>
      <c r="C256" s="48">
        <v>0</v>
      </c>
      <c r="D256" s="48">
        <v>0</v>
      </c>
      <c r="E256" s="48">
        <v>0</v>
      </c>
      <c r="F256" s="48">
        <f t="shared" si="17"/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f t="shared" si="18"/>
        <v>0</v>
      </c>
      <c r="L256" s="48">
        <v>0</v>
      </c>
      <c r="M256" s="48">
        <v>0</v>
      </c>
      <c r="N256" s="48">
        <v>0</v>
      </c>
      <c r="O256" s="48">
        <v>0</v>
      </c>
      <c r="P256" s="48">
        <f t="shared" si="20"/>
        <v>0</v>
      </c>
      <c r="Q256" s="48">
        <f t="shared" si="16"/>
        <v>0</v>
      </c>
      <c r="R256" s="48">
        <f t="shared" si="16"/>
        <v>0</v>
      </c>
      <c r="S256" s="48">
        <f t="shared" si="16"/>
        <v>0</v>
      </c>
      <c r="T256" s="48">
        <f t="shared" si="16"/>
        <v>0</v>
      </c>
      <c r="U256" s="48">
        <f t="shared" si="16"/>
        <v>0</v>
      </c>
    </row>
    <row r="257" spans="1:21" x14ac:dyDescent="0.3">
      <c r="A257" s="10">
        <v>350</v>
      </c>
      <c r="B257" s="48">
        <v>0</v>
      </c>
      <c r="C257" s="48">
        <v>0</v>
      </c>
      <c r="D257" s="48">
        <v>0</v>
      </c>
      <c r="E257" s="48">
        <v>0</v>
      </c>
      <c r="F257" s="48">
        <f t="shared" si="17"/>
        <v>0</v>
      </c>
      <c r="G257" s="48">
        <v>0</v>
      </c>
      <c r="H257" s="48">
        <v>0</v>
      </c>
      <c r="I257" s="48">
        <v>1</v>
      </c>
      <c r="J257" s="48">
        <v>0</v>
      </c>
      <c r="K257" s="48">
        <f t="shared" si="18"/>
        <v>1</v>
      </c>
      <c r="L257" s="48">
        <v>0</v>
      </c>
      <c r="M257" s="48">
        <v>0</v>
      </c>
      <c r="N257" s="48">
        <v>0</v>
      </c>
      <c r="O257" s="48">
        <v>0</v>
      </c>
      <c r="P257" s="48">
        <f t="shared" si="20"/>
        <v>0</v>
      </c>
      <c r="Q257" s="48">
        <f t="shared" si="16"/>
        <v>0</v>
      </c>
      <c r="R257" s="48">
        <f t="shared" si="16"/>
        <v>0</v>
      </c>
      <c r="S257" s="48">
        <f t="shared" si="16"/>
        <v>1</v>
      </c>
      <c r="T257" s="48">
        <f t="shared" si="16"/>
        <v>0</v>
      </c>
      <c r="U257" s="48">
        <f t="shared" si="16"/>
        <v>1</v>
      </c>
    </row>
    <row r="258" spans="1:21" x14ac:dyDescent="0.3">
      <c r="A258" s="10">
        <v>351</v>
      </c>
      <c r="B258" s="48">
        <v>0</v>
      </c>
      <c r="C258" s="48">
        <v>0</v>
      </c>
      <c r="D258" s="48">
        <v>0</v>
      </c>
      <c r="E258" s="48">
        <v>0</v>
      </c>
      <c r="F258" s="48">
        <f t="shared" si="17"/>
        <v>0</v>
      </c>
      <c r="G258" s="48">
        <v>0</v>
      </c>
      <c r="H258" s="48">
        <v>0</v>
      </c>
      <c r="I258" s="48">
        <v>0</v>
      </c>
      <c r="J258" s="48">
        <v>1</v>
      </c>
      <c r="K258" s="48">
        <f t="shared" si="18"/>
        <v>1</v>
      </c>
      <c r="L258" s="48">
        <v>0</v>
      </c>
      <c r="M258" s="48">
        <v>0</v>
      </c>
      <c r="N258" s="48">
        <v>0</v>
      </c>
      <c r="O258" s="48">
        <v>0</v>
      </c>
      <c r="P258" s="48">
        <f t="shared" si="20"/>
        <v>0</v>
      </c>
      <c r="Q258" s="48">
        <f t="shared" ref="Q258:U285" si="21">B258+G258+L258</f>
        <v>0</v>
      </c>
      <c r="R258" s="48">
        <f t="shared" si="21"/>
        <v>0</v>
      </c>
      <c r="S258" s="48">
        <f t="shared" si="21"/>
        <v>0</v>
      </c>
      <c r="T258" s="48">
        <f t="shared" si="21"/>
        <v>1</v>
      </c>
      <c r="U258" s="48">
        <f t="shared" si="21"/>
        <v>1</v>
      </c>
    </row>
    <row r="259" spans="1:21" x14ac:dyDescent="0.3">
      <c r="A259" s="10">
        <v>352</v>
      </c>
      <c r="B259" s="48">
        <v>0</v>
      </c>
      <c r="C259" s="48">
        <v>0</v>
      </c>
      <c r="D259" s="48">
        <v>0</v>
      </c>
      <c r="E259" s="48">
        <v>0</v>
      </c>
      <c r="F259" s="48">
        <f t="shared" si="17"/>
        <v>0</v>
      </c>
      <c r="G259" s="48">
        <v>0</v>
      </c>
      <c r="H259" s="48">
        <v>0</v>
      </c>
      <c r="I259" s="48">
        <v>0</v>
      </c>
      <c r="J259" s="48">
        <v>1</v>
      </c>
      <c r="K259" s="48">
        <f t="shared" si="18"/>
        <v>1</v>
      </c>
      <c r="L259" s="48">
        <v>0</v>
      </c>
      <c r="M259" s="48">
        <v>0</v>
      </c>
      <c r="N259" s="48">
        <v>0</v>
      </c>
      <c r="O259" s="48">
        <v>0</v>
      </c>
      <c r="P259" s="48">
        <f t="shared" si="20"/>
        <v>0</v>
      </c>
      <c r="Q259" s="48">
        <f t="shared" si="21"/>
        <v>0</v>
      </c>
      <c r="R259" s="48">
        <f t="shared" si="21"/>
        <v>0</v>
      </c>
      <c r="S259" s="48">
        <f t="shared" si="21"/>
        <v>0</v>
      </c>
      <c r="T259" s="48">
        <f t="shared" si="21"/>
        <v>1</v>
      </c>
      <c r="U259" s="48">
        <f t="shared" si="21"/>
        <v>1</v>
      </c>
    </row>
    <row r="260" spans="1:21" x14ac:dyDescent="0.3">
      <c r="A260" s="10">
        <v>353</v>
      </c>
      <c r="B260" s="48">
        <v>0</v>
      </c>
      <c r="C260" s="48">
        <v>0</v>
      </c>
      <c r="D260" s="48">
        <v>0</v>
      </c>
      <c r="E260" s="48">
        <v>0</v>
      </c>
      <c r="F260" s="48">
        <f t="shared" si="17"/>
        <v>0</v>
      </c>
      <c r="G260" s="48">
        <v>0</v>
      </c>
      <c r="H260" s="48">
        <v>0</v>
      </c>
      <c r="I260" s="48">
        <v>0</v>
      </c>
      <c r="J260" s="48">
        <v>0</v>
      </c>
      <c r="K260" s="48">
        <f t="shared" si="18"/>
        <v>0</v>
      </c>
      <c r="L260" s="48">
        <v>0</v>
      </c>
      <c r="M260" s="48">
        <v>0</v>
      </c>
      <c r="N260" s="48">
        <v>0</v>
      </c>
      <c r="O260" s="48">
        <v>0</v>
      </c>
      <c r="P260" s="48">
        <f t="shared" si="20"/>
        <v>0</v>
      </c>
      <c r="Q260" s="48">
        <f t="shared" si="21"/>
        <v>0</v>
      </c>
      <c r="R260" s="48">
        <f t="shared" si="21"/>
        <v>0</v>
      </c>
      <c r="S260" s="48">
        <f t="shared" si="21"/>
        <v>0</v>
      </c>
      <c r="T260" s="48">
        <f t="shared" si="21"/>
        <v>0</v>
      </c>
      <c r="U260" s="48">
        <f t="shared" si="21"/>
        <v>0</v>
      </c>
    </row>
    <row r="261" spans="1:21" x14ac:dyDescent="0.3">
      <c r="A261" s="10">
        <v>354</v>
      </c>
      <c r="B261" s="48">
        <v>0</v>
      </c>
      <c r="C261" s="48">
        <v>0</v>
      </c>
      <c r="D261" s="48">
        <v>0</v>
      </c>
      <c r="E261" s="48">
        <v>0</v>
      </c>
      <c r="F261" s="48">
        <f t="shared" si="17"/>
        <v>0</v>
      </c>
      <c r="G261" s="48">
        <v>0</v>
      </c>
      <c r="H261" s="48">
        <v>0</v>
      </c>
      <c r="I261" s="48">
        <v>0</v>
      </c>
      <c r="J261" s="48">
        <v>0</v>
      </c>
      <c r="K261" s="48">
        <f t="shared" si="18"/>
        <v>0</v>
      </c>
      <c r="L261" s="48">
        <v>0</v>
      </c>
      <c r="M261" s="48">
        <v>0</v>
      </c>
      <c r="N261" s="48">
        <v>1</v>
      </c>
      <c r="O261" s="48">
        <v>0</v>
      </c>
      <c r="P261" s="48">
        <f t="shared" si="20"/>
        <v>1</v>
      </c>
      <c r="Q261" s="48">
        <f t="shared" si="21"/>
        <v>0</v>
      </c>
      <c r="R261" s="48">
        <f t="shared" si="21"/>
        <v>0</v>
      </c>
      <c r="S261" s="48">
        <f t="shared" si="21"/>
        <v>1</v>
      </c>
      <c r="T261" s="48">
        <f t="shared" si="21"/>
        <v>0</v>
      </c>
      <c r="U261" s="48">
        <f t="shared" si="21"/>
        <v>1</v>
      </c>
    </row>
    <row r="262" spans="1:21" x14ac:dyDescent="0.3">
      <c r="A262" s="10">
        <v>355</v>
      </c>
      <c r="B262" s="48">
        <v>0</v>
      </c>
      <c r="C262" s="48">
        <v>0</v>
      </c>
      <c r="D262" s="48">
        <v>0</v>
      </c>
      <c r="E262" s="48">
        <v>0</v>
      </c>
      <c r="F262" s="48">
        <f t="shared" si="17"/>
        <v>0</v>
      </c>
      <c r="G262" s="48">
        <v>0</v>
      </c>
      <c r="H262" s="48">
        <v>0</v>
      </c>
      <c r="I262" s="48">
        <v>0</v>
      </c>
      <c r="J262" s="48">
        <v>0</v>
      </c>
      <c r="K262" s="48">
        <f t="shared" si="18"/>
        <v>0</v>
      </c>
      <c r="L262" s="48">
        <v>0</v>
      </c>
      <c r="M262" s="48">
        <v>0</v>
      </c>
      <c r="N262" s="48">
        <v>0</v>
      </c>
      <c r="O262" s="48">
        <v>0</v>
      </c>
      <c r="P262" s="48">
        <f t="shared" si="20"/>
        <v>0</v>
      </c>
      <c r="Q262" s="48">
        <f t="shared" si="21"/>
        <v>0</v>
      </c>
      <c r="R262" s="48">
        <f t="shared" si="21"/>
        <v>0</v>
      </c>
      <c r="S262" s="48">
        <f t="shared" si="21"/>
        <v>0</v>
      </c>
      <c r="T262" s="48">
        <f t="shared" si="21"/>
        <v>0</v>
      </c>
      <c r="U262" s="48">
        <f t="shared" si="21"/>
        <v>0</v>
      </c>
    </row>
    <row r="263" spans="1:21" x14ac:dyDescent="0.3">
      <c r="A263" s="10">
        <v>356</v>
      </c>
      <c r="B263" s="48">
        <v>1</v>
      </c>
      <c r="C263" s="48">
        <v>0</v>
      </c>
      <c r="D263" s="48">
        <v>0</v>
      </c>
      <c r="E263" s="48">
        <v>3</v>
      </c>
      <c r="F263" s="48">
        <f t="shared" si="17"/>
        <v>4</v>
      </c>
      <c r="G263" s="48">
        <v>0</v>
      </c>
      <c r="H263" s="48">
        <v>0</v>
      </c>
      <c r="I263" s="48">
        <v>1</v>
      </c>
      <c r="J263" s="48">
        <v>2</v>
      </c>
      <c r="K263" s="48">
        <f t="shared" si="18"/>
        <v>3</v>
      </c>
      <c r="L263" s="48">
        <v>0</v>
      </c>
      <c r="M263" s="48">
        <v>0</v>
      </c>
      <c r="N263" s="48">
        <v>1</v>
      </c>
      <c r="O263" s="48">
        <v>1</v>
      </c>
      <c r="P263" s="48">
        <f t="shared" si="20"/>
        <v>2</v>
      </c>
      <c r="Q263" s="48">
        <f t="shared" si="21"/>
        <v>1</v>
      </c>
      <c r="R263" s="48">
        <f t="shared" si="21"/>
        <v>0</v>
      </c>
      <c r="S263" s="48">
        <f t="shared" si="21"/>
        <v>2</v>
      </c>
      <c r="T263" s="48">
        <f t="shared" si="21"/>
        <v>6</v>
      </c>
      <c r="U263" s="48">
        <f t="shared" si="21"/>
        <v>9</v>
      </c>
    </row>
    <row r="264" spans="1:21" x14ac:dyDescent="0.3">
      <c r="A264" s="10">
        <v>357</v>
      </c>
      <c r="B264" s="48">
        <v>0</v>
      </c>
      <c r="C264" s="48">
        <v>0</v>
      </c>
      <c r="D264" s="48">
        <v>1</v>
      </c>
      <c r="E264" s="48">
        <v>6</v>
      </c>
      <c r="F264" s="48">
        <f t="shared" si="17"/>
        <v>7</v>
      </c>
      <c r="G264" s="48">
        <v>0</v>
      </c>
      <c r="H264" s="48">
        <v>0</v>
      </c>
      <c r="I264" s="48">
        <v>2</v>
      </c>
      <c r="J264" s="48">
        <v>7</v>
      </c>
      <c r="K264" s="48">
        <f t="shared" si="18"/>
        <v>9</v>
      </c>
      <c r="L264" s="48">
        <v>0</v>
      </c>
      <c r="M264" s="48">
        <v>1</v>
      </c>
      <c r="N264" s="48">
        <v>3</v>
      </c>
      <c r="O264" s="48">
        <v>5</v>
      </c>
      <c r="P264" s="48">
        <f t="shared" si="20"/>
        <v>9</v>
      </c>
      <c r="Q264" s="48">
        <f t="shared" si="21"/>
        <v>0</v>
      </c>
      <c r="R264" s="48">
        <f t="shared" si="21"/>
        <v>1</v>
      </c>
      <c r="S264" s="48">
        <f t="shared" si="21"/>
        <v>6</v>
      </c>
      <c r="T264" s="48">
        <f t="shared" si="21"/>
        <v>18</v>
      </c>
      <c r="U264" s="48">
        <f t="shared" si="21"/>
        <v>25</v>
      </c>
    </row>
    <row r="265" spans="1:21" x14ac:dyDescent="0.3">
      <c r="A265" s="10">
        <v>358</v>
      </c>
      <c r="B265" s="48">
        <v>0</v>
      </c>
      <c r="C265" s="48">
        <v>0</v>
      </c>
      <c r="D265" s="48">
        <v>1</v>
      </c>
      <c r="E265" s="48">
        <v>0</v>
      </c>
      <c r="F265" s="48">
        <f t="shared" si="17"/>
        <v>1</v>
      </c>
      <c r="G265" s="48">
        <v>0</v>
      </c>
      <c r="H265" s="48">
        <v>0</v>
      </c>
      <c r="I265" s="48">
        <v>0</v>
      </c>
      <c r="J265" s="48">
        <v>1</v>
      </c>
      <c r="K265" s="48">
        <f t="shared" si="18"/>
        <v>1</v>
      </c>
      <c r="L265" s="48">
        <v>0</v>
      </c>
      <c r="M265" s="48">
        <v>0</v>
      </c>
      <c r="N265" s="48">
        <v>0</v>
      </c>
      <c r="O265" s="48">
        <v>1</v>
      </c>
      <c r="P265" s="48">
        <f t="shared" si="20"/>
        <v>1</v>
      </c>
      <c r="Q265" s="48">
        <f t="shared" si="21"/>
        <v>0</v>
      </c>
      <c r="R265" s="48">
        <f t="shared" si="21"/>
        <v>0</v>
      </c>
      <c r="S265" s="48">
        <f t="shared" si="21"/>
        <v>1</v>
      </c>
      <c r="T265" s="48">
        <f t="shared" si="21"/>
        <v>2</v>
      </c>
      <c r="U265" s="48">
        <f t="shared" si="21"/>
        <v>3</v>
      </c>
    </row>
    <row r="266" spans="1:21" x14ac:dyDescent="0.3">
      <c r="A266" s="10">
        <v>359</v>
      </c>
      <c r="B266" s="48">
        <v>0</v>
      </c>
      <c r="C266" s="48">
        <v>0</v>
      </c>
      <c r="D266" s="48">
        <v>0</v>
      </c>
      <c r="E266" s="48">
        <v>0</v>
      </c>
      <c r="F266" s="48">
        <f t="shared" si="17"/>
        <v>0</v>
      </c>
      <c r="G266" s="48">
        <v>0</v>
      </c>
      <c r="H266" s="48">
        <v>0</v>
      </c>
      <c r="I266" s="48">
        <v>0</v>
      </c>
      <c r="J266" s="48">
        <v>0</v>
      </c>
      <c r="K266" s="48">
        <f t="shared" si="18"/>
        <v>0</v>
      </c>
      <c r="L266" s="48">
        <v>0</v>
      </c>
      <c r="M266" s="48">
        <v>0</v>
      </c>
      <c r="N266" s="48">
        <v>0</v>
      </c>
      <c r="O266" s="48">
        <v>0</v>
      </c>
      <c r="P266" s="48">
        <f t="shared" si="20"/>
        <v>0</v>
      </c>
      <c r="Q266" s="48">
        <f t="shared" si="21"/>
        <v>0</v>
      </c>
      <c r="R266" s="48">
        <f t="shared" si="21"/>
        <v>0</v>
      </c>
      <c r="S266" s="48">
        <f t="shared" si="21"/>
        <v>0</v>
      </c>
      <c r="T266" s="48">
        <f t="shared" si="21"/>
        <v>0</v>
      </c>
      <c r="U266" s="48">
        <f t="shared" si="21"/>
        <v>0</v>
      </c>
    </row>
    <row r="267" spans="1:21" x14ac:dyDescent="0.3">
      <c r="A267" s="10">
        <v>360</v>
      </c>
      <c r="B267" s="48">
        <v>0</v>
      </c>
      <c r="C267" s="48">
        <v>0</v>
      </c>
      <c r="D267" s="48">
        <v>0</v>
      </c>
      <c r="E267" s="48">
        <v>0</v>
      </c>
      <c r="F267" s="48">
        <f t="shared" si="17"/>
        <v>0</v>
      </c>
      <c r="G267" s="48">
        <v>0</v>
      </c>
      <c r="H267" s="48">
        <v>0</v>
      </c>
      <c r="I267" s="48">
        <v>0</v>
      </c>
      <c r="J267" s="48">
        <v>0</v>
      </c>
      <c r="K267" s="48">
        <f t="shared" si="18"/>
        <v>0</v>
      </c>
      <c r="L267" s="48">
        <v>0</v>
      </c>
      <c r="M267" s="48">
        <v>0</v>
      </c>
      <c r="N267" s="48">
        <v>0</v>
      </c>
      <c r="O267" s="48">
        <v>2</v>
      </c>
      <c r="P267" s="48">
        <f t="shared" si="20"/>
        <v>2</v>
      </c>
      <c r="Q267" s="48">
        <f t="shared" si="21"/>
        <v>0</v>
      </c>
      <c r="R267" s="48">
        <f t="shared" si="21"/>
        <v>0</v>
      </c>
      <c r="S267" s="48">
        <f t="shared" si="21"/>
        <v>0</v>
      </c>
      <c r="T267" s="48">
        <f t="shared" si="21"/>
        <v>2</v>
      </c>
      <c r="U267" s="48">
        <f t="shared" si="21"/>
        <v>2</v>
      </c>
    </row>
    <row r="268" spans="1:21" x14ac:dyDescent="0.3">
      <c r="A268" s="10">
        <v>361</v>
      </c>
      <c r="B268" s="48">
        <v>0</v>
      </c>
      <c r="C268" s="48">
        <v>0</v>
      </c>
      <c r="D268" s="48">
        <v>0</v>
      </c>
      <c r="E268" s="48">
        <v>0</v>
      </c>
      <c r="F268" s="48">
        <f t="shared" si="17"/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f t="shared" si="18"/>
        <v>0</v>
      </c>
      <c r="L268" s="48">
        <v>0</v>
      </c>
      <c r="M268" s="48">
        <v>0</v>
      </c>
      <c r="N268" s="48">
        <v>0</v>
      </c>
      <c r="O268" s="48">
        <v>0</v>
      </c>
      <c r="P268" s="48">
        <f t="shared" si="20"/>
        <v>0</v>
      </c>
      <c r="Q268" s="48">
        <f t="shared" si="21"/>
        <v>0</v>
      </c>
      <c r="R268" s="48">
        <f t="shared" si="21"/>
        <v>0</v>
      </c>
      <c r="S268" s="48">
        <f t="shared" si="21"/>
        <v>0</v>
      </c>
      <c r="T268" s="48">
        <f t="shared" si="21"/>
        <v>0</v>
      </c>
      <c r="U268" s="48">
        <f t="shared" si="21"/>
        <v>0</v>
      </c>
    </row>
    <row r="269" spans="1:21" x14ac:dyDescent="0.3">
      <c r="A269" s="10">
        <v>362</v>
      </c>
      <c r="B269" s="48">
        <v>0</v>
      </c>
      <c r="C269" s="48">
        <v>0</v>
      </c>
      <c r="D269" s="48">
        <v>0</v>
      </c>
      <c r="E269" s="48">
        <v>0</v>
      </c>
      <c r="F269" s="48">
        <f t="shared" si="17"/>
        <v>0</v>
      </c>
      <c r="G269" s="48">
        <v>1</v>
      </c>
      <c r="H269" s="48">
        <v>0</v>
      </c>
      <c r="I269" s="48">
        <v>0</v>
      </c>
      <c r="J269" s="48">
        <v>0</v>
      </c>
      <c r="K269" s="48">
        <f t="shared" si="18"/>
        <v>1</v>
      </c>
      <c r="L269" s="48">
        <v>0</v>
      </c>
      <c r="M269" s="48">
        <v>0</v>
      </c>
      <c r="N269" s="48">
        <v>0</v>
      </c>
      <c r="O269" s="48">
        <v>1</v>
      </c>
      <c r="P269" s="48">
        <f t="shared" si="20"/>
        <v>1</v>
      </c>
      <c r="Q269" s="48">
        <f t="shared" si="21"/>
        <v>1</v>
      </c>
      <c r="R269" s="48">
        <f t="shared" si="21"/>
        <v>0</v>
      </c>
      <c r="S269" s="48">
        <f t="shared" si="21"/>
        <v>0</v>
      </c>
      <c r="T269" s="48">
        <f t="shared" si="21"/>
        <v>1</v>
      </c>
      <c r="U269" s="48">
        <f t="shared" si="21"/>
        <v>2</v>
      </c>
    </row>
    <row r="270" spans="1:21" x14ac:dyDescent="0.3">
      <c r="A270" s="10">
        <v>363</v>
      </c>
      <c r="B270" s="48">
        <v>0</v>
      </c>
      <c r="C270" s="48">
        <v>0</v>
      </c>
      <c r="D270" s="48">
        <v>0</v>
      </c>
      <c r="E270" s="48">
        <v>0</v>
      </c>
      <c r="F270" s="48">
        <f t="shared" si="17"/>
        <v>0</v>
      </c>
      <c r="G270" s="48">
        <v>0</v>
      </c>
      <c r="H270" s="48">
        <v>1</v>
      </c>
      <c r="I270" s="48">
        <v>0</v>
      </c>
      <c r="J270" s="48">
        <v>0</v>
      </c>
      <c r="K270" s="48">
        <f t="shared" si="18"/>
        <v>1</v>
      </c>
      <c r="L270" s="48">
        <v>0</v>
      </c>
      <c r="M270" s="48">
        <v>1</v>
      </c>
      <c r="N270" s="48">
        <v>0</v>
      </c>
      <c r="O270" s="48">
        <v>0</v>
      </c>
      <c r="P270" s="48">
        <f t="shared" si="20"/>
        <v>1</v>
      </c>
      <c r="Q270" s="48">
        <f t="shared" si="21"/>
        <v>0</v>
      </c>
      <c r="R270" s="48">
        <f t="shared" si="21"/>
        <v>2</v>
      </c>
      <c r="S270" s="48">
        <f t="shared" si="21"/>
        <v>0</v>
      </c>
      <c r="T270" s="48">
        <f t="shared" si="21"/>
        <v>0</v>
      </c>
      <c r="U270" s="48">
        <f t="shared" si="21"/>
        <v>2</v>
      </c>
    </row>
    <row r="271" spans="1:21" x14ac:dyDescent="0.3">
      <c r="A271" s="10">
        <v>364</v>
      </c>
      <c r="B271" s="48">
        <v>0</v>
      </c>
      <c r="C271" s="48">
        <v>0</v>
      </c>
      <c r="D271" s="48">
        <v>0</v>
      </c>
      <c r="E271" s="48">
        <v>0</v>
      </c>
      <c r="F271" s="48">
        <f t="shared" si="17"/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f t="shared" si="18"/>
        <v>0</v>
      </c>
      <c r="L271" s="48">
        <v>0</v>
      </c>
      <c r="M271" s="48">
        <v>0</v>
      </c>
      <c r="N271" s="48">
        <v>0</v>
      </c>
      <c r="O271" s="48">
        <v>0</v>
      </c>
      <c r="P271" s="48">
        <f t="shared" si="20"/>
        <v>0</v>
      </c>
      <c r="Q271" s="48">
        <f t="shared" si="21"/>
        <v>0</v>
      </c>
      <c r="R271" s="48">
        <f t="shared" si="21"/>
        <v>0</v>
      </c>
      <c r="S271" s="48">
        <f t="shared" si="21"/>
        <v>0</v>
      </c>
      <c r="T271" s="48">
        <f t="shared" si="21"/>
        <v>0</v>
      </c>
      <c r="U271" s="48">
        <f t="shared" si="21"/>
        <v>0</v>
      </c>
    </row>
    <row r="272" spans="1:21" x14ac:dyDescent="0.3">
      <c r="A272" s="10">
        <v>365</v>
      </c>
      <c r="B272" s="48">
        <v>0</v>
      </c>
      <c r="C272" s="48">
        <v>0</v>
      </c>
      <c r="D272" s="48">
        <v>0</v>
      </c>
      <c r="E272" s="48">
        <v>0</v>
      </c>
      <c r="F272" s="48">
        <f t="shared" si="17"/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f t="shared" si="18"/>
        <v>0</v>
      </c>
      <c r="L272" s="48">
        <v>0</v>
      </c>
      <c r="M272" s="48">
        <v>0</v>
      </c>
      <c r="N272" s="48">
        <v>0</v>
      </c>
      <c r="O272" s="48">
        <v>0</v>
      </c>
      <c r="P272" s="48">
        <f t="shared" si="20"/>
        <v>0</v>
      </c>
      <c r="Q272" s="48">
        <f t="shared" si="21"/>
        <v>0</v>
      </c>
      <c r="R272" s="48">
        <f t="shared" si="21"/>
        <v>0</v>
      </c>
      <c r="S272" s="48">
        <f t="shared" si="21"/>
        <v>0</v>
      </c>
      <c r="T272" s="48">
        <f t="shared" si="21"/>
        <v>0</v>
      </c>
      <c r="U272" s="48">
        <f t="shared" si="21"/>
        <v>0</v>
      </c>
    </row>
    <row r="273" spans="1:21" x14ac:dyDescent="0.3">
      <c r="A273" s="10">
        <v>366</v>
      </c>
      <c r="B273" s="48">
        <v>0</v>
      </c>
      <c r="C273" s="48">
        <v>0</v>
      </c>
      <c r="D273" s="48">
        <v>0</v>
      </c>
      <c r="E273" s="48">
        <v>0</v>
      </c>
      <c r="F273" s="48">
        <f t="shared" si="17"/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f t="shared" si="18"/>
        <v>0</v>
      </c>
      <c r="L273" s="48">
        <v>0</v>
      </c>
      <c r="M273" s="48">
        <v>0</v>
      </c>
      <c r="N273" s="48">
        <v>0</v>
      </c>
      <c r="O273" s="48">
        <v>0</v>
      </c>
      <c r="P273" s="48">
        <f t="shared" si="20"/>
        <v>0</v>
      </c>
      <c r="Q273" s="48">
        <f t="shared" si="21"/>
        <v>0</v>
      </c>
      <c r="R273" s="48">
        <f t="shared" si="21"/>
        <v>0</v>
      </c>
      <c r="S273" s="48">
        <f t="shared" si="21"/>
        <v>0</v>
      </c>
      <c r="T273" s="48">
        <f t="shared" si="21"/>
        <v>0</v>
      </c>
      <c r="U273" s="48">
        <f t="shared" si="21"/>
        <v>0</v>
      </c>
    </row>
    <row r="274" spans="1:21" x14ac:dyDescent="0.3">
      <c r="A274" s="10">
        <v>367</v>
      </c>
      <c r="B274" s="48">
        <v>0</v>
      </c>
      <c r="C274" s="48">
        <v>0</v>
      </c>
      <c r="D274" s="48">
        <v>0</v>
      </c>
      <c r="E274" s="48">
        <v>0</v>
      </c>
      <c r="F274" s="48">
        <f t="shared" si="17"/>
        <v>0</v>
      </c>
      <c r="G274" s="48">
        <v>0</v>
      </c>
      <c r="H274" s="48">
        <v>0</v>
      </c>
      <c r="I274" s="48">
        <v>0</v>
      </c>
      <c r="J274" s="48">
        <v>0</v>
      </c>
      <c r="K274" s="48">
        <f t="shared" si="18"/>
        <v>0</v>
      </c>
      <c r="L274" s="48">
        <v>0</v>
      </c>
      <c r="M274" s="48">
        <v>0</v>
      </c>
      <c r="N274" s="48">
        <v>0</v>
      </c>
      <c r="O274" s="48">
        <v>0</v>
      </c>
      <c r="P274" s="48">
        <f t="shared" si="20"/>
        <v>0</v>
      </c>
      <c r="Q274" s="48">
        <f t="shared" si="21"/>
        <v>0</v>
      </c>
      <c r="R274" s="48">
        <f t="shared" si="21"/>
        <v>0</v>
      </c>
      <c r="S274" s="48">
        <f t="shared" si="21"/>
        <v>0</v>
      </c>
      <c r="T274" s="48">
        <f t="shared" si="21"/>
        <v>0</v>
      </c>
      <c r="U274" s="48">
        <f t="shared" si="21"/>
        <v>0</v>
      </c>
    </row>
    <row r="275" spans="1:21" x14ac:dyDescent="0.3">
      <c r="A275" s="10">
        <v>368</v>
      </c>
      <c r="B275" s="48">
        <v>0</v>
      </c>
      <c r="C275" s="48">
        <v>0</v>
      </c>
      <c r="D275" s="48">
        <v>0</v>
      </c>
      <c r="E275" s="48">
        <v>0</v>
      </c>
      <c r="F275" s="48">
        <f t="shared" si="17"/>
        <v>0</v>
      </c>
      <c r="G275" s="48">
        <v>0</v>
      </c>
      <c r="H275" s="48">
        <v>0</v>
      </c>
      <c r="I275" s="48">
        <v>0</v>
      </c>
      <c r="J275" s="48">
        <v>0</v>
      </c>
      <c r="K275" s="48">
        <f t="shared" si="18"/>
        <v>0</v>
      </c>
      <c r="L275" s="48">
        <v>0</v>
      </c>
      <c r="M275" s="48">
        <v>0</v>
      </c>
      <c r="N275" s="48">
        <v>1</v>
      </c>
      <c r="O275" s="48">
        <v>0</v>
      </c>
      <c r="P275" s="48">
        <f t="shared" si="20"/>
        <v>1</v>
      </c>
      <c r="Q275" s="48">
        <f t="shared" si="21"/>
        <v>0</v>
      </c>
      <c r="R275" s="48">
        <f t="shared" si="21"/>
        <v>0</v>
      </c>
      <c r="S275" s="48">
        <f t="shared" si="21"/>
        <v>1</v>
      </c>
      <c r="T275" s="48">
        <f t="shared" si="21"/>
        <v>0</v>
      </c>
      <c r="U275" s="48">
        <f t="shared" si="21"/>
        <v>1</v>
      </c>
    </row>
    <row r="276" spans="1:21" x14ac:dyDescent="0.3">
      <c r="A276" s="10">
        <v>369</v>
      </c>
      <c r="B276" s="48">
        <v>0</v>
      </c>
      <c r="C276" s="48">
        <v>0</v>
      </c>
      <c r="D276" s="48">
        <v>0</v>
      </c>
      <c r="E276" s="48">
        <v>0</v>
      </c>
      <c r="F276" s="48">
        <f t="shared" si="17"/>
        <v>0</v>
      </c>
      <c r="G276" s="48">
        <v>0</v>
      </c>
      <c r="H276" s="48">
        <v>0</v>
      </c>
      <c r="I276" s="48">
        <v>1</v>
      </c>
      <c r="J276" s="48">
        <v>0</v>
      </c>
      <c r="K276" s="48">
        <f t="shared" si="18"/>
        <v>1</v>
      </c>
      <c r="L276" s="48">
        <v>0</v>
      </c>
      <c r="M276" s="48">
        <v>0</v>
      </c>
      <c r="N276" s="48">
        <v>0</v>
      </c>
      <c r="O276" s="48">
        <v>1</v>
      </c>
      <c r="P276" s="48">
        <f t="shared" si="20"/>
        <v>1</v>
      </c>
      <c r="Q276" s="48">
        <f t="shared" si="21"/>
        <v>0</v>
      </c>
      <c r="R276" s="48">
        <f t="shared" si="21"/>
        <v>0</v>
      </c>
      <c r="S276" s="48">
        <f t="shared" si="21"/>
        <v>1</v>
      </c>
      <c r="T276" s="48">
        <f t="shared" si="21"/>
        <v>1</v>
      </c>
      <c r="U276" s="48">
        <f t="shared" si="21"/>
        <v>2</v>
      </c>
    </row>
    <row r="277" spans="1:21" x14ac:dyDescent="0.3">
      <c r="A277" s="10">
        <v>370</v>
      </c>
      <c r="B277" s="48">
        <v>0</v>
      </c>
      <c r="C277" s="48">
        <v>1</v>
      </c>
      <c r="D277" s="48">
        <v>0</v>
      </c>
      <c r="E277" s="48">
        <v>0</v>
      </c>
      <c r="F277" s="48">
        <f t="shared" si="17"/>
        <v>1</v>
      </c>
      <c r="G277" s="48">
        <v>0</v>
      </c>
      <c r="H277" s="48">
        <v>0</v>
      </c>
      <c r="I277" s="48">
        <v>0</v>
      </c>
      <c r="J277" s="48">
        <v>1</v>
      </c>
      <c r="K277" s="48">
        <f t="shared" si="18"/>
        <v>1</v>
      </c>
      <c r="L277" s="48">
        <v>0</v>
      </c>
      <c r="M277" s="48">
        <v>0</v>
      </c>
      <c r="N277" s="48">
        <v>0</v>
      </c>
      <c r="O277" s="48">
        <v>0</v>
      </c>
      <c r="P277" s="48">
        <f t="shared" si="20"/>
        <v>0</v>
      </c>
      <c r="Q277" s="48">
        <f t="shared" si="21"/>
        <v>0</v>
      </c>
      <c r="R277" s="48">
        <f t="shared" si="21"/>
        <v>1</v>
      </c>
      <c r="S277" s="48">
        <f t="shared" si="21"/>
        <v>0</v>
      </c>
      <c r="T277" s="48">
        <f t="shared" si="21"/>
        <v>1</v>
      </c>
      <c r="U277" s="48">
        <f t="shared" si="21"/>
        <v>2</v>
      </c>
    </row>
    <row r="278" spans="1:21" x14ac:dyDescent="0.3">
      <c r="A278" s="10">
        <v>371</v>
      </c>
      <c r="B278" s="48">
        <v>0</v>
      </c>
      <c r="C278" s="48">
        <v>0</v>
      </c>
      <c r="D278" s="48">
        <v>0</v>
      </c>
      <c r="E278" s="48">
        <v>0</v>
      </c>
      <c r="F278" s="48">
        <f t="shared" si="17"/>
        <v>0</v>
      </c>
      <c r="G278" s="48">
        <v>0</v>
      </c>
      <c r="H278" s="48">
        <v>0</v>
      </c>
      <c r="I278" s="48">
        <v>0</v>
      </c>
      <c r="J278" s="48">
        <v>0</v>
      </c>
      <c r="K278" s="48">
        <f t="shared" si="18"/>
        <v>0</v>
      </c>
      <c r="L278" s="48">
        <v>0</v>
      </c>
      <c r="M278" s="48">
        <v>0</v>
      </c>
      <c r="N278" s="48">
        <v>0</v>
      </c>
      <c r="O278" s="48">
        <v>0</v>
      </c>
      <c r="P278" s="48">
        <f t="shared" si="20"/>
        <v>0</v>
      </c>
      <c r="Q278" s="48">
        <f t="shared" si="21"/>
        <v>0</v>
      </c>
      <c r="R278" s="48">
        <f t="shared" si="21"/>
        <v>0</v>
      </c>
      <c r="S278" s="48">
        <f t="shared" si="21"/>
        <v>0</v>
      </c>
      <c r="T278" s="48">
        <f t="shared" si="21"/>
        <v>0</v>
      </c>
      <c r="U278" s="48">
        <f t="shared" si="21"/>
        <v>0</v>
      </c>
    </row>
    <row r="279" spans="1:21" x14ac:dyDescent="0.3">
      <c r="A279" s="10">
        <v>372</v>
      </c>
      <c r="B279" s="48">
        <v>0</v>
      </c>
      <c r="C279" s="48">
        <v>0</v>
      </c>
      <c r="D279" s="48">
        <v>0</v>
      </c>
      <c r="E279" s="48">
        <v>0</v>
      </c>
      <c r="F279" s="48">
        <f t="shared" si="17"/>
        <v>0</v>
      </c>
      <c r="G279" s="48">
        <v>0</v>
      </c>
      <c r="H279" s="48">
        <v>0</v>
      </c>
      <c r="I279" s="48">
        <v>1</v>
      </c>
      <c r="J279" s="48">
        <v>0</v>
      </c>
      <c r="K279" s="48">
        <f t="shared" si="18"/>
        <v>1</v>
      </c>
      <c r="L279" s="48">
        <v>0</v>
      </c>
      <c r="M279" s="48">
        <v>1</v>
      </c>
      <c r="N279" s="48">
        <v>0</v>
      </c>
      <c r="O279" s="48">
        <v>0</v>
      </c>
      <c r="P279" s="48">
        <f t="shared" si="20"/>
        <v>1</v>
      </c>
      <c r="Q279" s="48">
        <f t="shared" si="21"/>
        <v>0</v>
      </c>
      <c r="R279" s="48">
        <f t="shared" si="21"/>
        <v>1</v>
      </c>
      <c r="S279" s="48">
        <f t="shared" si="21"/>
        <v>1</v>
      </c>
      <c r="T279" s="48">
        <f t="shared" si="21"/>
        <v>0</v>
      </c>
      <c r="U279" s="48">
        <f t="shared" si="21"/>
        <v>2</v>
      </c>
    </row>
    <row r="280" spans="1:21" x14ac:dyDescent="0.3">
      <c r="A280" s="10">
        <v>373</v>
      </c>
      <c r="B280" s="48">
        <v>0</v>
      </c>
      <c r="C280" s="48">
        <v>0</v>
      </c>
      <c r="D280" s="48">
        <v>0</v>
      </c>
      <c r="E280" s="48">
        <v>0</v>
      </c>
      <c r="F280" s="48">
        <f t="shared" si="17"/>
        <v>0</v>
      </c>
      <c r="G280" s="48">
        <v>0</v>
      </c>
      <c r="H280" s="48">
        <v>0</v>
      </c>
      <c r="I280" s="48">
        <v>1</v>
      </c>
      <c r="J280" s="48">
        <v>0</v>
      </c>
      <c r="K280" s="48">
        <f t="shared" si="18"/>
        <v>1</v>
      </c>
      <c r="L280" s="48">
        <v>0</v>
      </c>
      <c r="M280" s="48">
        <v>0</v>
      </c>
      <c r="N280" s="48">
        <v>0</v>
      </c>
      <c r="O280" s="48">
        <v>1</v>
      </c>
      <c r="P280" s="48">
        <f t="shared" si="20"/>
        <v>1</v>
      </c>
      <c r="Q280" s="48">
        <f t="shared" si="21"/>
        <v>0</v>
      </c>
      <c r="R280" s="48">
        <f t="shared" si="21"/>
        <v>0</v>
      </c>
      <c r="S280" s="48">
        <f t="shared" si="21"/>
        <v>1</v>
      </c>
      <c r="T280" s="48">
        <f t="shared" si="21"/>
        <v>1</v>
      </c>
      <c r="U280" s="48">
        <f t="shared" si="21"/>
        <v>2</v>
      </c>
    </row>
    <row r="281" spans="1:21" x14ac:dyDescent="0.3">
      <c r="A281" s="10">
        <v>374</v>
      </c>
      <c r="B281" s="48">
        <v>0</v>
      </c>
      <c r="C281" s="48">
        <v>0</v>
      </c>
      <c r="D281" s="48">
        <v>0</v>
      </c>
      <c r="E281" s="48">
        <v>0</v>
      </c>
      <c r="F281" s="48">
        <f t="shared" si="17"/>
        <v>0</v>
      </c>
      <c r="G281" s="48">
        <v>0</v>
      </c>
      <c r="H281" s="48">
        <v>0</v>
      </c>
      <c r="I281" s="48">
        <v>0</v>
      </c>
      <c r="J281" s="48">
        <v>4</v>
      </c>
      <c r="K281" s="48">
        <f t="shared" si="18"/>
        <v>4</v>
      </c>
      <c r="L281" s="48">
        <v>0</v>
      </c>
      <c r="M281" s="48">
        <v>0</v>
      </c>
      <c r="N281" s="48">
        <v>0</v>
      </c>
      <c r="O281" s="48">
        <v>2</v>
      </c>
      <c r="P281" s="48">
        <f t="shared" si="20"/>
        <v>2</v>
      </c>
      <c r="Q281" s="48">
        <f t="shared" si="21"/>
        <v>0</v>
      </c>
      <c r="R281" s="48">
        <f t="shared" si="21"/>
        <v>0</v>
      </c>
      <c r="S281" s="48">
        <f t="shared" si="21"/>
        <v>0</v>
      </c>
      <c r="T281" s="48">
        <f t="shared" si="21"/>
        <v>6</v>
      </c>
      <c r="U281" s="48">
        <f t="shared" si="21"/>
        <v>6</v>
      </c>
    </row>
    <row r="282" spans="1:21" x14ac:dyDescent="0.3">
      <c r="A282" s="10">
        <v>375</v>
      </c>
      <c r="B282" s="48">
        <v>0</v>
      </c>
      <c r="C282" s="48">
        <v>0</v>
      </c>
      <c r="D282" s="48">
        <v>0</v>
      </c>
      <c r="E282" s="48">
        <v>0</v>
      </c>
      <c r="F282" s="48">
        <f t="shared" si="17"/>
        <v>0</v>
      </c>
      <c r="G282" s="48">
        <v>0</v>
      </c>
      <c r="H282" s="48">
        <v>0</v>
      </c>
      <c r="I282" s="48">
        <v>0</v>
      </c>
      <c r="J282" s="48">
        <v>1</v>
      </c>
      <c r="K282" s="48">
        <f t="shared" si="18"/>
        <v>1</v>
      </c>
      <c r="L282" s="48">
        <v>0</v>
      </c>
      <c r="M282" s="48">
        <v>0</v>
      </c>
      <c r="N282" s="48">
        <v>0</v>
      </c>
      <c r="O282" s="48">
        <v>0</v>
      </c>
      <c r="P282" s="48">
        <f t="shared" si="20"/>
        <v>0</v>
      </c>
      <c r="Q282" s="48">
        <f t="shared" si="21"/>
        <v>0</v>
      </c>
      <c r="R282" s="48">
        <f t="shared" si="21"/>
        <v>0</v>
      </c>
      <c r="S282" s="48">
        <f t="shared" si="21"/>
        <v>0</v>
      </c>
      <c r="T282" s="48">
        <f t="shared" si="21"/>
        <v>1</v>
      </c>
      <c r="U282" s="48">
        <f t="shared" si="21"/>
        <v>1</v>
      </c>
    </row>
    <row r="283" spans="1:21" x14ac:dyDescent="0.3">
      <c r="A283" s="10">
        <v>376</v>
      </c>
      <c r="B283" s="48">
        <v>0</v>
      </c>
      <c r="C283" s="48">
        <v>0</v>
      </c>
      <c r="D283" s="48">
        <v>0</v>
      </c>
      <c r="E283" s="48">
        <v>0</v>
      </c>
      <c r="F283" s="48">
        <f t="shared" si="17"/>
        <v>0</v>
      </c>
      <c r="G283" s="48">
        <v>0</v>
      </c>
      <c r="H283" s="48">
        <v>0</v>
      </c>
      <c r="I283" s="48">
        <v>0</v>
      </c>
      <c r="J283" s="48">
        <v>0</v>
      </c>
      <c r="K283" s="48">
        <f t="shared" si="18"/>
        <v>0</v>
      </c>
      <c r="L283" s="48">
        <v>0</v>
      </c>
      <c r="M283" s="48">
        <v>0</v>
      </c>
      <c r="N283" s="48">
        <v>0</v>
      </c>
      <c r="O283" s="48">
        <v>0</v>
      </c>
      <c r="P283" s="48">
        <f t="shared" si="20"/>
        <v>0</v>
      </c>
      <c r="Q283" s="48">
        <f t="shared" si="21"/>
        <v>0</v>
      </c>
      <c r="R283" s="48">
        <f t="shared" si="21"/>
        <v>0</v>
      </c>
      <c r="S283" s="48">
        <f t="shared" si="21"/>
        <v>0</v>
      </c>
      <c r="T283" s="48">
        <f t="shared" si="21"/>
        <v>0</v>
      </c>
      <c r="U283" s="48">
        <f t="shared" si="21"/>
        <v>0</v>
      </c>
    </row>
    <row r="284" spans="1:21" x14ac:dyDescent="0.3">
      <c r="A284" s="10">
        <v>377</v>
      </c>
      <c r="B284" s="48">
        <v>0</v>
      </c>
      <c r="C284" s="48">
        <v>1</v>
      </c>
      <c r="D284" s="48">
        <v>0</v>
      </c>
      <c r="E284" s="48">
        <v>1</v>
      </c>
      <c r="F284" s="48">
        <f t="shared" si="17"/>
        <v>2</v>
      </c>
      <c r="G284" s="48">
        <v>0</v>
      </c>
      <c r="H284" s="48">
        <v>0</v>
      </c>
      <c r="I284" s="48">
        <v>0</v>
      </c>
      <c r="J284" s="48">
        <v>0</v>
      </c>
      <c r="K284" s="48">
        <f t="shared" si="18"/>
        <v>0</v>
      </c>
      <c r="L284" s="48">
        <v>0</v>
      </c>
      <c r="M284" s="48">
        <v>0</v>
      </c>
      <c r="N284" s="48">
        <v>0</v>
      </c>
      <c r="O284" s="48">
        <v>0</v>
      </c>
      <c r="P284" s="48">
        <f t="shared" si="20"/>
        <v>0</v>
      </c>
      <c r="Q284" s="48">
        <f t="shared" si="21"/>
        <v>0</v>
      </c>
      <c r="R284" s="48">
        <f t="shared" si="21"/>
        <v>1</v>
      </c>
      <c r="S284" s="48">
        <f t="shared" si="21"/>
        <v>0</v>
      </c>
      <c r="T284" s="48">
        <f t="shared" si="21"/>
        <v>1</v>
      </c>
      <c r="U284" s="48">
        <f t="shared" si="21"/>
        <v>2</v>
      </c>
    </row>
    <row r="285" spans="1:21" x14ac:dyDescent="0.3">
      <c r="A285" s="10">
        <v>378</v>
      </c>
      <c r="B285" s="48">
        <v>0</v>
      </c>
      <c r="C285" s="48">
        <v>0</v>
      </c>
      <c r="D285" s="48">
        <v>0</v>
      </c>
      <c r="E285" s="48">
        <v>0</v>
      </c>
      <c r="F285" s="48">
        <f t="shared" si="17"/>
        <v>0</v>
      </c>
      <c r="G285" s="48">
        <v>0</v>
      </c>
      <c r="H285" s="48">
        <v>0</v>
      </c>
      <c r="I285" s="48">
        <v>0</v>
      </c>
      <c r="J285" s="48">
        <v>0</v>
      </c>
      <c r="K285" s="48">
        <f t="shared" si="18"/>
        <v>0</v>
      </c>
      <c r="L285" s="48">
        <v>0</v>
      </c>
      <c r="M285" s="48">
        <v>0</v>
      </c>
      <c r="N285" s="48">
        <v>0</v>
      </c>
      <c r="O285" s="48">
        <v>0</v>
      </c>
      <c r="P285" s="48">
        <f t="shared" si="20"/>
        <v>0</v>
      </c>
      <c r="Q285" s="48">
        <f t="shared" si="21"/>
        <v>0</v>
      </c>
      <c r="R285" s="48">
        <f t="shared" si="21"/>
        <v>0</v>
      </c>
      <c r="S285" s="48">
        <f t="shared" si="21"/>
        <v>0</v>
      </c>
      <c r="T285" s="48">
        <f t="shared" si="21"/>
        <v>0</v>
      </c>
      <c r="U285" s="48">
        <f t="shared" si="21"/>
        <v>0</v>
      </c>
    </row>
    <row r="288" spans="1:21" x14ac:dyDescent="0.3">
      <c r="A288" s="51"/>
      <c r="B288" s="173" t="s">
        <v>157</v>
      </c>
      <c r="C288" s="173"/>
      <c r="D288" s="173"/>
      <c r="E288" s="173"/>
      <c r="F288" s="173"/>
      <c r="G288" s="173"/>
      <c r="H288" s="173"/>
      <c r="I288" s="173"/>
      <c r="J288" s="173"/>
      <c r="K288" s="173"/>
      <c r="L288" s="173"/>
      <c r="M288" s="173"/>
      <c r="N288" s="173"/>
      <c r="O288" s="173"/>
      <c r="P288" s="173"/>
      <c r="Q288" s="173"/>
      <c r="R288" s="173"/>
      <c r="S288" s="173"/>
      <c r="T288" s="173"/>
      <c r="U288" s="173"/>
    </row>
    <row r="289" spans="1:21" x14ac:dyDescent="0.3">
      <c r="A289" s="19" t="s">
        <v>95</v>
      </c>
      <c r="B289" s="19" t="s">
        <v>33</v>
      </c>
      <c r="C289" s="19" t="s">
        <v>34</v>
      </c>
      <c r="D289" s="19" t="s">
        <v>35</v>
      </c>
      <c r="E289" s="19" t="s">
        <v>42</v>
      </c>
      <c r="F289" s="19" t="s">
        <v>45</v>
      </c>
      <c r="G289" s="19" t="s">
        <v>36</v>
      </c>
      <c r="H289" s="19" t="s">
        <v>37</v>
      </c>
      <c r="I289" s="19" t="s">
        <v>38</v>
      </c>
      <c r="J289" s="19" t="s">
        <v>43</v>
      </c>
      <c r="K289" s="19" t="s">
        <v>46</v>
      </c>
      <c r="L289" s="19" t="s">
        <v>39</v>
      </c>
      <c r="M289" s="19" t="s">
        <v>40</v>
      </c>
      <c r="N289" s="19" t="s">
        <v>41</v>
      </c>
      <c r="O289" s="19" t="s">
        <v>44</v>
      </c>
      <c r="P289" s="19" t="s">
        <v>47</v>
      </c>
      <c r="Q289" s="19" t="s">
        <v>52</v>
      </c>
      <c r="R289" s="19" t="s">
        <v>53</v>
      </c>
      <c r="S289" s="19" t="s">
        <v>54</v>
      </c>
      <c r="T289" s="19" t="s">
        <v>55</v>
      </c>
      <c r="U289" s="19" t="s">
        <v>56</v>
      </c>
    </row>
    <row r="290" spans="1:21" x14ac:dyDescent="0.3">
      <c r="A290" s="10">
        <v>96</v>
      </c>
      <c r="B290" s="48">
        <v>0</v>
      </c>
      <c r="C290" s="48">
        <v>0</v>
      </c>
      <c r="D290" s="48">
        <v>0</v>
      </c>
      <c r="E290" s="48">
        <v>0</v>
      </c>
      <c r="F290" s="48">
        <f t="shared" ref="F290:F353" si="22">SUM(B290:E290)</f>
        <v>0</v>
      </c>
      <c r="G290" s="48">
        <v>0</v>
      </c>
      <c r="H290" s="48">
        <v>0</v>
      </c>
      <c r="I290" s="48">
        <v>3</v>
      </c>
      <c r="J290" s="48">
        <v>0</v>
      </c>
      <c r="K290" s="48">
        <f t="shared" ref="K290:K353" si="23">SUM(G290:J290)</f>
        <v>3</v>
      </c>
      <c r="L290" s="48">
        <v>0</v>
      </c>
      <c r="M290" s="48">
        <v>0</v>
      </c>
      <c r="N290" s="48">
        <v>0</v>
      </c>
      <c r="O290" s="48">
        <v>0</v>
      </c>
      <c r="P290" s="48">
        <f t="shared" ref="P290:P353" si="24">SUM(L290:O290)</f>
        <v>0</v>
      </c>
      <c r="Q290" s="48">
        <f t="shared" ref="Q290:U340" si="25">B290+G290+L290</f>
        <v>0</v>
      </c>
      <c r="R290" s="48">
        <f t="shared" si="25"/>
        <v>0</v>
      </c>
      <c r="S290" s="48">
        <f t="shared" si="25"/>
        <v>3</v>
      </c>
      <c r="T290" s="48">
        <f t="shared" si="25"/>
        <v>0</v>
      </c>
      <c r="U290" s="48">
        <f t="shared" si="25"/>
        <v>3</v>
      </c>
    </row>
    <row r="291" spans="1:21" x14ac:dyDescent="0.3">
      <c r="A291" s="10">
        <v>97</v>
      </c>
      <c r="B291" s="48">
        <v>0</v>
      </c>
      <c r="C291" s="48">
        <v>1</v>
      </c>
      <c r="D291" s="48">
        <v>0</v>
      </c>
      <c r="E291" s="48">
        <v>0</v>
      </c>
      <c r="F291" s="48">
        <f t="shared" si="22"/>
        <v>1</v>
      </c>
      <c r="G291" s="48">
        <v>0</v>
      </c>
      <c r="H291" s="48">
        <v>0</v>
      </c>
      <c r="I291" s="48">
        <v>1</v>
      </c>
      <c r="J291" s="48">
        <v>0</v>
      </c>
      <c r="K291" s="48">
        <f t="shared" si="23"/>
        <v>1</v>
      </c>
      <c r="L291" s="48">
        <v>0</v>
      </c>
      <c r="M291" s="48">
        <v>0</v>
      </c>
      <c r="N291" s="48">
        <v>1</v>
      </c>
      <c r="O291" s="48">
        <v>0</v>
      </c>
      <c r="P291" s="48">
        <f t="shared" si="24"/>
        <v>1</v>
      </c>
      <c r="Q291" s="48">
        <f t="shared" si="25"/>
        <v>0</v>
      </c>
      <c r="R291" s="48">
        <f t="shared" si="25"/>
        <v>1</v>
      </c>
      <c r="S291" s="48">
        <f t="shared" si="25"/>
        <v>2</v>
      </c>
      <c r="T291" s="48">
        <f t="shared" si="25"/>
        <v>0</v>
      </c>
      <c r="U291" s="48">
        <f t="shared" si="25"/>
        <v>3</v>
      </c>
    </row>
    <row r="292" spans="1:21" x14ac:dyDescent="0.3">
      <c r="A292" s="10">
        <v>98</v>
      </c>
      <c r="B292" s="48">
        <v>0</v>
      </c>
      <c r="C292" s="48">
        <v>0</v>
      </c>
      <c r="D292" s="48">
        <v>0</v>
      </c>
      <c r="E292" s="48">
        <v>0</v>
      </c>
      <c r="F292" s="48">
        <f t="shared" si="22"/>
        <v>0</v>
      </c>
      <c r="G292" s="48">
        <v>0</v>
      </c>
      <c r="H292" s="48">
        <v>0</v>
      </c>
      <c r="I292" s="48">
        <v>0</v>
      </c>
      <c r="J292" s="48">
        <v>0</v>
      </c>
      <c r="K292" s="48">
        <f t="shared" si="23"/>
        <v>0</v>
      </c>
      <c r="L292" s="48">
        <v>0</v>
      </c>
      <c r="M292" s="48">
        <v>0</v>
      </c>
      <c r="N292" s="48">
        <v>2</v>
      </c>
      <c r="O292" s="48">
        <v>0</v>
      </c>
      <c r="P292" s="48">
        <f t="shared" si="24"/>
        <v>2</v>
      </c>
      <c r="Q292" s="48">
        <f t="shared" si="25"/>
        <v>0</v>
      </c>
      <c r="R292" s="48">
        <f t="shared" si="25"/>
        <v>0</v>
      </c>
      <c r="S292" s="48">
        <f t="shared" si="25"/>
        <v>2</v>
      </c>
      <c r="T292" s="48">
        <f t="shared" si="25"/>
        <v>0</v>
      </c>
      <c r="U292" s="48">
        <f t="shared" si="25"/>
        <v>2</v>
      </c>
    </row>
    <row r="293" spans="1:21" x14ac:dyDescent="0.3">
      <c r="A293" s="10">
        <v>99</v>
      </c>
      <c r="B293" s="48">
        <v>0</v>
      </c>
      <c r="C293" s="48">
        <v>0</v>
      </c>
      <c r="D293" s="48">
        <v>1</v>
      </c>
      <c r="E293" s="48">
        <v>0</v>
      </c>
      <c r="F293" s="48">
        <f t="shared" si="22"/>
        <v>1</v>
      </c>
      <c r="G293" s="48">
        <v>0</v>
      </c>
      <c r="H293" s="48">
        <v>0</v>
      </c>
      <c r="I293" s="48">
        <v>2</v>
      </c>
      <c r="J293" s="48">
        <v>0</v>
      </c>
      <c r="K293" s="48">
        <f t="shared" si="23"/>
        <v>2</v>
      </c>
      <c r="L293" s="48">
        <v>0</v>
      </c>
      <c r="M293" s="48">
        <v>1</v>
      </c>
      <c r="N293" s="48">
        <v>0</v>
      </c>
      <c r="O293" s="48">
        <v>0</v>
      </c>
      <c r="P293" s="48">
        <f t="shared" si="24"/>
        <v>1</v>
      </c>
      <c r="Q293" s="48">
        <f t="shared" si="25"/>
        <v>0</v>
      </c>
      <c r="R293" s="48">
        <f t="shared" si="25"/>
        <v>1</v>
      </c>
      <c r="S293" s="48">
        <f t="shared" si="25"/>
        <v>3</v>
      </c>
      <c r="T293" s="48">
        <f t="shared" si="25"/>
        <v>0</v>
      </c>
      <c r="U293" s="48">
        <f t="shared" si="25"/>
        <v>4</v>
      </c>
    </row>
    <row r="294" spans="1:21" x14ac:dyDescent="0.3">
      <c r="A294" s="10">
        <v>100</v>
      </c>
      <c r="B294" s="48">
        <v>0</v>
      </c>
      <c r="C294" s="48">
        <v>0</v>
      </c>
      <c r="D294" s="48">
        <v>1</v>
      </c>
      <c r="E294" s="48">
        <v>0</v>
      </c>
      <c r="F294" s="48">
        <f t="shared" si="22"/>
        <v>1</v>
      </c>
      <c r="G294" s="48">
        <v>0</v>
      </c>
      <c r="H294" s="48">
        <v>0</v>
      </c>
      <c r="I294" s="48">
        <v>0</v>
      </c>
      <c r="J294" s="48">
        <v>0</v>
      </c>
      <c r="K294" s="48">
        <f t="shared" si="23"/>
        <v>0</v>
      </c>
      <c r="L294" s="48">
        <v>0</v>
      </c>
      <c r="M294" s="48">
        <v>0</v>
      </c>
      <c r="N294" s="48">
        <v>0</v>
      </c>
      <c r="O294" s="48">
        <v>0</v>
      </c>
      <c r="P294" s="48">
        <f t="shared" si="24"/>
        <v>0</v>
      </c>
      <c r="Q294" s="48">
        <f t="shared" si="25"/>
        <v>0</v>
      </c>
      <c r="R294" s="48">
        <f t="shared" si="25"/>
        <v>0</v>
      </c>
      <c r="S294" s="48">
        <f t="shared" si="25"/>
        <v>1</v>
      </c>
      <c r="T294" s="48">
        <f t="shared" si="25"/>
        <v>0</v>
      </c>
      <c r="U294" s="48">
        <f t="shared" si="25"/>
        <v>1</v>
      </c>
    </row>
    <row r="295" spans="1:21" x14ac:dyDescent="0.3">
      <c r="A295" s="10">
        <v>101</v>
      </c>
      <c r="B295" s="48">
        <v>0</v>
      </c>
      <c r="C295" s="48">
        <v>0</v>
      </c>
      <c r="D295" s="48">
        <v>0</v>
      </c>
      <c r="E295" s="48">
        <v>0</v>
      </c>
      <c r="F295" s="48">
        <f t="shared" si="22"/>
        <v>0</v>
      </c>
      <c r="G295" s="48">
        <v>0</v>
      </c>
      <c r="H295" s="48">
        <v>0</v>
      </c>
      <c r="I295" s="48">
        <v>1</v>
      </c>
      <c r="J295" s="48">
        <v>0</v>
      </c>
      <c r="K295" s="48">
        <f t="shared" si="23"/>
        <v>1</v>
      </c>
      <c r="L295" s="48">
        <v>0</v>
      </c>
      <c r="M295" s="48">
        <v>0</v>
      </c>
      <c r="N295" s="48">
        <v>0</v>
      </c>
      <c r="O295" s="48">
        <v>0</v>
      </c>
      <c r="P295" s="48">
        <f t="shared" si="24"/>
        <v>0</v>
      </c>
      <c r="Q295" s="48">
        <f t="shared" si="25"/>
        <v>0</v>
      </c>
      <c r="R295" s="48">
        <f t="shared" si="25"/>
        <v>0</v>
      </c>
      <c r="S295" s="48">
        <f t="shared" si="25"/>
        <v>1</v>
      </c>
      <c r="T295" s="48">
        <f t="shared" si="25"/>
        <v>0</v>
      </c>
      <c r="U295" s="48">
        <f t="shared" si="25"/>
        <v>1</v>
      </c>
    </row>
    <row r="296" spans="1:21" x14ac:dyDescent="0.3">
      <c r="A296" s="10">
        <v>102</v>
      </c>
      <c r="B296" s="48">
        <v>0</v>
      </c>
      <c r="C296" s="48">
        <v>0</v>
      </c>
      <c r="D296" s="48">
        <v>0</v>
      </c>
      <c r="E296" s="48">
        <v>1</v>
      </c>
      <c r="F296" s="48">
        <f t="shared" si="22"/>
        <v>1</v>
      </c>
      <c r="G296" s="48">
        <v>0</v>
      </c>
      <c r="H296" s="48">
        <v>0</v>
      </c>
      <c r="I296" s="48">
        <v>0</v>
      </c>
      <c r="J296" s="48">
        <v>0</v>
      </c>
      <c r="K296" s="48">
        <f t="shared" si="23"/>
        <v>0</v>
      </c>
      <c r="L296" s="48">
        <v>0</v>
      </c>
      <c r="M296" s="48">
        <v>0</v>
      </c>
      <c r="N296" s="48">
        <v>0</v>
      </c>
      <c r="O296" s="48">
        <v>0</v>
      </c>
      <c r="P296" s="48">
        <f t="shared" si="24"/>
        <v>0</v>
      </c>
      <c r="Q296" s="48">
        <f t="shared" si="25"/>
        <v>0</v>
      </c>
      <c r="R296" s="48">
        <f t="shared" si="25"/>
        <v>0</v>
      </c>
      <c r="S296" s="48">
        <f t="shared" si="25"/>
        <v>0</v>
      </c>
      <c r="T296" s="48">
        <f t="shared" si="25"/>
        <v>1</v>
      </c>
      <c r="U296" s="48">
        <f t="shared" si="25"/>
        <v>1</v>
      </c>
    </row>
    <row r="297" spans="1:21" x14ac:dyDescent="0.3">
      <c r="A297" s="10">
        <v>103</v>
      </c>
      <c r="B297" s="48">
        <v>0</v>
      </c>
      <c r="C297" s="48">
        <v>0</v>
      </c>
      <c r="D297" s="48">
        <v>0</v>
      </c>
      <c r="E297" s="48">
        <v>0</v>
      </c>
      <c r="F297" s="48">
        <f t="shared" si="22"/>
        <v>0</v>
      </c>
      <c r="G297" s="48">
        <v>0</v>
      </c>
      <c r="H297" s="48">
        <v>0</v>
      </c>
      <c r="I297" s="48">
        <v>0</v>
      </c>
      <c r="J297" s="48">
        <v>0</v>
      </c>
      <c r="K297" s="48">
        <f t="shared" si="23"/>
        <v>0</v>
      </c>
      <c r="L297" s="48">
        <v>0</v>
      </c>
      <c r="M297" s="48">
        <v>1</v>
      </c>
      <c r="N297" s="48">
        <v>1</v>
      </c>
      <c r="O297" s="48">
        <v>0</v>
      </c>
      <c r="P297" s="48">
        <f t="shared" si="24"/>
        <v>2</v>
      </c>
      <c r="Q297" s="48">
        <f t="shared" si="25"/>
        <v>0</v>
      </c>
      <c r="R297" s="48">
        <f t="shared" si="25"/>
        <v>1</v>
      </c>
      <c r="S297" s="48">
        <f t="shared" si="25"/>
        <v>1</v>
      </c>
      <c r="T297" s="48">
        <f t="shared" si="25"/>
        <v>0</v>
      </c>
      <c r="U297" s="48">
        <f t="shared" si="25"/>
        <v>2</v>
      </c>
    </row>
    <row r="298" spans="1:21" x14ac:dyDescent="0.3">
      <c r="A298" s="10">
        <v>104</v>
      </c>
      <c r="B298" s="48">
        <v>0</v>
      </c>
      <c r="C298" s="48">
        <v>0</v>
      </c>
      <c r="D298" s="48">
        <v>0</v>
      </c>
      <c r="E298" s="48">
        <v>0</v>
      </c>
      <c r="F298" s="48">
        <f t="shared" si="22"/>
        <v>0</v>
      </c>
      <c r="G298" s="48">
        <v>0</v>
      </c>
      <c r="H298" s="48">
        <v>0</v>
      </c>
      <c r="I298" s="48">
        <v>0</v>
      </c>
      <c r="J298" s="48">
        <v>0</v>
      </c>
      <c r="K298" s="48">
        <f t="shared" si="23"/>
        <v>0</v>
      </c>
      <c r="L298" s="48">
        <v>0</v>
      </c>
      <c r="M298" s="48">
        <v>0</v>
      </c>
      <c r="N298" s="48">
        <v>0</v>
      </c>
      <c r="O298" s="48">
        <v>0</v>
      </c>
      <c r="P298" s="48">
        <f t="shared" si="24"/>
        <v>0</v>
      </c>
      <c r="Q298" s="48">
        <f t="shared" si="25"/>
        <v>0</v>
      </c>
      <c r="R298" s="48">
        <f t="shared" si="25"/>
        <v>0</v>
      </c>
      <c r="S298" s="48">
        <f t="shared" si="25"/>
        <v>0</v>
      </c>
      <c r="T298" s="48">
        <f t="shared" si="25"/>
        <v>0</v>
      </c>
      <c r="U298" s="48">
        <f t="shared" si="25"/>
        <v>0</v>
      </c>
    </row>
    <row r="299" spans="1:21" x14ac:dyDescent="0.3">
      <c r="A299" s="10">
        <v>105</v>
      </c>
      <c r="B299" s="48">
        <v>0</v>
      </c>
      <c r="C299" s="48">
        <v>0</v>
      </c>
      <c r="D299" s="48">
        <v>0</v>
      </c>
      <c r="E299" s="48">
        <v>0</v>
      </c>
      <c r="F299" s="48">
        <f t="shared" si="22"/>
        <v>0</v>
      </c>
      <c r="G299" s="48">
        <v>0</v>
      </c>
      <c r="H299" s="48">
        <v>0</v>
      </c>
      <c r="I299" s="48">
        <v>0</v>
      </c>
      <c r="J299" s="48">
        <v>0</v>
      </c>
      <c r="K299" s="48">
        <f t="shared" si="23"/>
        <v>0</v>
      </c>
      <c r="L299" s="48">
        <v>0</v>
      </c>
      <c r="M299" s="48">
        <v>0</v>
      </c>
      <c r="N299" s="48">
        <v>0</v>
      </c>
      <c r="O299" s="48">
        <v>0</v>
      </c>
      <c r="P299" s="48">
        <f t="shared" si="24"/>
        <v>0</v>
      </c>
      <c r="Q299" s="48">
        <f t="shared" si="25"/>
        <v>0</v>
      </c>
      <c r="R299" s="48">
        <f t="shared" si="25"/>
        <v>0</v>
      </c>
      <c r="S299" s="48">
        <f t="shared" si="25"/>
        <v>0</v>
      </c>
      <c r="T299" s="48">
        <f t="shared" si="25"/>
        <v>0</v>
      </c>
      <c r="U299" s="48">
        <f t="shared" si="25"/>
        <v>0</v>
      </c>
    </row>
    <row r="300" spans="1:21" x14ac:dyDescent="0.3">
      <c r="A300" s="10">
        <v>106</v>
      </c>
      <c r="B300" s="48">
        <v>0</v>
      </c>
      <c r="C300" s="48">
        <v>0</v>
      </c>
      <c r="D300" s="48">
        <v>1</v>
      </c>
      <c r="E300" s="48">
        <v>0</v>
      </c>
      <c r="F300" s="48">
        <f t="shared" si="22"/>
        <v>1</v>
      </c>
      <c r="G300" s="48">
        <v>0</v>
      </c>
      <c r="H300" s="48">
        <v>0</v>
      </c>
      <c r="I300" s="48">
        <v>1</v>
      </c>
      <c r="J300" s="48">
        <v>0</v>
      </c>
      <c r="K300" s="48">
        <f t="shared" si="23"/>
        <v>1</v>
      </c>
      <c r="L300" s="48">
        <v>0</v>
      </c>
      <c r="M300" s="48">
        <v>0</v>
      </c>
      <c r="N300" s="48">
        <v>0</v>
      </c>
      <c r="O300" s="48">
        <v>1</v>
      </c>
      <c r="P300" s="48">
        <f t="shared" si="24"/>
        <v>1</v>
      </c>
      <c r="Q300" s="48">
        <f t="shared" si="25"/>
        <v>0</v>
      </c>
      <c r="R300" s="48">
        <f t="shared" si="25"/>
        <v>0</v>
      </c>
      <c r="S300" s="48">
        <f t="shared" si="25"/>
        <v>2</v>
      </c>
      <c r="T300" s="48">
        <f t="shared" si="25"/>
        <v>1</v>
      </c>
      <c r="U300" s="48">
        <f t="shared" si="25"/>
        <v>3</v>
      </c>
    </row>
    <row r="301" spans="1:21" x14ac:dyDescent="0.3">
      <c r="A301" s="10">
        <v>107</v>
      </c>
      <c r="B301" s="48">
        <v>0</v>
      </c>
      <c r="C301" s="48">
        <v>0</v>
      </c>
      <c r="D301" s="48">
        <v>0</v>
      </c>
      <c r="E301" s="48">
        <v>0</v>
      </c>
      <c r="F301" s="48">
        <f t="shared" si="22"/>
        <v>0</v>
      </c>
      <c r="G301" s="48">
        <v>0</v>
      </c>
      <c r="H301" s="48">
        <v>0</v>
      </c>
      <c r="I301" s="48">
        <v>1</v>
      </c>
      <c r="J301" s="48">
        <v>0</v>
      </c>
      <c r="K301" s="48">
        <f t="shared" si="23"/>
        <v>1</v>
      </c>
      <c r="L301" s="48">
        <v>0</v>
      </c>
      <c r="M301" s="48">
        <v>0</v>
      </c>
      <c r="N301" s="48">
        <v>0</v>
      </c>
      <c r="O301" s="48">
        <v>0</v>
      </c>
      <c r="P301" s="48">
        <f t="shared" si="24"/>
        <v>0</v>
      </c>
      <c r="Q301" s="48">
        <f t="shared" si="25"/>
        <v>0</v>
      </c>
      <c r="R301" s="48">
        <f t="shared" si="25"/>
        <v>0</v>
      </c>
      <c r="S301" s="48">
        <f t="shared" si="25"/>
        <v>1</v>
      </c>
      <c r="T301" s="48">
        <f t="shared" si="25"/>
        <v>0</v>
      </c>
      <c r="U301" s="48">
        <f t="shared" si="25"/>
        <v>1</v>
      </c>
    </row>
    <row r="302" spans="1:21" x14ac:dyDescent="0.3">
      <c r="A302" s="10">
        <v>108</v>
      </c>
      <c r="B302" s="48">
        <v>0</v>
      </c>
      <c r="C302" s="48">
        <v>0</v>
      </c>
      <c r="D302" s="48">
        <v>0</v>
      </c>
      <c r="E302" s="48">
        <v>0</v>
      </c>
      <c r="F302" s="48">
        <f t="shared" si="22"/>
        <v>0</v>
      </c>
      <c r="G302" s="48">
        <v>0</v>
      </c>
      <c r="H302" s="48">
        <v>0</v>
      </c>
      <c r="I302" s="48">
        <v>0</v>
      </c>
      <c r="J302" s="48">
        <v>0</v>
      </c>
      <c r="K302" s="48">
        <f t="shared" si="23"/>
        <v>0</v>
      </c>
      <c r="L302" s="48">
        <v>0</v>
      </c>
      <c r="M302" s="48">
        <v>0</v>
      </c>
      <c r="N302" s="48">
        <v>0</v>
      </c>
      <c r="O302" s="48">
        <v>0</v>
      </c>
      <c r="P302" s="48">
        <f t="shared" si="24"/>
        <v>0</v>
      </c>
      <c r="Q302" s="48">
        <f t="shared" si="25"/>
        <v>0</v>
      </c>
      <c r="R302" s="48">
        <f t="shared" si="25"/>
        <v>0</v>
      </c>
      <c r="S302" s="48">
        <f t="shared" si="25"/>
        <v>0</v>
      </c>
      <c r="T302" s="48">
        <f t="shared" si="25"/>
        <v>0</v>
      </c>
      <c r="U302" s="48">
        <f t="shared" si="25"/>
        <v>0</v>
      </c>
    </row>
    <row r="303" spans="1:21" x14ac:dyDescent="0.3">
      <c r="A303" s="10">
        <v>109</v>
      </c>
      <c r="B303" s="48">
        <v>0</v>
      </c>
      <c r="C303" s="48">
        <v>0</v>
      </c>
      <c r="D303" s="48">
        <v>0</v>
      </c>
      <c r="E303" s="48">
        <v>0</v>
      </c>
      <c r="F303" s="48">
        <f t="shared" si="22"/>
        <v>0</v>
      </c>
      <c r="G303" s="48">
        <v>0</v>
      </c>
      <c r="H303" s="48">
        <v>0</v>
      </c>
      <c r="I303" s="48">
        <v>0</v>
      </c>
      <c r="J303" s="48">
        <v>0</v>
      </c>
      <c r="K303" s="48">
        <f t="shared" si="23"/>
        <v>0</v>
      </c>
      <c r="L303" s="48">
        <v>0</v>
      </c>
      <c r="M303" s="48">
        <v>0</v>
      </c>
      <c r="N303" s="48">
        <v>1</v>
      </c>
      <c r="O303" s="48">
        <v>1</v>
      </c>
      <c r="P303" s="48">
        <f t="shared" si="24"/>
        <v>2</v>
      </c>
      <c r="Q303" s="48">
        <f t="shared" si="25"/>
        <v>0</v>
      </c>
      <c r="R303" s="48">
        <f t="shared" si="25"/>
        <v>0</v>
      </c>
      <c r="S303" s="48">
        <f t="shared" si="25"/>
        <v>1</v>
      </c>
      <c r="T303" s="48">
        <f t="shared" si="25"/>
        <v>1</v>
      </c>
      <c r="U303" s="48">
        <f t="shared" si="25"/>
        <v>2</v>
      </c>
    </row>
    <row r="304" spans="1:21" x14ac:dyDescent="0.3">
      <c r="A304" s="10">
        <v>110</v>
      </c>
      <c r="B304" s="48">
        <v>0</v>
      </c>
      <c r="C304" s="48">
        <v>0</v>
      </c>
      <c r="D304" s="48">
        <v>0</v>
      </c>
      <c r="E304" s="48">
        <v>0</v>
      </c>
      <c r="F304" s="48">
        <f t="shared" si="22"/>
        <v>0</v>
      </c>
      <c r="G304" s="48">
        <v>0</v>
      </c>
      <c r="H304" s="48">
        <v>0</v>
      </c>
      <c r="I304" s="48">
        <v>0</v>
      </c>
      <c r="J304" s="48">
        <v>0</v>
      </c>
      <c r="K304" s="48">
        <f t="shared" si="23"/>
        <v>0</v>
      </c>
      <c r="L304" s="48">
        <v>0</v>
      </c>
      <c r="M304" s="48">
        <v>0</v>
      </c>
      <c r="N304" s="48">
        <v>0</v>
      </c>
      <c r="O304" s="48">
        <v>0</v>
      </c>
      <c r="P304" s="48">
        <f t="shared" si="24"/>
        <v>0</v>
      </c>
      <c r="Q304" s="48">
        <f t="shared" si="25"/>
        <v>0</v>
      </c>
      <c r="R304" s="48">
        <f t="shared" si="25"/>
        <v>0</v>
      </c>
      <c r="S304" s="48">
        <f t="shared" si="25"/>
        <v>0</v>
      </c>
      <c r="T304" s="48">
        <f t="shared" si="25"/>
        <v>0</v>
      </c>
      <c r="U304" s="48">
        <f t="shared" si="25"/>
        <v>0</v>
      </c>
    </row>
    <row r="305" spans="1:21" x14ac:dyDescent="0.3">
      <c r="A305" s="10">
        <v>111</v>
      </c>
      <c r="B305" s="48">
        <v>0</v>
      </c>
      <c r="C305" s="48">
        <v>0</v>
      </c>
      <c r="D305" s="48">
        <v>0</v>
      </c>
      <c r="E305" s="48">
        <v>0</v>
      </c>
      <c r="F305" s="48">
        <f t="shared" si="22"/>
        <v>0</v>
      </c>
      <c r="G305" s="48">
        <v>0</v>
      </c>
      <c r="H305" s="48">
        <v>0</v>
      </c>
      <c r="I305" s="48">
        <v>0</v>
      </c>
      <c r="J305" s="48">
        <v>0</v>
      </c>
      <c r="K305" s="48">
        <f t="shared" si="23"/>
        <v>0</v>
      </c>
      <c r="L305" s="48">
        <v>0</v>
      </c>
      <c r="M305" s="48">
        <v>0</v>
      </c>
      <c r="N305" s="48">
        <v>0</v>
      </c>
      <c r="O305" s="48">
        <v>1</v>
      </c>
      <c r="P305" s="48">
        <f t="shared" si="24"/>
        <v>1</v>
      </c>
      <c r="Q305" s="48">
        <f t="shared" si="25"/>
        <v>0</v>
      </c>
      <c r="R305" s="48">
        <f t="shared" si="25"/>
        <v>0</v>
      </c>
      <c r="S305" s="48">
        <f t="shared" si="25"/>
        <v>0</v>
      </c>
      <c r="T305" s="48">
        <f t="shared" si="25"/>
        <v>1</v>
      </c>
      <c r="U305" s="48">
        <f t="shared" si="25"/>
        <v>1</v>
      </c>
    </row>
    <row r="306" spans="1:21" x14ac:dyDescent="0.3">
      <c r="A306" s="10">
        <v>112</v>
      </c>
      <c r="B306" s="48">
        <v>0</v>
      </c>
      <c r="C306" s="48">
        <v>0</v>
      </c>
      <c r="D306" s="48">
        <v>0</v>
      </c>
      <c r="E306" s="48">
        <v>0</v>
      </c>
      <c r="F306" s="48">
        <f t="shared" si="22"/>
        <v>0</v>
      </c>
      <c r="G306" s="48">
        <v>0</v>
      </c>
      <c r="H306" s="48">
        <v>0</v>
      </c>
      <c r="I306" s="48">
        <v>0</v>
      </c>
      <c r="J306" s="48">
        <v>0</v>
      </c>
      <c r="K306" s="48">
        <f t="shared" si="23"/>
        <v>0</v>
      </c>
      <c r="L306" s="48">
        <v>0</v>
      </c>
      <c r="M306" s="48">
        <v>0</v>
      </c>
      <c r="N306" s="48">
        <v>0</v>
      </c>
      <c r="O306" s="48">
        <v>0</v>
      </c>
      <c r="P306" s="48">
        <f t="shared" si="24"/>
        <v>0</v>
      </c>
      <c r="Q306" s="48">
        <f t="shared" si="25"/>
        <v>0</v>
      </c>
      <c r="R306" s="48">
        <f t="shared" si="25"/>
        <v>0</v>
      </c>
      <c r="S306" s="48">
        <f t="shared" si="25"/>
        <v>0</v>
      </c>
      <c r="T306" s="48">
        <f t="shared" si="25"/>
        <v>0</v>
      </c>
      <c r="U306" s="48">
        <f t="shared" si="25"/>
        <v>0</v>
      </c>
    </row>
    <row r="307" spans="1:21" x14ac:dyDescent="0.3">
      <c r="A307" s="10">
        <v>113</v>
      </c>
      <c r="B307" s="48">
        <v>0</v>
      </c>
      <c r="C307" s="48">
        <v>0</v>
      </c>
      <c r="D307" s="48">
        <v>0</v>
      </c>
      <c r="E307" s="48">
        <v>0</v>
      </c>
      <c r="F307" s="48">
        <f t="shared" si="22"/>
        <v>0</v>
      </c>
      <c r="G307" s="48">
        <v>0</v>
      </c>
      <c r="H307" s="48">
        <v>0</v>
      </c>
      <c r="I307" s="48">
        <v>1</v>
      </c>
      <c r="J307" s="48">
        <v>0</v>
      </c>
      <c r="K307" s="48">
        <f t="shared" si="23"/>
        <v>1</v>
      </c>
      <c r="L307" s="48">
        <v>0</v>
      </c>
      <c r="M307" s="48">
        <v>0</v>
      </c>
      <c r="N307" s="48">
        <v>0</v>
      </c>
      <c r="O307" s="48">
        <v>1</v>
      </c>
      <c r="P307" s="48">
        <f t="shared" si="24"/>
        <v>1</v>
      </c>
      <c r="Q307" s="48">
        <f t="shared" si="25"/>
        <v>0</v>
      </c>
      <c r="R307" s="48">
        <f t="shared" si="25"/>
        <v>0</v>
      </c>
      <c r="S307" s="48">
        <f t="shared" si="25"/>
        <v>1</v>
      </c>
      <c r="T307" s="48">
        <f t="shared" si="25"/>
        <v>1</v>
      </c>
      <c r="U307" s="48">
        <f t="shared" si="25"/>
        <v>2</v>
      </c>
    </row>
    <row r="308" spans="1:21" x14ac:dyDescent="0.3">
      <c r="A308" s="10">
        <v>114</v>
      </c>
      <c r="B308" s="48">
        <v>0</v>
      </c>
      <c r="C308" s="48">
        <v>0</v>
      </c>
      <c r="D308" s="48">
        <v>0</v>
      </c>
      <c r="E308" s="48">
        <v>0</v>
      </c>
      <c r="F308" s="48">
        <f t="shared" si="22"/>
        <v>0</v>
      </c>
      <c r="G308" s="48">
        <v>0</v>
      </c>
      <c r="H308" s="48">
        <v>0</v>
      </c>
      <c r="I308" s="48">
        <v>0</v>
      </c>
      <c r="J308" s="48">
        <v>0</v>
      </c>
      <c r="K308" s="48">
        <f t="shared" si="23"/>
        <v>0</v>
      </c>
      <c r="L308" s="48">
        <v>0</v>
      </c>
      <c r="M308" s="48">
        <v>0</v>
      </c>
      <c r="N308" s="48">
        <v>0</v>
      </c>
      <c r="O308" s="48">
        <v>1</v>
      </c>
      <c r="P308" s="48">
        <f t="shared" si="24"/>
        <v>1</v>
      </c>
      <c r="Q308" s="48">
        <f t="shared" si="25"/>
        <v>0</v>
      </c>
      <c r="R308" s="48">
        <f t="shared" si="25"/>
        <v>0</v>
      </c>
      <c r="S308" s="48">
        <f t="shared" si="25"/>
        <v>0</v>
      </c>
      <c r="T308" s="48">
        <f t="shared" si="25"/>
        <v>1</v>
      </c>
      <c r="U308" s="48">
        <f t="shared" si="25"/>
        <v>1</v>
      </c>
    </row>
    <row r="309" spans="1:21" x14ac:dyDescent="0.3">
      <c r="A309" s="10">
        <v>115</v>
      </c>
      <c r="B309" s="48">
        <v>0</v>
      </c>
      <c r="C309" s="48">
        <v>0</v>
      </c>
      <c r="D309" s="48">
        <v>0</v>
      </c>
      <c r="E309" s="48">
        <v>0</v>
      </c>
      <c r="F309" s="48">
        <f t="shared" si="22"/>
        <v>0</v>
      </c>
      <c r="G309" s="48">
        <v>0</v>
      </c>
      <c r="H309" s="48">
        <v>0</v>
      </c>
      <c r="I309" s="48">
        <v>1</v>
      </c>
      <c r="J309" s="48">
        <v>0</v>
      </c>
      <c r="K309" s="48">
        <f t="shared" si="23"/>
        <v>1</v>
      </c>
      <c r="L309" s="48">
        <v>0</v>
      </c>
      <c r="M309" s="48">
        <v>0</v>
      </c>
      <c r="N309" s="48">
        <v>1</v>
      </c>
      <c r="O309" s="48">
        <v>0</v>
      </c>
      <c r="P309" s="48">
        <f t="shared" si="24"/>
        <v>1</v>
      </c>
      <c r="Q309" s="48">
        <f t="shared" si="25"/>
        <v>0</v>
      </c>
      <c r="R309" s="48">
        <f t="shared" si="25"/>
        <v>0</v>
      </c>
      <c r="S309" s="48">
        <f t="shared" si="25"/>
        <v>2</v>
      </c>
      <c r="T309" s="48">
        <f t="shared" si="25"/>
        <v>0</v>
      </c>
      <c r="U309" s="48">
        <f t="shared" si="25"/>
        <v>2</v>
      </c>
    </row>
    <row r="310" spans="1:21" x14ac:dyDescent="0.3">
      <c r="A310" s="10">
        <v>116</v>
      </c>
      <c r="B310" s="48">
        <v>0</v>
      </c>
      <c r="C310" s="48">
        <v>0</v>
      </c>
      <c r="D310" s="48">
        <v>0</v>
      </c>
      <c r="E310" s="48">
        <v>0</v>
      </c>
      <c r="F310" s="48">
        <f t="shared" si="22"/>
        <v>0</v>
      </c>
      <c r="G310" s="48">
        <v>0</v>
      </c>
      <c r="H310" s="48">
        <v>0</v>
      </c>
      <c r="I310" s="48">
        <v>0</v>
      </c>
      <c r="J310" s="48">
        <v>0</v>
      </c>
      <c r="K310" s="48">
        <f t="shared" si="23"/>
        <v>0</v>
      </c>
      <c r="L310" s="48">
        <v>0</v>
      </c>
      <c r="M310" s="48">
        <v>0</v>
      </c>
      <c r="N310" s="48">
        <v>1</v>
      </c>
      <c r="O310" s="48">
        <v>0</v>
      </c>
      <c r="P310" s="48">
        <f t="shared" si="24"/>
        <v>1</v>
      </c>
      <c r="Q310" s="48">
        <f t="shared" si="25"/>
        <v>0</v>
      </c>
      <c r="R310" s="48">
        <f t="shared" si="25"/>
        <v>0</v>
      </c>
      <c r="S310" s="48">
        <f t="shared" si="25"/>
        <v>1</v>
      </c>
      <c r="T310" s="48">
        <f t="shared" si="25"/>
        <v>0</v>
      </c>
      <c r="U310" s="48">
        <f t="shared" si="25"/>
        <v>1</v>
      </c>
    </row>
    <row r="311" spans="1:21" x14ac:dyDescent="0.3">
      <c r="A311" s="10">
        <v>117</v>
      </c>
      <c r="B311" s="48">
        <v>0</v>
      </c>
      <c r="C311" s="48">
        <v>1</v>
      </c>
      <c r="D311" s="48">
        <v>0</v>
      </c>
      <c r="E311" s="48">
        <v>0</v>
      </c>
      <c r="F311" s="48">
        <f t="shared" si="22"/>
        <v>1</v>
      </c>
      <c r="G311" s="48">
        <v>0</v>
      </c>
      <c r="H311" s="48">
        <v>0</v>
      </c>
      <c r="I311" s="48">
        <v>0</v>
      </c>
      <c r="J311" s="48">
        <v>2</v>
      </c>
      <c r="K311" s="48">
        <f t="shared" si="23"/>
        <v>2</v>
      </c>
      <c r="L311" s="48">
        <v>0</v>
      </c>
      <c r="M311" s="48">
        <v>0</v>
      </c>
      <c r="N311" s="48">
        <v>0</v>
      </c>
      <c r="O311" s="48">
        <v>0</v>
      </c>
      <c r="P311" s="48">
        <f t="shared" si="24"/>
        <v>0</v>
      </c>
      <c r="Q311" s="48">
        <f t="shared" si="25"/>
        <v>0</v>
      </c>
      <c r="R311" s="48">
        <f t="shared" si="25"/>
        <v>1</v>
      </c>
      <c r="S311" s="48">
        <f t="shared" si="25"/>
        <v>0</v>
      </c>
      <c r="T311" s="48">
        <f t="shared" si="25"/>
        <v>2</v>
      </c>
      <c r="U311" s="48">
        <f t="shared" si="25"/>
        <v>3</v>
      </c>
    </row>
    <row r="312" spans="1:21" x14ac:dyDescent="0.3">
      <c r="A312" s="10">
        <v>118</v>
      </c>
      <c r="B312" s="48">
        <v>0</v>
      </c>
      <c r="C312" s="48">
        <v>0</v>
      </c>
      <c r="D312" s="48">
        <v>1</v>
      </c>
      <c r="E312" s="48">
        <v>0</v>
      </c>
      <c r="F312" s="48">
        <f t="shared" si="22"/>
        <v>1</v>
      </c>
      <c r="G312" s="48">
        <v>0</v>
      </c>
      <c r="H312" s="48">
        <v>0</v>
      </c>
      <c r="I312" s="48">
        <v>2</v>
      </c>
      <c r="J312" s="48">
        <v>0</v>
      </c>
      <c r="K312" s="48">
        <f t="shared" si="23"/>
        <v>2</v>
      </c>
      <c r="L312" s="48">
        <v>0</v>
      </c>
      <c r="M312" s="48">
        <v>0</v>
      </c>
      <c r="N312" s="48">
        <v>0</v>
      </c>
      <c r="O312" s="48">
        <v>0</v>
      </c>
      <c r="P312" s="48">
        <f t="shared" si="24"/>
        <v>0</v>
      </c>
      <c r="Q312" s="48">
        <f t="shared" si="25"/>
        <v>0</v>
      </c>
      <c r="R312" s="48">
        <f t="shared" si="25"/>
        <v>0</v>
      </c>
      <c r="S312" s="48">
        <f t="shared" si="25"/>
        <v>3</v>
      </c>
      <c r="T312" s="48">
        <f t="shared" si="25"/>
        <v>0</v>
      </c>
      <c r="U312" s="48">
        <f t="shared" si="25"/>
        <v>3</v>
      </c>
    </row>
    <row r="313" spans="1:21" x14ac:dyDescent="0.3">
      <c r="A313" s="10">
        <v>119</v>
      </c>
      <c r="B313" s="48">
        <v>0</v>
      </c>
      <c r="C313" s="48">
        <v>0</v>
      </c>
      <c r="D313" s="48">
        <v>0</v>
      </c>
      <c r="E313" s="48">
        <v>0</v>
      </c>
      <c r="F313" s="48">
        <f t="shared" si="22"/>
        <v>0</v>
      </c>
      <c r="G313" s="48">
        <v>0</v>
      </c>
      <c r="H313" s="48">
        <v>0</v>
      </c>
      <c r="I313" s="48">
        <v>1</v>
      </c>
      <c r="J313" s="48">
        <v>0</v>
      </c>
      <c r="K313" s="48">
        <f t="shared" si="23"/>
        <v>1</v>
      </c>
      <c r="L313" s="48">
        <v>0</v>
      </c>
      <c r="M313" s="48">
        <v>0</v>
      </c>
      <c r="N313" s="48">
        <v>0</v>
      </c>
      <c r="O313" s="48">
        <v>0</v>
      </c>
      <c r="P313" s="48">
        <f t="shared" si="24"/>
        <v>0</v>
      </c>
      <c r="Q313" s="48">
        <f t="shared" si="25"/>
        <v>0</v>
      </c>
      <c r="R313" s="48">
        <f t="shared" si="25"/>
        <v>0</v>
      </c>
      <c r="S313" s="48">
        <f t="shared" si="25"/>
        <v>1</v>
      </c>
      <c r="T313" s="48">
        <f t="shared" si="25"/>
        <v>0</v>
      </c>
      <c r="U313" s="48">
        <f t="shared" si="25"/>
        <v>1</v>
      </c>
    </row>
    <row r="314" spans="1:21" x14ac:dyDescent="0.3">
      <c r="A314" s="10">
        <v>120</v>
      </c>
      <c r="B314" s="48">
        <v>0</v>
      </c>
      <c r="C314" s="48">
        <v>0</v>
      </c>
      <c r="D314" s="48">
        <v>1</v>
      </c>
      <c r="E314" s="48">
        <v>0</v>
      </c>
      <c r="F314" s="48">
        <f t="shared" si="22"/>
        <v>1</v>
      </c>
      <c r="G314" s="48">
        <v>0</v>
      </c>
      <c r="H314" s="48">
        <v>0</v>
      </c>
      <c r="I314" s="48">
        <v>0</v>
      </c>
      <c r="J314" s="48">
        <v>0</v>
      </c>
      <c r="K314" s="48">
        <f t="shared" si="23"/>
        <v>0</v>
      </c>
      <c r="L314" s="48">
        <v>0</v>
      </c>
      <c r="M314" s="48">
        <v>0</v>
      </c>
      <c r="N314" s="48">
        <v>0</v>
      </c>
      <c r="O314" s="48">
        <v>1</v>
      </c>
      <c r="P314" s="48">
        <f t="shared" si="24"/>
        <v>1</v>
      </c>
      <c r="Q314" s="48">
        <f t="shared" si="25"/>
        <v>0</v>
      </c>
      <c r="R314" s="48">
        <f t="shared" si="25"/>
        <v>0</v>
      </c>
      <c r="S314" s="48">
        <f t="shared" si="25"/>
        <v>1</v>
      </c>
      <c r="T314" s="48">
        <f t="shared" si="25"/>
        <v>1</v>
      </c>
      <c r="U314" s="48">
        <f t="shared" si="25"/>
        <v>2</v>
      </c>
    </row>
    <row r="315" spans="1:21" x14ac:dyDescent="0.3">
      <c r="A315" s="10">
        <v>121</v>
      </c>
      <c r="B315" s="48">
        <v>0</v>
      </c>
      <c r="C315" s="48">
        <v>0</v>
      </c>
      <c r="D315" s="48">
        <v>0</v>
      </c>
      <c r="E315" s="48">
        <v>0</v>
      </c>
      <c r="F315" s="48">
        <f t="shared" si="22"/>
        <v>0</v>
      </c>
      <c r="G315" s="48">
        <v>0</v>
      </c>
      <c r="H315" s="48">
        <v>0</v>
      </c>
      <c r="I315" s="48">
        <v>1</v>
      </c>
      <c r="J315" s="48">
        <v>0</v>
      </c>
      <c r="K315" s="48">
        <f t="shared" si="23"/>
        <v>1</v>
      </c>
      <c r="L315" s="48">
        <v>0</v>
      </c>
      <c r="M315" s="48">
        <v>0</v>
      </c>
      <c r="N315" s="48">
        <v>1</v>
      </c>
      <c r="O315" s="48">
        <v>0</v>
      </c>
      <c r="P315" s="48">
        <f t="shared" si="24"/>
        <v>1</v>
      </c>
      <c r="Q315" s="48">
        <f t="shared" si="25"/>
        <v>0</v>
      </c>
      <c r="R315" s="48">
        <f t="shared" si="25"/>
        <v>0</v>
      </c>
      <c r="S315" s="48">
        <f t="shared" si="25"/>
        <v>2</v>
      </c>
      <c r="T315" s="48">
        <f t="shared" si="25"/>
        <v>0</v>
      </c>
      <c r="U315" s="48">
        <f t="shared" si="25"/>
        <v>2</v>
      </c>
    </row>
    <row r="316" spans="1:21" x14ac:dyDescent="0.3">
      <c r="A316" s="10">
        <v>122</v>
      </c>
      <c r="B316" s="48">
        <v>0</v>
      </c>
      <c r="C316" s="48">
        <v>0</v>
      </c>
      <c r="D316" s="48">
        <v>0</v>
      </c>
      <c r="E316" s="48">
        <v>3</v>
      </c>
      <c r="F316" s="48">
        <f t="shared" si="22"/>
        <v>3</v>
      </c>
      <c r="G316" s="48">
        <v>0</v>
      </c>
      <c r="H316" s="48">
        <v>0</v>
      </c>
      <c r="I316" s="48">
        <v>1</v>
      </c>
      <c r="J316" s="48">
        <v>1</v>
      </c>
      <c r="K316" s="48">
        <f t="shared" si="23"/>
        <v>2</v>
      </c>
      <c r="L316" s="48">
        <v>0</v>
      </c>
      <c r="M316" s="48">
        <v>0</v>
      </c>
      <c r="N316" s="48">
        <v>0</v>
      </c>
      <c r="O316" s="48">
        <v>0</v>
      </c>
      <c r="P316" s="48">
        <f t="shared" si="24"/>
        <v>0</v>
      </c>
      <c r="Q316" s="48">
        <f t="shared" si="25"/>
        <v>0</v>
      </c>
      <c r="R316" s="48">
        <f t="shared" si="25"/>
        <v>0</v>
      </c>
      <c r="S316" s="48">
        <f t="shared" si="25"/>
        <v>1</v>
      </c>
      <c r="T316" s="48">
        <f t="shared" si="25"/>
        <v>4</v>
      </c>
      <c r="U316" s="48">
        <f t="shared" si="25"/>
        <v>5</v>
      </c>
    </row>
    <row r="317" spans="1:21" x14ac:dyDescent="0.3">
      <c r="A317" s="10">
        <v>123</v>
      </c>
      <c r="B317" s="48">
        <v>0</v>
      </c>
      <c r="C317" s="48">
        <v>1</v>
      </c>
      <c r="D317" s="48">
        <v>0</v>
      </c>
      <c r="E317" s="48">
        <v>2</v>
      </c>
      <c r="F317" s="48">
        <f t="shared" si="22"/>
        <v>3</v>
      </c>
      <c r="G317" s="48">
        <v>0</v>
      </c>
      <c r="H317" s="48">
        <v>0</v>
      </c>
      <c r="I317" s="48">
        <v>0</v>
      </c>
      <c r="J317" s="48">
        <v>0</v>
      </c>
      <c r="K317" s="48">
        <f t="shared" si="23"/>
        <v>0</v>
      </c>
      <c r="L317" s="48">
        <v>0</v>
      </c>
      <c r="M317" s="48">
        <v>0</v>
      </c>
      <c r="N317" s="48">
        <v>0</v>
      </c>
      <c r="O317" s="48">
        <v>1</v>
      </c>
      <c r="P317" s="48">
        <f t="shared" si="24"/>
        <v>1</v>
      </c>
      <c r="Q317" s="48">
        <f t="shared" si="25"/>
        <v>0</v>
      </c>
      <c r="R317" s="48">
        <f t="shared" si="25"/>
        <v>1</v>
      </c>
      <c r="S317" s="48">
        <f t="shared" si="25"/>
        <v>0</v>
      </c>
      <c r="T317" s="48">
        <f t="shared" si="25"/>
        <v>3</v>
      </c>
      <c r="U317" s="48">
        <f t="shared" si="25"/>
        <v>4</v>
      </c>
    </row>
    <row r="318" spans="1:21" x14ac:dyDescent="0.3">
      <c r="A318" s="10">
        <v>124</v>
      </c>
      <c r="B318" s="48">
        <v>0</v>
      </c>
      <c r="C318" s="48">
        <v>0</v>
      </c>
      <c r="D318" s="48">
        <v>0</v>
      </c>
      <c r="E318" s="48">
        <v>1</v>
      </c>
      <c r="F318" s="48">
        <f t="shared" si="22"/>
        <v>1</v>
      </c>
      <c r="G318" s="48">
        <v>0</v>
      </c>
      <c r="H318" s="48">
        <v>0</v>
      </c>
      <c r="I318" s="48">
        <v>0</v>
      </c>
      <c r="J318" s="48">
        <v>0</v>
      </c>
      <c r="K318" s="48">
        <f t="shared" si="23"/>
        <v>0</v>
      </c>
      <c r="L318" s="48">
        <v>0</v>
      </c>
      <c r="M318" s="48">
        <v>0</v>
      </c>
      <c r="N318" s="48">
        <v>0</v>
      </c>
      <c r="O318" s="48">
        <v>1</v>
      </c>
      <c r="P318" s="48">
        <f t="shared" si="24"/>
        <v>1</v>
      </c>
      <c r="Q318" s="48">
        <f t="shared" si="25"/>
        <v>0</v>
      </c>
      <c r="R318" s="48">
        <f t="shared" si="25"/>
        <v>0</v>
      </c>
      <c r="S318" s="48">
        <f t="shared" si="25"/>
        <v>0</v>
      </c>
      <c r="T318" s="48">
        <f t="shared" si="25"/>
        <v>2</v>
      </c>
      <c r="U318" s="48">
        <f t="shared" si="25"/>
        <v>2</v>
      </c>
    </row>
    <row r="319" spans="1:21" x14ac:dyDescent="0.3">
      <c r="A319" s="10">
        <v>125</v>
      </c>
      <c r="B319" s="48">
        <v>0</v>
      </c>
      <c r="C319" s="48">
        <v>0</v>
      </c>
      <c r="D319" s="48">
        <v>0</v>
      </c>
      <c r="E319" s="48">
        <v>0</v>
      </c>
      <c r="F319" s="48">
        <f t="shared" si="22"/>
        <v>0</v>
      </c>
      <c r="G319" s="48">
        <v>0</v>
      </c>
      <c r="H319" s="48">
        <v>0</v>
      </c>
      <c r="I319" s="48">
        <v>0</v>
      </c>
      <c r="J319" s="48">
        <v>0</v>
      </c>
      <c r="K319" s="48">
        <f t="shared" si="23"/>
        <v>0</v>
      </c>
      <c r="L319" s="48">
        <v>0</v>
      </c>
      <c r="M319" s="48">
        <v>0</v>
      </c>
      <c r="N319" s="48">
        <v>0</v>
      </c>
      <c r="O319" s="48">
        <v>0</v>
      </c>
      <c r="P319" s="48">
        <f t="shared" si="24"/>
        <v>0</v>
      </c>
      <c r="Q319" s="48">
        <f t="shared" si="25"/>
        <v>0</v>
      </c>
      <c r="R319" s="48">
        <f t="shared" si="25"/>
        <v>0</v>
      </c>
      <c r="S319" s="48">
        <f t="shared" si="25"/>
        <v>0</v>
      </c>
      <c r="T319" s="48">
        <f t="shared" si="25"/>
        <v>0</v>
      </c>
      <c r="U319" s="48">
        <f t="shared" si="25"/>
        <v>0</v>
      </c>
    </row>
    <row r="320" spans="1:21" x14ac:dyDescent="0.3">
      <c r="A320" s="10">
        <v>126</v>
      </c>
      <c r="B320" s="48">
        <v>0</v>
      </c>
      <c r="C320" s="48">
        <v>0</v>
      </c>
      <c r="D320" s="48">
        <v>1</v>
      </c>
      <c r="E320" s="48">
        <v>1</v>
      </c>
      <c r="F320" s="48">
        <f t="shared" si="22"/>
        <v>2</v>
      </c>
      <c r="G320" s="48">
        <v>0</v>
      </c>
      <c r="H320" s="48">
        <v>0</v>
      </c>
      <c r="I320" s="48">
        <v>0</v>
      </c>
      <c r="J320" s="48">
        <v>0</v>
      </c>
      <c r="K320" s="48">
        <f t="shared" si="23"/>
        <v>0</v>
      </c>
      <c r="L320" s="48">
        <v>0</v>
      </c>
      <c r="M320" s="48">
        <v>0</v>
      </c>
      <c r="N320" s="48">
        <v>0</v>
      </c>
      <c r="O320" s="48">
        <v>0</v>
      </c>
      <c r="P320" s="48">
        <f t="shared" si="24"/>
        <v>0</v>
      </c>
      <c r="Q320" s="48">
        <f t="shared" si="25"/>
        <v>0</v>
      </c>
      <c r="R320" s="48">
        <f t="shared" si="25"/>
        <v>0</v>
      </c>
      <c r="S320" s="48">
        <f t="shared" si="25"/>
        <v>1</v>
      </c>
      <c r="T320" s="48">
        <f t="shared" si="25"/>
        <v>1</v>
      </c>
      <c r="U320" s="48">
        <f t="shared" si="25"/>
        <v>2</v>
      </c>
    </row>
    <row r="321" spans="1:21" x14ac:dyDescent="0.3">
      <c r="A321" s="10">
        <v>127</v>
      </c>
      <c r="B321" s="48">
        <v>0</v>
      </c>
      <c r="C321" s="48">
        <v>0</v>
      </c>
      <c r="D321" s="48">
        <v>0</v>
      </c>
      <c r="E321" s="48">
        <v>0</v>
      </c>
      <c r="F321" s="48">
        <f t="shared" si="22"/>
        <v>0</v>
      </c>
      <c r="G321" s="48">
        <v>1</v>
      </c>
      <c r="H321" s="48">
        <v>0</v>
      </c>
      <c r="I321" s="48">
        <v>0</v>
      </c>
      <c r="J321" s="48">
        <v>1</v>
      </c>
      <c r="K321" s="48">
        <f t="shared" si="23"/>
        <v>2</v>
      </c>
      <c r="L321" s="48">
        <v>0</v>
      </c>
      <c r="M321" s="48">
        <v>1</v>
      </c>
      <c r="N321" s="48">
        <v>0</v>
      </c>
      <c r="O321" s="48">
        <v>0</v>
      </c>
      <c r="P321" s="48">
        <f t="shared" si="24"/>
        <v>1</v>
      </c>
      <c r="Q321" s="48">
        <f t="shared" si="25"/>
        <v>1</v>
      </c>
      <c r="R321" s="48">
        <f t="shared" si="25"/>
        <v>1</v>
      </c>
      <c r="S321" s="48">
        <f t="shared" si="25"/>
        <v>0</v>
      </c>
      <c r="T321" s="48">
        <f t="shared" si="25"/>
        <v>1</v>
      </c>
      <c r="U321" s="48">
        <f t="shared" si="25"/>
        <v>3</v>
      </c>
    </row>
    <row r="322" spans="1:21" x14ac:dyDescent="0.3">
      <c r="A322" s="10">
        <v>128</v>
      </c>
      <c r="B322" s="48">
        <v>0</v>
      </c>
      <c r="C322" s="48">
        <v>0</v>
      </c>
      <c r="D322" s="48">
        <v>0</v>
      </c>
      <c r="E322" s="48">
        <v>1</v>
      </c>
      <c r="F322" s="48">
        <f t="shared" si="22"/>
        <v>1</v>
      </c>
      <c r="G322" s="48">
        <v>0</v>
      </c>
      <c r="H322" s="48">
        <v>0</v>
      </c>
      <c r="I322" s="48">
        <v>0</v>
      </c>
      <c r="J322" s="48">
        <v>0</v>
      </c>
      <c r="K322" s="48">
        <f t="shared" si="23"/>
        <v>0</v>
      </c>
      <c r="L322" s="48">
        <v>0</v>
      </c>
      <c r="M322" s="48">
        <v>0</v>
      </c>
      <c r="N322" s="48">
        <v>0</v>
      </c>
      <c r="O322" s="48">
        <v>0</v>
      </c>
      <c r="P322" s="48">
        <f t="shared" si="24"/>
        <v>0</v>
      </c>
      <c r="Q322" s="48">
        <f t="shared" si="25"/>
        <v>0</v>
      </c>
      <c r="R322" s="48">
        <f t="shared" si="25"/>
        <v>0</v>
      </c>
      <c r="S322" s="48">
        <f t="shared" si="25"/>
        <v>0</v>
      </c>
      <c r="T322" s="48">
        <f t="shared" si="25"/>
        <v>1</v>
      </c>
      <c r="U322" s="48">
        <f t="shared" si="25"/>
        <v>1</v>
      </c>
    </row>
    <row r="323" spans="1:21" x14ac:dyDescent="0.3">
      <c r="A323" s="10">
        <v>129</v>
      </c>
      <c r="B323" s="48">
        <v>0</v>
      </c>
      <c r="C323" s="48">
        <v>0</v>
      </c>
      <c r="D323" s="48">
        <v>0</v>
      </c>
      <c r="E323" s="48">
        <v>2</v>
      </c>
      <c r="F323" s="48">
        <f t="shared" si="22"/>
        <v>2</v>
      </c>
      <c r="G323" s="48">
        <v>0</v>
      </c>
      <c r="H323" s="48">
        <v>0</v>
      </c>
      <c r="I323" s="48">
        <v>3</v>
      </c>
      <c r="J323" s="48">
        <v>0</v>
      </c>
      <c r="K323" s="48">
        <f t="shared" si="23"/>
        <v>3</v>
      </c>
      <c r="L323" s="48">
        <v>0</v>
      </c>
      <c r="M323" s="48">
        <v>0</v>
      </c>
      <c r="N323" s="48">
        <v>2</v>
      </c>
      <c r="O323" s="48">
        <v>2</v>
      </c>
      <c r="P323" s="48">
        <f t="shared" si="24"/>
        <v>4</v>
      </c>
      <c r="Q323" s="48">
        <f t="shared" si="25"/>
        <v>0</v>
      </c>
      <c r="R323" s="48">
        <f t="shared" si="25"/>
        <v>0</v>
      </c>
      <c r="S323" s="48">
        <f t="shared" si="25"/>
        <v>5</v>
      </c>
      <c r="T323" s="48">
        <f t="shared" si="25"/>
        <v>4</v>
      </c>
      <c r="U323" s="48">
        <f t="shared" si="25"/>
        <v>9</v>
      </c>
    </row>
    <row r="324" spans="1:21" x14ac:dyDescent="0.3">
      <c r="A324" s="10">
        <v>130</v>
      </c>
      <c r="B324" s="48">
        <v>0</v>
      </c>
      <c r="C324" s="48">
        <v>0</v>
      </c>
      <c r="D324" s="48">
        <v>0</v>
      </c>
      <c r="E324" s="48">
        <v>0</v>
      </c>
      <c r="F324" s="48">
        <f t="shared" si="22"/>
        <v>0</v>
      </c>
      <c r="G324" s="48">
        <v>0</v>
      </c>
      <c r="H324" s="48">
        <v>0</v>
      </c>
      <c r="I324" s="48">
        <v>0</v>
      </c>
      <c r="J324" s="48">
        <v>1</v>
      </c>
      <c r="K324" s="48">
        <f t="shared" si="23"/>
        <v>1</v>
      </c>
      <c r="L324" s="48">
        <v>0</v>
      </c>
      <c r="M324" s="48">
        <v>0</v>
      </c>
      <c r="N324" s="48">
        <v>0</v>
      </c>
      <c r="O324" s="48">
        <v>1</v>
      </c>
      <c r="P324" s="48">
        <f t="shared" si="24"/>
        <v>1</v>
      </c>
      <c r="Q324" s="48">
        <f t="shared" si="25"/>
        <v>0</v>
      </c>
      <c r="R324" s="48">
        <f t="shared" si="25"/>
        <v>0</v>
      </c>
      <c r="S324" s="48">
        <f t="shared" si="25"/>
        <v>0</v>
      </c>
      <c r="T324" s="48">
        <f t="shared" si="25"/>
        <v>2</v>
      </c>
      <c r="U324" s="48">
        <f t="shared" si="25"/>
        <v>2</v>
      </c>
    </row>
    <row r="325" spans="1:21" x14ac:dyDescent="0.3">
      <c r="A325" s="10">
        <v>131</v>
      </c>
      <c r="B325" s="48">
        <v>0</v>
      </c>
      <c r="C325" s="48">
        <v>0</v>
      </c>
      <c r="D325" s="49">
        <v>0</v>
      </c>
      <c r="E325" s="49">
        <v>0</v>
      </c>
      <c r="F325" s="48">
        <f t="shared" si="22"/>
        <v>0</v>
      </c>
      <c r="G325" s="48">
        <v>0</v>
      </c>
      <c r="H325" s="48">
        <v>0</v>
      </c>
      <c r="I325" s="48">
        <v>0</v>
      </c>
      <c r="J325" s="48">
        <v>1</v>
      </c>
      <c r="K325" s="48">
        <f t="shared" si="23"/>
        <v>1</v>
      </c>
      <c r="L325" s="48">
        <v>0</v>
      </c>
      <c r="M325" s="48">
        <v>0</v>
      </c>
      <c r="N325" s="48">
        <v>2</v>
      </c>
      <c r="O325" s="48">
        <v>2</v>
      </c>
      <c r="P325" s="48">
        <f t="shared" si="24"/>
        <v>4</v>
      </c>
      <c r="Q325" s="48">
        <f t="shared" si="25"/>
        <v>0</v>
      </c>
      <c r="R325" s="48">
        <f t="shared" si="25"/>
        <v>0</v>
      </c>
      <c r="S325" s="48">
        <f t="shared" si="25"/>
        <v>2</v>
      </c>
      <c r="T325" s="48">
        <f t="shared" si="25"/>
        <v>3</v>
      </c>
      <c r="U325" s="48">
        <f t="shared" si="25"/>
        <v>5</v>
      </c>
    </row>
    <row r="326" spans="1:21" x14ac:dyDescent="0.3">
      <c r="A326" s="10">
        <v>132</v>
      </c>
      <c r="B326" s="48">
        <v>0</v>
      </c>
      <c r="C326" s="48">
        <v>0</v>
      </c>
      <c r="D326" s="48">
        <v>0</v>
      </c>
      <c r="E326" s="48">
        <v>1</v>
      </c>
      <c r="F326" s="48">
        <f t="shared" si="22"/>
        <v>1</v>
      </c>
      <c r="G326" s="48">
        <v>0</v>
      </c>
      <c r="H326" s="48">
        <v>0</v>
      </c>
      <c r="I326" s="48">
        <v>2</v>
      </c>
      <c r="J326" s="48">
        <v>1</v>
      </c>
      <c r="K326" s="48">
        <f t="shared" si="23"/>
        <v>3</v>
      </c>
      <c r="L326" s="48">
        <v>0</v>
      </c>
      <c r="M326" s="48">
        <v>1</v>
      </c>
      <c r="N326" s="48">
        <v>1</v>
      </c>
      <c r="O326" s="48">
        <v>2</v>
      </c>
      <c r="P326" s="48">
        <f t="shared" si="24"/>
        <v>4</v>
      </c>
      <c r="Q326" s="48">
        <f t="shared" si="25"/>
        <v>0</v>
      </c>
      <c r="R326" s="48">
        <f t="shared" si="25"/>
        <v>1</v>
      </c>
      <c r="S326" s="48">
        <f t="shared" si="25"/>
        <v>3</v>
      </c>
      <c r="T326" s="48">
        <f t="shared" si="25"/>
        <v>4</v>
      </c>
      <c r="U326" s="48">
        <f t="shared" si="25"/>
        <v>8</v>
      </c>
    </row>
    <row r="327" spans="1:21" x14ac:dyDescent="0.3">
      <c r="A327" s="10">
        <v>133</v>
      </c>
      <c r="B327" s="48">
        <v>0</v>
      </c>
      <c r="C327" s="48">
        <v>0</v>
      </c>
      <c r="D327" s="48">
        <v>4</v>
      </c>
      <c r="E327" s="48">
        <v>1</v>
      </c>
      <c r="F327" s="48">
        <f t="shared" si="22"/>
        <v>5</v>
      </c>
      <c r="G327" s="48">
        <v>0</v>
      </c>
      <c r="H327" s="48">
        <v>0</v>
      </c>
      <c r="I327" s="48">
        <v>3</v>
      </c>
      <c r="J327" s="48">
        <v>0</v>
      </c>
      <c r="K327" s="48">
        <f t="shared" si="23"/>
        <v>3</v>
      </c>
      <c r="L327" s="48">
        <v>0</v>
      </c>
      <c r="M327" s="48">
        <v>0</v>
      </c>
      <c r="N327" s="48">
        <v>1</v>
      </c>
      <c r="O327" s="48">
        <v>1</v>
      </c>
      <c r="P327" s="48">
        <f t="shared" si="24"/>
        <v>2</v>
      </c>
      <c r="Q327" s="48">
        <f t="shared" si="25"/>
        <v>0</v>
      </c>
      <c r="R327" s="48">
        <f t="shared" si="25"/>
        <v>0</v>
      </c>
      <c r="S327" s="48">
        <f t="shared" si="25"/>
        <v>8</v>
      </c>
      <c r="T327" s="48">
        <f t="shared" si="25"/>
        <v>2</v>
      </c>
      <c r="U327" s="48">
        <f t="shared" si="25"/>
        <v>10</v>
      </c>
    </row>
    <row r="328" spans="1:21" x14ac:dyDescent="0.3">
      <c r="A328" s="10">
        <v>134</v>
      </c>
      <c r="B328" s="48">
        <v>0</v>
      </c>
      <c r="C328" s="48">
        <v>0</v>
      </c>
      <c r="D328" s="48">
        <v>0</v>
      </c>
      <c r="E328" s="48">
        <v>4</v>
      </c>
      <c r="F328" s="48">
        <f t="shared" si="22"/>
        <v>4</v>
      </c>
      <c r="G328" s="48">
        <v>1</v>
      </c>
      <c r="H328" s="48">
        <v>0</v>
      </c>
      <c r="I328" s="48">
        <v>2</v>
      </c>
      <c r="J328" s="48">
        <v>0</v>
      </c>
      <c r="K328" s="48">
        <f t="shared" si="23"/>
        <v>3</v>
      </c>
      <c r="L328" s="48">
        <v>1</v>
      </c>
      <c r="M328" s="48">
        <v>0</v>
      </c>
      <c r="N328" s="48">
        <v>3</v>
      </c>
      <c r="O328" s="48">
        <v>3</v>
      </c>
      <c r="P328" s="48">
        <f t="shared" si="24"/>
        <v>7</v>
      </c>
      <c r="Q328" s="48">
        <f t="shared" si="25"/>
        <v>2</v>
      </c>
      <c r="R328" s="48">
        <f t="shared" si="25"/>
        <v>0</v>
      </c>
      <c r="S328" s="48">
        <f t="shared" si="25"/>
        <v>5</v>
      </c>
      <c r="T328" s="48">
        <f t="shared" si="25"/>
        <v>7</v>
      </c>
      <c r="U328" s="48">
        <f t="shared" si="25"/>
        <v>14</v>
      </c>
    </row>
    <row r="329" spans="1:21" x14ac:dyDescent="0.3">
      <c r="A329" s="10">
        <v>135</v>
      </c>
      <c r="B329" s="48">
        <v>0</v>
      </c>
      <c r="C329" s="48">
        <v>0</v>
      </c>
      <c r="D329" s="48">
        <v>0</v>
      </c>
      <c r="E329" s="48">
        <v>0</v>
      </c>
      <c r="F329" s="48">
        <f t="shared" si="22"/>
        <v>0</v>
      </c>
      <c r="G329" s="48">
        <v>0</v>
      </c>
      <c r="H329" s="48">
        <v>0</v>
      </c>
      <c r="I329" s="48">
        <v>1</v>
      </c>
      <c r="J329" s="48">
        <v>1</v>
      </c>
      <c r="K329" s="48">
        <f t="shared" si="23"/>
        <v>2</v>
      </c>
      <c r="L329" s="48">
        <v>0</v>
      </c>
      <c r="M329" s="48">
        <v>1</v>
      </c>
      <c r="N329" s="48">
        <v>0</v>
      </c>
      <c r="O329" s="48">
        <v>0</v>
      </c>
      <c r="P329" s="48">
        <f t="shared" si="24"/>
        <v>1</v>
      </c>
      <c r="Q329" s="48">
        <f t="shared" si="25"/>
        <v>0</v>
      </c>
      <c r="R329" s="48">
        <f t="shared" si="25"/>
        <v>1</v>
      </c>
      <c r="S329" s="48">
        <f t="shared" si="25"/>
        <v>1</v>
      </c>
      <c r="T329" s="48">
        <f t="shared" si="25"/>
        <v>1</v>
      </c>
      <c r="U329" s="48">
        <f t="shared" si="25"/>
        <v>3</v>
      </c>
    </row>
    <row r="330" spans="1:21" x14ac:dyDescent="0.3">
      <c r="A330" s="10">
        <v>136</v>
      </c>
      <c r="B330" s="48">
        <v>0</v>
      </c>
      <c r="C330" s="48">
        <v>0</v>
      </c>
      <c r="D330" s="48">
        <v>0</v>
      </c>
      <c r="E330" s="48">
        <v>1</v>
      </c>
      <c r="F330" s="48">
        <f t="shared" si="22"/>
        <v>1</v>
      </c>
      <c r="G330" s="48">
        <v>1</v>
      </c>
      <c r="H330" s="48">
        <v>0</v>
      </c>
      <c r="I330" s="48">
        <v>0</v>
      </c>
      <c r="J330" s="48">
        <v>0</v>
      </c>
      <c r="K330" s="48">
        <f t="shared" si="23"/>
        <v>1</v>
      </c>
      <c r="L330" s="48">
        <v>0</v>
      </c>
      <c r="M330" s="48">
        <v>0</v>
      </c>
      <c r="N330" s="48">
        <v>0</v>
      </c>
      <c r="O330" s="48">
        <v>0</v>
      </c>
      <c r="P330" s="48">
        <f t="shared" si="24"/>
        <v>0</v>
      </c>
      <c r="Q330" s="48">
        <f t="shared" si="25"/>
        <v>1</v>
      </c>
      <c r="R330" s="48">
        <f t="shared" si="25"/>
        <v>0</v>
      </c>
      <c r="S330" s="48">
        <f t="shared" si="25"/>
        <v>0</v>
      </c>
      <c r="T330" s="48">
        <f t="shared" si="25"/>
        <v>1</v>
      </c>
      <c r="U330" s="48">
        <f t="shared" si="25"/>
        <v>2</v>
      </c>
    </row>
    <row r="331" spans="1:21" x14ac:dyDescent="0.3">
      <c r="A331" s="10">
        <v>137</v>
      </c>
      <c r="B331" s="48">
        <v>0</v>
      </c>
      <c r="C331" s="48">
        <v>0</v>
      </c>
      <c r="D331" s="48">
        <v>0</v>
      </c>
      <c r="E331" s="48">
        <v>0</v>
      </c>
      <c r="F331" s="48">
        <f t="shared" si="22"/>
        <v>0</v>
      </c>
      <c r="G331" s="48">
        <v>0</v>
      </c>
      <c r="H331" s="48">
        <v>0</v>
      </c>
      <c r="I331" s="48">
        <v>0</v>
      </c>
      <c r="J331" s="48">
        <v>1</v>
      </c>
      <c r="K331" s="48">
        <f t="shared" si="23"/>
        <v>1</v>
      </c>
      <c r="L331" s="48">
        <v>0</v>
      </c>
      <c r="M331" s="48">
        <v>0</v>
      </c>
      <c r="N331" s="48">
        <v>0</v>
      </c>
      <c r="O331" s="48">
        <v>1</v>
      </c>
      <c r="P331" s="48">
        <f t="shared" si="24"/>
        <v>1</v>
      </c>
      <c r="Q331" s="48">
        <f t="shared" si="25"/>
        <v>0</v>
      </c>
      <c r="R331" s="48">
        <f t="shared" si="25"/>
        <v>0</v>
      </c>
      <c r="S331" s="48">
        <f t="shared" si="25"/>
        <v>0</v>
      </c>
      <c r="T331" s="48">
        <f t="shared" si="25"/>
        <v>2</v>
      </c>
      <c r="U331" s="48">
        <f t="shared" si="25"/>
        <v>2</v>
      </c>
    </row>
    <row r="332" spans="1:21" x14ac:dyDescent="0.3">
      <c r="A332" s="10">
        <v>138</v>
      </c>
      <c r="B332" s="48">
        <v>0</v>
      </c>
      <c r="C332" s="48">
        <v>0</v>
      </c>
      <c r="D332" s="48">
        <v>0</v>
      </c>
      <c r="E332" s="48">
        <v>1</v>
      </c>
      <c r="F332" s="48">
        <f t="shared" si="22"/>
        <v>1</v>
      </c>
      <c r="G332" s="48">
        <v>0</v>
      </c>
      <c r="H332" s="48">
        <v>0</v>
      </c>
      <c r="I332" s="48">
        <v>0</v>
      </c>
      <c r="J332" s="48">
        <v>0</v>
      </c>
      <c r="K332" s="48">
        <f t="shared" si="23"/>
        <v>0</v>
      </c>
      <c r="L332" s="48">
        <v>0</v>
      </c>
      <c r="M332" s="48">
        <v>0</v>
      </c>
      <c r="N332" s="48">
        <v>0</v>
      </c>
      <c r="O332" s="48">
        <v>0</v>
      </c>
      <c r="P332" s="48">
        <f t="shared" si="24"/>
        <v>0</v>
      </c>
      <c r="Q332" s="48">
        <f t="shared" si="25"/>
        <v>0</v>
      </c>
      <c r="R332" s="48">
        <f t="shared" si="25"/>
        <v>0</v>
      </c>
      <c r="S332" s="48">
        <f t="shared" si="25"/>
        <v>0</v>
      </c>
      <c r="T332" s="48">
        <f t="shared" si="25"/>
        <v>1</v>
      </c>
      <c r="U332" s="48">
        <f t="shared" si="25"/>
        <v>1</v>
      </c>
    </row>
    <row r="333" spans="1:21" x14ac:dyDescent="0.3">
      <c r="A333" s="10">
        <v>139</v>
      </c>
      <c r="B333" s="48">
        <v>0</v>
      </c>
      <c r="C333" s="48">
        <v>0</v>
      </c>
      <c r="D333" s="48">
        <v>0</v>
      </c>
      <c r="E333" s="48">
        <v>0</v>
      </c>
      <c r="F333" s="48">
        <f t="shared" si="22"/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f t="shared" si="23"/>
        <v>0</v>
      </c>
      <c r="L333" s="48">
        <v>0</v>
      </c>
      <c r="M333" s="48">
        <v>0</v>
      </c>
      <c r="N333" s="48">
        <v>1</v>
      </c>
      <c r="O333" s="48">
        <v>0</v>
      </c>
      <c r="P333" s="48">
        <f t="shared" si="24"/>
        <v>1</v>
      </c>
      <c r="Q333" s="48">
        <f t="shared" si="25"/>
        <v>0</v>
      </c>
      <c r="R333" s="48">
        <f t="shared" si="25"/>
        <v>0</v>
      </c>
      <c r="S333" s="48">
        <f t="shared" si="25"/>
        <v>1</v>
      </c>
      <c r="T333" s="48">
        <f t="shared" si="25"/>
        <v>0</v>
      </c>
      <c r="U333" s="48">
        <f t="shared" si="25"/>
        <v>1</v>
      </c>
    </row>
    <row r="334" spans="1:21" x14ac:dyDescent="0.3">
      <c r="A334" s="10">
        <v>140</v>
      </c>
      <c r="B334" s="48">
        <v>0</v>
      </c>
      <c r="C334" s="48">
        <v>0</v>
      </c>
      <c r="D334" s="48">
        <v>1</v>
      </c>
      <c r="E334" s="48">
        <v>1</v>
      </c>
      <c r="F334" s="48">
        <f t="shared" si="22"/>
        <v>2</v>
      </c>
      <c r="G334" s="48">
        <v>0</v>
      </c>
      <c r="H334" s="48">
        <v>0</v>
      </c>
      <c r="I334" s="48">
        <v>0</v>
      </c>
      <c r="J334" s="48">
        <v>0</v>
      </c>
      <c r="K334" s="48">
        <f t="shared" si="23"/>
        <v>0</v>
      </c>
      <c r="L334" s="48">
        <v>0</v>
      </c>
      <c r="M334" s="48">
        <v>0</v>
      </c>
      <c r="N334" s="48">
        <v>0</v>
      </c>
      <c r="O334" s="48">
        <v>1</v>
      </c>
      <c r="P334" s="48">
        <f t="shared" si="24"/>
        <v>1</v>
      </c>
      <c r="Q334" s="48">
        <f t="shared" si="25"/>
        <v>0</v>
      </c>
      <c r="R334" s="48">
        <f t="shared" si="25"/>
        <v>0</v>
      </c>
      <c r="S334" s="48">
        <f t="shared" si="25"/>
        <v>1</v>
      </c>
      <c r="T334" s="48">
        <f t="shared" si="25"/>
        <v>2</v>
      </c>
      <c r="U334" s="48">
        <f t="shared" si="25"/>
        <v>3</v>
      </c>
    </row>
    <row r="335" spans="1:21" x14ac:dyDescent="0.3">
      <c r="A335" s="10">
        <v>141</v>
      </c>
      <c r="B335" s="48">
        <v>0</v>
      </c>
      <c r="C335" s="48">
        <v>0</v>
      </c>
      <c r="D335" s="48">
        <v>0</v>
      </c>
      <c r="E335" s="48">
        <v>0</v>
      </c>
      <c r="F335" s="48">
        <f t="shared" si="22"/>
        <v>0</v>
      </c>
      <c r="G335" s="48">
        <v>0</v>
      </c>
      <c r="H335" s="48">
        <v>0</v>
      </c>
      <c r="I335" s="48">
        <v>1</v>
      </c>
      <c r="J335" s="48">
        <v>1</v>
      </c>
      <c r="K335" s="48">
        <f t="shared" si="23"/>
        <v>2</v>
      </c>
      <c r="L335" s="48">
        <v>0</v>
      </c>
      <c r="M335" s="48">
        <v>0</v>
      </c>
      <c r="N335" s="48">
        <v>0</v>
      </c>
      <c r="O335" s="48">
        <v>0</v>
      </c>
      <c r="P335" s="48">
        <f t="shared" si="24"/>
        <v>0</v>
      </c>
      <c r="Q335" s="48">
        <f t="shared" si="25"/>
        <v>0</v>
      </c>
      <c r="R335" s="48">
        <f t="shared" si="25"/>
        <v>0</v>
      </c>
      <c r="S335" s="48">
        <f t="shared" si="25"/>
        <v>1</v>
      </c>
      <c r="T335" s="48">
        <f t="shared" si="25"/>
        <v>1</v>
      </c>
      <c r="U335" s="48">
        <f t="shared" si="25"/>
        <v>2</v>
      </c>
    </row>
    <row r="336" spans="1:21" x14ac:dyDescent="0.3">
      <c r="A336" s="10">
        <v>142</v>
      </c>
      <c r="B336" s="48">
        <v>0</v>
      </c>
      <c r="C336" s="48">
        <v>0</v>
      </c>
      <c r="D336" s="48">
        <v>0</v>
      </c>
      <c r="E336" s="48">
        <v>1</v>
      </c>
      <c r="F336" s="48">
        <f t="shared" si="22"/>
        <v>1</v>
      </c>
      <c r="G336" s="48">
        <v>0</v>
      </c>
      <c r="H336" s="48">
        <v>0</v>
      </c>
      <c r="I336" s="48">
        <v>1</v>
      </c>
      <c r="J336" s="48">
        <v>0</v>
      </c>
      <c r="K336" s="48">
        <f t="shared" si="23"/>
        <v>1</v>
      </c>
      <c r="L336" s="48">
        <v>0</v>
      </c>
      <c r="M336" s="48">
        <v>0</v>
      </c>
      <c r="N336" s="48">
        <v>1</v>
      </c>
      <c r="O336" s="48">
        <v>1</v>
      </c>
      <c r="P336" s="48">
        <f t="shared" si="24"/>
        <v>2</v>
      </c>
      <c r="Q336" s="48">
        <f t="shared" si="25"/>
        <v>0</v>
      </c>
      <c r="R336" s="48">
        <f t="shared" si="25"/>
        <v>0</v>
      </c>
      <c r="S336" s="48">
        <f t="shared" si="25"/>
        <v>2</v>
      </c>
      <c r="T336" s="48">
        <f t="shared" si="25"/>
        <v>2</v>
      </c>
      <c r="U336" s="48">
        <f t="shared" si="25"/>
        <v>4</v>
      </c>
    </row>
    <row r="337" spans="1:21" x14ac:dyDescent="0.3">
      <c r="A337" s="10">
        <v>143</v>
      </c>
      <c r="B337" s="48">
        <v>0</v>
      </c>
      <c r="C337" s="48">
        <v>0</v>
      </c>
      <c r="D337" s="48">
        <v>1</v>
      </c>
      <c r="E337" s="48">
        <v>1</v>
      </c>
      <c r="F337" s="48">
        <f t="shared" si="22"/>
        <v>2</v>
      </c>
      <c r="G337" s="48">
        <v>0</v>
      </c>
      <c r="H337" s="48">
        <v>0</v>
      </c>
      <c r="I337" s="48">
        <v>1</v>
      </c>
      <c r="J337" s="48">
        <v>0</v>
      </c>
      <c r="K337" s="48">
        <f t="shared" si="23"/>
        <v>1</v>
      </c>
      <c r="L337" s="48">
        <v>0</v>
      </c>
      <c r="M337" s="48">
        <v>0</v>
      </c>
      <c r="N337" s="48">
        <v>0</v>
      </c>
      <c r="O337" s="48">
        <v>1</v>
      </c>
      <c r="P337" s="48">
        <f t="shared" si="24"/>
        <v>1</v>
      </c>
      <c r="Q337" s="48">
        <f t="shared" si="25"/>
        <v>0</v>
      </c>
      <c r="R337" s="48">
        <f t="shared" si="25"/>
        <v>0</v>
      </c>
      <c r="S337" s="48">
        <f t="shared" si="25"/>
        <v>2</v>
      </c>
      <c r="T337" s="48">
        <f t="shared" si="25"/>
        <v>2</v>
      </c>
      <c r="U337" s="48">
        <f t="shared" si="25"/>
        <v>4</v>
      </c>
    </row>
    <row r="338" spans="1:21" x14ac:dyDescent="0.3">
      <c r="A338" s="10">
        <v>144</v>
      </c>
      <c r="B338" s="48">
        <v>0</v>
      </c>
      <c r="C338" s="48">
        <v>0</v>
      </c>
      <c r="D338" s="48">
        <v>0</v>
      </c>
      <c r="E338" s="48">
        <v>0</v>
      </c>
      <c r="F338" s="48">
        <f t="shared" si="22"/>
        <v>0</v>
      </c>
      <c r="G338" s="48">
        <v>0</v>
      </c>
      <c r="H338" s="48">
        <v>0</v>
      </c>
      <c r="I338" s="48">
        <v>0</v>
      </c>
      <c r="J338" s="48">
        <v>0</v>
      </c>
      <c r="K338" s="48">
        <f t="shared" si="23"/>
        <v>0</v>
      </c>
      <c r="L338" s="48">
        <v>0</v>
      </c>
      <c r="M338" s="48">
        <v>0</v>
      </c>
      <c r="N338" s="48">
        <v>0</v>
      </c>
      <c r="O338" s="48">
        <v>0</v>
      </c>
      <c r="P338" s="48">
        <f t="shared" si="24"/>
        <v>0</v>
      </c>
      <c r="Q338" s="48">
        <f t="shared" si="25"/>
        <v>0</v>
      </c>
      <c r="R338" s="48">
        <f t="shared" si="25"/>
        <v>0</v>
      </c>
      <c r="S338" s="48">
        <f t="shared" si="25"/>
        <v>0</v>
      </c>
      <c r="T338" s="48">
        <f t="shared" si="25"/>
        <v>0</v>
      </c>
      <c r="U338" s="48">
        <f t="shared" si="25"/>
        <v>0</v>
      </c>
    </row>
    <row r="339" spans="1:21" x14ac:dyDescent="0.3">
      <c r="A339" s="10">
        <v>145</v>
      </c>
      <c r="B339" s="48">
        <v>0</v>
      </c>
      <c r="C339" s="48">
        <v>0</v>
      </c>
      <c r="D339" s="48">
        <v>0</v>
      </c>
      <c r="E339" s="48">
        <v>0</v>
      </c>
      <c r="F339" s="48">
        <f t="shared" si="22"/>
        <v>0</v>
      </c>
      <c r="G339" s="48">
        <v>0</v>
      </c>
      <c r="H339" s="48">
        <v>0</v>
      </c>
      <c r="I339" s="48">
        <v>0</v>
      </c>
      <c r="J339" s="48">
        <v>1</v>
      </c>
      <c r="K339" s="48">
        <f t="shared" si="23"/>
        <v>1</v>
      </c>
      <c r="L339" s="48">
        <v>0</v>
      </c>
      <c r="M339" s="48">
        <v>0</v>
      </c>
      <c r="N339" s="48">
        <v>1</v>
      </c>
      <c r="O339" s="48">
        <v>2</v>
      </c>
      <c r="P339" s="48">
        <f t="shared" si="24"/>
        <v>3</v>
      </c>
      <c r="Q339" s="48">
        <f t="shared" si="25"/>
        <v>0</v>
      </c>
      <c r="R339" s="48">
        <f t="shared" si="25"/>
        <v>0</v>
      </c>
      <c r="S339" s="48">
        <f t="shared" si="25"/>
        <v>1</v>
      </c>
      <c r="T339" s="48">
        <f t="shared" si="25"/>
        <v>3</v>
      </c>
      <c r="U339" s="48">
        <f t="shared" si="25"/>
        <v>4</v>
      </c>
    </row>
    <row r="340" spans="1:21" x14ac:dyDescent="0.3">
      <c r="A340" s="10">
        <v>146</v>
      </c>
      <c r="B340" s="48">
        <v>0</v>
      </c>
      <c r="C340" s="48">
        <v>0</v>
      </c>
      <c r="D340" s="48">
        <v>1</v>
      </c>
      <c r="E340" s="48">
        <v>1</v>
      </c>
      <c r="F340" s="48">
        <f t="shared" si="22"/>
        <v>2</v>
      </c>
      <c r="G340" s="48">
        <v>0</v>
      </c>
      <c r="H340" s="48">
        <v>1</v>
      </c>
      <c r="I340" s="48">
        <v>0</v>
      </c>
      <c r="J340" s="48">
        <v>0</v>
      </c>
      <c r="K340" s="48">
        <f t="shared" si="23"/>
        <v>1</v>
      </c>
      <c r="L340" s="48">
        <v>0</v>
      </c>
      <c r="M340" s="48">
        <v>0</v>
      </c>
      <c r="N340" s="48">
        <v>0</v>
      </c>
      <c r="O340" s="48">
        <v>1</v>
      </c>
      <c r="P340" s="48">
        <f t="shared" si="24"/>
        <v>1</v>
      </c>
      <c r="Q340" s="48">
        <f t="shared" si="25"/>
        <v>0</v>
      </c>
      <c r="R340" s="48">
        <f t="shared" si="25"/>
        <v>1</v>
      </c>
      <c r="S340" s="48">
        <f t="shared" si="25"/>
        <v>1</v>
      </c>
      <c r="T340" s="48">
        <f t="shared" si="25"/>
        <v>2</v>
      </c>
      <c r="U340" s="48">
        <f t="shared" si="25"/>
        <v>4</v>
      </c>
    </row>
    <row r="341" spans="1:21" x14ac:dyDescent="0.3">
      <c r="A341" s="10">
        <v>147</v>
      </c>
      <c r="B341" s="48">
        <v>0</v>
      </c>
      <c r="C341" s="48">
        <v>0</v>
      </c>
      <c r="D341" s="48">
        <v>0</v>
      </c>
      <c r="E341" s="48">
        <v>1</v>
      </c>
      <c r="F341" s="48">
        <f t="shared" si="22"/>
        <v>1</v>
      </c>
      <c r="G341" s="48">
        <v>0</v>
      </c>
      <c r="H341" s="48">
        <v>0</v>
      </c>
      <c r="I341" s="48">
        <v>0</v>
      </c>
      <c r="J341" s="48">
        <v>0</v>
      </c>
      <c r="K341" s="48">
        <f t="shared" si="23"/>
        <v>0</v>
      </c>
      <c r="L341" s="48">
        <v>0</v>
      </c>
      <c r="M341" s="48">
        <v>0</v>
      </c>
      <c r="N341" s="48">
        <v>0</v>
      </c>
      <c r="O341" s="48">
        <v>0</v>
      </c>
      <c r="P341" s="48">
        <f t="shared" si="24"/>
        <v>0</v>
      </c>
      <c r="Q341" s="48">
        <f t="shared" ref="Q341:U391" si="26">B341+G341+L341</f>
        <v>0</v>
      </c>
      <c r="R341" s="48">
        <f t="shared" si="26"/>
        <v>0</v>
      </c>
      <c r="S341" s="48">
        <f t="shared" si="26"/>
        <v>0</v>
      </c>
      <c r="T341" s="48">
        <f t="shared" si="26"/>
        <v>1</v>
      </c>
      <c r="U341" s="48">
        <f t="shared" si="26"/>
        <v>1</v>
      </c>
    </row>
    <row r="342" spans="1:21" x14ac:dyDescent="0.3">
      <c r="A342" s="10">
        <v>148</v>
      </c>
      <c r="B342" s="48">
        <v>0</v>
      </c>
      <c r="C342" s="48">
        <v>0</v>
      </c>
      <c r="D342" s="48">
        <v>0</v>
      </c>
      <c r="E342" s="48">
        <v>0</v>
      </c>
      <c r="F342" s="48">
        <f t="shared" si="22"/>
        <v>0</v>
      </c>
      <c r="G342" s="48">
        <v>0</v>
      </c>
      <c r="H342" s="48">
        <v>0</v>
      </c>
      <c r="I342" s="48">
        <v>1</v>
      </c>
      <c r="J342" s="48">
        <v>2</v>
      </c>
      <c r="K342" s="48">
        <f t="shared" si="23"/>
        <v>3</v>
      </c>
      <c r="L342" s="48">
        <v>0</v>
      </c>
      <c r="M342" s="48">
        <v>0</v>
      </c>
      <c r="N342" s="48">
        <v>1</v>
      </c>
      <c r="O342" s="48">
        <v>1</v>
      </c>
      <c r="P342" s="48">
        <f t="shared" si="24"/>
        <v>2</v>
      </c>
      <c r="Q342" s="48">
        <f t="shared" si="26"/>
        <v>0</v>
      </c>
      <c r="R342" s="48">
        <f t="shared" si="26"/>
        <v>0</v>
      </c>
      <c r="S342" s="48">
        <f t="shared" si="26"/>
        <v>2</v>
      </c>
      <c r="T342" s="48">
        <f t="shared" si="26"/>
        <v>3</v>
      </c>
      <c r="U342" s="48">
        <f t="shared" si="26"/>
        <v>5</v>
      </c>
    </row>
    <row r="343" spans="1:21" x14ac:dyDescent="0.3">
      <c r="A343" s="10">
        <v>149</v>
      </c>
      <c r="B343" s="48">
        <v>0</v>
      </c>
      <c r="C343" s="48">
        <v>0</v>
      </c>
      <c r="D343" s="48">
        <v>1</v>
      </c>
      <c r="E343" s="48">
        <v>2</v>
      </c>
      <c r="F343" s="48">
        <f t="shared" si="22"/>
        <v>3</v>
      </c>
      <c r="G343" s="48">
        <v>0</v>
      </c>
      <c r="H343" s="48">
        <v>0</v>
      </c>
      <c r="I343" s="48">
        <v>0</v>
      </c>
      <c r="J343" s="48">
        <v>0</v>
      </c>
      <c r="K343" s="48">
        <f t="shared" si="23"/>
        <v>0</v>
      </c>
      <c r="L343" s="48">
        <v>0</v>
      </c>
      <c r="M343" s="48">
        <v>1</v>
      </c>
      <c r="N343" s="48">
        <v>0</v>
      </c>
      <c r="O343" s="48">
        <v>0</v>
      </c>
      <c r="P343" s="48">
        <f t="shared" si="24"/>
        <v>1</v>
      </c>
      <c r="Q343" s="48">
        <f t="shared" si="26"/>
        <v>0</v>
      </c>
      <c r="R343" s="48">
        <f t="shared" si="26"/>
        <v>1</v>
      </c>
      <c r="S343" s="48">
        <f t="shared" si="26"/>
        <v>1</v>
      </c>
      <c r="T343" s="48">
        <f t="shared" si="26"/>
        <v>2</v>
      </c>
      <c r="U343" s="48">
        <f t="shared" si="26"/>
        <v>4</v>
      </c>
    </row>
    <row r="344" spans="1:21" x14ac:dyDescent="0.3">
      <c r="A344" s="10">
        <v>150</v>
      </c>
      <c r="B344" s="48">
        <v>0</v>
      </c>
      <c r="C344" s="48">
        <v>0</v>
      </c>
      <c r="D344" s="48">
        <v>1</v>
      </c>
      <c r="E344" s="48">
        <v>0</v>
      </c>
      <c r="F344" s="48">
        <f t="shared" si="22"/>
        <v>1</v>
      </c>
      <c r="G344" s="48">
        <v>0</v>
      </c>
      <c r="H344" s="48">
        <v>1</v>
      </c>
      <c r="I344" s="48">
        <v>2</v>
      </c>
      <c r="J344" s="48">
        <v>2</v>
      </c>
      <c r="K344" s="48">
        <f t="shared" si="23"/>
        <v>5</v>
      </c>
      <c r="L344" s="48">
        <v>0</v>
      </c>
      <c r="M344" s="48">
        <v>0</v>
      </c>
      <c r="N344" s="48">
        <v>2</v>
      </c>
      <c r="O344" s="48">
        <v>1</v>
      </c>
      <c r="P344" s="48">
        <f t="shared" si="24"/>
        <v>3</v>
      </c>
      <c r="Q344" s="48">
        <f t="shared" si="26"/>
        <v>0</v>
      </c>
      <c r="R344" s="48">
        <f t="shared" si="26"/>
        <v>1</v>
      </c>
      <c r="S344" s="48">
        <f t="shared" si="26"/>
        <v>5</v>
      </c>
      <c r="T344" s="48">
        <f t="shared" si="26"/>
        <v>3</v>
      </c>
      <c r="U344" s="48">
        <f t="shared" si="26"/>
        <v>9</v>
      </c>
    </row>
    <row r="345" spans="1:21" x14ac:dyDescent="0.3">
      <c r="A345" s="10">
        <v>151</v>
      </c>
      <c r="B345" s="48">
        <v>0</v>
      </c>
      <c r="C345" s="48">
        <v>0</v>
      </c>
      <c r="D345" s="48">
        <v>0</v>
      </c>
      <c r="E345" s="48">
        <v>0</v>
      </c>
      <c r="F345" s="48">
        <f t="shared" si="22"/>
        <v>0</v>
      </c>
      <c r="G345" s="48">
        <v>0</v>
      </c>
      <c r="H345" s="48">
        <v>0</v>
      </c>
      <c r="I345" s="48">
        <v>1</v>
      </c>
      <c r="J345" s="48">
        <v>0</v>
      </c>
      <c r="K345" s="48">
        <f t="shared" si="23"/>
        <v>1</v>
      </c>
      <c r="L345" s="48">
        <v>0</v>
      </c>
      <c r="M345" s="48">
        <v>0</v>
      </c>
      <c r="N345" s="48">
        <v>1</v>
      </c>
      <c r="O345" s="48">
        <v>0</v>
      </c>
      <c r="P345" s="48">
        <f t="shared" si="24"/>
        <v>1</v>
      </c>
      <c r="Q345" s="48">
        <f t="shared" si="26"/>
        <v>0</v>
      </c>
      <c r="R345" s="48">
        <f t="shared" si="26"/>
        <v>0</v>
      </c>
      <c r="S345" s="48">
        <f t="shared" si="26"/>
        <v>2</v>
      </c>
      <c r="T345" s="48">
        <f t="shared" si="26"/>
        <v>0</v>
      </c>
      <c r="U345" s="48">
        <f t="shared" si="26"/>
        <v>2</v>
      </c>
    </row>
    <row r="346" spans="1:21" x14ac:dyDescent="0.3">
      <c r="A346" s="10">
        <v>152</v>
      </c>
      <c r="B346" s="48">
        <v>0</v>
      </c>
      <c r="C346" s="48">
        <v>0</v>
      </c>
      <c r="D346" s="48">
        <v>0</v>
      </c>
      <c r="E346" s="48">
        <v>0</v>
      </c>
      <c r="F346" s="48">
        <f t="shared" si="22"/>
        <v>0</v>
      </c>
      <c r="G346" s="48">
        <v>0</v>
      </c>
      <c r="H346" s="48">
        <v>0</v>
      </c>
      <c r="I346" s="48">
        <v>1</v>
      </c>
      <c r="J346" s="48">
        <v>0</v>
      </c>
      <c r="K346" s="48">
        <f t="shared" si="23"/>
        <v>1</v>
      </c>
      <c r="L346" s="48">
        <v>0</v>
      </c>
      <c r="M346" s="48">
        <v>0</v>
      </c>
      <c r="N346" s="48">
        <v>0</v>
      </c>
      <c r="O346" s="48">
        <v>0</v>
      </c>
      <c r="P346" s="48">
        <f t="shared" si="24"/>
        <v>0</v>
      </c>
      <c r="Q346" s="48">
        <f t="shared" si="26"/>
        <v>0</v>
      </c>
      <c r="R346" s="48">
        <f t="shared" si="26"/>
        <v>0</v>
      </c>
      <c r="S346" s="48">
        <f t="shared" si="26"/>
        <v>1</v>
      </c>
      <c r="T346" s="48">
        <f t="shared" si="26"/>
        <v>0</v>
      </c>
      <c r="U346" s="48">
        <f t="shared" si="26"/>
        <v>1</v>
      </c>
    </row>
    <row r="347" spans="1:21" x14ac:dyDescent="0.3">
      <c r="A347" s="10">
        <v>153</v>
      </c>
      <c r="B347" s="48">
        <v>0</v>
      </c>
      <c r="C347" s="48">
        <v>0</v>
      </c>
      <c r="D347" s="48">
        <v>0</v>
      </c>
      <c r="E347" s="48">
        <v>0</v>
      </c>
      <c r="F347" s="48">
        <f t="shared" si="22"/>
        <v>0</v>
      </c>
      <c r="G347" s="48">
        <v>0</v>
      </c>
      <c r="H347" s="48">
        <v>0</v>
      </c>
      <c r="I347" s="48">
        <v>0</v>
      </c>
      <c r="J347" s="48">
        <v>0</v>
      </c>
      <c r="K347" s="48">
        <f t="shared" si="23"/>
        <v>0</v>
      </c>
      <c r="L347" s="48">
        <v>0</v>
      </c>
      <c r="M347" s="48">
        <v>0</v>
      </c>
      <c r="N347" s="48">
        <v>0</v>
      </c>
      <c r="O347" s="48">
        <v>0</v>
      </c>
      <c r="P347" s="48">
        <f t="shared" si="24"/>
        <v>0</v>
      </c>
      <c r="Q347" s="48">
        <f t="shared" si="26"/>
        <v>0</v>
      </c>
      <c r="R347" s="48">
        <f t="shared" si="26"/>
        <v>0</v>
      </c>
      <c r="S347" s="48">
        <f t="shared" si="26"/>
        <v>0</v>
      </c>
      <c r="T347" s="48">
        <f t="shared" si="26"/>
        <v>0</v>
      </c>
      <c r="U347" s="48">
        <f t="shared" si="26"/>
        <v>0</v>
      </c>
    </row>
    <row r="348" spans="1:21" x14ac:dyDescent="0.3">
      <c r="A348" s="10">
        <v>154</v>
      </c>
      <c r="B348" s="48">
        <v>0</v>
      </c>
      <c r="C348" s="48">
        <v>0</v>
      </c>
      <c r="D348" s="48">
        <v>2</v>
      </c>
      <c r="E348" s="48">
        <v>0</v>
      </c>
      <c r="F348" s="48">
        <f t="shared" si="22"/>
        <v>2</v>
      </c>
      <c r="G348" s="48">
        <v>0</v>
      </c>
      <c r="H348" s="48">
        <v>0</v>
      </c>
      <c r="I348" s="48">
        <v>3</v>
      </c>
      <c r="J348" s="48">
        <v>0</v>
      </c>
      <c r="K348" s="48">
        <f t="shared" si="23"/>
        <v>3</v>
      </c>
      <c r="L348" s="48">
        <v>0</v>
      </c>
      <c r="M348" s="48">
        <v>0</v>
      </c>
      <c r="N348" s="48">
        <v>0</v>
      </c>
      <c r="O348" s="48">
        <v>0</v>
      </c>
      <c r="P348" s="48">
        <f t="shared" si="24"/>
        <v>0</v>
      </c>
      <c r="Q348" s="48">
        <f t="shared" si="26"/>
        <v>0</v>
      </c>
      <c r="R348" s="48">
        <f t="shared" si="26"/>
        <v>0</v>
      </c>
      <c r="S348" s="48">
        <f t="shared" si="26"/>
        <v>5</v>
      </c>
      <c r="T348" s="48">
        <f t="shared" si="26"/>
        <v>0</v>
      </c>
      <c r="U348" s="48">
        <f t="shared" si="26"/>
        <v>5</v>
      </c>
    </row>
    <row r="349" spans="1:21" x14ac:dyDescent="0.3">
      <c r="A349" s="10">
        <v>155</v>
      </c>
      <c r="B349" s="48">
        <v>0</v>
      </c>
      <c r="C349" s="48">
        <v>1</v>
      </c>
      <c r="D349" s="48">
        <v>0</v>
      </c>
      <c r="E349" s="48">
        <v>1</v>
      </c>
      <c r="F349" s="48">
        <f t="shared" si="22"/>
        <v>2</v>
      </c>
      <c r="G349" s="48">
        <v>0</v>
      </c>
      <c r="H349" s="48">
        <v>0</v>
      </c>
      <c r="I349" s="48">
        <v>0</v>
      </c>
      <c r="J349" s="48">
        <v>1</v>
      </c>
      <c r="K349" s="48">
        <f t="shared" si="23"/>
        <v>1</v>
      </c>
      <c r="L349" s="48">
        <v>0</v>
      </c>
      <c r="M349" s="48">
        <v>0</v>
      </c>
      <c r="N349" s="48">
        <v>1</v>
      </c>
      <c r="O349" s="48">
        <v>0</v>
      </c>
      <c r="P349" s="48">
        <f t="shared" si="24"/>
        <v>1</v>
      </c>
      <c r="Q349" s="48">
        <f t="shared" si="26"/>
        <v>0</v>
      </c>
      <c r="R349" s="48">
        <f t="shared" si="26"/>
        <v>1</v>
      </c>
      <c r="S349" s="48">
        <f t="shared" si="26"/>
        <v>1</v>
      </c>
      <c r="T349" s="48">
        <f t="shared" si="26"/>
        <v>2</v>
      </c>
      <c r="U349" s="48">
        <f t="shared" si="26"/>
        <v>4</v>
      </c>
    </row>
    <row r="350" spans="1:21" x14ac:dyDescent="0.3">
      <c r="A350" s="10">
        <v>156</v>
      </c>
      <c r="B350" s="48">
        <v>0</v>
      </c>
      <c r="C350" s="48">
        <v>0</v>
      </c>
      <c r="D350" s="48">
        <v>0</v>
      </c>
      <c r="E350" s="48">
        <v>1</v>
      </c>
      <c r="F350" s="48">
        <f t="shared" si="22"/>
        <v>1</v>
      </c>
      <c r="G350" s="48">
        <v>0</v>
      </c>
      <c r="H350" s="48">
        <v>0</v>
      </c>
      <c r="I350" s="48">
        <v>1</v>
      </c>
      <c r="J350" s="48">
        <v>0</v>
      </c>
      <c r="K350" s="48">
        <f t="shared" si="23"/>
        <v>1</v>
      </c>
      <c r="L350" s="48">
        <v>0</v>
      </c>
      <c r="M350" s="48">
        <v>0</v>
      </c>
      <c r="N350" s="48">
        <v>1</v>
      </c>
      <c r="O350" s="48">
        <v>0</v>
      </c>
      <c r="P350" s="48">
        <f t="shared" si="24"/>
        <v>1</v>
      </c>
      <c r="Q350" s="48">
        <f t="shared" si="26"/>
        <v>0</v>
      </c>
      <c r="R350" s="48">
        <f t="shared" si="26"/>
        <v>0</v>
      </c>
      <c r="S350" s="48">
        <f t="shared" si="26"/>
        <v>2</v>
      </c>
      <c r="T350" s="48">
        <f t="shared" si="26"/>
        <v>1</v>
      </c>
      <c r="U350" s="48">
        <f t="shared" si="26"/>
        <v>3</v>
      </c>
    </row>
    <row r="351" spans="1:21" x14ac:dyDescent="0.3">
      <c r="A351" s="10">
        <v>157</v>
      </c>
      <c r="B351" s="48">
        <v>0</v>
      </c>
      <c r="C351" s="48">
        <v>0</v>
      </c>
      <c r="D351" s="48">
        <v>0</v>
      </c>
      <c r="E351" s="48">
        <v>2</v>
      </c>
      <c r="F351" s="48">
        <f t="shared" si="22"/>
        <v>2</v>
      </c>
      <c r="G351" s="48">
        <v>0</v>
      </c>
      <c r="H351" s="48">
        <v>0</v>
      </c>
      <c r="I351" s="48">
        <v>2</v>
      </c>
      <c r="J351" s="48">
        <v>0</v>
      </c>
      <c r="K351" s="48">
        <f t="shared" si="23"/>
        <v>2</v>
      </c>
      <c r="L351" s="48">
        <v>0</v>
      </c>
      <c r="M351" s="48">
        <v>0</v>
      </c>
      <c r="N351" s="48">
        <v>2</v>
      </c>
      <c r="O351" s="48">
        <v>1</v>
      </c>
      <c r="P351" s="48">
        <f t="shared" si="24"/>
        <v>3</v>
      </c>
      <c r="Q351" s="48">
        <f t="shared" si="26"/>
        <v>0</v>
      </c>
      <c r="R351" s="48">
        <f t="shared" si="26"/>
        <v>0</v>
      </c>
      <c r="S351" s="48">
        <f t="shared" si="26"/>
        <v>4</v>
      </c>
      <c r="T351" s="48">
        <f t="shared" si="26"/>
        <v>3</v>
      </c>
      <c r="U351" s="48">
        <f t="shared" si="26"/>
        <v>7</v>
      </c>
    </row>
    <row r="352" spans="1:21" x14ac:dyDescent="0.3">
      <c r="A352" s="10">
        <v>158</v>
      </c>
      <c r="B352" s="48">
        <v>0</v>
      </c>
      <c r="C352" s="48">
        <v>0</v>
      </c>
      <c r="D352" s="48">
        <v>0</v>
      </c>
      <c r="E352" s="48">
        <v>1</v>
      </c>
      <c r="F352" s="48">
        <f t="shared" si="22"/>
        <v>1</v>
      </c>
      <c r="G352" s="48">
        <v>0</v>
      </c>
      <c r="H352" s="48">
        <v>0</v>
      </c>
      <c r="I352" s="48">
        <v>0</v>
      </c>
      <c r="J352" s="48">
        <v>0</v>
      </c>
      <c r="K352" s="48">
        <f t="shared" si="23"/>
        <v>0</v>
      </c>
      <c r="L352" s="48">
        <v>0</v>
      </c>
      <c r="M352" s="48">
        <v>0</v>
      </c>
      <c r="N352" s="48">
        <v>0</v>
      </c>
      <c r="O352" s="48">
        <v>1</v>
      </c>
      <c r="P352" s="48">
        <f t="shared" si="24"/>
        <v>1</v>
      </c>
      <c r="Q352" s="48">
        <f t="shared" si="26"/>
        <v>0</v>
      </c>
      <c r="R352" s="48">
        <f t="shared" si="26"/>
        <v>0</v>
      </c>
      <c r="S352" s="48">
        <f t="shared" si="26"/>
        <v>0</v>
      </c>
      <c r="T352" s="48">
        <f t="shared" si="26"/>
        <v>2</v>
      </c>
      <c r="U352" s="48">
        <f t="shared" si="26"/>
        <v>2</v>
      </c>
    </row>
    <row r="353" spans="1:21" x14ac:dyDescent="0.3">
      <c r="A353" s="10">
        <v>159</v>
      </c>
      <c r="B353" s="48">
        <v>0</v>
      </c>
      <c r="C353" s="48">
        <v>1</v>
      </c>
      <c r="D353" s="48">
        <v>0</v>
      </c>
      <c r="E353" s="48">
        <v>0</v>
      </c>
      <c r="F353" s="48">
        <f t="shared" si="22"/>
        <v>1</v>
      </c>
      <c r="G353" s="48">
        <v>0</v>
      </c>
      <c r="H353" s="48">
        <v>0</v>
      </c>
      <c r="I353" s="48">
        <v>1</v>
      </c>
      <c r="J353" s="48">
        <v>1</v>
      </c>
      <c r="K353" s="48">
        <f t="shared" si="23"/>
        <v>2</v>
      </c>
      <c r="L353" s="48">
        <v>0</v>
      </c>
      <c r="M353" s="48">
        <v>0</v>
      </c>
      <c r="N353" s="48">
        <v>0</v>
      </c>
      <c r="O353" s="48">
        <v>0</v>
      </c>
      <c r="P353" s="48">
        <f t="shared" si="24"/>
        <v>0</v>
      </c>
      <c r="Q353" s="48">
        <f t="shared" si="26"/>
        <v>0</v>
      </c>
      <c r="R353" s="48">
        <f t="shared" si="26"/>
        <v>1</v>
      </c>
      <c r="S353" s="48">
        <f t="shared" si="26"/>
        <v>1</v>
      </c>
      <c r="T353" s="48">
        <f t="shared" si="26"/>
        <v>1</v>
      </c>
      <c r="U353" s="48">
        <f t="shared" si="26"/>
        <v>3</v>
      </c>
    </row>
    <row r="354" spans="1:21" x14ac:dyDescent="0.3">
      <c r="A354" s="10">
        <v>160</v>
      </c>
      <c r="B354" s="48">
        <v>0</v>
      </c>
      <c r="C354" s="48">
        <v>0</v>
      </c>
      <c r="D354" s="48">
        <v>2</v>
      </c>
      <c r="E354" s="48">
        <v>2</v>
      </c>
      <c r="F354" s="48">
        <f t="shared" ref="F354:F417" si="27">SUM(B354:E354)</f>
        <v>4</v>
      </c>
      <c r="G354" s="48">
        <v>0</v>
      </c>
      <c r="H354" s="48">
        <v>0</v>
      </c>
      <c r="I354" s="48">
        <v>3</v>
      </c>
      <c r="J354" s="48">
        <v>0</v>
      </c>
      <c r="K354" s="48">
        <f t="shared" ref="K354:K417" si="28">SUM(G354:J354)</f>
        <v>3</v>
      </c>
      <c r="L354" s="48">
        <v>0</v>
      </c>
      <c r="M354" s="48">
        <v>0</v>
      </c>
      <c r="N354" s="48">
        <v>0</v>
      </c>
      <c r="O354" s="48">
        <v>6</v>
      </c>
      <c r="P354" s="48">
        <f t="shared" ref="P354:P417" si="29">SUM(L354:O354)</f>
        <v>6</v>
      </c>
      <c r="Q354" s="48">
        <f t="shared" si="26"/>
        <v>0</v>
      </c>
      <c r="R354" s="48">
        <f t="shared" si="26"/>
        <v>0</v>
      </c>
      <c r="S354" s="48">
        <f t="shared" si="26"/>
        <v>5</v>
      </c>
      <c r="T354" s="48">
        <f t="shared" si="26"/>
        <v>8</v>
      </c>
      <c r="U354" s="48">
        <f t="shared" si="26"/>
        <v>13</v>
      </c>
    </row>
    <row r="355" spans="1:21" x14ac:dyDescent="0.3">
      <c r="A355" s="10">
        <v>161</v>
      </c>
      <c r="B355" s="48">
        <v>0</v>
      </c>
      <c r="C355" s="48">
        <v>0</v>
      </c>
      <c r="D355" s="48">
        <v>1</v>
      </c>
      <c r="E355" s="48">
        <v>6</v>
      </c>
      <c r="F355" s="48">
        <f t="shared" si="27"/>
        <v>7</v>
      </c>
      <c r="G355" s="48">
        <v>0</v>
      </c>
      <c r="H355" s="48">
        <v>1</v>
      </c>
      <c r="I355" s="48">
        <v>2</v>
      </c>
      <c r="J355" s="48">
        <v>2</v>
      </c>
      <c r="K355" s="48">
        <f t="shared" si="28"/>
        <v>5</v>
      </c>
      <c r="L355" s="48">
        <v>0</v>
      </c>
      <c r="M355" s="48">
        <v>0</v>
      </c>
      <c r="N355" s="48">
        <v>3</v>
      </c>
      <c r="O355" s="48">
        <v>7</v>
      </c>
      <c r="P355" s="48">
        <f t="shared" si="29"/>
        <v>10</v>
      </c>
      <c r="Q355" s="48">
        <f t="shared" si="26"/>
        <v>0</v>
      </c>
      <c r="R355" s="48">
        <f t="shared" si="26"/>
        <v>1</v>
      </c>
      <c r="S355" s="48">
        <f t="shared" si="26"/>
        <v>6</v>
      </c>
      <c r="T355" s="48">
        <f t="shared" si="26"/>
        <v>15</v>
      </c>
      <c r="U355" s="48">
        <f t="shared" si="26"/>
        <v>22</v>
      </c>
    </row>
    <row r="356" spans="1:21" x14ac:dyDescent="0.3">
      <c r="A356" s="10">
        <v>162</v>
      </c>
      <c r="B356" s="48">
        <v>0</v>
      </c>
      <c r="C356" s="48">
        <v>0</v>
      </c>
      <c r="D356" s="48">
        <v>0</v>
      </c>
      <c r="E356" s="48">
        <v>0</v>
      </c>
      <c r="F356" s="48">
        <f t="shared" si="27"/>
        <v>0</v>
      </c>
      <c r="G356" s="48">
        <v>0</v>
      </c>
      <c r="H356" s="48">
        <v>1</v>
      </c>
      <c r="I356" s="48">
        <v>1</v>
      </c>
      <c r="J356" s="48">
        <v>2</v>
      </c>
      <c r="K356" s="48">
        <f t="shared" si="28"/>
        <v>4</v>
      </c>
      <c r="L356" s="48">
        <v>0</v>
      </c>
      <c r="M356" s="48">
        <v>0</v>
      </c>
      <c r="N356" s="48">
        <v>1</v>
      </c>
      <c r="O356" s="48">
        <v>1</v>
      </c>
      <c r="P356" s="48">
        <f t="shared" si="29"/>
        <v>2</v>
      </c>
      <c r="Q356" s="48">
        <f t="shared" si="26"/>
        <v>0</v>
      </c>
      <c r="R356" s="48">
        <f t="shared" si="26"/>
        <v>1</v>
      </c>
      <c r="S356" s="48">
        <f t="shared" si="26"/>
        <v>2</v>
      </c>
      <c r="T356" s="48">
        <f t="shared" si="26"/>
        <v>3</v>
      </c>
      <c r="U356" s="48">
        <f t="shared" si="26"/>
        <v>6</v>
      </c>
    </row>
    <row r="357" spans="1:21" x14ac:dyDescent="0.3">
      <c r="A357" s="10">
        <v>163</v>
      </c>
      <c r="B357" s="48">
        <v>0</v>
      </c>
      <c r="C357" s="48">
        <v>0</v>
      </c>
      <c r="D357" s="48">
        <v>4</v>
      </c>
      <c r="E357" s="48">
        <v>10</v>
      </c>
      <c r="F357" s="48">
        <f t="shared" si="27"/>
        <v>14</v>
      </c>
      <c r="G357" s="48">
        <v>0</v>
      </c>
      <c r="H357" s="48">
        <v>0</v>
      </c>
      <c r="I357" s="48">
        <v>3</v>
      </c>
      <c r="J357" s="48">
        <v>9</v>
      </c>
      <c r="K357" s="48">
        <f t="shared" si="28"/>
        <v>12</v>
      </c>
      <c r="L357" s="48">
        <v>0</v>
      </c>
      <c r="M357" s="48">
        <v>0</v>
      </c>
      <c r="N357" s="48">
        <v>3</v>
      </c>
      <c r="O357" s="48">
        <v>9</v>
      </c>
      <c r="P357" s="48">
        <f t="shared" si="29"/>
        <v>12</v>
      </c>
      <c r="Q357" s="48">
        <f t="shared" si="26"/>
        <v>0</v>
      </c>
      <c r="R357" s="48">
        <f t="shared" si="26"/>
        <v>0</v>
      </c>
      <c r="S357" s="48">
        <f t="shared" si="26"/>
        <v>10</v>
      </c>
      <c r="T357" s="48">
        <f t="shared" si="26"/>
        <v>28</v>
      </c>
      <c r="U357" s="48">
        <f t="shared" si="26"/>
        <v>38</v>
      </c>
    </row>
    <row r="358" spans="1:21" x14ac:dyDescent="0.3">
      <c r="A358" s="10">
        <v>164</v>
      </c>
      <c r="B358" s="48">
        <v>0</v>
      </c>
      <c r="C358" s="48">
        <v>0</v>
      </c>
      <c r="D358" s="48">
        <v>5</v>
      </c>
      <c r="E358" s="48">
        <v>8</v>
      </c>
      <c r="F358" s="48">
        <f t="shared" si="27"/>
        <v>13</v>
      </c>
      <c r="G358" s="48">
        <v>0</v>
      </c>
      <c r="H358" s="48">
        <v>1</v>
      </c>
      <c r="I358" s="48">
        <v>4</v>
      </c>
      <c r="J358" s="48">
        <v>4</v>
      </c>
      <c r="K358" s="48">
        <f t="shared" si="28"/>
        <v>9</v>
      </c>
      <c r="L358" s="48">
        <v>0</v>
      </c>
      <c r="M358" s="48">
        <v>2</v>
      </c>
      <c r="N358" s="48">
        <v>8</v>
      </c>
      <c r="O358" s="48">
        <v>3</v>
      </c>
      <c r="P358" s="48">
        <f t="shared" si="29"/>
        <v>13</v>
      </c>
      <c r="Q358" s="48">
        <f t="shared" si="26"/>
        <v>0</v>
      </c>
      <c r="R358" s="48">
        <f t="shared" si="26"/>
        <v>3</v>
      </c>
      <c r="S358" s="48">
        <f t="shared" si="26"/>
        <v>17</v>
      </c>
      <c r="T358" s="48">
        <f t="shared" si="26"/>
        <v>15</v>
      </c>
      <c r="U358" s="48">
        <f t="shared" si="26"/>
        <v>35</v>
      </c>
    </row>
    <row r="359" spans="1:21" x14ac:dyDescent="0.3">
      <c r="A359" s="10">
        <v>165</v>
      </c>
      <c r="B359" s="48">
        <v>0</v>
      </c>
      <c r="C359" s="48">
        <v>0</v>
      </c>
      <c r="D359" s="48">
        <v>1</v>
      </c>
      <c r="E359" s="48">
        <v>3</v>
      </c>
      <c r="F359" s="48">
        <f t="shared" si="27"/>
        <v>4</v>
      </c>
      <c r="G359" s="48">
        <v>0</v>
      </c>
      <c r="H359" s="48">
        <v>2</v>
      </c>
      <c r="I359" s="48">
        <v>0</v>
      </c>
      <c r="J359" s="48">
        <v>1</v>
      </c>
      <c r="K359" s="48">
        <f t="shared" si="28"/>
        <v>3</v>
      </c>
      <c r="L359" s="48">
        <v>0</v>
      </c>
      <c r="M359" s="48">
        <v>1</v>
      </c>
      <c r="N359" s="48">
        <v>1</v>
      </c>
      <c r="O359" s="48">
        <v>4</v>
      </c>
      <c r="P359" s="48">
        <f t="shared" si="29"/>
        <v>6</v>
      </c>
      <c r="Q359" s="48">
        <f t="shared" si="26"/>
        <v>0</v>
      </c>
      <c r="R359" s="48">
        <f t="shared" si="26"/>
        <v>3</v>
      </c>
      <c r="S359" s="48">
        <f t="shared" si="26"/>
        <v>2</v>
      </c>
      <c r="T359" s="48">
        <f t="shared" si="26"/>
        <v>8</v>
      </c>
      <c r="U359" s="48">
        <f t="shared" si="26"/>
        <v>13</v>
      </c>
    </row>
    <row r="360" spans="1:21" x14ac:dyDescent="0.3">
      <c r="A360" s="10">
        <v>166</v>
      </c>
      <c r="B360" s="48">
        <v>0</v>
      </c>
      <c r="C360" s="48">
        <v>0</v>
      </c>
      <c r="D360" s="48">
        <v>1</v>
      </c>
      <c r="E360" s="48">
        <v>2</v>
      </c>
      <c r="F360" s="48">
        <f t="shared" si="27"/>
        <v>3</v>
      </c>
      <c r="G360" s="48">
        <v>0</v>
      </c>
      <c r="H360" s="48">
        <v>1</v>
      </c>
      <c r="I360" s="48">
        <v>0</v>
      </c>
      <c r="J360" s="48">
        <v>0</v>
      </c>
      <c r="K360" s="48">
        <f t="shared" si="28"/>
        <v>1</v>
      </c>
      <c r="L360" s="48">
        <v>0</v>
      </c>
      <c r="M360" s="48">
        <v>1</v>
      </c>
      <c r="N360" s="48">
        <v>2</v>
      </c>
      <c r="O360" s="48">
        <v>1</v>
      </c>
      <c r="P360" s="48">
        <f t="shared" si="29"/>
        <v>4</v>
      </c>
      <c r="Q360" s="48">
        <f t="shared" si="26"/>
        <v>0</v>
      </c>
      <c r="R360" s="48">
        <f t="shared" si="26"/>
        <v>2</v>
      </c>
      <c r="S360" s="48">
        <f t="shared" si="26"/>
        <v>3</v>
      </c>
      <c r="T360" s="48">
        <f t="shared" si="26"/>
        <v>3</v>
      </c>
      <c r="U360" s="48">
        <f t="shared" si="26"/>
        <v>8</v>
      </c>
    </row>
    <row r="361" spans="1:21" x14ac:dyDescent="0.3">
      <c r="A361" s="10">
        <v>167</v>
      </c>
      <c r="B361" s="48">
        <v>0</v>
      </c>
      <c r="C361" s="48">
        <v>0</v>
      </c>
      <c r="D361" s="48">
        <v>2</v>
      </c>
      <c r="E361" s="48">
        <v>2</v>
      </c>
      <c r="F361" s="48">
        <f t="shared" si="27"/>
        <v>4</v>
      </c>
      <c r="G361" s="48">
        <v>0</v>
      </c>
      <c r="H361" s="48">
        <v>0</v>
      </c>
      <c r="I361" s="48">
        <v>0</v>
      </c>
      <c r="J361" s="48">
        <v>1</v>
      </c>
      <c r="K361" s="48">
        <f t="shared" si="28"/>
        <v>1</v>
      </c>
      <c r="L361" s="48">
        <v>0</v>
      </c>
      <c r="M361" s="48">
        <v>2</v>
      </c>
      <c r="N361" s="48">
        <v>1</v>
      </c>
      <c r="O361" s="48">
        <v>0</v>
      </c>
      <c r="P361" s="48">
        <f t="shared" si="29"/>
        <v>3</v>
      </c>
      <c r="Q361" s="48">
        <f t="shared" si="26"/>
        <v>0</v>
      </c>
      <c r="R361" s="48">
        <f t="shared" si="26"/>
        <v>2</v>
      </c>
      <c r="S361" s="48">
        <f t="shared" si="26"/>
        <v>3</v>
      </c>
      <c r="T361" s="48">
        <f t="shared" si="26"/>
        <v>3</v>
      </c>
      <c r="U361" s="48">
        <f t="shared" si="26"/>
        <v>8</v>
      </c>
    </row>
    <row r="362" spans="1:21" x14ac:dyDescent="0.3">
      <c r="A362" s="10">
        <v>168</v>
      </c>
      <c r="B362" s="48">
        <v>0</v>
      </c>
      <c r="C362" s="48">
        <v>0</v>
      </c>
      <c r="D362" s="48">
        <v>0</v>
      </c>
      <c r="E362" s="48">
        <v>0</v>
      </c>
      <c r="F362" s="48">
        <f t="shared" si="27"/>
        <v>0</v>
      </c>
      <c r="G362" s="48">
        <v>0</v>
      </c>
      <c r="H362" s="48">
        <v>1</v>
      </c>
      <c r="I362" s="48">
        <v>0</v>
      </c>
      <c r="J362" s="48">
        <v>2</v>
      </c>
      <c r="K362" s="48">
        <f t="shared" si="28"/>
        <v>3</v>
      </c>
      <c r="L362" s="48">
        <v>0</v>
      </c>
      <c r="M362" s="48">
        <v>0</v>
      </c>
      <c r="N362" s="48">
        <v>0</v>
      </c>
      <c r="O362" s="48">
        <v>3</v>
      </c>
      <c r="P362" s="48">
        <f t="shared" si="29"/>
        <v>3</v>
      </c>
      <c r="Q362" s="48">
        <f t="shared" si="26"/>
        <v>0</v>
      </c>
      <c r="R362" s="48">
        <f t="shared" si="26"/>
        <v>1</v>
      </c>
      <c r="S362" s="48">
        <f t="shared" si="26"/>
        <v>0</v>
      </c>
      <c r="T362" s="48">
        <f t="shared" si="26"/>
        <v>5</v>
      </c>
      <c r="U362" s="48">
        <f t="shared" si="26"/>
        <v>6</v>
      </c>
    </row>
    <row r="363" spans="1:21" x14ac:dyDescent="0.3">
      <c r="A363" s="10">
        <v>169</v>
      </c>
      <c r="B363" s="48">
        <v>0</v>
      </c>
      <c r="C363" s="48">
        <v>0</v>
      </c>
      <c r="D363" s="48">
        <v>0</v>
      </c>
      <c r="E363" s="48">
        <v>0</v>
      </c>
      <c r="F363" s="48">
        <f t="shared" si="27"/>
        <v>0</v>
      </c>
      <c r="G363" s="48">
        <v>0</v>
      </c>
      <c r="H363" s="48">
        <v>0</v>
      </c>
      <c r="I363" s="48">
        <v>1</v>
      </c>
      <c r="J363" s="48">
        <v>0</v>
      </c>
      <c r="K363" s="48">
        <f t="shared" si="28"/>
        <v>1</v>
      </c>
      <c r="L363" s="48">
        <v>0</v>
      </c>
      <c r="M363" s="48">
        <v>0</v>
      </c>
      <c r="N363" s="48">
        <v>0</v>
      </c>
      <c r="O363" s="48">
        <v>1</v>
      </c>
      <c r="P363" s="48">
        <f t="shared" si="29"/>
        <v>1</v>
      </c>
      <c r="Q363" s="48">
        <f t="shared" si="26"/>
        <v>0</v>
      </c>
      <c r="R363" s="48">
        <f t="shared" si="26"/>
        <v>0</v>
      </c>
      <c r="S363" s="48">
        <f t="shared" si="26"/>
        <v>1</v>
      </c>
      <c r="T363" s="48">
        <f t="shared" si="26"/>
        <v>1</v>
      </c>
      <c r="U363" s="48">
        <f t="shared" si="26"/>
        <v>2</v>
      </c>
    </row>
    <row r="364" spans="1:21" x14ac:dyDescent="0.3">
      <c r="A364" s="10">
        <v>170</v>
      </c>
      <c r="B364" s="48">
        <v>0</v>
      </c>
      <c r="C364" s="48">
        <v>0</v>
      </c>
      <c r="D364" s="48">
        <v>0</v>
      </c>
      <c r="E364" s="48">
        <v>1</v>
      </c>
      <c r="F364" s="48">
        <f t="shared" si="27"/>
        <v>1</v>
      </c>
      <c r="G364" s="48">
        <v>0</v>
      </c>
      <c r="H364" s="48">
        <v>1</v>
      </c>
      <c r="I364" s="48">
        <v>1</v>
      </c>
      <c r="J364" s="48">
        <v>0</v>
      </c>
      <c r="K364" s="48">
        <f t="shared" si="28"/>
        <v>2</v>
      </c>
      <c r="L364" s="48">
        <v>0</v>
      </c>
      <c r="M364" s="48">
        <v>1</v>
      </c>
      <c r="N364" s="48">
        <v>0</v>
      </c>
      <c r="O364" s="48">
        <v>1</v>
      </c>
      <c r="P364" s="48">
        <f t="shared" si="29"/>
        <v>2</v>
      </c>
      <c r="Q364" s="48">
        <f t="shared" si="26"/>
        <v>0</v>
      </c>
      <c r="R364" s="48">
        <f t="shared" si="26"/>
        <v>2</v>
      </c>
      <c r="S364" s="48">
        <f t="shared" si="26"/>
        <v>1</v>
      </c>
      <c r="T364" s="48">
        <f t="shared" si="26"/>
        <v>2</v>
      </c>
      <c r="U364" s="48">
        <f t="shared" si="26"/>
        <v>5</v>
      </c>
    </row>
    <row r="365" spans="1:21" x14ac:dyDescent="0.3">
      <c r="A365" s="10">
        <v>171</v>
      </c>
      <c r="B365" s="48">
        <v>0</v>
      </c>
      <c r="C365" s="48">
        <v>0</v>
      </c>
      <c r="D365" s="48">
        <v>1</v>
      </c>
      <c r="E365" s="48">
        <v>2</v>
      </c>
      <c r="F365" s="48">
        <f t="shared" si="27"/>
        <v>3</v>
      </c>
      <c r="G365" s="48">
        <v>0</v>
      </c>
      <c r="H365" s="48">
        <v>0</v>
      </c>
      <c r="I365" s="48">
        <v>2</v>
      </c>
      <c r="J365" s="48">
        <v>0</v>
      </c>
      <c r="K365" s="48">
        <f t="shared" si="28"/>
        <v>2</v>
      </c>
      <c r="L365" s="48">
        <v>0</v>
      </c>
      <c r="M365" s="48">
        <v>0</v>
      </c>
      <c r="N365" s="48">
        <v>0</v>
      </c>
      <c r="O365" s="48">
        <v>1</v>
      </c>
      <c r="P365" s="48">
        <f t="shared" si="29"/>
        <v>1</v>
      </c>
      <c r="Q365" s="48">
        <f t="shared" si="26"/>
        <v>0</v>
      </c>
      <c r="R365" s="48">
        <f t="shared" si="26"/>
        <v>0</v>
      </c>
      <c r="S365" s="48">
        <f t="shared" si="26"/>
        <v>3</v>
      </c>
      <c r="T365" s="48">
        <f t="shared" si="26"/>
        <v>3</v>
      </c>
      <c r="U365" s="48">
        <f t="shared" si="26"/>
        <v>6</v>
      </c>
    </row>
    <row r="366" spans="1:21" x14ac:dyDescent="0.3">
      <c r="A366" s="10">
        <v>172</v>
      </c>
      <c r="B366" s="48">
        <v>0</v>
      </c>
      <c r="C366" s="48">
        <v>0</v>
      </c>
      <c r="D366" s="48">
        <v>4</v>
      </c>
      <c r="E366" s="48">
        <v>5</v>
      </c>
      <c r="F366" s="48">
        <f t="shared" si="27"/>
        <v>9</v>
      </c>
      <c r="G366" s="48">
        <v>1</v>
      </c>
      <c r="H366" s="48">
        <v>1</v>
      </c>
      <c r="I366" s="48">
        <v>3</v>
      </c>
      <c r="J366" s="48">
        <v>0</v>
      </c>
      <c r="K366" s="48">
        <f t="shared" si="28"/>
        <v>5</v>
      </c>
      <c r="L366" s="48">
        <v>0</v>
      </c>
      <c r="M366" s="48">
        <v>0</v>
      </c>
      <c r="N366" s="48">
        <v>4</v>
      </c>
      <c r="O366" s="48">
        <v>7</v>
      </c>
      <c r="P366" s="48">
        <f t="shared" si="29"/>
        <v>11</v>
      </c>
      <c r="Q366" s="48">
        <f t="shared" si="26"/>
        <v>1</v>
      </c>
      <c r="R366" s="48">
        <f t="shared" si="26"/>
        <v>1</v>
      </c>
      <c r="S366" s="48">
        <f t="shared" si="26"/>
        <v>11</v>
      </c>
      <c r="T366" s="48">
        <f t="shared" si="26"/>
        <v>12</v>
      </c>
      <c r="U366" s="48">
        <f t="shared" si="26"/>
        <v>25</v>
      </c>
    </row>
    <row r="367" spans="1:21" x14ac:dyDescent="0.3">
      <c r="A367" s="10">
        <v>173</v>
      </c>
      <c r="B367" s="48">
        <v>0</v>
      </c>
      <c r="C367" s="48">
        <v>0</v>
      </c>
      <c r="D367" s="48">
        <v>1</v>
      </c>
      <c r="E367" s="48">
        <v>0</v>
      </c>
      <c r="F367" s="48">
        <f t="shared" si="27"/>
        <v>1</v>
      </c>
      <c r="G367" s="48">
        <v>0</v>
      </c>
      <c r="H367" s="48">
        <v>0</v>
      </c>
      <c r="I367" s="48">
        <v>0</v>
      </c>
      <c r="J367" s="48">
        <v>5</v>
      </c>
      <c r="K367" s="48">
        <f t="shared" si="28"/>
        <v>5</v>
      </c>
      <c r="L367" s="48">
        <v>0</v>
      </c>
      <c r="M367" s="48">
        <v>0</v>
      </c>
      <c r="N367" s="48">
        <v>1</v>
      </c>
      <c r="O367" s="48">
        <v>3</v>
      </c>
      <c r="P367" s="48">
        <f t="shared" si="29"/>
        <v>4</v>
      </c>
      <c r="Q367" s="48">
        <f t="shared" si="26"/>
        <v>0</v>
      </c>
      <c r="R367" s="48">
        <f t="shared" si="26"/>
        <v>0</v>
      </c>
      <c r="S367" s="48">
        <f t="shared" si="26"/>
        <v>2</v>
      </c>
      <c r="T367" s="48">
        <f t="shared" si="26"/>
        <v>8</v>
      </c>
      <c r="U367" s="48">
        <f t="shared" si="26"/>
        <v>10</v>
      </c>
    </row>
    <row r="368" spans="1:21" x14ac:dyDescent="0.3">
      <c r="A368" s="10">
        <v>174</v>
      </c>
      <c r="B368" s="48">
        <v>0</v>
      </c>
      <c r="C368" s="48">
        <v>0</v>
      </c>
      <c r="D368" s="48">
        <v>2</v>
      </c>
      <c r="E368" s="48">
        <v>2</v>
      </c>
      <c r="F368" s="48">
        <f t="shared" si="27"/>
        <v>4</v>
      </c>
      <c r="G368" s="48">
        <v>0</v>
      </c>
      <c r="H368" s="48">
        <v>1</v>
      </c>
      <c r="I368" s="48">
        <v>4</v>
      </c>
      <c r="J368" s="48">
        <v>3</v>
      </c>
      <c r="K368" s="48">
        <f t="shared" si="28"/>
        <v>8</v>
      </c>
      <c r="L368" s="48">
        <v>0</v>
      </c>
      <c r="M368" s="48">
        <v>1</v>
      </c>
      <c r="N368" s="48">
        <v>3</v>
      </c>
      <c r="O368" s="48">
        <v>2</v>
      </c>
      <c r="P368" s="48">
        <f t="shared" si="29"/>
        <v>6</v>
      </c>
      <c r="Q368" s="48">
        <f t="shared" si="26"/>
        <v>0</v>
      </c>
      <c r="R368" s="48">
        <f t="shared" si="26"/>
        <v>2</v>
      </c>
      <c r="S368" s="48">
        <f t="shared" si="26"/>
        <v>9</v>
      </c>
      <c r="T368" s="48">
        <f t="shared" si="26"/>
        <v>7</v>
      </c>
      <c r="U368" s="48">
        <f t="shared" si="26"/>
        <v>18</v>
      </c>
    </row>
    <row r="369" spans="1:21" x14ac:dyDescent="0.3">
      <c r="A369" s="10">
        <v>175</v>
      </c>
      <c r="B369" s="48">
        <v>0</v>
      </c>
      <c r="C369" s="48">
        <v>1</v>
      </c>
      <c r="D369" s="48">
        <v>3</v>
      </c>
      <c r="E369" s="48">
        <v>2</v>
      </c>
      <c r="F369" s="48">
        <f t="shared" si="27"/>
        <v>6</v>
      </c>
      <c r="G369" s="48">
        <v>0</v>
      </c>
      <c r="H369" s="48">
        <v>2</v>
      </c>
      <c r="I369" s="48">
        <v>1</v>
      </c>
      <c r="J369" s="48">
        <v>1</v>
      </c>
      <c r="K369" s="48">
        <f t="shared" si="28"/>
        <v>4</v>
      </c>
      <c r="L369" s="48">
        <v>0</v>
      </c>
      <c r="M369" s="48">
        <v>1</v>
      </c>
      <c r="N369" s="48">
        <v>2</v>
      </c>
      <c r="O369" s="48">
        <v>3</v>
      </c>
      <c r="P369" s="48">
        <f t="shared" si="29"/>
        <v>6</v>
      </c>
      <c r="Q369" s="48">
        <f t="shared" si="26"/>
        <v>0</v>
      </c>
      <c r="R369" s="48">
        <f t="shared" si="26"/>
        <v>4</v>
      </c>
      <c r="S369" s="48">
        <f t="shared" si="26"/>
        <v>6</v>
      </c>
      <c r="T369" s="48">
        <f t="shared" si="26"/>
        <v>6</v>
      </c>
      <c r="U369" s="48">
        <f t="shared" si="26"/>
        <v>16</v>
      </c>
    </row>
    <row r="370" spans="1:21" x14ac:dyDescent="0.3">
      <c r="A370" s="10">
        <v>176</v>
      </c>
      <c r="B370" s="48">
        <v>0</v>
      </c>
      <c r="C370" s="48">
        <v>0</v>
      </c>
      <c r="D370" s="48">
        <v>1</v>
      </c>
      <c r="E370" s="48">
        <v>0</v>
      </c>
      <c r="F370" s="48">
        <f t="shared" si="27"/>
        <v>1</v>
      </c>
      <c r="G370" s="48">
        <v>0</v>
      </c>
      <c r="H370" s="48">
        <v>1</v>
      </c>
      <c r="I370" s="48">
        <v>0</v>
      </c>
      <c r="J370" s="48">
        <v>2</v>
      </c>
      <c r="K370" s="48">
        <f t="shared" si="28"/>
        <v>3</v>
      </c>
      <c r="L370" s="48">
        <v>0</v>
      </c>
      <c r="M370" s="48">
        <v>1</v>
      </c>
      <c r="N370" s="48">
        <v>2</v>
      </c>
      <c r="O370" s="48">
        <v>4</v>
      </c>
      <c r="P370" s="48">
        <f t="shared" si="29"/>
        <v>7</v>
      </c>
      <c r="Q370" s="48">
        <f t="shared" si="26"/>
        <v>0</v>
      </c>
      <c r="R370" s="48">
        <f t="shared" si="26"/>
        <v>2</v>
      </c>
      <c r="S370" s="48">
        <f t="shared" si="26"/>
        <v>3</v>
      </c>
      <c r="T370" s="48">
        <f t="shared" si="26"/>
        <v>6</v>
      </c>
      <c r="U370" s="48">
        <f t="shared" si="26"/>
        <v>11</v>
      </c>
    </row>
    <row r="371" spans="1:21" x14ac:dyDescent="0.3">
      <c r="A371" s="10">
        <v>177</v>
      </c>
      <c r="B371" s="48">
        <v>0</v>
      </c>
      <c r="C371" s="48">
        <v>0</v>
      </c>
      <c r="D371" s="48">
        <v>1</v>
      </c>
      <c r="E371" s="48">
        <v>7</v>
      </c>
      <c r="F371" s="48">
        <f t="shared" si="27"/>
        <v>8</v>
      </c>
      <c r="G371" s="48">
        <v>0</v>
      </c>
      <c r="H371" s="48">
        <v>0</v>
      </c>
      <c r="I371" s="48">
        <v>1</v>
      </c>
      <c r="J371" s="48">
        <v>6</v>
      </c>
      <c r="K371" s="48">
        <f t="shared" si="28"/>
        <v>7</v>
      </c>
      <c r="L371" s="48">
        <v>0</v>
      </c>
      <c r="M371" s="48">
        <v>1</v>
      </c>
      <c r="N371" s="48">
        <v>3</v>
      </c>
      <c r="O371" s="48">
        <v>4</v>
      </c>
      <c r="P371" s="48">
        <f t="shared" si="29"/>
        <v>8</v>
      </c>
      <c r="Q371" s="48">
        <f t="shared" si="26"/>
        <v>0</v>
      </c>
      <c r="R371" s="48">
        <f t="shared" si="26"/>
        <v>1</v>
      </c>
      <c r="S371" s="48">
        <f t="shared" si="26"/>
        <v>5</v>
      </c>
      <c r="T371" s="48">
        <f t="shared" si="26"/>
        <v>17</v>
      </c>
      <c r="U371" s="48">
        <f t="shared" si="26"/>
        <v>23</v>
      </c>
    </row>
    <row r="372" spans="1:21" x14ac:dyDescent="0.3">
      <c r="A372" s="10">
        <v>178</v>
      </c>
      <c r="B372" s="48">
        <v>0</v>
      </c>
      <c r="C372" s="48">
        <v>0</v>
      </c>
      <c r="D372" s="48">
        <v>1</v>
      </c>
      <c r="E372" s="48">
        <v>2</v>
      </c>
      <c r="F372" s="48">
        <f t="shared" si="27"/>
        <v>3</v>
      </c>
      <c r="G372" s="48">
        <v>0</v>
      </c>
      <c r="H372" s="48">
        <v>1</v>
      </c>
      <c r="I372" s="48">
        <v>1</v>
      </c>
      <c r="J372" s="48">
        <v>3</v>
      </c>
      <c r="K372" s="48">
        <f t="shared" si="28"/>
        <v>5</v>
      </c>
      <c r="L372" s="48">
        <v>0</v>
      </c>
      <c r="M372" s="48">
        <v>0</v>
      </c>
      <c r="N372" s="48">
        <v>1</v>
      </c>
      <c r="O372" s="48">
        <v>4</v>
      </c>
      <c r="P372" s="48">
        <f t="shared" si="29"/>
        <v>5</v>
      </c>
      <c r="Q372" s="48">
        <f t="shared" si="26"/>
        <v>0</v>
      </c>
      <c r="R372" s="48">
        <f t="shared" si="26"/>
        <v>1</v>
      </c>
      <c r="S372" s="48">
        <f t="shared" si="26"/>
        <v>3</v>
      </c>
      <c r="T372" s="48">
        <f t="shared" si="26"/>
        <v>9</v>
      </c>
      <c r="U372" s="48">
        <f t="shared" si="26"/>
        <v>13</v>
      </c>
    </row>
    <row r="373" spans="1:21" x14ac:dyDescent="0.3">
      <c r="A373" s="10">
        <v>179</v>
      </c>
      <c r="B373" s="48">
        <v>0</v>
      </c>
      <c r="C373" s="48">
        <v>0</v>
      </c>
      <c r="D373" s="48">
        <v>1</v>
      </c>
      <c r="E373" s="48">
        <v>1</v>
      </c>
      <c r="F373" s="48">
        <f t="shared" si="27"/>
        <v>2</v>
      </c>
      <c r="G373" s="48">
        <v>0</v>
      </c>
      <c r="H373" s="48">
        <v>0</v>
      </c>
      <c r="I373" s="48">
        <v>4</v>
      </c>
      <c r="J373" s="48">
        <v>0</v>
      </c>
      <c r="K373" s="48">
        <f t="shared" si="28"/>
        <v>4</v>
      </c>
      <c r="L373" s="48">
        <v>0</v>
      </c>
      <c r="M373" s="48">
        <v>1</v>
      </c>
      <c r="N373" s="48">
        <v>2</v>
      </c>
      <c r="O373" s="48">
        <v>6</v>
      </c>
      <c r="P373" s="48">
        <f t="shared" si="29"/>
        <v>9</v>
      </c>
      <c r="Q373" s="48">
        <f t="shared" si="26"/>
        <v>0</v>
      </c>
      <c r="R373" s="48">
        <f t="shared" si="26"/>
        <v>1</v>
      </c>
      <c r="S373" s="48">
        <f t="shared" si="26"/>
        <v>7</v>
      </c>
      <c r="T373" s="48">
        <f t="shared" si="26"/>
        <v>7</v>
      </c>
      <c r="U373" s="48">
        <f t="shared" si="26"/>
        <v>15</v>
      </c>
    </row>
    <row r="374" spans="1:21" x14ac:dyDescent="0.3">
      <c r="A374" s="10">
        <v>180</v>
      </c>
      <c r="B374" s="48">
        <v>0</v>
      </c>
      <c r="C374" s="48">
        <v>0</v>
      </c>
      <c r="D374" s="48">
        <v>2</v>
      </c>
      <c r="E374" s="48">
        <v>3</v>
      </c>
      <c r="F374" s="48">
        <f t="shared" si="27"/>
        <v>5</v>
      </c>
      <c r="G374" s="48">
        <v>0</v>
      </c>
      <c r="H374" s="48">
        <v>0</v>
      </c>
      <c r="I374" s="48">
        <v>1</v>
      </c>
      <c r="J374" s="48">
        <v>4</v>
      </c>
      <c r="K374" s="48">
        <f t="shared" si="28"/>
        <v>5</v>
      </c>
      <c r="L374" s="48">
        <v>0</v>
      </c>
      <c r="M374" s="48">
        <v>0</v>
      </c>
      <c r="N374" s="48">
        <v>1</v>
      </c>
      <c r="O374" s="48">
        <v>4</v>
      </c>
      <c r="P374" s="48">
        <f t="shared" si="29"/>
        <v>5</v>
      </c>
      <c r="Q374" s="48">
        <f t="shared" si="26"/>
        <v>0</v>
      </c>
      <c r="R374" s="48">
        <f t="shared" si="26"/>
        <v>0</v>
      </c>
      <c r="S374" s="48">
        <f t="shared" si="26"/>
        <v>4</v>
      </c>
      <c r="T374" s="48">
        <f t="shared" si="26"/>
        <v>11</v>
      </c>
      <c r="U374" s="48">
        <f t="shared" si="26"/>
        <v>15</v>
      </c>
    </row>
    <row r="375" spans="1:21" x14ac:dyDescent="0.3">
      <c r="A375" s="10">
        <v>181</v>
      </c>
      <c r="B375" s="48">
        <v>0</v>
      </c>
      <c r="C375" s="48">
        <v>0</v>
      </c>
      <c r="D375" s="48">
        <v>0</v>
      </c>
      <c r="E375" s="48">
        <v>1</v>
      </c>
      <c r="F375" s="48">
        <f t="shared" si="27"/>
        <v>1</v>
      </c>
      <c r="G375" s="48">
        <v>0</v>
      </c>
      <c r="H375" s="48">
        <v>0</v>
      </c>
      <c r="I375" s="48">
        <v>1</v>
      </c>
      <c r="J375" s="48">
        <v>4</v>
      </c>
      <c r="K375" s="48">
        <f t="shared" si="28"/>
        <v>5</v>
      </c>
      <c r="L375" s="48">
        <v>0</v>
      </c>
      <c r="M375" s="48">
        <v>1</v>
      </c>
      <c r="N375" s="48">
        <v>2</v>
      </c>
      <c r="O375" s="48">
        <v>6</v>
      </c>
      <c r="P375" s="48">
        <f t="shared" si="29"/>
        <v>9</v>
      </c>
      <c r="Q375" s="48">
        <f t="shared" si="26"/>
        <v>0</v>
      </c>
      <c r="R375" s="48">
        <f t="shared" si="26"/>
        <v>1</v>
      </c>
      <c r="S375" s="48">
        <f t="shared" si="26"/>
        <v>3</v>
      </c>
      <c r="T375" s="48">
        <f t="shared" si="26"/>
        <v>11</v>
      </c>
      <c r="U375" s="48">
        <f t="shared" si="26"/>
        <v>15</v>
      </c>
    </row>
    <row r="376" spans="1:21" x14ac:dyDescent="0.3">
      <c r="A376" s="10">
        <v>182</v>
      </c>
      <c r="B376" s="48">
        <v>0</v>
      </c>
      <c r="C376" s="48">
        <v>0</v>
      </c>
      <c r="D376" s="48">
        <v>1</v>
      </c>
      <c r="E376" s="48">
        <v>1</v>
      </c>
      <c r="F376" s="48">
        <f t="shared" si="27"/>
        <v>2</v>
      </c>
      <c r="G376" s="48">
        <v>0</v>
      </c>
      <c r="H376" s="48">
        <v>1</v>
      </c>
      <c r="I376" s="48">
        <v>1</v>
      </c>
      <c r="J376" s="48">
        <v>1</v>
      </c>
      <c r="K376" s="48">
        <f t="shared" si="28"/>
        <v>3</v>
      </c>
      <c r="L376" s="48">
        <v>0</v>
      </c>
      <c r="M376" s="48">
        <v>0</v>
      </c>
      <c r="N376" s="48">
        <v>2</v>
      </c>
      <c r="O376" s="48">
        <v>4</v>
      </c>
      <c r="P376" s="48">
        <f t="shared" si="29"/>
        <v>6</v>
      </c>
      <c r="Q376" s="48">
        <f t="shared" si="26"/>
        <v>0</v>
      </c>
      <c r="R376" s="48">
        <f t="shared" si="26"/>
        <v>1</v>
      </c>
      <c r="S376" s="48">
        <f t="shared" si="26"/>
        <v>4</v>
      </c>
      <c r="T376" s="48">
        <f t="shared" si="26"/>
        <v>6</v>
      </c>
      <c r="U376" s="48">
        <f t="shared" si="26"/>
        <v>11</v>
      </c>
    </row>
    <row r="377" spans="1:21" x14ac:dyDescent="0.3">
      <c r="A377" s="10">
        <v>183</v>
      </c>
      <c r="B377" s="48">
        <v>0</v>
      </c>
      <c r="C377" s="48">
        <v>0</v>
      </c>
      <c r="D377" s="48">
        <v>0</v>
      </c>
      <c r="E377" s="48">
        <v>1</v>
      </c>
      <c r="F377" s="48">
        <f t="shared" si="27"/>
        <v>1</v>
      </c>
      <c r="G377" s="48">
        <v>0</v>
      </c>
      <c r="H377" s="48">
        <v>0</v>
      </c>
      <c r="I377" s="48">
        <v>0</v>
      </c>
      <c r="J377" s="48">
        <v>2</v>
      </c>
      <c r="K377" s="48">
        <f t="shared" si="28"/>
        <v>2</v>
      </c>
      <c r="L377" s="48">
        <v>0</v>
      </c>
      <c r="M377" s="48">
        <v>1</v>
      </c>
      <c r="N377" s="48">
        <v>0</v>
      </c>
      <c r="O377" s="48">
        <v>1</v>
      </c>
      <c r="P377" s="48">
        <f t="shared" si="29"/>
        <v>2</v>
      </c>
      <c r="Q377" s="48">
        <f t="shared" si="26"/>
        <v>0</v>
      </c>
      <c r="R377" s="48">
        <f t="shared" si="26"/>
        <v>1</v>
      </c>
      <c r="S377" s="48">
        <f t="shared" si="26"/>
        <v>0</v>
      </c>
      <c r="T377" s="48">
        <f t="shared" si="26"/>
        <v>4</v>
      </c>
      <c r="U377" s="48">
        <f t="shared" si="26"/>
        <v>5</v>
      </c>
    </row>
    <row r="378" spans="1:21" x14ac:dyDescent="0.3">
      <c r="A378" s="10">
        <v>184</v>
      </c>
      <c r="B378" s="48">
        <v>0</v>
      </c>
      <c r="C378" s="48">
        <v>0</v>
      </c>
      <c r="D378" s="48">
        <v>3</v>
      </c>
      <c r="E378" s="48">
        <v>5</v>
      </c>
      <c r="F378" s="48">
        <f t="shared" si="27"/>
        <v>8</v>
      </c>
      <c r="G378" s="48">
        <v>0</v>
      </c>
      <c r="H378" s="48">
        <v>0</v>
      </c>
      <c r="I378" s="48">
        <v>4</v>
      </c>
      <c r="J378" s="48">
        <v>3</v>
      </c>
      <c r="K378" s="48">
        <f t="shared" si="28"/>
        <v>7</v>
      </c>
      <c r="L378" s="48">
        <v>0</v>
      </c>
      <c r="M378" s="48">
        <v>1</v>
      </c>
      <c r="N378" s="48">
        <v>2</v>
      </c>
      <c r="O378" s="48">
        <v>4</v>
      </c>
      <c r="P378" s="48">
        <f t="shared" si="29"/>
        <v>7</v>
      </c>
      <c r="Q378" s="48">
        <f t="shared" si="26"/>
        <v>0</v>
      </c>
      <c r="R378" s="48">
        <f t="shared" si="26"/>
        <v>1</v>
      </c>
      <c r="S378" s="48">
        <f t="shared" si="26"/>
        <v>9</v>
      </c>
      <c r="T378" s="48">
        <f t="shared" si="26"/>
        <v>12</v>
      </c>
      <c r="U378" s="48">
        <f t="shared" si="26"/>
        <v>22</v>
      </c>
    </row>
    <row r="379" spans="1:21" x14ac:dyDescent="0.3">
      <c r="A379" s="10">
        <v>185</v>
      </c>
      <c r="B379" s="48">
        <v>0</v>
      </c>
      <c r="C379" s="48">
        <v>0</v>
      </c>
      <c r="D379" s="48">
        <v>0</v>
      </c>
      <c r="E379" s="48">
        <v>4</v>
      </c>
      <c r="F379" s="48">
        <f t="shared" si="27"/>
        <v>4</v>
      </c>
      <c r="G379" s="48">
        <v>0</v>
      </c>
      <c r="H379" s="48">
        <v>0</v>
      </c>
      <c r="I379" s="48">
        <v>2</v>
      </c>
      <c r="J379" s="48">
        <v>3</v>
      </c>
      <c r="K379" s="48">
        <f t="shared" si="28"/>
        <v>5</v>
      </c>
      <c r="L379" s="48">
        <v>1</v>
      </c>
      <c r="M379" s="48">
        <v>1</v>
      </c>
      <c r="N379" s="48">
        <v>2</v>
      </c>
      <c r="O379" s="48">
        <v>3</v>
      </c>
      <c r="P379" s="48">
        <f t="shared" si="29"/>
        <v>7</v>
      </c>
      <c r="Q379" s="48">
        <f t="shared" si="26"/>
        <v>1</v>
      </c>
      <c r="R379" s="48">
        <f t="shared" si="26"/>
        <v>1</v>
      </c>
      <c r="S379" s="48">
        <f t="shared" si="26"/>
        <v>4</v>
      </c>
      <c r="T379" s="48">
        <f t="shared" si="26"/>
        <v>10</v>
      </c>
      <c r="U379" s="48">
        <f t="shared" si="26"/>
        <v>16</v>
      </c>
    </row>
    <row r="380" spans="1:21" x14ac:dyDescent="0.3">
      <c r="A380" s="10">
        <v>186</v>
      </c>
      <c r="B380" s="48">
        <v>0</v>
      </c>
      <c r="C380" s="48">
        <v>0</v>
      </c>
      <c r="D380" s="48">
        <v>1</v>
      </c>
      <c r="E380" s="48">
        <v>2</v>
      </c>
      <c r="F380" s="48">
        <f t="shared" si="27"/>
        <v>3</v>
      </c>
      <c r="G380" s="48">
        <v>0</v>
      </c>
      <c r="H380" s="48">
        <v>0</v>
      </c>
      <c r="I380" s="48">
        <v>0</v>
      </c>
      <c r="J380" s="48">
        <v>4</v>
      </c>
      <c r="K380" s="48">
        <f t="shared" si="28"/>
        <v>4</v>
      </c>
      <c r="L380" s="48">
        <v>0</v>
      </c>
      <c r="M380" s="48">
        <v>1</v>
      </c>
      <c r="N380" s="48">
        <v>0</v>
      </c>
      <c r="O380" s="48">
        <v>5</v>
      </c>
      <c r="P380" s="48">
        <f t="shared" si="29"/>
        <v>6</v>
      </c>
      <c r="Q380" s="48">
        <f t="shared" si="26"/>
        <v>0</v>
      </c>
      <c r="R380" s="48">
        <f t="shared" si="26"/>
        <v>1</v>
      </c>
      <c r="S380" s="48">
        <f t="shared" si="26"/>
        <v>1</v>
      </c>
      <c r="T380" s="48">
        <f t="shared" si="26"/>
        <v>11</v>
      </c>
      <c r="U380" s="48">
        <f t="shared" si="26"/>
        <v>13</v>
      </c>
    </row>
    <row r="381" spans="1:21" x14ac:dyDescent="0.3">
      <c r="A381" s="10">
        <v>187</v>
      </c>
      <c r="B381" s="48">
        <v>0</v>
      </c>
      <c r="C381" s="48">
        <v>0</v>
      </c>
      <c r="D381" s="48">
        <v>0</v>
      </c>
      <c r="E381" s="48">
        <v>0</v>
      </c>
      <c r="F381" s="48">
        <f t="shared" si="27"/>
        <v>0</v>
      </c>
      <c r="G381" s="48">
        <v>0</v>
      </c>
      <c r="H381" s="48">
        <v>0</v>
      </c>
      <c r="I381" s="48">
        <v>2</v>
      </c>
      <c r="J381" s="48">
        <v>1</v>
      </c>
      <c r="K381" s="48">
        <f t="shared" si="28"/>
        <v>3</v>
      </c>
      <c r="L381" s="48">
        <v>0</v>
      </c>
      <c r="M381" s="48">
        <v>0</v>
      </c>
      <c r="N381" s="48">
        <v>1</v>
      </c>
      <c r="O381" s="48">
        <v>0</v>
      </c>
      <c r="P381" s="48">
        <f t="shared" si="29"/>
        <v>1</v>
      </c>
      <c r="Q381" s="48">
        <f t="shared" si="26"/>
        <v>0</v>
      </c>
      <c r="R381" s="48">
        <f t="shared" si="26"/>
        <v>0</v>
      </c>
      <c r="S381" s="48">
        <f t="shared" si="26"/>
        <v>3</v>
      </c>
      <c r="T381" s="48">
        <f t="shared" si="26"/>
        <v>1</v>
      </c>
      <c r="U381" s="48">
        <f t="shared" si="26"/>
        <v>4</v>
      </c>
    </row>
    <row r="382" spans="1:21" x14ac:dyDescent="0.3">
      <c r="A382" s="10">
        <v>188</v>
      </c>
      <c r="B382" s="48">
        <v>0</v>
      </c>
      <c r="C382" s="48">
        <v>0</v>
      </c>
      <c r="D382" s="48">
        <v>0</v>
      </c>
      <c r="E382" s="48">
        <v>0</v>
      </c>
      <c r="F382" s="48">
        <f t="shared" si="27"/>
        <v>0</v>
      </c>
      <c r="G382" s="48">
        <v>0</v>
      </c>
      <c r="H382" s="48">
        <v>0</v>
      </c>
      <c r="I382" s="48">
        <v>0</v>
      </c>
      <c r="J382" s="48">
        <v>1</v>
      </c>
      <c r="K382" s="48">
        <f t="shared" si="28"/>
        <v>1</v>
      </c>
      <c r="L382" s="48">
        <v>0</v>
      </c>
      <c r="M382" s="48">
        <v>0</v>
      </c>
      <c r="N382" s="48">
        <v>0</v>
      </c>
      <c r="O382" s="48">
        <v>0</v>
      </c>
      <c r="P382" s="48">
        <f t="shared" si="29"/>
        <v>0</v>
      </c>
      <c r="Q382" s="48">
        <f t="shared" si="26"/>
        <v>0</v>
      </c>
      <c r="R382" s="48">
        <f t="shared" si="26"/>
        <v>0</v>
      </c>
      <c r="S382" s="48">
        <f t="shared" si="26"/>
        <v>0</v>
      </c>
      <c r="T382" s="48">
        <f t="shared" si="26"/>
        <v>1</v>
      </c>
      <c r="U382" s="48">
        <f t="shared" si="26"/>
        <v>1</v>
      </c>
    </row>
    <row r="383" spans="1:21" x14ac:dyDescent="0.3">
      <c r="A383" s="10">
        <v>189</v>
      </c>
      <c r="B383" s="48">
        <v>0</v>
      </c>
      <c r="C383" s="48">
        <v>1</v>
      </c>
      <c r="D383" s="48">
        <v>0</v>
      </c>
      <c r="E383" s="48">
        <v>1</v>
      </c>
      <c r="F383" s="48">
        <f t="shared" si="27"/>
        <v>2</v>
      </c>
      <c r="G383" s="48">
        <v>0</v>
      </c>
      <c r="H383" s="48">
        <v>0</v>
      </c>
      <c r="I383" s="48">
        <v>1</v>
      </c>
      <c r="J383" s="48">
        <v>0</v>
      </c>
      <c r="K383" s="48">
        <f t="shared" si="28"/>
        <v>1</v>
      </c>
      <c r="L383" s="48">
        <v>0</v>
      </c>
      <c r="M383" s="48">
        <v>0</v>
      </c>
      <c r="N383" s="48">
        <v>0</v>
      </c>
      <c r="O383" s="48">
        <v>0</v>
      </c>
      <c r="P383" s="48">
        <f t="shared" si="29"/>
        <v>0</v>
      </c>
      <c r="Q383" s="48">
        <f t="shared" si="26"/>
        <v>0</v>
      </c>
      <c r="R383" s="48">
        <f t="shared" si="26"/>
        <v>1</v>
      </c>
      <c r="S383" s="48">
        <f t="shared" si="26"/>
        <v>1</v>
      </c>
      <c r="T383" s="48">
        <f t="shared" si="26"/>
        <v>1</v>
      </c>
      <c r="U383" s="48">
        <f t="shared" si="26"/>
        <v>3</v>
      </c>
    </row>
    <row r="384" spans="1:21" x14ac:dyDescent="0.3">
      <c r="A384" s="10">
        <v>190</v>
      </c>
      <c r="B384" s="48">
        <v>0</v>
      </c>
      <c r="C384" s="48">
        <v>0</v>
      </c>
      <c r="D384" s="48">
        <v>1</v>
      </c>
      <c r="E384" s="48">
        <v>2</v>
      </c>
      <c r="F384" s="48">
        <f t="shared" si="27"/>
        <v>3</v>
      </c>
      <c r="G384" s="48">
        <v>0</v>
      </c>
      <c r="H384" s="48">
        <v>0</v>
      </c>
      <c r="I384" s="48">
        <v>2</v>
      </c>
      <c r="J384" s="48">
        <v>0</v>
      </c>
      <c r="K384" s="48">
        <f t="shared" si="28"/>
        <v>2</v>
      </c>
      <c r="L384" s="48">
        <v>0</v>
      </c>
      <c r="M384" s="48">
        <v>0</v>
      </c>
      <c r="N384" s="48">
        <v>0</v>
      </c>
      <c r="O384" s="48">
        <v>2</v>
      </c>
      <c r="P384" s="48">
        <f t="shared" si="29"/>
        <v>2</v>
      </c>
      <c r="Q384" s="48">
        <f t="shared" si="26"/>
        <v>0</v>
      </c>
      <c r="R384" s="48">
        <f t="shared" si="26"/>
        <v>0</v>
      </c>
      <c r="S384" s="48">
        <f t="shared" si="26"/>
        <v>3</v>
      </c>
      <c r="T384" s="48">
        <f t="shared" si="26"/>
        <v>4</v>
      </c>
      <c r="U384" s="48">
        <f t="shared" si="26"/>
        <v>7</v>
      </c>
    </row>
    <row r="385" spans="1:21" x14ac:dyDescent="0.3">
      <c r="A385" s="10">
        <v>191</v>
      </c>
      <c r="B385" s="48">
        <v>0</v>
      </c>
      <c r="C385" s="48">
        <v>0</v>
      </c>
      <c r="D385" s="48">
        <v>0</v>
      </c>
      <c r="E385" s="48">
        <v>1</v>
      </c>
      <c r="F385" s="48">
        <f t="shared" si="27"/>
        <v>1</v>
      </c>
      <c r="G385" s="48">
        <v>0</v>
      </c>
      <c r="H385" s="48">
        <v>0</v>
      </c>
      <c r="I385" s="48">
        <v>1</v>
      </c>
      <c r="J385" s="48">
        <v>0</v>
      </c>
      <c r="K385" s="48">
        <f t="shared" si="28"/>
        <v>1</v>
      </c>
      <c r="L385" s="48">
        <v>0</v>
      </c>
      <c r="M385" s="48">
        <v>1</v>
      </c>
      <c r="N385" s="48">
        <v>0</v>
      </c>
      <c r="O385" s="48">
        <v>0</v>
      </c>
      <c r="P385" s="48">
        <f t="shared" si="29"/>
        <v>1</v>
      </c>
      <c r="Q385" s="48">
        <f t="shared" si="26"/>
        <v>0</v>
      </c>
      <c r="R385" s="48">
        <f t="shared" si="26"/>
        <v>1</v>
      </c>
      <c r="S385" s="48">
        <f t="shared" si="26"/>
        <v>1</v>
      </c>
      <c r="T385" s="48">
        <f t="shared" si="26"/>
        <v>1</v>
      </c>
      <c r="U385" s="48">
        <f t="shared" si="26"/>
        <v>3</v>
      </c>
    </row>
    <row r="386" spans="1:21" x14ac:dyDescent="0.3">
      <c r="A386" s="10">
        <v>192</v>
      </c>
      <c r="B386" s="48">
        <v>0</v>
      </c>
      <c r="C386" s="48">
        <v>0</v>
      </c>
      <c r="D386" s="48">
        <v>2</v>
      </c>
      <c r="E386" s="48">
        <v>2</v>
      </c>
      <c r="F386" s="48">
        <f t="shared" si="27"/>
        <v>4</v>
      </c>
      <c r="G386" s="48">
        <v>0</v>
      </c>
      <c r="H386" s="48">
        <v>0</v>
      </c>
      <c r="I386" s="48">
        <v>4</v>
      </c>
      <c r="J386" s="48">
        <v>2</v>
      </c>
      <c r="K386" s="48">
        <f t="shared" si="28"/>
        <v>6</v>
      </c>
      <c r="L386" s="48">
        <v>0</v>
      </c>
      <c r="M386" s="48">
        <v>1</v>
      </c>
      <c r="N386" s="48">
        <v>0</v>
      </c>
      <c r="O386" s="48">
        <v>2</v>
      </c>
      <c r="P386" s="48">
        <f t="shared" si="29"/>
        <v>3</v>
      </c>
      <c r="Q386" s="48">
        <f t="shared" si="26"/>
        <v>0</v>
      </c>
      <c r="R386" s="48">
        <f t="shared" si="26"/>
        <v>1</v>
      </c>
      <c r="S386" s="48">
        <f t="shared" si="26"/>
        <v>6</v>
      </c>
      <c r="T386" s="48">
        <f t="shared" si="26"/>
        <v>6</v>
      </c>
      <c r="U386" s="48">
        <f t="shared" si="26"/>
        <v>13</v>
      </c>
    </row>
    <row r="387" spans="1:21" x14ac:dyDescent="0.3">
      <c r="A387" s="10">
        <v>193</v>
      </c>
      <c r="B387" s="48">
        <v>0</v>
      </c>
      <c r="C387" s="48">
        <v>0</v>
      </c>
      <c r="D387" s="48">
        <v>0</v>
      </c>
      <c r="E387" s="48">
        <v>2</v>
      </c>
      <c r="F387" s="48">
        <f t="shared" si="27"/>
        <v>2</v>
      </c>
      <c r="G387" s="48">
        <v>0</v>
      </c>
      <c r="H387" s="48">
        <v>0</v>
      </c>
      <c r="I387" s="48">
        <v>1</v>
      </c>
      <c r="J387" s="48">
        <v>0</v>
      </c>
      <c r="K387" s="48">
        <f t="shared" si="28"/>
        <v>1</v>
      </c>
      <c r="L387" s="48">
        <v>1</v>
      </c>
      <c r="M387" s="48">
        <v>0</v>
      </c>
      <c r="N387" s="48">
        <v>3</v>
      </c>
      <c r="O387" s="48">
        <v>3</v>
      </c>
      <c r="P387" s="48">
        <f t="shared" si="29"/>
        <v>7</v>
      </c>
      <c r="Q387" s="48">
        <f t="shared" si="26"/>
        <v>1</v>
      </c>
      <c r="R387" s="48">
        <f t="shared" si="26"/>
        <v>0</v>
      </c>
      <c r="S387" s="48">
        <f t="shared" si="26"/>
        <v>4</v>
      </c>
      <c r="T387" s="48">
        <f t="shared" si="26"/>
        <v>5</v>
      </c>
      <c r="U387" s="48">
        <f t="shared" si="26"/>
        <v>10</v>
      </c>
    </row>
    <row r="388" spans="1:21" x14ac:dyDescent="0.3">
      <c r="A388" s="10">
        <v>194</v>
      </c>
      <c r="B388" s="48">
        <v>0</v>
      </c>
      <c r="C388" s="48">
        <v>0</v>
      </c>
      <c r="D388" s="48">
        <v>1</v>
      </c>
      <c r="E388" s="48">
        <v>0</v>
      </c>
      <c r="F388" s="48">
        <f t="shared" si="27"/>
        <v>1</v>
      </c>
      <c r="G388" s="48">
        <v>0</v>
      </c>
      <c r="H388" s="48">
        <v>0</v>
      </c>
      <c r="I388" s="48">
        <v>1</v>
      </c>
      <c r="J388" s="48">
        <v>1</v>
      </c>
      <c r="K388" s="48">
        <f t="shared" si="28"/>
        <v>2</v>
      </c>
      <c r="L388" s="48">
        <v>0</v>
      </c>
      <c r="M388" s="48">
        <v>0</v>
      </c>
      <c r="N388" s="48">
        <v>2</v>
      </c>
      <c r="O388" s="48">
        <v>4</v>
      </c>
      <c r="P388" s="48">
        <f t="shared" si="29"/>
        <v>6</v>
      </c>
      <c r="Q388" s="48">
        <f t="shared" si="26"/>
        <v>0</v>
      </c>
      <c r="R388" s="48">
        <f t="shared" si="26"/>
        <v>0</v>
      </c>
      <c r="S388" s="48">
        <f t="shared" si="26"/>
        <v>4</v>
      </c>
      <c r="T388" s="48">
        <f t="shared" si="26"/>
        <v>5</v>
      </c>
      <c r="U388" s="48">
        <f t="shared" si="26"/>
        <v>9</v>
      </c>
    </row>
    <row r="389" spans="1:21" x14ac:dyDescent="0.3">
      <c r="A389" s="10">
        <v>195</v>
      </c>
      <c r="B389" s="48">
        <v>0</v>
      </c>
      <c r="C389" s="48">
        <v>0</v>
      </c>
      <c r="D389" s="48">
        <v>1</v>
      </c>
      <c r="E389" s="48">
        <v>1</v>
      </c>
      <c r="F389" s="48">
        <f t="shared" si="27"/>
        <v>2</v>
      </c>
      <c r="G389" s="48">
        <v>0</v>
      </c>
      <c r="H389" s="48">
        <v>0</v>
      </c>
      <c r="I389" s="48">
        <v>0</v>
      </c>
      <c r="J389" s="48">
        <v>1</v>
      </c>
      <c r="K389" s="48">
        <f t="shared" si="28"/>
        <v>1</v>
      </c>
      <c r="L389" s="48">
        <v>0</v>
      </c>
      <c r="M389" s="48">
        <v>0</v>
      </c>
      <c r="N389" s="48">
        <v>2</v>
      </c>
      <c r="O389" s="48">
        <v>3</v>
      </c>
      <c r="P389" s="48">
        <f t="shared" si="29"/>
        <v>5</v>
      </c>
      <c r="Q389" s="48">
        <f t="shared" si="26"/>
        <v>0</v>
      </c>
      <c r="R389" s="48">
        <f t="shared" si="26"/>
        <v>0</v>
      </c>
      <c r="S389" s="48">
        <f t="shared" si="26"/>
        <v>3</v>
      </c>
      <c r="T389" s="48">
        <f t="shared" si="26"/>
        <v>5</v>
      </c>
      <c r="U389" s="48">
        <f t="shared" si="26"/>
        <v>8</v>
      </c>
    </row>
    <row r="390" spans="1:21" x14ac:dyDescent="0.3">
      <c r="A390" s="10">
        <v>196</v>
      </c>
      <c r="B390" s="48">
        <v>1</v>
      </c>
      <c r="C390" s="48">
        <v>0</v>
      </c>
      <c r="D390" s="48">
        <v>2</v>
      </c>
      <c r="E390" s="48">
        <v>2</v>
      </c>
      <c r="F390" s="48">
        <f t="shared" si="27"/>
        <v>5</v>
      </c>
      <c r="G390" s="48">
        <v>0</v>
      </c>
      <c r="H390" s="48">
        <v>0</v>
      </c>
      <c r="I390" s="48">
        <v>2</v>
      </c>
      <c r="J390" s="48">
        <v>2</v>
      </c>
      <c r="K390" s="48">
        <f t="shared" si="28"/>
        <v>4</v>
      </c>
      <c r="L390" s="48">
        <v>0</v>
      </c>
      <c r="M390" s="48">
        <v>0</v>
      </c>
      <c r="N390" s="48">
        <v>3</v>
      </c>
      <c r="O390" s="48">
        <v>0</v>
      </c>
      <c r="P390" s="48">
        <f t="shared" si="29"/>
        <v>3</v>
      </c>
      <c r="Q390" s="48">
        <f t="shared" si="26"/>
        <v>1</v>
      </c>
      <c r="R390" s="48">
        <f t="shared" si="26"/>
        <v>0</v>
      </c>
      <c r="S390" s="48">
        <f t="shared" si="26"/>
        <v>7</v>
      </c>
      <c r="T390" s="48">
        <f t="shared" si="26"/>
        <v>4</v>
      </c>
      <c r="U390" s="48">
        <f t="shared" si="26"/>
        <v>12</v>
      </c>
    </row>
    <row r="391" spans="1:21" x14ac:dyDescent="0.3">
      <c r="A391" s="10">
        <v>197</v>
      </c>
      <c r="B391" s="48">
        <v>0</v>
      </c>
      <c r="C391" s="48">
        <v>0</v>
      </c>
      <c r="D391" s="48">
        <v>1</v>
      </c>
      <c r="E391" s="48">
        <v>0</v>
      </c>
      <c r="F391" s="48">
        <f t="shared" si="27"/>
        <v>1</v>
      </c>
      <c r="G391" s="48">
        <v>0</v>
      </c>
      <c r="H391" s="48">
        <v>0</v>
      </c>
      <c r="I391" s="48">
        <v>0</v>
      </c>
      <c r="J391" s="48">
        <v>1</v>
      </c>
      <c r="K391" s="48">
        <f t="shared" si="28"/>
        <v>1</v>
      </c>
      <c r="L391" s="48">
        <v>0</v>
      </c>
      <c r="M391" s="48">
        <v>0</v>
      </c>
      <c r="N391" s="48">
        <v>1</v>
      </c>
      <c r="O391" s="48">
        <v>0</v>
      </c>
      <c r="P391" s="48">
        <f t="shared" si="29"/>
        <v>1</v>
      </c>
      <c r="Q391" s="48">
        <f t="shared" si="26"/>
        <v>0</v>
      </c>
      <c r="R391" s="48">
        <f t="shared" si="26"/>
        <v>0</v>
      </c>
      <c r="S391" s="48">
        <f t="shared" si="26"/>
        <v>2</v>
      </c>
      <c r="T391" s="48">
        <f t="shared" si="26"/>
        <v>1</v>
      </c>
      <c r="U391" s="48">
        <f t="shared" si="26"/>
        <v>3</v>
      </c>
    </row>
    <row r="392" spans="1:21" x14ac:dyDescent="0.3">
      <c r="A392" s="10">
        <v>198</v>
      </c>
      <c r="B392" s="48">
        <v>0</v>
      </c>
      <c r="C392" s="48">
        <v>1</v>
      </c>
      <c r="D392" s="48">
        <v>0</v>
      </c>
      <c r="E392" s="48">
        <v>1</v>
      </c>
      <c r="F392" s="48">
        <f t="shared" si="27"/>
        <v>2</v>
      </c>
      <c r="G392" s="48">
        <v>0</v>
      </c>
      <c r="H392" s="48">
        <v>0</v>
      </c>
      <c r="I392" s="48">
        <v>1</v>
      </c>
      <c r="J392" s="48">
        <v>0</v>
      </c>
      <c r="K392" s="48">
        <f t="shared" si="28"/>
        <v>1</v>
      </c>
      <c r="L392" s="48">
        <v>0</v>
      </c>
      <c r="M392" s="48">
        <v>0</v>
      </c>
      <c r="N392" s="48">
        <v>1</v>
      </c>
      <c r="O392" s="48">
        <v>0</v>
      </c>
      <c r="P392" s="48">
        <f t="shared" si="29"/>
        <v>1</v>
      </c>
      <c r="Q392" s="48">
        <f t="shared" ref="Q392:U442" si="30">B392+G392+L392</f>
        <v>0</v>
      </c>
      <c r="R392" s="48">
        <f t="shared" si="30"/>
        <v>1</v>
      </c>
      <c r="S392" s="48">
        <f t="shared" si="30"/>
        <v>2</v>
      </c>
      <c r="T392" s="48">
        <f t="shared" si="30"/>
        <v>1</v>
      </c>
      <c r="U392" s="48">
        <f t="shared" si="30"/>
        <v>4</v>
      </c>
    </row>
    <row r="393" spans="1:21" x14ac:dyDescent="0.3">
      <c r="A393" s="10">
        <v>199</v>
      </c>
      <c r="B393" s="48">
        <v>0</v>
      </c>
      <c r="C393" s="48">
        <v>0</v>
      </c>
      <c r="D393" s="48">
        <v>1</v>
      </c>
      <c r="E393" s="48">
        <v>2</v>
      </c>
      <c r="F393" s="48">
        <f t="shared" si="27"/>
        <v>3</v>
      </c>
      <c r="G393" s="48">
        <v>0</v>
      </c>
      <c r="H393" s="48">
        <v>0</v>
      </c>
      <c r="I393" s="48">
        <v>1</v>
      </c>
      <c r="J393" s="48">
        <v>4</v>
      </c>
      <c r="K393" s="48">
        <f t="shared" si="28"/>
        <v>5</v>
      </c>
      <c r="L393" s="48">
        <v>0</v>
      </c>
      <c r="M393" s="48">
        <v>0</v>
      </c>
      <c r="N393" s="48">
        <v>0</v>
      </c>
      <c r="O393" s="48">
        <v>0</v>
      </c>
      <c r="P393" s="48">
        <f t="shared" si="29"/>
        <v>0</v>
      </c>
      <c r="Q393" s="48">
        <f t="shared" si="30"/>
        <v>0</v>
      </c>
      <c r="R393" s="48">
        <f t="shared" si="30"/>
        <v>0</v>
      </c>
      <c r="S393" s="48">
        <f t="shared" si="30"/>
        <v>2</v>
      </c>
      <c r="T393" s="48">
        <f t="shared" si="30"/>
        <v>6</v>
      </c>
      <c r="U393" s="48">
        <f t="shared" si="30"/>
        <v>8</v>
      </c>
    </row>
    <row r="394" spans="1:21" x14ac:dyDescent="0.3">
      <c r="A394" s="10">
        <v>200</v>
      </c>
      <c r="B394" s="48">
        <v>0</v>
      </c>
      <c r="C394" s="48">
        <v>0</v>
      </c>
      <c r="D394" s="48">
        <v>0</v>
      </c>
      <c r="E394" s="48">
        <v>0</v>
      </c>
      <c r="F394" s="48">
        <f t="shared" si="27"/>
        <v>0</v>
      </c>
      <c r="G394" s="48">
        <v>0</v>
      </c>
      <c r="H394" s="48">
        <v>0</v>
      </c>
      <c r="I394" s="48">
        <v>1</v>
      </c>
      <c r="J394" s="48">
        <v>0</v>
      </c>
      <c r="K394" s="48">
        <f t="shared" si="28"/>
        <v>1</v>
      </c>
      <c r="L394" s="48">
        <v>0</v>
      </c>
      <c r="M394" s="48">
        <v>1</v>
      </c>
      <c r="N394" s="48">
        <v>1</v>
      </c>
      <c r="O394" s="48">
        <v>1</v>
      </c>
      <c r="P394" s="48">
        <f t="shared" si="29"/>
        <v>3</v>
      </c>
      <c r="Q394" s="48">
        <f t="shared" si="30"/>
        <v>0</v>
      </c>
      <c r="R394" s="48">
        <f t="shared" si="30"/>
        <v>1</v>
      </c>
      <c r="S394" s="48">
        <f t="shared" si="30"/>
        <v>2</v>
      </c>
      <c r="T394" s="48">
        <f t="shared" si="30"/>
        <v>1</v>
      </c>
      <c r="U394" s="48">
        <f t="shared" si="30"/>
        <v>4</v>
      </c>
    </row>
    <row r="395" spans="1:21" x14ac:dyDescent="0.3">
      <c r="A395" s="10">
        <v>201</v>
      </c>
      <c r="B395" s="48">
        <v>0</v>
      </c>
      <c r="C395" s="48">
        <v>0</v>
      </c>
      <c r="D395" s="48">
        <v>1</v>
      </c>
      <c r="E395" s="48">
        <v>1</v>
      </c>
      <c r="F395" s="48">
        <f t="shared" si="27"/>
        <v>2</v>
      </c>
      <c r="G395" s="48">
        <v>0</v>
      </c>
      <c r="H395" s="48">
        <v>0</v>
      </c>
      <c r="I395" s="48">
        <v>2</v>
      </c>
      <c r="J395" s="48">
        <v>2</v>
      </c>
      <c r="K395" s="48">
        <f t="shared" si="28"/>
        <v>4</v>
      </c>
      <c r="L395" s="48">
        <v>0</v>
      </c>
      <c r="M395" s="48">
        <v>0</v>
      </c>
      <c r="N395" s="48">
        <v>3</v>
      </c>
      <c r="O395" s="48">
        <v>2</v>
      </c>
      <c r="P395" s="48">
        <f t="shared" si="29"/>
        <v>5</v>
      </c>
      <c r="Q395" s="48">
        <f t="shared" si="30"/>
        <v>0</v>
      </c>
      <c r="R395" s="48">
        <f t="shared" si="30"/>
        <v>0</v>
      </c>
      <c r="S395" s="48">
        <f t="shared" si="30"/>
        <v>6</v>
      </c>
      <c r="T395" s="48">
        <f t="shared" si="30"/>
        <v>5</v>
      </c>
      <c r="U395" s="48">
        <f t="shared" si="30"/>
        <v>11</v>
      </c>
    </row>
    <row r="396" spans="1:21" x14ac:dyDescent="0.3">
      <c r="A396" s="10">
        <v>202</v>
      </c>
      <c r="B396" s="48">
        <v>0</v>
      </c>
      <c r="C396" s="48">
        <v>0</v>
      </c>
      <c r="D396" s="48">
        <v>2</v>
      </c>
      <c r="E396" s="48">
        <v>2</v>
      </c>
      <c r="F396" s="48">
        <f t="shared" si="27"/>
        <v>4</v>
      </c>
      <c r="G396" s="48">
        <v>0</v>
      </c>
      <c r="H396" s="48">
        <v>0</v>
      </c>
      <c r="I396" s="48">
        <v>0</v>
      </c>
      <c r="J396" s="48">
        <v>0</v>
      </c>
      <c r="K396" s="48">
        <f t="shared" si="28"/>
        <v>0</v>
      </c>
      <c r="L396" s="48">
        <v>0</v>
      </c>
      <c r="M396" s="48">
        <v>2</v>
      </c>
      <c r="N396" s="48">
        <v>0</v>
      </c>
      <c r="O396" s="48">
        <v>2</v>
      </c>
      <c r="P396" s="48">
        <f t="shared" si="29"/>
        <v>4</v>
      </c>
      <c r="Q396" s="48">
        <f t="shared" si="30"/>
        <v>0</v>
      </c>
      <c r="R396" s="48">
        <f t="shared" si="30"/>
        <v>2</v>
      </c>
      <c r="S396" s="48">
        <f t="shared" si="30"/>
        <v>2</v>
      </c>
      <c r="T396" s="48">
        <f t="shared" si="30"/>
        <v>4</v>
      </c>
      <c r="U396" s="48">
        <f t="shared" si="30"/>
        <v>8</v>
      </c>
    </row>
    <row r="397" spans="1:21" x14ac:dyDescent="0.3">
      <c r="A397" s="10">
        <v>203</v>
      </c>
      <c r="B397" s="48">
        <v>0</v>
      </c>
      <c r="C397" s="48">
        <v>0</v>
      </c>
      <c r="D397" s="48">
        <v>4</v>
      </c>
      <c r="E397" s="48">
        <v>4</v>
      </c>
      <c r="F397" s="48">
        <f t="shared" si="27"/>
        <v>8</v>
      </c>
      <c r="G397" s="48">
        <v>0</v>
      </c>
      <c r="H397" s="48">
        <v>0</v>
      </c>
      <c r="I397" s="48">
        <v>1</v>
      </c>
      <c r="J397" s="48">
        <v>1</v>
      </c>
      <c r="K397" s="48">
        <f t="shared" si="28"/>
        <v>2</v>
      </c>
      <c r="L397" s="48">
        <v>0</v>
      </c>
      <c r="M397" s="48">
        <v>1</v>
      </c>
      <c r="N397" s="48">
        <v>0</v>
      </c>
      <c r="O397" s="48">
        <v>2</v>
      </c>
      <c r="P397" s="48">
        <f t="shared" si="29"/>
        <v>3</v>
      </c>
      <c r="Q397" s="48">
        <f t="shared" si="30"/>
        <v>0</v>
      </c>
      <c r="R397" s="48">
        <f t="shared" si="30"/>
        <v>1</v>
      </c>
      <c r="S397" s="48">
        <f t="shared" si="30"/>
        <v>5</v>
      </c>
      <c r="T397" s="48">
        <f t="shared" si="30"/>
        <v>7</v>
      </c>
      <c r="U397" s="48">
        <f t="shared" si="30"/>
        <v>13</v>
      </c>
    </row>
    <row r="398" spans="1:21" x14ac:dyDescent="0.3">
      <c r="A398" s="10">
        <v>204</v>
      </c>
      <c r="B398" s="48">
        <v>0</v>
      </c>
      <c r="C398" s="48">
        <v>0</v>
      </c>
      <c r="D398" s="48">
        <v>1</v>
      </c>
      <c r="E398" s="48">
        <v>3</v>
      </c>
      <c r="F398" s="48">
        <f t="shared" si="27"/>
        <v>4</v>
      </c>
      <c r="G398" s="48">
        <v>0</v>
      </c>
      <c r="H398" s="48">
        <v>2</v>
      </c>
      <c r="I398" s="48">
        <v>2</v>
      </c>
      <c r="J398" s="48">
        <v>4</v>
      </c>
      <c r="K398" s="48">
        <f t="shared" si="28"/>
        <v>8</v>
      </c>
      <c r="L398" s="48">
        <v>0</v>
      </c>
      <c r="M398" s="48">
        <v>1</v>
      </c>
      <c r="N398" s="48">
        <v>0</v>
      </c>
      <c r="O398" s="48">
        <v>1</v>
      </c>
      <c r="P398" s="48">
        <f t="shared" si="29"/>
        <v>2</v>
      </c>
      <c r="Q398" s="48">
        <f t="shared" si="30"/>
        <v>0</v>
      </c>
      <c r="R398" s="48">
        <f t="shared" si="30"/>
        <v>3</v>
      </c>
      <c r="S398" s="48">
        <f t="shared" si="30"/>
        <v>3</v>
      </c>
      <c r="T398" s="48">
        <f t="shared" si="30"/>
        <v>8</v>
      </c>
      <c r="U398" s="48">
        <f t="shared" si="30"/>
        <v>14</v>
      </c>
    </row>
    <row r="399" spans="1:21" x14ac:dyDescent="0.3">
      <c r="A399" s="10">
        <v>205</v>
      </c>
      <c r="B399" s="48">
        <v>0</v>
      </c>
      <c r="C399" s="48">
        <v>0</v>
      </c>
      <c r="D399" s="48">
        <v>0</v>
      </c>
      <c r="E399" s="48">
        <v>1</v>
      </c>
      <c r="F399" s="48">
        <f t="shared" si="27"/>
        <v>1</v>
      </c>
      <c r="G399" s="48">
        <v>0</v>
      </c>
      <c r="H399" s="48">
        <v>0</v>
      </c>
      <c r="I399" s="48">
        <v>1</v>
      </c>
      <c r="J399" s="48">
        <v>3</v>
      </c>
      <c r="K399" s="48">
        <f t="shared" si="28"/>
        <v>4</v>
      </c>
      <c r="L399" s="48">
        <v>0</v>
      </c>
      <c r="M399" s="48">
        <v>1</v>
      </c>
      <c r="N399" s="48">
        <v>0</v>
      </c>
      <c r="O399" s="48">
        <v>0</v>
      </c>
      <c r="P399" s="48">
        <f t="shared" si="29"/>
        <v>1</v>
      </c>
      <c r="Q399" s="48">
        <f t="shared" si="30"/>
        <v>0</v>
      </c>
      <c r="R399" s="48">
        <f t="shared" si="30"/>
        <v>1</v>
      </c>
      <c r="S399" s="48">
        <f t="shared" si="30"/>
        <v>1</v>
      </c>
      <c r="T399" s="48">
        <f t="shared" si="30"/>
        <v>4</v>
      </c>
      <c r="U399" s="48">
        <f t="shared" si="30"/>
        <v>6</v>
      </c>
    </row>
    <row r="400" spans="1:21" x14ac:dyDescent="0.3">
      <c r="A400" s="10">
        <v>206</v>
      </c>
      <c r="B400" s="48">
        <v>0</v>
      </c>
      <c r="C400" s="48">
        <v>0</v>
      </c>
      <c r="D400" s="48">
        <v>1</v>
      </c>
      <c r="E400" s="48">
        <v>8</v>
      </c>
      <c r="F400" s="48">
        <f t="shared" si="27"/>
        <v>9</v>
      </c>
      <c r="G400" s="48">
        <v>0</v>
      </c>
      <c r="H400" s="48">
        <v>0</v>
      </c>
      <c r="I400" s="48">
        <v>1</v>
      </c>
      <c r="J400" s="48">
        <v>6</v>
      </c>
      <c r="K400" s="48">
        <f t="shared" si="28"/>
        <v>7</v>
      </c>
      <c r="L400" s="48">
        <v>0</v>
      </c>
      <c r="M400" s="48">
        <v>0</v>
      </c>
      <c r="N400" s="48">
        <v>4</v>
      </c>
      <c r="O400" s="48">
        <v>6</v>
      </c>
      <c r="P400" s="48">
        <f t="shared" si="29"/>
        <v>10</v>
      </c>
      <c r="Q400" s="48">
        <f t="shared" si="30"/>
        <v>0</v>
      </c>
      <c r="R400" s="48">
        <f t="shared" si="30"/>
        <v>0</v>
      </c>
      <c r="S400" s="48">
        <f t="shared" si="30"/>
        <v>6</v>
      </c>
      <c r="T400" s="48">
        <f t="shared" si="30"/>
        <v>20</v>
      </c>
      <c r="U400" s="48">
        <f t="shared" si="30"/>
        <v>26</v>
      </c>
    </row>
    <row r="401" spans="1:21" x14ac:dyDescent="0.3">
      <c r="A401" s="10">
        <v>207</v>
      </c>
      <c r="B401" s="48">
        <v>0</v>
      </c>
      <c r="C401" s="48">
        <v>0</v>
      </c>
      <c r="D401" s="48">
        <v>0</v>
      </c>
      <c r="E401" s="48">
        <v>0</v>
      </c>
      <c r="F401" s="48">
        <f t="shared" si="27"/>
        <v>0</v>
      </c>
      <c r="G401" s="48">
        <v>0</v>
      </c>
      <c r="H401" s="48">
        <v>0</v>
      </c>
      <c r="I401" s="48">
        <v>0</v>
      </c>
      <c r="J401" s="48">
        <v>2</v>
      </c>
      <c r="K401" s="48">
        <f t="shared" si="28"/>
        <v>2</v>
      </c>
      <c r="L401" s="48">
        <v>0</v>
      </c>
      <c r="M401" s="48">
        <v>1</v>
      </c>
      <c r="N401" s="48">
        <v>2</v>
      </c>
      <c r="O401" s="48">
        <v>1</v>
      </c>
      <c r="P401" s="48">
        <f t="shared" si="29"/>
        <v>4</v>
      </c>
      <c r="Q401" s="48">
        <f t="shared" si="30"/>
        <v>0</v>
      </c>
      <c r="R401" s="48">
        <f t="shared" si="30"/>
        <v>1</v>
      </c>
      <c r="S401" s="48">
        <f t="shared" si="30"/>
        <v>2</v>
      </c>
      <c r="T401" s="48">
        <f t="shared" si="30"/>
        <v>3</v>
      </c>
      <c r="U401" s="48">
        <f t="shared" si="30"/>
        <v>6</v>
      </c>
    </row>
    <row r="402" spans="1:21" x14ac:dyDescent="0.3">
      <c r="A402" s="10">
        <v>208</v>
      </c>
      <c r="B402" s="48">
        <v>0</v>
      </c>
      <c r="C402" s="48">
        <v>0</v>
      </c>
      <c r="D402" s="48">
        <v>0</v>
      </c>
      <c r="E402" s="48">
        <v>0</v>
      </c>
      <c r="F402" s="48">
        <f t="shared" si="27"/>
        <v>0</v>
      </c>
      <c r="G402" s="48">
        <v>0</v>
      </c>
      <c r="H402" s="48">
        <v>0</v>
      </c>
      <c r="I402" s="48">
        <v>1</v>
      </c>
      <c r="J402" s="48">
        <v>1</v>
      </c>
      <c r="K402" s="48">
        <f t="shared" si="28"/>
        <v>2</v>
      </c>
      <c r="L402" s="48">
        <v>0</v>
      </c>
      <c r="M402" s="48">
        <v>0</v>
      </c>
      <c r="N402" s="48">
        <v>1</v>
      </c>
      <c r="O402" s="48">
        <v>0</v>
      </c>
      <c r="P402" s="48">
        <f t="shared" si="29"/>
        <v>1</v>
      </c>
      <c r="Q402" s="48">
        <f t="shared" si="30"/>
        <v>0</v>
      </c>
      <c r="R402" s="48">
        <f t="shared" si="30"/>
        <v>0</v>
      </c>
      <c r="S402" s="48">
        <f t="shared" si="30"/>
        <v>2</v>
      </c>
      <c r="T402" s="48">
        <f t="shared" si="30"/>
        <v>1</v>
      </c>
      <c r="U402" s="48">
        <f t="shared" si="30"/>
        <v>3</v>
      </c>
    </row>
    <row r="403" spans="1:21" x14ac:dyDescent="0.3">
      <c r="A403" s="10">
        <v>209</v>
      </c>
      <c r="B403" s="48">
        <v>0</v>
      </c>
      <c r="C403" s="48">
        <v>0</v>
      </c>
      <c r="D403" s="48">
        <v>3</v>
      </c>
      <c r="E403" s="48">
        <v>4</v>
      </c>
      <c r="F403" s="48">
        <f t="shared" si="27"/>
        <v>7</v>
      </c>
      <c r="G403" s="48">
        <v>0</v>
      </c>
      <c r="H403" s="48">
        <v>0</v>
      </c>
      <c r="I403" s="48">
        <v>2</v>
      </c>
      <c r="J403" s="48">
        <v>4</v>
      </c>
      <c r="K403" s="48">
        <f t="shared" si="28"/>
        <v>6</v>
      </c>
      <c r="L403" s="48">
        <v>1</v>
      </c>
      <c r="M403" s="48">
        <v>0</v>
      </c>
      <c r="N403" s="48">
        <v>2</v>
      </c>
      <c r="O403" s="48">
        <v>4</v>
      </c>
      <c r="P403" s="48">
        <f t="shared" si="29"/>
        <v>7</v>
      </c>
      <c r="Q403" s="48">
        <f t="shared" si="30"/>
        <v>1</v>
      </c>
      <c r="R403" s="48">
        <f t="shared" si="30"/>
        <v>0</v>
      </c>
      <c r="S403" s="48">
        <f t="shared" si="30"/>
        <v>7</v>
      </c>
      <c r="T403" s="48">
        <f t="shared" si="30"/>
        <v>12</v>
      </c>
      <c r="U403" s="48">
        <f t="shared" si="30"/>
        <v>20</v>
      </c>
    </row>
    <row r="404" spans="1:21" x14ac:dyDescent="0.3">
      <c r="A404" s="10">
        <v>210</v>
      </c>
      <c r="B404" s="48">
        <v>0</v>
      </c>
      <c r="C404" s="48">
        <v>0</v>
      </c>
      <c r="D404" s="48">
        <v>0</v>
      </c>
      <c r="E404" s="48">
        <v>3</v>
      </c>
      <c r="F404" s="48">
        <f t="shared" si="27"/>
        <v>3</v>
      </c>
      <c r="G404" s="48">
        <v>0</v>
      </c>
      <c r="H404" s="48">
        <v>0</v>
      </c>
      <c r="I404" s="48">
        <v>2</v>
      </c>
      <c r="J404" s="48">
        <v>1</v>
      </c>
      <c r="K404" s="48">
        <f t="shared" si="28"/>
        <v>3</v>
      </c>
      <c r="L404" s="48">
        <v>0</v>
      </c>
      <c r="M404" s="48">
        <v>0</v>
      </c>
      <c r="N404" s="48">
        <v>0</v>
      </c>
      <c r="O404" s="48">
        <v>3</v>
      </c>
      <c r="P404" s="48">
        <f t="shared" si="29"/>
        <v>3</v>
      </c>
      <c r="Q404" s="48">
        <f t="shared" si="30"/>
        <v>0</v>
      </c>
      <c r="R404" s="48">
        <f t="shared" si="30"/>
        <v>0</v>
      </c>
      <c r="S404" s="48">
        <f t="shared" si="30"/>
        <v>2</v>
      </c>
      <c r="T404" s="48">
        <f t="shared" si="30"/>
        <v>7</v>
      </c>
      <c r="U404" s="48">
        <f t="shared" si="30"/>
        <v>9</v>
      </c>
    </row>
    <row r="405" spans="1:21" x14ac:dyDescent="0.3">
      <c r="A405" s="10">
        <v>211</v>
      </c>
      <c r="B405" s="48">
        <v>0</v>
      </c>
      <c r="C405" s="48">
        <v>0</v>
      </c>
      <c r="D405" s="48">
        <v>1</v>
      </c>
      <c r="E405" s="48">
        <v>1</v>
      </c>
      <c r="F405" s="48">
        <f t="shared" si="27"/>
        <v>2</v>
      </c>
      <c r="G405" s="48">
        <v>0</v>
      </c>
      <c r="H405" s="48">
        <v>0</v>
      </c>
      <c r="I405" s="48">
        <v>0</v>
      </c>
      <c r="J405" s="48">
        <v>1</v>
      </c>
      <c r="K405" s="48">
        <f t="shared" si="28"/>
        <v>1</v>
      </c>
      <c r="L405" s="48">
        <v>0</v>
      </c>
      <c r="M405" s="48">
        <v>1</v>
      </c>
      <c r="N405" s="48">
        <v>0</v>
      </c>
      <c r="O405" s="48">
        <v>2</v>
      </c>
      <c r="P405" s="48">
        <f t="shared" si="29"/>
        <v>3</v>
      </c>
      <c r="Q405" s="48">
        <f t="shared" si="30"/>
        <v>0</v>
      </c>
      <c r="R405" s="48">
        <f t="shared" si="30"/>
        <v>1</v>
      </c>
      <c r="S405" s="48">
        <f t="shared" si="30"/>
        <v>1</v>
      </c>
      <c r="T405" s="48">
        <f t="shared" si="30"/>
        <v>4</v>
      </c>
      <c r="U405" s="48">
        <f t="shared" si="30"/>
        <v>6</v>
      </c>
    </row>
    <row r="406" spans="1:21" x14ac:dyDescent="0.3">
      <c r="A406" s="10">
        <v>212</v>
      </c>
      <c r="B406" s="48">
        <v>0</v>
      </c>
      <c r="C406" s="48">
        <v>0</v>
      </c>
      <c r="D406" s="48">
        <v>1</v>
      </c>
      <c r="E406" s="48">
        <v>1</v>
      </c>
      <c r="F406" s="48">
        <f t="shared" si="27"/>
        <v>2</v>
      </c>
      <c r="G406" s="48">
        <v>0</v>
      </c>
      <c r="H406" s="48">
        <v>0</v>
      </c>
      <c r="I406" s="48">
        <v>0</v>
      </c>
      <c r="J406" s="48">
        <v>6</v>
      </c>
      <c r="K406" s="48">
        <f t="shared" si="28"/>
        <v>6</v>
      </c>
      <c r="L406" s="48">
        <v>0</v>
      </c>
      <c r="M406" s="48">
        <v>0</v>
      </c>
      <c r="N406" s="48">
        <v>0</v>
      </c>
      <c r="O406" s="48">
        <v>2</v>
      </c>
      <c r="P406" s="48">
        <f t="shared" si="29"/>
        <v>2</v>
      </c>
      <c r="Q406" s="48">
        <f t="shared" si="30"/>
        <v>0</v>
      </c>
      <c r="R406" s="48">
        <f t="shared" si="30"/>
        <v>0</v>
      </c>
      <c r="S406" s="48">
        <f t="shared" si="30"/>
        <v>1</v>
      </c>
      <c r="T406" s="48">
        <f t="shared" si="30"/>
        <v>9</v>
      </c>
      <c r="U406" s="48">
        <f t="shared" si="30"/>
        <v>10</v>
      </c>
    </row>
    <row r="407" spans="1:21" x14ac:dyDescent="0.3">
      <c r="A407" s="10">
        <v>213</v>
      </c>
      <c r="B407" s="48">
        <v>1</v>
      </c>
      <c r="C407" s="48">
        <v>0</v>
      </c>
      <c r="D407" s="48">
        <v>2</v>
      </c>
      <c r="E407" s="48">
        <v>1</v>
      </c>
      <c r="F407" s="48">
        <f t="shared" si="27"/>
        <v>4</v>
      </c>
      <c r="G407" s="48">
        <v>0</v>
      </c>
      <c r="H407" s="48">
        <v>1</v>
      </c>
      <c r="I407" s="48">
        <v>0</v>
      </c>
      <c r="J407" s="48">
        <v>1</v>
      </c>
      <c r="K407" s="48">
        <f t="shared" si="28"/>
        <v>2</v>
      </c>
      <c r="L407" s="48">
        <v>0</v>
      </c>
      <c r="M407" s="48">
        <v>0</v>
      </c>
      <c r="N407" s="48">
        <v>0</v>
      </c>
      <c r="O407" s="48">
        <v>1</v>
      </c>
      <c r="P407" s="48">
        <f t="shared" si="29"/>
        <v>1</v>
      </c>
      <c r="Q407" s="48">
        <f t="shared" si="30"/>
        <v>1</v>
      </c>
      <c r="R407" s="48">
        <f t="shared" si="30"/>
        <v>1</v>
      </c>
      <c r="S407" s="48">
        <f t="shared" si="30"/>
        <v>2</v>
      </c>
      <c r="T407" s="48">
        <f t="shared" si="30"/>
        <v>3</v>
      </c>
      <c r="U407" s="48">
        <f t="shared" si="30"/>
        <v>7</v>
      </c>
    </row>
    <row r="408" spans="1:21" x14ac:dyDescent="0.3">
      <c r="A408" s="10">
        <v>214</v>
      </c>
      <c r="B408" s="48">
        <v>0</v>
      </c>
      <c r="C408" s="48">
        <v>1</v>
      </c>
      <c r="D408" s="48">
        <v>0</v>
      </c>
      <c r="E408" s="48">
        <v>0</v>
      </c>
      <c r="F408" s="48">
        <f t="shared" si="27"/>
        <v>1</v>
      </c>
      <c r="G408" s="48">
        <v>0</v>
      </c>
      <c r="H408" s="48">
        <v>0</v>
      </c>
      <c r="I408" s="48">
        <v>0</v>
      </c>
      <c r="J408" s="48">
        <v>0</v>
      </c>
      <c r="K408" s="48">
        <f t="shared" si="28"/>
        <v>0</v>
      </c>
      <c r="L408" s="48">
        <v>0</v>
      </c>
      <c r="M408" s="48">
        <v>0</v>
      </c>
      <c r="N408" s="48">
        <v>0</v>
      </c>
      <c r="O408" s="48">
        <v>1</v>
      </c>
      <c r="P408" s="48">
        <f t="shared" si="29"/>
        <v>1</v>
      </c>
      <c r="Q408" s="48">
        <f t="shared" si="30"/>
        <v>0</v>
      </c>
      <c r="R408" s="48">
        <f t="shared" si="30"/>
        <v>1</v>
      </c>
      <c r="S408" s="48">
        <f t="shared" si="30"/>
        <v>0</v>
      </c>
      <c r="T408" s="48">
        <f t="shared" si="30"/>
        <v>1</v>
      </c>
      <c r="U408" s="48">
        <f t="shared" si="30"/>
        <v>2</v>
      </c>
    </row>
    <row r="409" spans="1:21" x14ac:dyDescent="0.3">
      <c r="A409" s="10">
        <v>215</v>
      </c>
      <c r="B409" s="48">
        <v>0</v>
      </c>
      <c r="C409" s="48">
        <v>0</v>
      </c>
      <c r="D409" s="48">
        <v>0</v>
      </c>
      <c r="E409" s="48">
        <v>0</v>
      </c>
      <c r="F409" s="48">
        <f t="shared" si="27"/>
        <v>0</v>
      </c>
      <c r="G409" s="48">
        <v>0</v>
      </c>
      <c r="H409" s="48">
        <v>0</v>
      </c>
      <c r="I409" s="48">
        <v>0</v>
      </c>
      <c r="J409" s="48">
        <v>1</v>
      </c>
      <c r="K409" s="48">
        <f t="shared" si="28"/>
        <v>1</v>
      </c>
      <c r="L409" s="48">
        <v>0</v>
      </c>
      <c r="M409" s="48">
        <v>0</v>
      </c>
      <c r="N409" s="48">
        <v>0</v>
      </c>
      <c r="O409" s="48">
        <v>0</v>
      </c>
      <c r="P409" s="48">
        <f t="shared" si="29"/>
        <v>0</v>
      </c>
      <c r="Q409" s="48">
        <f t="shared" si="30"/>
        <v>0</v>
      </c>
      <c r="R409" s="48">
        <f t="shared" si="30"/>
        <v>0</v>
      </c>
      <c r="S409" s="48">
        <f t="shared" si="30"/>
        <v>0</v>
      </c>
      <c r="T409" s="48">
        <f t="shared" si="30"/>
        <v>1</v>
      </c>
      <c r="U409" s="48">
        <f t="shared" si="30"/>
        <v>1</v>
      </c>
    </row>
    <row r="410" spans="1:21" x14ac:dyDescent="0.3">
      <c r="A410" s="10">
        <v>216</v>
      </c>
      <c r="B410" s="48">
        <v>0</v>
      </c>
      <c r="C410" s="48">
        <v>0</v>
      </c>
      <c r="D410" s="48">
        <v>0</v>
      </c>
      <c r="E410" s="48">
        <v>1</v>
      </c>
      <c r="F410" s="48">
        <f t="shared" si="27"/>
        <v>1</v>
      </c>
      <c r="G410" s="48">
        <v>0</v>
      </c>
      <c r="H410" s="48">
        <v>0</v>
      </c>
      <c r="I410" s="48">
        <v>0</v>
      </c>
      <c r="J410" s="48">
        <v>1</v>
      </c>
      <c r="K410" s="48">
        <f t="shared" si="28"/>
        <v>1</v>
      </c>
      <c r="L410" s="48">
        <v>0</v>
      </c>
      <c r="M410" s="48">
        <v>0</v>
      </c>
      <c r="N410" s="48">
        <v>0</v>
      </c>
      <c r="O410" s="48">
        <v>0</v>
      </c>
      <c r="P410" s="48">
        <f t="shared" si="29"/>
        <v>0</v>
      </c>
      <c r="Q410" s="48">
        <f t="shared" si="30"/>
        <v>0</v>
      </c>
      <c r="R410" s="48">
        <f t="shared" si="30"/>
        <v>0</v>
      </c>
      <c r="S410" s="48">
        <f t="shared" si="30"/>
        <v>0</v>
      </c>
      <c r="T410" s="48">
        <f t="shared" si="30"/>
        <v>2</v>
      </c>
      <c r="U410" s="48">
        <f t="shared" si="30"/>
        <v>2</v>
      </c>
    </row>
    <row r="411" spans="1:21" x14ac:dyDescent="0.3">
      <c r="A411" s="10">
        <v>217</v>
      </c>
      <c r="B411" s="48">
        <v>0</v>
      </c>
      <c r="C411" s="48">
        <v>0</v>
      </c>
      <c r="D411" s="48">
        <v>0</v>
      </c>
      <c r="E411" s="48">
        <v>0</v>
      </c>
      <c r="F411" s="48">
        <f t="shared" si="27"/>
        <v>0</v>
      </c>
      <c r="G411" s="48">
        <v>0</v>
      </c>
      <c r="H411" s="48">
        <v>0</v>
      </c>
      <c r="I411" s="48">
        <v>0</v>
      </c>
      <c r="J411" s="48">
        <v>0</v>
      </c>
      <c r="K411" s="48">
        <f t="shared" si="28"/>
        <v>0</v>
      </c>
      <c r="L411" s="48">
        <v>0</v>
      </c>
      <c r="M411" s="48">
        <v>0</v>
      </c>
      <c r="N411" s="48">
        <v>0</v>
      </c>
      <c r="O411" s="48">
        <v>0</v>
      </c>
      <c r="P411" s="48">
        <f t="shared" si="29"/>
        <v>0</v>
      </c>
      <c r="Q411" s="48">
        <f t="shared" si="30"/>
        <v>0</v>
      </c>
      <c r="R411" s="48">
        <f t="shared" si="30"/>
        <v>0</v>
      </c>
      <c r="S411" s="48">
        <f t="shared" si="30"/>
        <v>0</v>
      </c>
      <c r="T411" s="48">
        <f t="shared" si="30"/>
        <v>0</v>
      </c>
      <c r="U411" s="48">
        <f t="shared" si="30"/>
        <v>0</v>
      </c>
    </row>
    <row r="412" spans="1:21" x14ac:dyDescent="0.3">
      <c r="A412" s="10">
        <v>218</v>
      </c>
      <c r="B412" s="48">
        <v>0</v>
      </c>
      <c r="C412" s="48">
        <v>0</v>
      </c>
      <c r="D412" s="48">
        <v>1</v>
      </c>
      <c r="E412" s="48">
        <v>0</v>
      </c>
      <c r="F412" s="48">
        <f t="shared" si="27"/>
        <v>1</v>
      </c>
      <c r="G412" s="48">
        <v>0</v>
      </c>
      <c r="H412" s="48">
        <v>0</v>
      </c>
      <c r="I412" s="48">
        <v>0</v>
      </c>
      <c r="J412" s="48">
        <v>0</v>
      </c>
      <c r="K412" s="48">
        <f t="shared" si="28"/>
        <v>0</v>
      </c>
      <c r="L412" s="48">
        <v>0</v>
      </c>
      <c r="M412" s="48">
        <v>0</v>
      </c>
      <c r="N412" s="48">
        <v>0</v>
      </c>
      <c r="O412" s="48">
        <v>0</v>
      </c>
      <c r="P412" s="48">
        <f t="shared" si="29"/>
        <v>0</v>
      </c>
      <c r="Q412" s="48">
        <f t="shared" si="30"/>
        <v>0</v>
      </c>
      <c r="R412" s="48">
        <f t="shared" si="30"/>
        <v>0</v>
      </c>
      <c r="S412" s="48">
        <f t="shared" si="30"/>
        <v>1</v>
      </c>
      <c r="T412" s="48">
        <f t="shared" si="30"/>
        <v>0</v>
      </c>
      <c r="U412" s="48">
        <f t="shared" si="30"/>
        <v>1</v>
      </c>
    </row>
    <row r="413" spans="1:21" x14ac:dyDescent="0.3">
      <c r="A413" s="10">
        <v>219</v>
      </c>
      <c r="B413" s="48">
        <v>0</v>
      </c>
      <c r="C413" s="48">
        <v>0</v>
      </c>
      <c r="D413" s="48">
        <v>0</v>
      </c>
      <c r="E413" s="48">
        <v>0</v>
      </c>
      <c r="F413" s="48">
        <f t="shared" si="27"/>
        <v>0</v>
      </c>
      <c r="G413" s="48">
        <v>0</v>
      </c>
      <c r="H413" s="48">
        <v>0</v>
      </c>
      <c r="I413" s="48">
        <v>0</v>
      </c>
      <c r="J413" s="48">
        <v>0</v>
      </c>
      <c r="K413" s="48">
        <f t="shared" si="28"/>
        <v>0</v>
      </c>
      <c r="L413" s="48">
        <v>0</v>
      </c>
      <c r="M413" s="48">
        <v>0</v>
      </c>
      <c r="N413" s="48">
        <v>0</v>
      </c>
      <c r="O413" s="48">
        <v>0</v>
      </c>
      <c r="P413" s="48">
        <f t="shared" si="29"/>
        <v>0</v>
      </c>
      <c r="Q413" s="48">
        <f t="shared" si="30"/>
        <v>0</v>
      </c>
      <c r="R413" s="48">
        <f t="shared" si="30"/>
        <v>0</v>
      </c>
      <c r="S413" s="48">
        <f t="shared" si="30"/>
        <v>0</v>
      </c>
      <c r="T413" s="48">
        <f t="shared" si="30"/>
        <v>0</v>
      </c>
      <c r="U413" s="48">
        <f t="shared" si="30"/>
        <v>0</v>
      </c>
    </row>
    <row r="414" spans="1:21" x14ac:dyDescent="0.3">
      <c r="A414" s="10">
        <v>220</v>
      </c>
      <c r="B414" s="48">
        <v>1</v>
      </c>
      <c r="C414" s="48">
        <v>0</v>
      </c>
      <c r="D414" s="48">
        <v>0</v>
      </c>
      <c r="E414" s="48">
        <v>0</v>
      </c>
      <c r="F414" s="48">
        <f t="shared" si="27"/>
        <v>1</v>
      </c>
      <c r="G414" s="48">
        <v>0</v>
      </c>
      <c r="H414" s="48">
        <v>0</v>
      </c>
      <c r="I414" s="48">
        <v>1</v>
      </c>
      <c r="J414" s="48">
        <v>0</v>
      </c>
      <c r="K414" s="48">
        <f t="shared" si="28"/>
        <v>1</v>
      </c>
      <c r="L414" s="48">
        <v>0</v>
      </c>
      <c r="M414" s="48">
        <v>0</v>
      </c>
      <c r="N414" s="48">
        <v>0</v>
      </c>
      <c r="O414" s="48">
        <v>1</v>
      </c>
      <c r="P414" s="48">
        <f t="shared" si="29"/>
        <v>1</v>
      </c>
      <c r="Q414" s="48">
        <f t="shared" si="30"/>
        <v>1</v>
      </c>
      <c r="R414" s="48">
        <f t="shared" si="30"/>
        <v>0</v>
      </c>
      <c r="S414" s="48">
        <f t="shared" si="30"/>
        <v>1</v>
      </c>
      <c r="T414" s="48">
        <f t="shared" si="30"/>
        <v>1</v>
      </c>
      <c r="U414" s="48">
        <f t="shared" si="30"/>
        <v>3</v>
      </c>
    </row>
    <row r="415" spans="1:21" x14ac:dyDescent="0.3">
      <c r="A415" s="10">
        <v>221</v>
      </c>
      <c r="B415" s="48">
        <v>0</v>
      </c>
      <c r="C415" s="48">
        <v>0</v>
      </c>
      <c r="D415" s="48">
        <v>0</v>
      </c>
      <c r="E415" s="48">
        <v>0</v>
      </c>
      <c r="F415" s="48">
        <f t="shared" si="27"/>
        <v>0</v>
      </c>
      <c r="G415" s="48">
        <v>0</v>
      </c>
      <c r="H415" s="48">
        <v>0</v>
      </c>
      <c r="I415" s="48">
        <v>1</v>
      </c>
      <c r="J415" s="48">
        <v>0</v>
      </c>
      <c r="K415" s="48">
        <f t="shared" si="28"/>
        <v>1</v>
      </c>
      <c r="L415" s="48">
        <v>0</v>
      </c>
      <c r="M415" s="48">
        <v>0</v>
      </c>
      <c r="N415" s="48">
        <v>0</v>
      </c>
      <c r="O415" s="48">
        <v>1</v>
      </c>
      <c r="P415" s="48">
        <f t="shared" si="29"/>
        <v>1</v>
      </c>
      <c r="Q415" s="48">
        <f t="shared" si="30"/>
        <v>0</v>
      </c>
      <c r="R415" s="48">
        <f t="shared" si="30"/>
        <v>0</v>
      </c>
      <c r="S415" s="48">
        <f t="shared" si="30"/>
        <v>1</v>
      </c>
      <c r="T415" s="48">
        <f t="shared" si="30"/>
        <v>1</v>
      </c>
      <c r="U415" s="48">
        <f t="shared" si="30"/>
        <v>2</v>
      </c>
    </row>
    <row r="416" spans="1:21" x14ac:dyDescent="0.3">
      <c r="A416" s="10">
        <v>222</v>
      </c>
      <c r="B416" s="48">
        <v>0</v>
      </c>
      <c r="C416" s="48">
        <v>1</v>
      </c>
      <c r="D416" s="48">
        <v>0</v>
      </c>
      <c r="E416" s="48">
        <v>0</v>
      </c>
      <c r="F416" s="48">
        <f t="shared" si="27"/>
        <v>1</v>
      </c>
      <c r="G416" s="48">
        <v>0</v>
      </c>
      <c r="H416" s="48">
        <v>0</v>
      </c>
      <c r="I416" s="48">
        <v>0</v>
      </c>
      <c r="J416" s="48">
        <v>0</v>
      </c>
      <c r="K416" s="48">
        <f t="shared" si="28"/>
        <v>0</v>
      </c>
      <c r="L416" s="48">
        <v>0</v>
      </c>
      <c r="M416" s="48">
        <v>0</v>
      </c>
      <c r="N416" s="48">
        <v>1</v>
      </c>
      <c r="O416" s="48">
        <v>0</v>
      </c>
      <c r="P416" s="48">
        <f t="shared" si="29"/>
        <v>1</v>
      </c>
      <c r="Q416" s="48">
        <f t="shared" si="30"/>
        <v>0</v>
      </c>
      <c r="R416" s="48">
        <f t="shared" si="30"/>
        <v>1</v>
      </c>
      <c r="S416" s="48">
        <f t="shared" si="30"/>
        <v>1</v>
      </c>
      <c r="T416" s="48">
        <f t="shared" si="30"/>
        <v>0</v>
      </c>
      <c r="U416" s="48">
        <f t="shared" si="30"/>
        <v>2</v>
      </c>
    </row>
    <row r="417" spans="1:21" x14ac:dyDescent="0.3">
      <c r="A417" s="10">
        <v>223</v>
      </c>
      <c r="B417" s="48">
        <v>0</v>
      </c>
      <c r="C417" s="48">
        <v>0</v>
      </c>
      <c r="D417" s="48">
        <v>0</v>
      </c>
      <c r="E417" s="48">
        <v>0</v>
      </c>
      <c r="F417" s="48">
        <f t="shared" si="27"/>
        <v>0</v>
      </c>
      <c r="G417" s="48">
        <v>0</v>
      </c>
      <c r="H417" s="48">
        <v>0</v>
      </c>
      <c r="I417" s="48">
        <v>0</v>
      </c>
      <c r="J417" s="48">
        <v>0</v>
      </c>
      <c r="K417" s="48">
        <f t="shared" si="28"/>
        <v>0</v>
      </c>
      <c r="L417" s="48">
        <v>0</v>
      </c>
      <c r="M417" s="48">
        <v>0</v>
      </c>
      <c r="N417" s="48">
        <v>0</v>
      </c>
      <c r="O417" s="48">
        <v>0</v>
      </c>
      <c r="P417" s="48">
        <f t="shared" si="29"/>
        <v>0</v>
      </c>
      <c r="Q417" s="48">
        <f t="shared" si="30"/>
        <v>0</v>
      </c>
      <c r="R417" s="48">
        <f t="shared" si="30"/>
        <v>0</v>
      </c>
      <c r="S417" s="48">
        <f t="shared" si="30"/>
        <v>0</v>
      </c>
      <c r="T417" s="48">
        <f t="shared" si="30"/>
        <v>0</v>
      </c>
      <c r="U417" s="48">
        <f t="shared" si="30"/>
        <v>0</v>
      </c>
    </row>
    <row r="418" spans="1:21" x14ac:dyDescent="0.3">
      <c r="A418" s="10">
        <v>224</v>
      </c>
      <c r="B418" s="48">
        <v>0</v>
      </c>
      <c r="C418" s="48">
        <v>0</v>
      </c>
      <c r="D418" s="48">
        <v>0</v>
      </c>
      <c r="E418" s="48">
        <v>0</v>
      </c>
      <c r="F418" s="48">
        <f t="shared" ref="F418:F481" si="31">SUM(B418:E418)</f>
        <v>0</v>
      </c>
      <c r="G418" s="48">
        <v>0</v>
      </c>
      <c r="H418" s="48">
        <v>0</v>
      </c>
      <c r="I418" s="48">
        <v>0</v>
      </c>
      <c r="J418" s="48">
        <v>0</v>
      </c>
      <c r="K418" s="48">
        <f t="shared" ref="K418:K481" si="32">SUM(G418:J418)</f>
        <v>0</v>
      </c>
      <c r="L418" s="48">
        <v>0</v>
      </c>
      <c r="M418" s="48">
        <v>0</v>
      </c>
      <c r="N418" s="48">
        <v>0</v>
      </c>
      <c r="O418" s="48">
        <v>0</v>
      </c>
      <c r="P418" s="48">
        <f t="shared" ref="P418:P481" si="33">SUM(L418:O418)</f>
        <v>0</v>
      </c>
      <c r="Q418" s="48">
        <f t="shared" si="30"/>
        <v>0</v>
      </c>
      <c r="R418" s="48">
        <f t="shared" si="30"/>
        <v>0</v>
      </c>
      <c r="S418" s="48">
        <f t="shared" si="30"/>
        <v>0</v>
      </c>
      <c r="T418" s="48">
        <f t="shared" si="30"/>
        <v>0</v>
      </c>
      <c r="U418" s="48">
        <f t="shared" si="30"/>
        <v>0</v>
      </c>
    </row>
    <row r="419" spans="1:21" x14ac:dyDescent="0.3">
      <c r="A419" s="10">
        <v>225</v>
      </c>
      <c r="B419" s="48">
        <v>0</v>
      </c>
      <c r="C419" s="48">
        <v>0</v>
      </c>
      <c r="D419" s="48">
        <v>2</v>
      </c>
      <c r="E419" s="48">
        <v>0</v>
      </c>
      <c r="F419" s="48">
        <f t="shared" si="31"/>
        <v>2</v>
      </c>
      <c r="G419" s="48">
        <v>0</v>
      </c>
      <c r="H419" s="48">
        <v>0</v>
      </c>
      <c r="I419" s="48">
        <v>0</v>
      </c>
      <c r="J419" s="48">
        <v>1</v>
      </c>
      <c r="K419" s="48">
        <f t="shared" si="32"/>
        <v>1</v>
      </c>
      <c r="L419" s="48">
        <v>0</v>
      </c>
      <c r="M419" s="48">
        <v>0</v>
      </c>
      <c r="N419" s="48">
        <v>2</v>
      </c>
      <c r="O419" s="48">
        <v>0</v>
      </c>
      <c r="P419" s="48">
        <f t="shared" si="33"/>
        <v>2</v>
      </c>
      <c r="Q419" s="48">
        <f t="shared" si="30"/>
        <v>0</v>
      </c>
      <c r="R419" s="48">
        <f t="shared" si="30"/>
        <v>0</v>
      </c>
      <c r="S419" s="48">
        <f t="shared" si="30"/>
        <v>4</v>
      </c>
      <c r="T419" s="48">
        <f t="shared" si="30"/>
        <v>1</v>
      </c>
      <c r="U419" s="48">
        <f t="shared" si="30"/>
        <v>5</v>
      </c>
    </row>
    <row r="420" spans="1:21" x14ac:dyDescent="0.3">
      <c r="A420" s="10">
        <v>226</v>
      </c>
      <c r="B420" s="48">
        <v>0</v>
      </c>
      <c r="C420" s="48">
        <v>0</v>
      </c>
      <c r="D420" s="48">
        <v>0</v>
      </c>
      <c r="E420" s="48">
        <v>0</v>
      </c>
      <c r="F420" s="48">
        <f t="shared" si="31"/>
        <v>0</v>
      </c>
      <c r="G420" s="48">
        <v>0</v>
      </c>
      <c r="H420" s="48">
        <v>0</v>
      </c>
      <c r="I420" s="48">
        <v>1</v>
      </c>
      <c r="J420" s="48">
        <v>0</v>
      </c>
      <c r="K420" s="48">
        <f t="shared" si="32"/>
        <v>1</v>
      </c>
      <c r="L420" s="48">
        <v>0</v>
      </c>
      <c r="M420" s="48">
        <v>0</v>
      </c>
      <c r="N420" s="48">
        <v>0</v>
      </c>
      <c r="O420" s="48">
        <v>0</v>
      </c>
      <c r="P420" s="48">
        <f t="shared" si="33"/>
        <v>0</v>
      </c>
      <c r="Q420" s="48">
        <f t="shared" si="30"/>
        <v>0</v>
      </c>
      <c r="R420" s="48">
        <f t="shared" si="30"/>
        <v>0</v>
      </c>
      <c r="S420" s="48">
        <f t="shared" si="30"/>
        <v>1</v>
      </c>
      <c r="T420" s="48">
        <f t="shared" si="30"/>
        <v>0</v>
      </c>
      <c r="U420" s="48">
        <f t="shared" si="30"/>
        <v>1</v>
      </c>
    </row>
    <row r="421" spans="1:21" x14ac:dyDescent="0.3">
      <c r="A421" s="10">
        <v>227</v>
      </c>
      <c r="B421" s="48">
        <v>0</v>
      </c>
      <c r="C421" s="48">
        <v>1</v>
      </c>
      <c r="D421" s="48">
        <v>1</v>
      </c>
      <c r="E421" s="48">
        <v>0</v>
      </c>
      <c r="F421" s="48">
        <f t="shared" si="31"/>
        <v>2</v>
      </c>
      <c r="G421" s="48">
        <v>0</v>
      </c>
      <c r="H421" s="48">
        <v>0</v>
      </c>
      <c r="I421" s="48">
        <v>0</v>
      </c>
      <c r="J421" s="48">
        <v>0</v>
      </c>
      <c r="K421" s="48">
        <f t="shared" si="32"/>
        <v>0</v>
      </c>
      <c r="L421" s="48">
        <v>0</v>
      </c>
      <c r="M421" s="48">
        <v>1</v>
      </c>
      <c r="N421" s="48">
        <v>0</v>
      </c>
      <c r="O421" s="48">
        <v>1</v>
      </c>
      <c r="P421" s="48">
        <f t="shared" si="33"/>
        <v>2</v>
      </c>
      <c r="Q421" s="48">
        <f t="shared" si="30"/>
        <v>0</v>
      </c>
      <c r="R421" s="48">
        <f t="shared" si="30"/>
        <v>2</v>
      </c>
      <c r="S421" s="48">
        <f t="shared" si="30"/>
        <v>1</v>
      </c>
      <c r="T421" s="48">
        <f t="shared" si="30"/>
        <v>1</v>
      </c>
      <c r="U421" s="48">
        <f t="shared" si="30"/>
        <v>4</v>
      </c>
    </row>
    <row r="422" spans="1:21" x14ac:dyDescent="0.3">
      <c r="A422" s="10">
        <v>228</v>
      </c>
      <c r="B422" s="48">
        <v>0</v>
      </c>
      <c r="C422" s="48">
        <v>0</v>
      </c>
      <c r="D422" s="48">
        <v>0</v>
      </c>
      <c r="E422" s="48">
        <v>0</v>
      </c>
      <c r="F422" s="48">
        <f t="shared" si="31"/>
        <v>0</v>
      </c>
      <c r="G422" s="48">
        <v>0</v>
      </c>
      <c r="H422" s="48">
        <v>0</v>
      </c>
      <c r="I422" s="48">
        <v>0</v>
      </c>
      <c r="J422" s="48">
        <v>0</v>
      </c>
      <c r="K422" s="48">
        <f t="shared" si="32"/>
        <v>0</v>
      </c>
      <c r="L422" s="48">
        <v>0</v>
      </c>
      <c r="M422" s="48">
        <v>0</v>
      </c>
      <c r="N422" s="48">
        <v>0</v>
      </c>
      <c r="O422" s="48">
        <v>0</v>
      </c>
      <c r="P422" s="48">
        <f t="shared" si="33"/>
        <v>0</v>
      </c>
      <c r="Q422" s="48">
        <f t="shared" si="30"/>
        <v>0</v>
      </c>
      <c r="R422" s="48">
        <f t="shared" si="30"/>
        <v>0</v>
      </c>
      <c r="S422" s="48">
        <f t="shared" si="30"/>
        <v>0</v>
      </c>
      <c r="T422" s="48">
        <f t="shared" si="30"/>
        <v>0</v>
      </c>
      <c r="U422" s="48">
        <f t="shared" si="30"/>
        <v>0</v>
      </c>
    </row>
    <row r="423" spans="1:21" x14ac:dyDescent="0.3">
      <c r="A423" s="10">
        <v>229</v>
      </c>
      <c r="B423" s="48">
        <v>0</v>
      </c>
      <c r="C423" s="48">
        <v>0</v>
      </c>
      <c r="D423" s="48">
        <v>0</v>
      </c>
      <c r="E423" s="48">
        <v>0</v>
      </c>
      <c r="F423" s="48">
        <f t="shared" si="31"/>
        <v>0</v>
      </c>
      <c r="G423" s="48">
        <v>0</v>
      </c>
      <c r="H423" s="48">
        <v>1</v>
      </c>
      <c r="I423" s="48">
        <v>1</v>
      </c>
      <c r="J423" s="48">
        <v>0</v>
      </c>
      <c r="K423" s="48">
        <f t="shared" si="32"/>
        <v>2</v>
      </c>
      <c r="L423" s="48">
        <v>0</v>
      </c>
      <c r="M423" s="48">
        <v>0</v>
      </c>
      <c r="N423" s="48">
        <v>0</v>
      </c>
      <c r="O423" s="48">
        <v>0</v>
      </c>
      <c r="P423" s="48">
        <f t="shared" si="33"/>
        <v>0</v>
      </c>
      <c r="Q423" s="48">
        <f t="shared" si="30"/>
        <v>0</v>
      </c>
      <c r="R423" s="48">
        <f t="shared" si="30"/>
        <v>1</v>
      </c>
      <c r="S423" s="48">
        <f t="shared" si="30"/>
        <v>1</v>
      </c>
      <c r="T423" s="48">
        <f t="shared" si="30"/>
        <v>0</v>
      </c>
      <c r="U423" s="48">
        <f t="shared" si="30"/>
        <v>2</v>
      </c>
    </row>
    <row r="424" spans="1:21" x14ac:dyDescent="0.3">
      <c r="A424" s="10">
        <v>230</v>
      </c>
      <c r="B424" s="48">
        <v>0</v>
      </c>
      <c r="C424" s="48">
        <v>1</v>
      </c>
      <c r="D424" s="48">
        <v>1</v>
      </c>
      <c r="E424" s="48">
        <v>0</v>
      </c>
      <c r="F424" s="48">
        <f t="shared" si="31"/>
        <v>2</v>
      </c>
      <c r="G424" s="48">
        <v>0</v>
      </c>
      <c r="H424" s="48">
        <v>1</v>
      </c>
      <c r="I424" s="48">
        <v>0</v>
      </c>
      <c r="J424" s="48">
        <v>1</v>
      </c>
      <c r="K424" s="48">
        <f t="shared" si="32"/>
        <v>2</v>
      </c>
      <c r="L424" s="48">
        <v>0</v>
      </c>
      <c r="M424" s="48">
        <v>0</v>
      </c>
      <c r="N424" s="48">
        <v>5</v>
      </c>
      <c r="O424" s="48">
        <v>0</v>
      </c>
      <c r="P424" s="48">
        <f t="shared" si="33"/>
        <v>5</v>
      </c>
      <c r="Q424" s="48">
        <f t="shared" si="30"/>
        <v>0</v>
      </c>
      <c r="R424" s="48">
        <f t="shared" si="30"/>
        <v>2</v>
      </c>
      <c r="S424" s="48">
        <f t="shared" si="30"/>
        <v>6</v>
      </c>
      <c r="T424" s="48">
        <f t="shared" si="30"/>
        <v>1</v>
      </c>
      <c r="U424" s="48">
        <f t="shared" si="30"/>
        <v>9</v>
      </c>
    </row>
    <row r="425" spans="1:21" x14ac:dyDescent="0.3">
      <c r="A425" s="10">
        <v>231</v>
      </c>
      <c r="B425" s="48">
        <v>0</v>
      </c>
      <c r="C425" s="48">
        <v>0</v>
      </c>
      <c r="D425" s="48">
        <v>0</v>
      </c>
      <c r="E425" s="48">
        <v>0</v>
      </c>
      <c r="F425" s="48">
        <f t="shared" si="31"/>
        <v>0</v>
      </c>
      <c r="G425" s="48">
        <v>0</v>
      </c>
      <c r="H425" s="48">
        <v>0</v>
      </c>
      <c r="I425" s="48">
        <v>0</v>
      </c>
      <c r="J425" s="48">
        <v>0</v>
      </c>
      <c r="K425" s="48">
        <f t="shared" si="32"/>
        <v>0</v>
      </c>
      <c r="L425" s="48">
        <v>0</v>
      </c>
      <c r="M425" s="48">
        <v>0</v>
      </c>
      <c r="N425" s="48">
        <v>0</v>
      </c>
      <c r="O425" s="48">
        <v>0</v>
      </c>
      <c r="P425" s="48">
        <f t="shared" si="33"/>
        <v>0</v>
      </c>
      <c r="Q425" s="48">
        <f t="shared" si="30"/>
        <v>0</v>
      </c>
      <c r="R425" s="48">
        <f t="shared" si="30"/>
        <v>0</v>
      </c>
      <c r="S425" s="48">
        <f t="shared" si="30"/>
        <v>0</v>
      </c>
      <c r="T425" s="48">
        <f t="shared" si="30"/>
        <v>0</v>
      </c>
      <c r="U425" s="48">
        <f t="shared" si="30"/>
        <v>0</v>
      </c>
    </row>
    <row r="426" spans="1:21" x14ac:dyDescent="0.3">
      <c r="A426" s="10">
        <v>232</v>
      </c>
      <c r="B426" s="48">
        <v>0</v>
      </c>
      <c r="C426" s="48">
        <v>0</v>
      </c>
      <c r="D426" s="48">
        <v>0</v>
      </c>
      <c r="E426" s="48">
        <v>0</v>
      </c>
      <c r="F426" s="48">
        <f t="shared" si="31"/>
        <v>0</v>
      </c>
      <c r="G426" s="48">
        <v>0</v>
      </c>
      <c r="H426" s="48">
        <v>0</v>
      </c>
      <c r="I426" s="48">
        <v>1</v>
      </c>
      <c r="J426" s="48">
        <v>0</v>
      </c>
      <c r="K426" s="48">
        <f t="shared" si="32"/>
        <v>1</v>
      </c>
      <c r="L426" s="48">
        <v>0</v>
      </c>
      <c r="M426" s="48">
        <v>1</v>
      </c>
      <c r="N426" s="48">
        <v>0</v>
      </c>
      <c r="O426" s="48">
        <v>0</v>
      </c>
      <c r="P426" s="48">
        <f t="shared" si="33"/>
        <v>1</v>
      </c>
      <c r="Q426" s="48">
        <f t="shared" si="30"/>
        <v>0</v>
      </c>
      <c r="R426" s="48">
        <f t="shared" si="30"/>
        <v>1</v>
      </c>
      <c r="S426" s="48">
        <f t="shared" si="30"/>
        <v>1</v>
      </c>
      <c r="T426" s="48">
        <f t="shared" si="30"/>
        <v>0</v>
      </c>
      <c r="U426" s="48">
        <f t="shared" si="30"/>
        <v>2</v>
      </c>
    </row>
    <row r="427" spans="1:21" x14ac:dyDescent="0.3">
      <c r="A427" s="10">
        <v>233</v>
      </c>
      <c r="B427" s="48">
        <v>0</v>
      </c>
      <c r="C427" s="48">
        <v>2</v>
      </c>
      <c r="D427" s="48">
        <v>1</v>
      </c>
      <c r="E427" s="48">
        <v>0</v>
      </c>
      <c r="F427" s="48">
        <f t="shared" si="31"/>
        <v>3</v>
      </c>
      <c r="G427" s="48">
        <v>0</v>
      </c>
      <c r="H427" s="48">
        <v>0</v>
      </c>
      <c r="I427" s="48">
        <v>0</v>
      </c>
      <c r="J427" s="48">
        <v>0</v>
      </c>
      <c r="K427" s="48">
        <f t="shared" si="32"/>
        <v>0</v>
      </c>
      <c r="L427" s="48">
        <v>0</v>
      </c>
      <c r="M427" s="48">
        <v>0</v>
      </c>
      <c r="N427" s="48">
        <v>0</v>
      </c>
      <c r="O427" s="48">
        <v>0</v>
      </c>
      <c r="P427" s="48">
        <f t="shared" si="33"/>
        <v>0</v>
      </c>
      <c r="Q427" s="48">
        <f t="shared" si="30"/>
        <v>0</v>
      </c>
      <c r="R427" s="48">
        <f t="shared" si="30"/>
        <v>2</v>
      </c>
      <c r="S427" s="48">
        <f t="shared" si="30"/>
        <v>1</v>
      </c>
      <c r="T427" s="48">
        <f t="shared" si="30"/>
        <v>0</v>
      </c>
      <c r="U427" s="48">
        <f t="shared" si="30"/>
        <v>3</v>
      </c>
    </row>
    <row r="428" spans="1:21" x14ac:dyDescent="0.3">
      <c r="A428" s="10">
        <v>234</v>
      </c>
      <c r="B428" s="48">
        <v>0</v>
      </c>
      <c r="C428" s="48">
        <v>0</v>
      </c>
      <c r="D428" s="48">
        <v>0</v>
      </c>
      <c r="E428" s="48">
        <v>0</v>
      </c>
      <c r="F428" s="48">
        <f t="shared" si="31"/>
        <v>0</v>
      </c>
      <c r="G428" s="48">
        <v>0</v>
      </c>
      <c r="H428" s="48">
        <v>0</v>
      </c>
      <c r="I428" s="48">
        <v>0</v>
      </c>
      <c r="J428" s="48">
        <v>0</v>
      </c>
      <c r="K428" s="48">
        <f t="shared" si="32"/>
        <v>0</v>
      </c>
      <c r="L428" s="48">
        <v>0</v>
      </c>
      <c r="M428" s="48">
        <v>0</v>
      </c>
      <c r="N428" s="48">
        <v>0</v>
      </c>
      <c r="O428" s="48">
        <v>1</v>
      </c>
      <c r="P428" s="48">
        <f t="shared" si="33"/>
        <v>1</v>
      </c>
      <c r="Q428" s="48">
        <f t="shared" si="30"/>
        <v>0</v>
      </c>
      <c r="R428" s="48">
        <f t="shared" si="30"/>
        <v>0</v>
      </c>
      <c r="S428" s="48">
        <f t="shared" si="30"/>
        <v>0</v>
      </c>
      <c r="T428" s="48">
        <f t="shared" si="30"/>
        <v>1</v>
      </c>
      <c r="U428" s="48">
        <f t="shared" si="30"/>
        <v>1</v>
      </c>
    </row>
    <row r="429" spans="1:21" x14ac:dyDescent="0.3">
      <c r="A429" s="10">
        <v>235</v>
      </c>
      <c r="B429" s="48">
        <v>0</v>
      </c>
      <c r="C429" s="48">
        <v>0</v>
      </c>
      <c r="D429" s="48">
        <v>0</v>
      </c>
      <c r="E429" s="48">
        <v>0</v>
      </c>
      <c r="F429" s="48">
        <f t="shared" si="31"/>
        <v>0</v>
      </c>
      <c r="G429" s="48">
        <v>0</v>
      </c>
      <c r="H429" s="48">
        <v>1</v>
      </c>
      <c r="I429" s="48">
        <v>1</v>
      </c>
      <c r="J429" s="48">
        <v>0</v>
      </c>
      <c r="K429" s="48">
        <f t="shared" si="32"/>
        <v>2</v>
      </c>
      <c r="L429" s="48">
        <v>1</v>
      </c>
      <c r="M429" s="48">
        <v>0</v>
      </c>
      <c r="N429" s="48">
        <v>2</v>
      </c>
      <c r="O429" s="48">
        <v>0</v>
      </c>
      <c r="P429" s="48">
        <f t="shared" si="33"/>
        <v>3</v>
      </c>
      <c r="Q429" s="48">
        <f t="shared" si="30"/>
        <v>1</v>
      </c>
      <c r="R429" s="48">
        <f t="shared" si="30"/>
        <v>1</v>
      </c>
      <c r="S429" s="48">
        <f t="shared" si="30"/>
        <v>3</v>
      </c>
      <c r="T429" s="48">
        <f t="shared" si="30"/>
        <v>0</v>
      </c>
      <c r="U429" s="48">
        <f t="shared" si="30"/>
        <v>5</v>
      </c>
    </row>
    <row r="430" spans="1:21" x14ac:dyDescent="0.3">
      <c r="A430" s="10">
        <v>236</v>
      </c>
      <c r="B430" s="48">
        <v>0</v>
      </c>
      <c r="C430" s="48">
        <v>1</v>
      </c>
      <c r="D430" s="48">
        <v>0</v>
      </c>
      <c r="E430" s="48">
        <v>0</v>
      </c>
      <c r="F430" s="48">
        <f t="shared" si="31"/>
        <v>1</v>
      </c>
      <c r="G430" s="48">
        <v>0</v>
      </c>
      <c r="H430" s="48">
        <v>1</v>
      </c>
      <c r="I430" s="48">
        <v>0</v>
      </c>
      <c r="J430" s="48">
        <v>0</v>
      </c>
      <c r="K430" s="48">
        <f t="shared" si="32"/>
        <v>1</v>
      </c>
      <c r="L430" s="48">
        <v>0</v>
      </c>
      <c r="M430" s="48">
        <v>0</v>
      </c>
      <c r="N430" s="48">
        <v>0</v>
      </c>
      <c r="O430" s="48">
        <v>0</v>
      </c>
      <c r="P430" s="48">
        <f t="shared" si="33"/>
        <v>0</v>
      </c>
      <c r="Q430" s="48">
        <f t="shared" si="30"/>
        <v>0</v>
      </c>
      <c r="R430" s="48">
        <f t="shared" si="30"/>
        <v>2</v>
      </c>
      <c r="S430" s="48">
        <f t="shared" si="30"/>
        <v>0</v>
      </c>
      <c r="T430" s="48">
        <f t="shared" si="30"/>
        <v>0</v>
      </c>
      <c r="U430" s="48">
        <f t="shared" si="30"/>
        <v>2</v>
      </c>
    </row>
    <row r="431" spans="1:21" x14ac:dyDescent="0.3">
      <c r="A431" s="10">
        <v>237</v>
      </c>
      <c r="B431" s="48">
        <v>0</v>
      </c>
      <c r="C431" s="48">
        <v>1</v>
      </c>
      <c r="D431" s="48">
        <v>0</v>
      </c>
      <c r="E431" s="48">
        <v>0</v>
      </c>
      <c r="F431" s="48">
        <f t="shared" si="31"/>
        <v>1</v>
      </c>
      <c r="G431" s="48">
        <v>0</v>
      </c>
      <c r="H431" s="48">
        <v>0</v>
      </c>
      <c r="I431" s="48">
        <v>0</v>
      </c>
      <c r="J431" s="48">
        <v>0</v>
      </c>
      <c r="K431" s="48">
        <f t="shared" si="32"/>
        <v>0</v>
      </c>
      <c r="L431" s="48">
        <v>1</v>
      </c>
      <c r="M431" s="48">
        <v>0</v>
      </c>
      <c r="N431" s="48">
        <v>1</v>
      </c>
      <c r="O431" s="48">
        <v>0</v>
      </c>
      <c r="P431" s="48">
        <f t="shared" si="33"/>
        <v>2</v>
      </c>
      <c r="Q431" s="48">
        <f t="shared" si="30"/>
        <v>1</v>
      </c>
      <c r="R431" s="48">
        <f t="shared" si="30"/>
        <v>1</v>
      </c>
      <c r="S431" s="48">
        <f t="shared" si="30"/>
        <v>1</v>
      </c>
      <c r="T431" s="48">
        <f t="shared" si="30"/>
        <v>0</v>
      </c>
      <c r="U431" s="48">
        <f t="shared" si="30"/>
        <v>3</v>
      </c>
    </row>
    <row r="432" spans="1:21" x14ac:dyDescent="0.3">
      <c r="A432" s="10">
        <v>238</v>
      </c>
      <c r="B432" s="48">
        <v>0</v>
      </c>
      <c r="C432" s="48">
        <v>0</v>
      </c>
      <c r="D432" s="48">
        <v>0</v>
      </c>
      <c r="E432" s="48">
        <v>0</v>
      </c>
      <c r="F432" s="48">
        <f t="shared" si="31"/>
        <v>0</v>
      </c>
      <c r="G432" s="48">
        <v>0</v>
      </c>
      <c r="H432" s="48">
        <v>0</v>
      </c>
      <c r="I432" s="48">
        <v>0</v>
      </c>
      <c r="J432" s="48">
        <v>0</v>
      </c>
      <c r="K432" s="48">
        <f t="shared" si="32"/>
        <v>0</v>
      </c>
      <c r="L432" s="48">
        <v>0</v>
      </c>
      <c r="M432" s="48">
        <v>0</v>
      </c>
      <c r="N432" s="48">
        <v>1</v>
      </c>
      <c r="O432" s="48">
        <v>0</v>
      </c>
      <c r="P432" s="48">
        <f t="shared" si="33"/>
        <v>1</v>
      </c>
      <c r="Q432" s="48">
        <f t="shared" si="30"/>
        <v>0</v>
      </c>
      <c r="R432" s="48">
        <f t="shared" si="30"/>
        <v>0</v>
      </c>
      <c r="S432" s="48">
        <f t="shared" si="30"/>
        <v>1</v>
      </c>
      <c r="T432" s="48">
        <f t="shared" si="30"/>
        <v>0</v>
      </c>
      <c r="U432" s="48">
        <f t="shared" si="30"/>
        <v>1</v>
      </c>
    </row>
    <row r="433" spans="1:21" x14ac:dyDescent="0.3">
      <c r="A433" s="10">
        <v>239</v>
      </c>
      <c r="B433" s="48">
        <v>0</v>
      </c>
      <c r="C433" s="48">
        <v>1</v>
      </c>
      <c r="D433" s="48">
        <v>2</v>
      </c>
      <c r="E433" s="48">
        <v>0</v>
      </c>
      <c r="F433" s="48">
        <f t="shared" si="31"/>
        <v>3</v>
      </c>
      <c r="G433" s="48">
        <v>0</v>
      </c>
      <c r="H433" s="48">
        <v>0</v>
      </c>
      <c r="I433" s="48">
        <v>2</v>
      </c>
      <c r="J433" s="48">
        <v>0</v>
      </c>
      <c r="K433" s="48">
        <f t="shared" si="32"/>
        <v>2</v>
      </c>
      <c r="L433" s="48">
        <v>0</v>
      </c>
      <c r="M433" s="48">
        <v>1</v>
      </c>
      <c r="N433" s="48">
        <v>0</v>
      </c>
      <c r="O433" s="48">
        <v>0</v>
      </c>
      <c r="P433" s="48">
        <f t="shared" si="33"/>
        <v>1</v>
      </c>
      <c r="Q433" s="48">
        <f t="shared" si="30"/>
        <v>0</v>
      </c>
      <c r="R433" s="48">
        <f t="shared" si="30"/>
        <v>2</v>
      </c>
      <c r="S433" s="48">
        <f t="shared" si="30"/>
        <v>4</v>
      </c>
      <c r="T433" s="48">
        <f t="shared" si="30"/>
        <v>0</v>
      </c>
      <c r="U433" s="48">
        <f t="shared" si="30"/>
        <v>6</v>
      </c>
    </row>
    <row r="434" spans="1:21" x14ac:dyDescent="0.3">
      <c r="A434" s="10">
        <v>240</v>
      </c>
      <c r="B434" s="48">
        <v>0</v>
      </c>
      <c r="C434" s="48">
        <v>0</v>
      </c>
      <c r="D434" s="48">
        <v>0</v>
      </c>
      <c r="E434" s="48">
        <v>0</v>
      </c>
      <c r="F434" s="48">
        <f t="shared" si="31"/>
        <v>0</v>
      </c>
      <c r="G434" s="48">
        <v>1</v>
      </c>
      <c r="H434" s="48">
        <v>0</v>
      </c>
      <c r="I434" s="48">
        <v>1</v>
      </c>
      <c r="J434" s="48">
        <v>0</v>
      </c>
      <c r="K434" s="48">
        <f t="shared" si="32"/>
        <v>2</v>
      </c>
      <c r="L434" s="48">
        <v>0</v>
      </c>
      <c r="M434" s="48">
        <v>2</v>
      </c>
      <c r="N434" s="48">
        <v>1</v>
      </c>
      <c r="O434" s="48">
        <v>0</v>
      </c>
      <c r="P434" s="48">
        <f t="shared" si="33"/>
        <v>3</v>
      </c>
      <c r="Q434" s="48">
        <f t="shared" si="30"/>
        <v>1</v>
      </c>
      <c r="R434" s="48">
        <f t="shared" si="30"/>
        <v>2</v>
      </c>
      <c r="S434" s="48">
        <f t="shared" si="30"/>
        <v>2</v>
      </c>
      <c r="T434" s="48">
        <f t="shared" si="30"/>
        <v>0</v>
      </c>
      <c r="U434" s="48">
        <f t="shared" si="30"/>
        <v>5</v>
      </c>
    </row>
    <row r="435" spans="1:21" x14ac:dyDescent="0.3">
      <c r="A435" s="10">
        <v>241</v>
      </c>
      <c r="B435" s="48">
        <v>0</v>
      </c>
      <c r="C435" s="48">
        <v>0</v>
      </c>
      <c r="D435" s="48">
        <v>0</v>
      </c>
      <c r="E435" s="48">
        <v>0</v>
      </c>
      <c r="F435" s="48">
        <f t="shared" si="31"/>
        <v>0</v>
      </c>
      <c r="G435" s="48">
        <v>0</v>
      </c>
      <c r="H435" s="48">
        <v>0</v>
      </c>
      <c r="I435" s="48">
        <v>2</v>
      </c>
      <c r="J435" s="48">
        <v>0</v>
      </c>
      <c r="K435" s="48">
        <f t="shared" si="32"/>
        <v>2</v>
      </c>
      <c r="L435" s="48">
        <v>0</v>
      </c>
      <c r="M435" s="48">
        <v>1</v>
      </c>
      <c r="N435" s="48">
        <v>0</v>
      </c>
      <c r="O435" s="48">
        <v>0</v>
      </c>
      <c r="P435" s="48">
        <f t="shared" si="33"/>
        <v>1</v>
      </c>
      <c r="Q435" s="48">
        <f t="shared" si="30"/>
        <v>0</v>
      </c>
      <c r="R435" s="48">
        <f t="shared" si="30"/>
        <v>1</v>
      </c>
      <c r="S435" s="48">
        <f t="shared" si="30"/>
        <v>2</v>
      </c>
      <c r="T435" s="48">
        <f t="shared" si="30"/>
        <v>0</v>
      </c>
      <c r="U435" s="48">
        <f t="shared" si="30"/>
        <v>3</v>
      </c>
    </row>
    <row r="436" spans="1:21" x14ac:dyDescent="0.3">
      <c r="A436" s="10">
        <v>242</v>
      </c>
      <c r="B436" s="48">
        <v>0</v>
      </c>
      <c r="C436" s="48">
        <v>0</v>
      </c>
      <c r="D436" s="48">
        <v>0</v>
      </c>
      <c r="E436" s="48">
        <v>0</v>
      </c>
      <c r="F436" s="48">
        <f t="shared" si="31"/>
        <v>0</v>
      </c>
      <c r="G436" s="48">
        <v>0</v>
      </c>
      <c r="H436" s="48">
        <v>1</v>
      </c>
      <c r="I436" s="48">
        <v>0</v>
      </c>
      <c r="J436" s="48">
        <v>0</v>
      </c>
      <c r="K436" s="48">
        <f t="shared" si="32"/>
        <v>1</v>
      </c>
      <c r="L436" s="48">
        <v>0</v>
      </c>
      <c r="M436" s="48">
        <v>0</v>
      </c>
      <c r="N436" s="48">
        <v>1</v>
      </c>
      <c r="O436" s="48">
        <v>0</v>
      </c>
      <c r="P436" s="48">
        <f t="shared" si="33"/>
        <v>1</v>
      </c>
      <c r="Q436" s="48">
        <f t="shared" si="30"/>
        <v>0</v>
      </c>
      <c r="R436" s="48">
        <f t="shared" si="30"/>
        <v>1</v>
      </c>
      <c r="S436" s="48">
        <f t="shared" si="30"/>
        <v>1</v>
      </c>
      <c r="T436" s="48">
        <f t="shared" si="30"/>
        <v>0</v>
      </c>
      <c r="U436" s="48">
        <f t="shared" si="30"/>
        <v>2</v>
      </c>
    </row>
    <row r="437" spans="1:21" x14ac:dyDescent="0.3">
      <c r="A437" s="10">
        <v>243</v>
      </c>
      <c r="B437" s="48">
        <v>0</v>
      </c>
      <c r="C437" s="48">
        <v>0</v>
      </c>
      <c r="D437" s="48">
        <v>0</v>
      </c>
      <c r="E437" s="48">
        <v>0</v>
      </c>
      <c r="F437" s="48">
        <f t="shared" si="31"/>
        <v>0</v>
      </c>
      <c r="G437" s="48">
        <v>0</v>
      </c>
      <c r="H437" s="48">
        <v>0</v>
      </c>
      <c r="I437" s="48">
        <v>0</v>
      </c>
      <c r="J437" s="48">
        <v>0</v>
      </c>
      <c r="K437" s="48">
        <f t="shared" si="32"/>
        <v>0</v>
      </c>
      <c r="L437" s="48">
        <v>0</v>
      </c>
      <c r="M437" s="48">
        <v>0</v>
      </c>
      <c r="N437" s="48">
        <v>0</v>
      </c>
      <c r="O437" s="48">
        <v>0</v>
      </c>
      <c r="P437" s="48">
        <f t="shared" si="33"/>
        <v>0</v>
      </c>
      <c r="Q437" s="48">
        <f t="shared" si="30"/>
        <v>0</v>
      </c>
      <c r="R437" s="48">
        <f t="shared" si="30"/>
        <v>0</v>
      </c>
      <c r="S437" s="48">
        <f t="shared" si="30"/>
        <v>0</v>
      </c>
      <c r="T437" s="48">
        <f t="shared" si="30"/>
        <v>0</v>
      </c>
      <c r="U437" s="48">
        <f t="shared" si="30"/>
        <v>0</v>
      </c>
    </row>
    <row r="438" spans="1:21" x14ac:dyDescent="0.3">
      <c r="A438" s="10">
        <v>244</v>
      </c>
      <c r="B438" s="48">
        <v>0</v>
      </c>
      <c r="C438" s="48">
        <v>0</v>
      </c>
      <c r="D438" s="48">
        <v>0</v>
      </c>
      <c r="E438" s="48">
        <v>0</v>
      </c>
      <c r="F438" s="48">
        <f t="shared" si="31"/>
        <v>0</v>
      </c>
      <c r="G438" s="48">
        <v>0</v>
      </c>
      <c r="H438" s="48">
        <v>1</v>
      </c>
      <c r="I438" s="48">
        <v>0</v>
      </c>
      <c r="J438" s="48">
        <v>0</v>
      </c>
      <c r="K438" s="48">
        <f t="shared" si="32"/>
        <v>1</v>
      </c>
      <c r="L438" s="48">
        <v>0</v>
      </c>
      <c r="M438" s="48">
        <v>2</v>
      </c>
      <c r="N438" s="48">
        <v>1</v>
      </c>
      <c r="O438" s="48">
        <v>0</v>
      </c>
      <c r="P438" s="48">
        <f t="shared" si="33"/>
        <v>3</v>
      </c>
      <c r="Q438" s="48">
        <f t="shared" si="30"/>
        <v>0</v>
      </c>
      <c r="R438" s="48">
        <f t="shared" si="30"/>
        <v>3</v>
      </c>
      <c r="S438" s="48">
        <f t="shared" si="30"/>
        <v>1</v>
      </c>
      <c r="T438" s="48">
        <f t="shared" si="30"/>
        <v>0</v>
      </c>
      <c r="U438" s="48">
        <f t="shared" si="30"/>
        <v>4</v>
      </c>
    </row>
    <row r="439" spans="1:21" x14ac:dyDescent="0.3">
      <c r="A439" s="10">
        <v>245</v>
      </c>
      <c r="B439" s="48">
        <v>0</v>
      </c>
      <c r="C439" s="48">
        <v>0</v>
      </c>
      <c r="D439" s="48">
        <v>2</v>
      </c>
      <c r="E439" s="48">
        <v>0</v>
      </c>
      <c r="F439" s="48">
        <f t="shared" si="31"/>
        <v>2</v>
      </c>
      <c r="G439" s="48">
        <v>0</v>
      </c>
      <c r="H439" s="48">
        <v>0</v>
      </c>
      <c r="I439" s="48">
        <v>1</v>
      </c>
      <c r="J439" s="48">
        <v>1</v>
      </c>
      <c r="K439" s="48">
        <f t="shared" si="32"/>
        <v>2</v>
      </c>
      <c r="L439" s="48">
        <v>0</v>
      </c>
      <c r="M439" s="48">
        <v>1</v>
      </c>
      <c r="N439" s="48">
        <v>0</v>
      </c>
      <c r="O439" s="48">
        <v>0</v>
      </c>
      <c r="P439" s="48">
        <f t="shared" si="33"/>
        <v>1</v>
      </c>
      <c r="Q439" s="48">
        <f t="shared" si="30"/>
        <v>0</v>
      </c>
      <c r="R439" s="48">
        <f t="shared" si="30"/>
        <v>1</v>
      </c>
      <c r="S439" s="48">
        <f t="shared" si="30"/>
        <v>3</v>
      </c>
      <c r="T439" s="48">
        <f t="shared" si="30"/>
        <v>1</v>
      </c>
      <c r="U439" s="48">
        <f t="shared" si="30"/>
        <v>5</v>
      </c>
    </row>
    <row r="440" spans="1:21" x14ac:dyDescent="0.3">
      <c r="A440" s="10">
        <v>246</v>
      </c>
      <c r="B440" s="48">
        <v>0</v>
      </c>
      <c r="C440" s="48">
        <v>0</v>
      </c>
      <c r="D440" s="48">
        <v>0</v>
      </c>
      <c r="E440" s="48">
        <v>0</v>
      </c>
      <c r="F440" s="48">
        <f t="shared" si="31"/>
        <v>0</v>
      </c>
      <c r="G440" s="48">
        <v>0</v>
      </c>
      <c r="H440" s="48">
        <v>0</v>
      </c>
      <c r="I440" s="48">
        <v>0</v>
      </c>
      <c r="J440" s="48">
        <v>0</v>
      </c>
      <c r="K440" s="48">
        <f t="shared" si="32"/>
        <v>0</v>
      </c>
      <c r="L440" s="48">
        <v>0</v>
      </c>
      <c r="M440" s="48">
        <v>0</v>
      </c>
      <c r="N440" s="48">
        <v>0</v>
      </c>
      <c r="O440" s="48">
        <v>0</v>
      </c>
      <c r="P440" s="48">
        <f t="shared" si="33"/>
        <v>0</v>
      </c>
      <c r="Q440" s="48">
        <f t="shared" si="30"/>
        <v>0</v>
      </c>
      <c r="R440" s="48">
        <f t="shared" si="30"/>
        <v>0</v>
      </c>
      <c r="S440" s="48">
        <f t="shared" si="30"/>
        <v>0</v>
      </c>
      <c r="T440" s="48">
        <f t="shared" si="30"/>
        <v>0</v>
      </c>
      <c r="U440" s="48">
        <f t="shared" si="30"/>
        <v>0</v>
      </c>
    </row>
    <row r="441" spans="1:21" x14ac:dyDescent="0.3">
      <c r="A441" s="10">
        <v>247</v>
      </c>
      <c r="B441" s="48">
        <v>1</v>
      </c>
      <c r="C441" s="48">
        <v>0</v>
      </c>
      <c r="D441" s="48">
        <v>0</v>
      </c>
      <c r="E441" s="48">
        <v>0</v>
      </c>
      <c r="F441" s="48">
        <f t="shared" si="31"/>
        <v>1</v>
      </c>
      <c r="G441" s="48">
        <v>0</v>
      </c>
      <c r="H441" s="48">
        <v>1</v>
      </c>
      <c r="I441" s="48">
        <v>1</v>
      </c>
      <c r="J441" s="48">
        <v>0</v>
      </c>
      <c r="K441" s="48">
        <f t="shared" si="32"/>
        <v>2</v>
      </c>
      <c r="L441" s="48">
        <v>0</v>
      </c>
      <c r="M441" s="48">
        <v>0</v>
      </c>
      <c r="N441" s="48">
        <v>2</v>
      </c>
      <c r="O441" s="48">
        <v>0</v>
      </c>
      <c r="P441" s="48">
        <f t="shared" si="33"/>
        <v>2</v>
      </c>
      <c r="Q441" s="48">
        <f t="shared" si="30"/>
        <v>1</v>
      </c>
      <c r="R441" s="48">
        <f t="shared" si="30"/>
        <v>1</v>
      </c>
      <c r="S441" s="48">
        <f t="shared" si="30"/>
        <v>3</v>
      </c>
      <c r="T441" s="48">
        <f t="shared" si="30"/>
        <v>0</v>
      </c>
      <c r="U441" s="48">
        <f t="shared" si="30"/>
        <v>5</v>
      </c>
    </row>
    <row r="442" spans="1:21" x14ac:dyDescent="0.3">
      <c r="A442" s="10">
        <v>248</v>
      </c>
      <c r="B442" s="48">
        <v>0</v>
      </c>
      <c r="C442" s="48">
        <v>0</v>
      </c>
      <c r="D442" s="48">
        <v>0</v>
      </c>
      <c r="E442" s="48">
        <v>0</v>
      </c>
      <c r="F442" s="48">
        <f t="shared" si="31"/>
        <v>0</v>
      </c>
      <c r="G442" s="48">
        <v>0</v>
      </c>
      <c r="H442" s="48">
        <v>0</v>
      </c>
      <c r="I442" s="48">
        <v>0</v>
      </c>
      <c r="J442" s="48">
        <v>0</v>
      </c>
      <c r="K442" s="48">
        <f t="shared" si="32"/>
        <v>0</v>
      </c>
      <c r="L442" s="48">
        <v>0</v>
      </c>
      <c r="M442" s="48">
        <v>0</v>
      </c>
      <c r="N442" s="48">
        <v>0</v>
      </c>
      <c r="O442" s="48">
        <v>0</v>
      </c>
      <c r="P442" s="48">
        <f t="shared" si="33"/>
        <v>0</v>
      </c>
      <c r="Q442" s="48">
        <f t="shared" si="30"/>
        <v>0</v>
      </c>
      <c r="R442" s="48">
        <f t="shared" si="30"/>
        <v>0</v>
      </c>
      <c r="S442" s="48">
        <f t="shared" si="30"/>
        <v>0</v>
      </c>
      <c r="T442" s="48">
        <f t="shared" si="30"/>
        <v>0</v>
      </c>
      <c r="U442" s="48">
        <f t="shared" si="30"/>
        <v>0</v>
      </c>
    </row>
    <row r="443" spans="1:21" x14ac:dyDescent="0.3">
      <c r="A443" s="10">
        <v>249</v>
      </c>
      <c r="B443" s="48">
        <v>0</v>
      </c>
      <c r="C443" s="48">
        <v>0</v>
      </c>
      <c r="D443" s="48">
        <v>0</v>
      </c>
      <c r="E443" s="48">
        <v>0</v>
      </c>
      <c r="F443" s="48">
        <f t="shared" si="31"/>
        <v>0</v>
      </c>
      <c r="G443" s="48">
        <v>0</v>
      </c>
      <c r="H443" s="48">
        <v>0</v>
      </c>
      <c r="I443" s="48">
        <v>0</v>
      </c>
      <c r="J443" s="48">
        <v>0</v>
      </c>
      <c r="K443" s="48">
        <f t="shared" si="32"/>
        <v>0</v>
      </c>
      <c r="L443" s="48">
        <v>0</v>
      </c>
      <c r="M443" s="48">
        <v>0</v>
      </c>
      <c r="N443" s="48">
        <v>1</v>
      </c>
      <c r="O443" s="48">
        <v>0</v>
      </c>
      <c r="P443" s="48">
        <f t="shared" si="33"/>
        <v>1</v>
      </c>
      <c r="Q443" s="48">
        <f t="shared" ref="Q443:U493" si="34">B443+G443+L443</f>
        <v>0</v>
      </c>
      <c r="R443" s="48">
        <f t="shared" si="34"/>
        <v>0</v>
      </c>
      <c r="S443" s="48">
        <f t="shared" si="34"/>
        <v>1</v>
      </c>
      <c r="T443" s="48">
        <f t="shared" si="34"/>
        <v>0</v>
      </c>
      <c r="U443" s="48">
        <f t="shared" si="34"/>
        <v>1</v>
      </c>
    </row>
    <row r="444" spans="1:21" x14ac:dyDescent="0.3">
      <c r="A444" s="10">
        <v>250</v>
      </c>
      <c r="B444" s="48">
        <v>0</v>
      </c>
      <c r="C444" s="48">
        <v>2</v>
      </c>
      <c r="D444" s="48">
        <v>4</v>
      </c>
      <c r="E444" s="48">
        <v>0</v>
      </c>
      <c r="F444" s="48">
        <f t="shared" si="31"/>
        <v>6</v>
      </c>
      <c r="G444" s="48">
        <v>0</v>
      </c>
      <c r="H444" s="48">
        <v>1</v>
      </c>
      <c r="I444" s="48">
        <v>1</v>
      </c>
      <c r="J444" s="48">
        <v>0</v>
      </c>
      <c r="K444" s="48">
        <f t="shared" si="32"/>
        <v>2</v>
      </c>
      <c r="L444" s="48">
        <v>1</v>
      </c>
      <c r="M444" s="48">
        <v>0</v>
      </c>
      <c r="N444" s="48">
        <v>2</v>
      </c>
      <c r="O444" s="48">
        <v>2</v>
      </c>
      <c r="P444" s="48">
        <f t="shared" si="33"/>
        <v>5</v>
      </c>
      <c r="Q444" s="48">
        <f t="shared" si="34"/>
        <v>1</v>
      </c>
      <c r="R444" s="48">
        <f t="shared" si="34"/>
        <v>3</v>
      </c>
      <c r="S444" s="48">
        <f t="shared" si="34"/>
        <v>7</v>
      </c>
      <c r="T444" s="48">
        <f t="shared" si="34"/>
        <v>2</v>
      </c>
      <c r="U444" s="48">
        <f t="shared" si="34"/>
        <v>13</v>
      </c>
    </row>
    <row r="445" spans="1:21" x14ac:dyDescent="0.3">
      <c r="A445" s="10">
        <v>251</v>
      </c>
      <c r="B445" s="48">
        <v>0</v>
      </c>
      <c r="C445" s="48">
        <v>0</v>
      </c>
      <c r="D445" s="48">
        <v>0</v>
      </c>
      <c r="E445" s="48">
        <v>0</v>
      </c>
      <c r="F445" s="48">
        <f t="shared" si="31"/>
        <v>0</v>
      </c>
      <c r="G445" s="48">
        <v>0</v>
      </c>
      <c r="H445" s="48">
        <v>2</v>
      </c>
      <c r="I445" s="48">
        <v>2</v>
      </c>
      <c r="J445" s="48">
        <v>0</v>
      </c>
      <c r="K445" s="48">
        <f t="shared" si="32"/>
        <v>4</v>
      </c>
      <c r="L445" s="48">
        <v>0</v>
      </c>
      <c r="M445" s="48">
        <v>0</v>
      </c>
      <c r="N445" s="48">
        <v>2</v>
      </c>
      <c r="O445" s="48">
        <v>2</v>
      </c>
      <c r="P445" s="48">
        <f t="shared" si="33"/>
        <v>4</v>
      </c>
      <c r="Q445" s="48">
        <f t="shared" si="34"/>
        <v>0</v>
      </c>
      <c r="R445" s="48">
        <f t="shared" si="34"/>
        <v>2</v>
      </c>
      <c r="S445" s="48">
        <f t="shared" si="34"/>
        <v>4</v>
      </c>
      <c r="T445" s="48">
        <f t="shared" si="34"/>
        <v>2</v>
      </c>
      <c r="U445" s="48">
        <f t="shared" si="34"/>
        <v>8</v>
      </c>
    </row>
    <row r="446" spans="1:21" x14ac:dyDescent="0.3">
      <c r="A446" s="10">
        <v>252</v>
      </c>
      <c r="B446" s="48">
        <v>0</v>
      </c>
      <c r="C446" s="48">
        <v>0</v>
      </c>
      <c r="D446" s="48">
        <v>1</v>
      </c>
      <c r="E446" s="48">
        <v>0</v>
      </c>
      <c r="F446" s="48">
        <f t="shared" si="31"/>
        <v>1</v>
      </c>
      <c r="G446" s="48">
        <v>0</v>
      </c>
      <c r="H446" s="48">
        <v>0</v>
      </c>
      <c r="I446" s="48">
        <v>1</v>
      </c>
      <c r="J446" s="48">
        <v>0</v>
      </c>
      <c r="K446" s="48">
        <f t="shared" si="32"/>
        <v>1</v>
      </c>
      <c r="L446" s="48">
        <v>0</v>
      </c>
      <c r="M446" s="48">
        <v>0</v>
      </c>
      <c r="N446" s="48">
        <v>0</v>
      </c>
      <c r="O446" s="48">
        <v>0</v>
      </c>
      <c r="P446" s="48">
        <f t="shared" si="33"/>
        <v>0</v>
      </c>
      <c r="Q446" s="48">
        <f t="shared" si="34"/>
        <v>0</v>
      </c>
      <c r="R446" s="48">
        <f t="shared" si="34"/>
        <v>0</v>
      </c>
      <c r="S446" s="48">
        <f t="shared" si="34"/>
        <v>2</v>
      </c>
      <c r="T446" s="48">
        <f t="shared" si="34"/>
        <v>0</v>
      </c>
      <c r="U446" s="48">
        <f t="shared" si="34"/>
        <v>2</v>
      </c>
    </row>
    <row r="447" spans="1:21" x14ac:dyDescent="0.3">
      <c r="A447" s="10">
        <v>253</v>
      </c>
      <c r="B447" s="48">
        <v>0</v>
      </c>
      <c r="C447" s="48">
        <v>0</v>
      </c>
      <c r="D447" s="48">
        <v>2</v>
      </c>
      <c r="E447" s="48">
        <v>0</v>
      </c>
      <c r="F447" s="48">
        <f t="shared" si="31"/>
        <v>2</v>
      </c>
      <c r="G447" s="48">
        <v>0</v>
      </c>
      <c r="H447" s="48">
        <v>0</v>
      </c>
      <c r="I447" s="48">
        <v>0</v>
      </c>
      <c r="J447" s="48">
        <v>0</v>
      </c>
      <c r="K447" s="48">
        <f t="shared" si="32"/>
        <v>0</v>
      </c>
      <c r="L447" s="48">
        <v>0</v>
      </c>
      <c r="M447" s="48">
        <v>0</v>
      </c>
      <c r="N447" s="48">
        <v>0</v>
      </c>
      <c r="O447" s="48">
        <v>0</v>
      </c>
      <c r="P447" s="48">
        <f t="shared" si="33"/>
        <v>0</v>
      </c>
      <c r="Q447" s="48">
        <f t="shared" si="34"/>
        <v>0</v>
      </c>
      <c r="R447" s="48">
        <f t="shared" si="34"/>
        <v>0</v>
      </c>
      <c r="S447" s="48">
        <f t="shared" si="34"/>
        <v>2</v>
      </c>
      <c r="T447" s="48">
        <f t="shared" si="34"/>
        <v>0</v>
      </c>
      <c r="U447" s="48">
        <f t="shared" si="34"/>
        <v>2</v>
      </c>
    </row>
    <row r="448" spans="1:21" x14ac:dyDescent="0.3">
      <c r="A448" s="10">
        <v>254</v>
      </c>
      <c r="B448" s="48">
        <v>0</v>
      </c>
      <c r="C448" s="48">
        <v>0</v>
      </c>
      <c r="D448" s="48">
        <v>2</v>
      </c>
      <c r="E448" s="48">
        <v>0</v>
      </c>
      <c r="F448" s="48">
        <f t="shared" si="31"/>
        <v>2</v>
      </c>
      <c r="G448" s="48">
        <v>0</v>
      </c>
      <c r="H448" s="48">
        <v>0</v>
      </c>
      <c r="I448" s="48">
        <v>0</v>
      </c>
      <c r="J448" s="48">
        <v>0</v>
      </c>
      <c r="K448" s="48">
        <f t="shared" si="32"/>
        <v>0</v>
      </c>
      <c r="L448" s="48">
        <v>0</v>
      </c>
      <c r="M448" s="48">
        <v>0</v>
      </c>
      <c r="N448" s="48">
        <v>0</v>
      </c>
      <c r="O448" s="48">
        <v>1</v>
      </c>
      <c r="P448" s="48">
        <f t="shared" si="33"/>
        <v>1</v>
      </c>
      <c r="Q448" s="48">
        <f t="shared" si="34"/>
        <v>0</v>
      </c>
      <c r="R448" s="48">
        <f t="shared" si="34"/>
        <v>0</v>
      </c>
      <c r="S448" s="48">
        <f t="shared" si="34"/>
        <v>2</v>
      </c>
      <c r="T448" s="48">
        <f t="shared" si="34"/>
        <v>1</v>
      </c>
      <c r="U448" s="48">
        <f t="shared" si="34"/>
        <v>3</v>
      </c>
    </row>
    <row r="449" spans="1:21" x14ac:dyDescent="0.3">
      <c r="A449" s="10">
        <v>255</v>
      </c>
      <c r="B449" s="48">
        <v>0</v>
      </c>
      <c r="C449" s="48">
        <v>0</v>
      </c>
      <c r="D449" s="48">
        <v>1</v>
      </c>
      <c r="E449" s="48">
        <v>0</v>
      </c>
      <c r="F449" s="48">
        <f t="shared" si="31"/>
        <v>1</v>
      </c>
      <c r="G449" s="48">
        <v>0</v>
      </c>
      <c r="H449" s="48">
        <v>0</v>
      </c>
      <c r="I449" s="48">
        <v>1</v>
      </c>
      <c r="J449" s="48">
        <v>0</v>
      </c>
      <c r="K449" s="48">
        <f t="shared" si="32"/>
        <v>1</v>
      </c>
      <c r="L449" s="48">
        <v>0</v>
      </c>
      <c r="M449" s="48">
        <v>1</v>
      </c>
      <c r="N449" s="48">
        <v>0</v>
      </c>
      <c r="O449" s="48">
        <v>0</v>
      </c>
      <c r="P449" s="48">
        <f t="shared" si="33"/>
        <v>1</v>
      </c>
      <c r="Q449" s="48">
        <f t="shared" si="34"/>
        <v>0</v>
      </c>
      <c r="R449" s="48">
        <f t="shared" si="34"/>
        <v>1</v>
      </c>
      <c r="S449" s="48">
        <f t="shared" si="34"/>
        <v>2</v>
      </c>
      <c r="T449" s="48">
        <f t="shared" si="34"/>
        <v>0</v>
      </c>
      <c r="U449" s="48">
        <f t="shared" si="34"/>
        <v>3</v>
      </c>
    </row>
    <row r="450" spans="1:21" x14ac:dyDescent="0.3">
      <c r="A450" s="10">
        <v>256</v>
      </c>
      <c r="B450" s="48">
        <v>0</v>
      </c>
      <c r="C450" s="48">
        <v>0</v>
      </c>
      <c r="D450" s="48">
        <v>2</v>
      </c>
      <c r="E450" s="48">
        <v>0</v>
      </c>
      <c r="F450" s="48">
        <f t="shared" si="31"/>
        <v>2</v>
      </c>
      <c r="G450" s="48">
        <v>1</v>
      </c>
      <c r="H450" s="48">
        <v>0</v>
      </c>
      <c r="I450" s="48">
        <v>0</v>
      </c>
      <c r="J450" s="48">
        <v>0</v>
      </c>
      <c r="K450" s="48">
        <f t="shared" si="32"/>
        <v>1</v>
      </c>
      <c r="L450" s="48">
        <v>0</v>
      </c>
      <c r="M450" s="48">
        <v>0</v>
      </c>
      <c r="N450" s="48">
        <v>0</v>
      </c>
      <c r="O450" s="48">
        <v>1</v>
      </c>
      <c r="P450" s="48">
        <f t="shared" si="33"/>
        <v>1</v>
      </c>
      <c r="Q450" s="48">
        <f t="shared" si="34"/>
        <v>1</v>
      </c>
      <c r="R450" s="48">
        <f t="shared" si="34"/>
        <v>0</v>
      </c>
      <c r="S450" s="48">
        <f t="shared" si="34"/>
        <v>2</v>
      </c>
      <c r="T450" s="48">
        <f t="shared" si="34"/>
        <v>1</v>
      </c>
      <c r="U450" s="48">
        <f t="shared" si="34"/>
        <v>4</v>
      </c>
    </row>
    <row r="451" spans="1:21" x14ac:dyDescent="0.3">
      <c r="A451" s="10">
        <v>257</v>
      </c>
      <c r="B451" s="48">
        <v>0</v>
      </c>
      <c r="C451" s="48">
        <v>0</v>
      </c>
      <c r="D451" s="48">
        <v>0</v>
      </c>
      <c r="E451" s="48">
        <v>0</v>
      </c>
      <c r="F451" s="48">
        <f t="shared" si="31"/>
        <v>0</v>
      </c>
      <c r="G451" s="48">
        <v>0</v>
      </c>
      <c r="H451" s="48">
        <v>0</v>
      </c>
      <c r="I451" s="48">
        <v>2</v>
      </c>
      <c r="J451" s="48">
        <v>0</v>
      </c>
      <c r="K451" s="48">
        <f t="shared" si="32"/>
        <v>2</v>
      </c>
      <c r="L451" s="48">
        <v>0</v>
      </c>
      <c r="M451" s="48">
        <v>0</v>
      </c>
      <c r="N451" s="48">
        <v>1</v>
      </c>
      <c r="O451" s="48">
        <v>2</v>
      </c>
      <c r="P451" s="48">
        <f t="shared" si="33"/>
        <v>3</v>
      </c>
      <c r="Q451" s="48">
        <f t="shared" si="34"/>
        <v>0</v>
      </c>
      <c r="R451" s="48">
        <f t="shared" si="34"/>
        <v>0</v>
      </c>
      <c r="S451" s="48">
        <f t="shared" si="34"/>
        <v>3</v>
      </c>
      <c r="T451" s="48">
        <f t="shared" si="34"/>
        <v>2</v>
      </c>
      <c r="U451" s="48">
        <f t="shared" si="34"/>
        <v>5</v>
      </c>
    </row>
    <row r="452" spans="1:21" x14ac:dyDescent="0.3">
      <c r="A452" s="10">
        <v>258</v>
      </c>
      <c r="B452" s="48">
        <v>0</v>
      </c>
      <c r="C452" s="48">
        <v>0</v>
      </c>
      <c r="D452" s="48">
        <v>0</v>
      </c>
      <c r="E452" s="48">
        <v>0</v>
      </c>
      <c r="F452" s="48">
        <f t="shared" si="31"/>
        <v>0</v>
      </c>
      <c r="G452" s="48">
        <v>0</v>
      </c>
      <c r="H452" s="48">
        <v>0</v>
      </c>
      <c r="I452" s="48">
        <v>0</v>
      </c>
      <c r="J452" s="48">
        <v>0</v>
      </c>
      <c r="K452" s="48">
        <f t="shared" si="32"/>
        <v>0</v>
      </c>
      <c r="L452" s="48">
        <v>1</v>
      </c>
      <c r="M452" s="48">
        <v>0</v>
      </c>
      <c r="N452" s="48">
        <v>0</v>
      </c>
      <c r="O452" s="48">
        <v>1</v>
      </c>
      <c r="P452" s="48">
        <f t="shared" si="33"/>
        <v>2</v>
      </c>
      <c r="Q452" s="48">
        <f t="shared" si="34"/>
        <v>1</v>
      </c>
      <c r="R452" s="48">
        <f t="shared" si="34"/>
        <v>0</v>
      </c>
      <c r="S452" s="48">
        <f t="shared" si="34"/>
        <v>0</v>
      </c>
      <c r="T452" s="48">
        <f t="shared" si="34"/>
        <v>1</v>
      </c>
      <c r="U452" s="48">
        <f t="shared" si="34"/>
        <v>2</v>
      </c>
    </row>
    <row r="453" spans="1:21" x14ac:dyDescent="0.3">
      <c r="A453" s="10">
        <v>259</v>
      </c>
      <c r="B453" s="48">
        <v>0</v>
      </c>
      <c r="C453" s="48">
        <v>0</v>
      </c>
      <c r="D453" s="48">
        <v>0</v>
      </c>
      <c r="E453" s="48">
        <v>0</v>
      </c>
      <c r="F453" s="48">
        <f t="shared" si="31"/>
        <v>0</v>
      </c>
      <c r="G453" s="48">
        <v>0</v>
      </c>
      <c r="H453" s="48">
        <v>0</v>
      </c>
      <c r="I453" s="48">
        <v>1</v>
      </c>
      <c r="J453" s="48">
        <v>0</v>
      </c>
      <c r="K453" s="48">
        <f t="shared" si="32"/>
        <v>1</v>
      </c>
      <c r="L453" s="48">
        <v>0</v>
      </c>
      <c r="M453" s="48">
        <v>0</v>
      </c>
      <c r="N453" s="48">
        <v>0</v>
      </c>
      <c r="O453" s="48">
        <v>1</v>
      </c>
      <c r="P453" s="48">
        <f t="shared" si="33"/>
        <v>1</v>
      </c>
      <c r="Q453" s="48">
        <f t="shared" si="34"/>
        <v>0</v>
      </c>
      <c r="R453" s="48">
        <f t="shared" si="34"/>
        <v>0</v>
      </c>
      <c r="S453" s="48">
        <f t="shared" si="34"/>
        <v>1</v>
      </c>
      <c r="T453" s="48">
        <f t="shared" si="34"/>
        <v>1</v>
      </c>
      <c r="U453" s="48">
        <f t="shared" si="34"/>
        <v>2</v>
      </c>
    </row>
    <row r="454" spans="1:21" x14ac:dyDescent="0.3">
      <c r="A454" s="10">
        <v>260</v>
      </c>
      <c r="B454" s="48">
        <v>0</v>
      </c>
      <c r="C454" s="48">
        <v>0</v>
      </c>
      <c r="D454" s="48">
        <v>0</v>
      </c>
      <c r="E454" s="48">
        <v>0</v>
      </c>
      <c r="F454" s="48">
        <f t="shared" si="31"/>
        <v>0</v>
      </c>
      <c r="G454" s="48">
        <v>0</v>
      </c>
      <c r="H454" s="48">
        <v>0</v>
      </c>
      <c r="I454" s="48">
        <v>3</v>
      </c>
      <c r="J454" s="48">
        <v>0</v>
      </c>
      <c r="K454" s="48">
        <f t="shared" si="32"/>
        <v>3</v>
      </c>
      <c r="L454" s="48">
        <v>0</v>
      </c>
      <c r="M454" s="48">
        <v>0</v>
      </c>
      <c r="N454" s="48">
        <v>1</v>
      </c>
      <c r="O454" s="48">
        <v>0</v>
      </c>
      <c r="P454" s="48">
        <f t="shared" si="33"/>
        <v>1</v>
      </c>
      <c r="Q454" s="48">
        <f t="shared" si="34"/>
        <v>0</v>
      </c>
      <c r="R454" s="48">
        <f t="shared" si="34"/>
        <v>0</v>
      </c>
      <c r="S454" s="48">
        <f t="shared" si="34"/>
        <v>4</v>
      </c>
      <c r="T454" s="48">
        <f t="shared" si="34"/>
        <v>0</v>
      </c>
      <c r="U454" s="48">
        <f t="shared" si="34"/>
        <v>4</v>
      </c>
    </row>
    <row r="455" spans="1:21" x14ac:dyDescent="0.3">
      <c r="A455" s="10">
        <v>261</v>
      </c>
      <c r="B455" s="48">
        <v>0</v>
      </c>
      <c r="C455" s="48">
        <v>1</v>
      </c>
      <c r="D455" s="48">
        <v>0</v>
      </c>
      <c r="E455" s="48">
        <v>0</v>
      </c>
      <c r="F455" s="48">
        <f t="shared" si="31"/>
        <v>1</v>
      </c>
      <c r="G455" s="48">
        <v>0</v>
      </c>
      <c r="H455" s="48">
        <v>0</v>
      </c>
      <c r="I455" s="48">
        <v>2</v>
      </c>
      <c r="J455" s="48">
        <v>0</v>
      </c>
      <c r="K455" s="48">
        <f t="shared" si="32"/>
        <v>2</v>
      </c>
      <c r="L455" s="48">
        <v>0</v>
      </c>
      <c r="M455" s="48">
        <v>0</v>
      </c>
      <c r="N455" s="48">
        <v>3</v>
      </c>
      <c r="O455" s="48">
        <v>0</v>
      </c>
      <c r="P455" s="48">
        <f t="shared" si="33"/>
        <v>3</v>
      </c>
      <c r="Q455" s="48">
        <f t="shared" si="34"/>
        <v>0</v>
      </c>
      <c r="R455" s="48">
        <f t="shared" si="34"/>
        <v>1</v>
      </c>
      <c r="S455" s="48">
        <f t="shared" si="34"/>
        <v>5</v>
      </c>
      <c r="T455" s="48">
        <f t="shared" si="34"/>
        <v>0</v>
      </c>
      <c r="U455" s="48">
        <f t="shared" si="34"/>
        <v>6</v>
      </c>
    </row>
    <row r="456" spans="1:21" x14ac:dyDescent="0.3">
      <c r="A456" s="10">
        <v>262</v>
      </c>
      <c r="B456" s="48">
        <v>0</v>
      </c>
      <c r="C456" s="48">
        <v>0</v>
      </c>
      <c r="D456" s="48">
        <v>1</v>
      </c>
      <c r="E456" s="48">
        <v>0</v>
      </c>
      <c r="F456" s="48">
        <f t="shared" si="31"/>
        <v>1</v>
      </c>
      <c r="G456" s="48">
        <v>0</v>
      </c>
      <c r="H456" s="48">
        <v>0</v>
      </c>
      <c r="I456" s="48">
        <v>0</v>
      </c>
      <c r="J456" s="48">
        <v>0</v>
      </c>
      <c r="K456" s="48">
        <f t="shared" si="32"/>
        <v>0</v>
      </c>
      <c r="L456" s="48">
        <v>0</v>
      </c>
      <c r="M456" s="48">
        <v>0</v>
      </c>
      <c r="N456" s="48">
        <v>0</v>
      </c>
      <c r="O456" s="48">
        <v>0</v>
      </c>
      <c r="P456" s="48">
        <f t="shared" si="33"/>
        <v>0</v>
      </c>
      <c r="Q456" s="48">
        <f t="shared" si="34"/>
        <v>0</v>
      </c>
      <c r="R456" s="48">
        <f t="shared" si="34"/>
        <v>0</v>
      </c>
      <c r="S456" s="48">
        <f t="shared" si="34"/>
        <v>1</v>
      </c>
      <c r="T456" s="48">
        <f t="shared" si="34"/>
        <v>0</v>
      </c>
      <c r="U456" s="48">
        <f t="shared" si="34"/>
        <v>1</v>
      </c>
    </row>
    <row r="457" spans="1:21" x14ac:dyDescent="0.3">
      <c r="A457" s="10">
        <v>263</v>
      </c>
      <c r="B457" s="48">
        <v>0</v>
      </c>
      <c r="C457" s="48">
        <v>1</v>
      </c>
      <c r="D457" s="48">
        <v>0</v>
      </c>
      <c r="E457" s="48">
        <v>0</v>
      </c>
      <c r="F457" s="48">
        <f t="shared" si="31"/>
        <v>1</v>
      </c>
      <c r="G457" s="48">
        <v>1</v>
      </c>
      <c r="H457" s="48">
        <v>1</v>
      </c>
      <c r="I457" s="48">
        <v>2</v>
      </c>
      <c r="J457" s="48">
        <v>0</v>
      </c>
      <c r="K457" s="48">
        <f t="shared" si="32"/>
        <v>4</v>
      </c>
      <c r="L457" s="48">
        <v>0</v>
      </c>
      <c r="M457" s="48">
        <v>1</v>
      </c>
      <c r="N457" s="48">
        <v>1</v>
      </c>
      <c r="O457" s="48">
        <v>0</v>
      </c>
      <c r="P457" s="48">
        <f t="shared" si="33"/>
        <v>2</v>
      </c>
      <c r="Q457" s="48">
        <f t="shared" si="34"/>
        <v>1</v>
      </c>
      <c r="R457" s="48">
        <f t="shared" si="34"/>
        <v>3</v>
      </c>
      <c r="S457" s="48">
        <f t="shared" si="34"/>
        <v>3</v>
      </c>
      <c r="T457" s="48">
        <f t="shared" si="34"/>
        <v>0</v>
      </c>
      <c r="U457" s="48">
        <f t="shared" si="34"/>
        <v>7</v>
      </c>
    </row>
    <row r="458" spans="1:21" x14ac:dyDescent="0.3">
      <c r="A458" s="10">
        <v>264</v>
      </c>
      <c r="B458" s="48">
        <v>0</v>
      </c>
      <c r="C458" s="48">
        <v>0</v>
      </c>
      <c r="D458" s="48">
        <v>0</v>
      </c>
      <c r="E458" s="48">
        <v>0</v>
      </c>
      <c r="F458" s="48">
        <f t="shared" si="31"/>
        <v>0</v>
      </c>
      <c r="G458" s="48">
        <v>0</v>
      </c>
      <c r="H458" s="48">
        <v>0</v>
      </c>
      <c r="I458" s="48">
        <v>1</v>
      </c>
      <c r="J458" s="48">
        <v>0</v>
      </c>
      <c r="K458" s="48">
        <f t="shared" si="32"/>
        <v>1</v>
      </c>
      <c r="L458" s="48">
        <v>0</v>
      </c>
      <c r="M458" s="48">
        <v>0</v>
      </c>
      <c r="N458" s="48">
        <v>0</v>
      </c>
      <c r="O458" s="48">
        <v>0</v>
      </c>
      <c r="P458" s="48">
        <f t="shared" si="33"/>
        <v>0</v>
      </c>
      <c r="Q458" s="48">
        <f t="shared" si="34"/>
        <v>0</v>
      </c>
      <c r="R458" s="48">
        <f t="shared" si="34"/>
        <v>0</v>
      </c>
      <c r="S458" s="48">
        <f t="shared" si="34"/>
        <v>1</v>
      </c>
      <c r="T458" s="48">
        <f t="shared" si="34"/>
        <v>0</v>
      </c>
      <c r="U458" s="48">
        <f t="shared" si="34"/>
        <v>1</v>
      </c>
    </row>
    <row r="459" spans="1:21" x14ac:dyDescent="0.3">
      <c r="A459" s="10">
        <v>265</v>
      </c>
      <c r="B459" s="48">
        <v>0</v>
      </c>
      <c r="C459" s="48">
        <v>0</v>
      </c>
      <c r="D459" s="48">
        <v>0</v>
      </c>
      <c r="E459" s="48">
        <v>0</v>
      </c>
      <c r="F459" s="48">
        <f t="shared" si="31"/>
        <v>0</v>
      </c>
      <c r="G459" s="48">
        <v>1</v>
      </c>
      <c r="H459" s="48">
        <v>1</v>
      </c>
      <c r="I459" s="48">
        <v>2</v>
      </c>
      <c r="J459" s="48">
        <v>0</v>
      </c>
      <c r="K459" s="48">
        <f t="shared" si="32"/>
        <v>4</v>
      </c>
      <c r="L459" s="48">
        <v>0</v>
      </c>
      <c r="M459" s="48">
        <v>0</v>
      </c>
      <c r="N459" s="48">
        <v>1</v>
      </c>
      <c r="O459" s="48">
        <v>1</v>
      </c>
      <c r="P459" s="48">
        <f t="shared" si="33"/>
        <v>2</v>
      </c>
      <c r="Q459" s="48">
        <f t="shared" si="34"/>
        <v>1</v>
      </c>
      <c r="R459" s="48">
        <f t="shared" si="34"/>
        <v>1</v>
      </c>
      <c r="S459" s="48">
        <f t="shared" si="34"/>
        <v>3</v>
      </c>
      <c r="T459" s="48">
        <f t="shared" si="34"/>
        <v>1</v>
      </c>
      <c r="U459" s="48">
        <f t="shared" si="34"/>
        <v>6</v>
      </c>
    </row>
    <row r="460" spans="1:21" x14ac:dyDescent="0.3">
      <c r="A460" s="10">
        <v>266</v>
      </c>
      <c r="B460" s="48">
        <v>0</v>
      </c>
      <c r="C460" s="48">
        <v>2</v>
      </c>
      <c r="D460" s="48">
        <v>2</v>
      </c>
      <c r="E460" s="48">
        <v>0</v>
      </c>
      <c r="F460" s="48">
        <f t="shared" si="31"/>
        <v>4</v>
      </c>
      <c r="G460" s="48">
        <v>0</v>
      </c>
      <c r="H460" s="48">
        <v>0</v>
      </c>
      <c r="I460" s="48">
        <v>1</v>
      </c>
      <c r="J460" s="48">
        <v>0</v>
      </c>
      <c r="K460" s="48">
        <f t="shared" si="32"/>
        <v>1</v>
      </c>
      <c r="L460" s="48">
        <v>0</v>
      </c>
      <c r="M460" s="48">
        <v>0</v>
      </c>
      <c r="N460" s="48">
        <v>2</v>
      </c>
      <c r="O460" s="48">
        <v>0</v>
      </c>
      <c r="P460" s="48">
        <f t="shared" si="33"/>
        <v>2</v>
      </c>
      <c r="Q460" s="48">
        <f t="shared" si="34"/>
        <v>0</v>
      </c>
      <c r="R460" s="48">
        <f t="shared" si="34"/>
        <v>2</v>
      </c>
      <c r="S460" s="48">
        <f t="shared" si="34"/>
        <v>5</v>
      </c>
      <c r="T460" s="48">
        <f t="shared" si="34"/>
        <v>0</v>
      </c>
      <c r="U460" s="48">
        <f t="shared" si="34"/>
        <v>7</v>
      </c>
    </row>
    <row r="461" spans="1:21" x14ac:dyDescent="0.3">
      <c r="A461" s="10">
        <v>267</v>
      </c>
      <c r="B461" s="48">
        <v>0</v>
      </c>
      <c r="C461" s="48">
        <v>0</v>
      </c>
      <c r="D461" s="48">
        <v>1</v>
      </c>
      <c r="E461" s="48">
        <v>0</v>
      </c>
      <c r="F461" s="48">
        <f t="shared" si="31"/>
        <v>1</v>
      </c>
      <c r="G461" s="48">
        <v>0</v>
      </c>
      <c r="H461" s="48">
        <v>0</v>
      </c>
      <c r="I461" s="48">
        <v>0</v>
      </c>
      <c r="J461" s="48">
        <v>0</v>
      </c>
      <c r="K461" s="48">
        <f t="shared" si="32"/>
        <v>0</v>
      </c>
      <c r="L461" s="48">
        <v>0</v>
      </c>
      <c r="M461" s="48">
        <v>0</v>
      </c>
      <c r="N461" s="48">
        <v>0</v>
      </c>
      <c r="O461" s="48">
        <v>0</v>
      </c>
      <c r="P461" s="48">
        <f t="shared" si="33"/>
        <v>0</v>
      </c>
      <c r="Q461" s="48">
        <f t="shared" si="34"/>
        <v>0</v>
      </c>
      <c r="R461" s="48">
        <f t="shared" si="34"/>
        <v>0</v>
      </c>
      <c r="S461" s="48">
        <f t="shared" si="34"/>
        <v>1</v>
      </c>
      <c r="T461" s="48">
        <f t="shared" si="34"/>
        <v>0</v>
      </c>
      <c r="U461" s="48">
        <f t="shared" si="34"/>
        <v>1</v>
      </c>
    </row>
    <row r="462" spans="1:21" x14ac:dyDescent="0.3">
      <c r="A462" s="10">
        <v>268</v>
      </c>
      <c r="B462" s="48">
        <v>0</v>
      </c>
      <c r="C462" s="48">
        <v>1</v>
      </c>
      <c r="D462" s="48">
        <v>1</v>
      </c>
      <c r="E462" s="48">
        <v>0</v>
      </c>
      <c r="F462" s="48">
        <f t="shared" si="31"/>
        <v>2</v>
      </c>
      <c r="G462" s="48">
        <v>0</v>
      </c>
      <c r="H462" s="48">
        <v>0</v>
      </c>
      <c r="I462" s="48">
        <v>1</v>
      </c>
      <c r="J462" s="48">
        <v>0</v>
      </c>
      <c r="K462" s="48">
        <f t="shared" si="32"/>
        <v>1</v>
      </c>
      <c r="L462" s="48">
        <v>0</v>
      </c>
      <c r="M462" s="48">
        <v>0</v>
      </c>
      <c r="N462" s="48">
        <v>1</v>
      </c>
      <c r="O462" s="48">
        <v>0</v>
      </c>
      <c r="P462" s="48">
        <f t="shared" si="33"/>
        <v>1</v>
      </c>
      <c r="Q462" s="48">
        <f t="shared" si="34"/>
        <v>0</v>
      </c>
      <c r="R462" s="48">
        <f t="shared" si="34"/>
        <v>1</v>
      </c>
      <c r="S462" s="48">
        <f t="shared" si="34"/>
        <v>3</v>
      </c>
      <c r="T462" s="48">
        <f t="shared" si="34"/>
        <v>0</v>
      </c>
      <c r="U462" s="48">
        <f t="shared" si="34"/>
        <v>4</v>
      </c>
    </row>
    <row r="463" spans="1:21" x14ac:dyDescent="0.3">
      <c r="A463" s="10">
        <v>269</v>
      </c>
      <c r="B463" s="48">
        <v>1</v>
      </c>
      <c r="C463" s="48">
        <v>0</v>
      </c>
      <c r="D463" s="48">
        <v>0</v>
      </c>
      <c r="E463" s="48">
        <v>0</v>
      </c>
      <c r="F463" s="48">
        <f t="shared" si="31"/>
        <v>1</v>
      </c>
      <c r="G463" s="48">
        <v>0</v>
      </c>
      <c r="H463" s="48">
        <v>0</v>
      </c>
      <c r="I463" s="48">
        <v>2</v>
      </c>
      <c r="J463" s="48">
        <v>0</v>
      </c>
      <c r="K463" s="48">
        <f t="shared" si="32"/>
        <v>2</v>
      </c>
      <c r="L463" s="48">
        <v>0</v>
      </c>
      <c r="M463" s="48">
        <v>0</v>
      </c>
      <c r="N463" s="48">
        <v>0</v>
      </c>
      <c r="O463" s="48">
        <v>0</v>
      </c>
      <c r="P463" s="48">
        <f t="shared" si="33"/>
        <v>0</v>
      </c>
      <c r="Q463" s="48">
        <f t="shared" si="34"/>
        <v>1</v>
      </c>
      <c r="R463" s="48">
        <f t="shared" si="34"/>
        <v>0</v>
      </c>
      <c r="S463" s="48">
        <f t="shared" si="34"/>
        <v>2</v>
      </c>
      <c r="T463" s="48">
        <f t="shared" si="34"/>
        <v>0</v>
      </c>
      <c r="U463" s="48">
        <f t="shared" si="34"/>
        <v>3</v>
      </c>
    </row>
    <row r="464" spans="1:21" x14ac:dyDescent="0.3">
      <c r="A464" s="10">
        <v>270</v>
      </c>
      <c r="B464" s="48">
        <v>0</v>
      </c>
      <c r="C464" s="48">
        <v>0</v>
      </c>
      <c r="D464" s="48">
        <v>2</v>
      </c>
      <c r="E464" s="48">
        <v>0</v>
      </c>
      <c r="F464" s="48">
        <f t="shared" si="31"/>
        <v>2</v>
      </c>
      <c r="G464" s="48">
        <v>0</v>
      </c>
      <c r="H464" s="48">
        <v>0</v>
      </c>
      <c r="I464" s="48">
        <v>2</v>
      </c>
      <c r="J464" s="48">
        <v>0</v>
      </c>
      <c r="K464" s="48">
        <f t="shared" si="32"/>
        <v>2</v>
      </c>
      <c r="L464" s="48">
        <v>0</v>
      </c>
      <c r="M464" s="48">
        <v>0</v>
      </c>
      <c r="N464" s="48">
        <v>1</v>
      </c>
      <c r="O464" s="48">
        <v>0</v>
      </c>
      <c r="P464" s="48">
        <f t="shared" si="33"/>
        <v>1</v>
      </c>
      <c r="Q464" s="48">
        <f t="shared" si="34"/>
        <v>0</v>
      </c>
      <c r="R464" s="48">
        <f t="shared" si="34"/>
        <v>0</v>
      </c>
      <c r="S464" s="48">
        <f t="shared" si="34"/>
        <v>5</v>
      </c>
      <c r="T464" s="48">
        <f t="shared" si="34"/>
        <v>0</v>
      </c>
      <c r="U464" s="48">
        <f t="shared" si="34"/>
        <v>5</v>
      </c>
    </row>
    <row r="465" spans="1:21" x14ac:dyDescent="0.3">
      <c r="A465" s="10">
        <v>271</v>
      </c>
      <c r="B465" s="48">
        <v>0</v>
      </c>
      <c r="C465" s="48">
        <v>0</v>
      </c>
      <c r="D465" s="48">
        <v>1</v>
      </c>
      <c r="E465" s="48">
        <v>0</v>
      </c>
      <c r="F465" s="48">
        <f t="shared" si="31"/>
        <v>1</v>
      </c>
      <c r="G465" s="48">
        <v>0</v>
      </c>
      <c r="H465" s="48">
        <v>0</v>
      </c>
      <c r="I465" s="48">
        <v>1</v>
      </c>
      <c r="J465" s="48">
        <v>0</v>
      </c>
      <c r="K465" s="48">
        <f t="shared" si="32"/>
        <v>1</v>
      </c>
      <c r="L465" s="48">
        <v>0</v>
      </c>
      <c r="M465" s="48">
        <v>1</v>
      </c>
      <c r="N465" s="48">
        <v>0</v>
      </c>
      <c r="O465" s="48">
        <v>0</v>
      </c>
      <c r="P465" s="48">
        <f t="shared" si="33"/>
        <v>1</v>
      </c>
      <c r="Q465" s="48">
        <f t="shared" si="34"/>
        <v>0</v>
      </c>
      <c r="R465" s="48">
        <f t="shared" si="34"/>
        <v>1</v>
      </c>
      <c r="S465" s="48">
        <f t="shared" si="34"/>
        <v>2</v>
      </c>
      <c r="T465" s="48">
        <f t="shared" si="34"/>
        <v>0</v>
      </c>
      <c r="U465" s="48">
        <f t="shared" si="34"/>
        <v>3</v>
      </c>
    </row>
    <row r="466" spans="1:21" x14ac:dyDescent="0.3">
      <c r="A466" s="10">
        <v>272</v>
      </c>
      <c r="B466" s="48">
        <v>0</v>
      </c>
      <c r="C466" s="48">
        <v>0</v>
      </c>
      <c r="D466" s="48">
        <v>1</v>
      </c>
      <c r="E466" s="48">
        <v>0</v>
      </c>
      <c r="F466" s="48">
        <f t="shared" si="31"/>
        <v>1</v>
      </c>
      <c r="G466" s="48">
        <v>0</v>
      </c>
      <c r="H466" s="48">
        <v>0</v>
      </c>
      <c r="I466" s="48">
        <v>0</v>
      </c>
      <c r="J466" s="48">
        <v>0</v>
      </c>
      <c r="K466" s="48">
        <f t="shared" si="32"/>
        <v>0</v>
      </c>
      <c r="L466" s="48">
        <v>0</v>
      </c>
      <c r="M466" s="48">
        <v>0</v>
      </c>
      <c r="N466" s="48">
        <v>0</v>
      </c>
      <c r="O466" s="48">
        <v>0</v>
      </c>
      <c r="P466" s="48">
        <f t="shared" si="33"/>
        <v>0</v>
      </c>
      <c r="Q466" s="48">
        <f t="shared" si="34"/>
        <v>0</v>
      </c>
      <c r="R466" s="48">
        <f t="shared" si="34"/>
        <v>0</v>
      </c>
      <c r="S466" s="48">
        <f t="shared" si="34"/>
        <v>1</v>
      </c>
      <c r="T466" s="48">
        <f t="shared" si="34"/>
        <v>0</v>
      </c>
      <c r="U466" s="48">
        <f t="shared" si="34"/>
        <v>1</v>
      </c>
    </row>
    <row r="467" spans="1:21" x14ac:dyDescent="0.3">
      <c r="A467" s="10">
        <v>273</v>
      </c>
      <c r="B467" s="48">
        <v>0</v>
      </c>
      <c r="C467" s="48">
        <v>0</v>
      </c>
      <c r="D467" s="48">
        <v>1</v>
      </c>
      <c r="E467" s="48">
        <v>0</v>
      </c>
      <c r="F467" s="48">
        <f t="shared" si="31"/>
        <v>1</v>
      </c>
      <c r="G467" s="48">
        <v>0</v>
      </c>
      <c r="H467" s="48">
        <v>0</v>
      </c>
      <c r="I467" s="48">
        <v>0</v>
      </c>
      <c r="J467" s="48">
        <v>0</v>
      </c>
      <c r="K467" s="48">
        <f t="shared" si="32"/>
        <v>0</v>
      </c>
      <c r="L467" s="48">
        <v>0</v>
      </c>
      <c r="M467" s="48">
        <v>0</v>
      </c>
      <c r="N467" s="48">
        <v>0</v>
      </c>
      <c r="O467" s="48">
        <v>0</v>
      </c>
      <c r="P467" s="48">
        <f t="shared" si="33"/>
        <v>0</v>
      </c>
      <c r="Q467" s="48">
        <f t="shared" si="34"/>
        <v>0</v>
      </c>
      <c r="R467" s="48">
        <f t="shared" si="34"/>
        <v>0</v>
      </c>
      <c r="S467" s="48">
        <f t="shared" si="34"/>
        <v>1</v>
      </c>
      <c r="T467" s="48">
        <f t="shared" si="34"/>
        <v>0</v>
      </c>
      <c r="U467" s="48">
        <f t="shared" si="34"/>
        <v>1</v>
      </c>
    </row>
    <row r="468" spans="1:21" x14ac:dyDescent="0.3">
      <c r="A468" s="10">
        <v>274</v>
      </c>
      <c r="B468" s="48">
        <v>0</v>
      </c>
      <c r="C468" s="48">
        <v>1</v>
      </c>
      <c r="D468" s="48">
        <v>0</v>
      </c>
      <c r="E468" s="48">
        <v>0</v>
      </c>
      <c r="F468" s="48">
        <f t="shared" si="31"/>
        <v>1</v>
      </c>
      <c r="G468" s="48">
        <v>0</v>
      </c>
      <c r="H468" s="48">
        <v>0</v>
      </c>
      <c r="I468" s="48">
        <v>0</v>
      </c>
      <c r="J468" s="48">
        <v>0</v>
      </c>
      <c r="K468" s="48">
        <f t="shared" si="32"/>
        <v>0</v>
      </c>
      <c r="L468" s="48">
        <v>0</v>
      </c>
      <c r="M468" s="48">
        <v>0</v>
      </c>
      <c r="N468" s="48">
        <v>0</v>
      </c>
      <c r="O468" s="48">
        <v>1</v>
      </c>
      <c r="P468" s="48">
        <f t="shared" si="33"/>
        <v>1</v>
      </c>
      <c r="Q468" s="48">
        <f t="shared" si="34"/>
        <v>0</v>
      </c>
      <c r="R468" s="48">
        <f t="shared" si="34"/>
        <v>1</v>
      </c>
      <c r="S468" s="48">
        <f t="shared" si="34"/>
        <v>0</v>
      </c>
      <c r="T468" s="48">
        <f t="shared" si="34"/>
        <v>1</v>
      </c>
      <c r="U468" s="48">
        <f t="shared" si="34"/>
        <v>2</v>
      </c>
    </row>
    <row r="469" spans="1:21" x14ac:dyDescent="0.3">
      <c r="A469" s="10">
        <v>275</v>
      </c>
      <c r="B469" s="48">
        <v>0</v>
      </c>
      <c r="C469" s="48">
        <v>0</v>
      </c>
      <c r="D469" s="48">
        <v>0</v>
      </c>
      <c r="E469" s="48">
        <v>0</v>
      </c>
      <c r="F469" s="48">
        <f t="shared" si="31"/>
        <v>0</v>
      </c>
      <c r="G469" s="48">
        <v>0</v>
      </c>
      <c r="H469" s="48">
        <v>0</v>
      </c>
      <c r="I469" s="48">
        <v>0</v>
      </c>
      <c r="J469" s="48">
        <v>0</v>
      </c>
      <c r="K469" s="48">
        <f t="shared" si="32"/>
        <v>0</v>
      </c>
      <c r="L469" s="48">
        <v>0</v>
      </c>
      <c r="M469" s="48">
        <v>1</v>
      </c>
      <c r="N469" s="48">
        <v>1</v>
      </c>
      <c r="O469" s="48">
        <v>0</v>
      </c>
      <c r="P469" s="48">
        <f t="shared" si="33"/>
        <v>2</v>
      </c>
      <c r="Q469" s="48">
        <f t="shared" si="34"/>
        <v>0</v>
      </c>
      <c r="R469" s="48">
        <f t="shared" si="34"/>
        <v>1</v>
      </c>
      <c r="S469" s="48">
        <f t="shared" si="34"/>
        <v>1</v>
      </c>
      <c r="T469" s="48">
        <f t="shared" si="34"/>
        <v>0</v>
      </c>
      <c r="U469" s="48">
        <f t="shared" si="34"/>
        <v>2</v>
      </c>
    </row>
    <row r="470" spans="1:21" x14ac:dyDescent="0.3">
      <c r="A470" s="10">
        <v>276</v>
      </c>
      <c r="B470" s="48">
        <v>0</v>
      </c>
      <c r="C470" s="48">
        <v>2</v>
      </c>
      <c r="D470" s="48">
        <v>1</v>
      </c>
      <c r="E470" s="48">
        <v>0</v>
      </c>
      <c r="F470" s="48">
        <f t="shared" si="31"/>
        <v>3</v>
      </c>
      <c r="G470" s="48">
        <v>0</v>
      </c>
      <c r="H470" s="48">
        <v>1</v>
      </c>
      <c r="I470" s="48">
        <v>1</v>
      </c>
      <c r="J470" s="48">
        <v>0</v>
      </c>
      <c r="K470" s="48">
        <f t="shared" si="32"/>
        <v>2</v>
      </c>
      <c r="L470" s="48">
        <v>0</v>
      </c>
      <c r="M470" s="48">
        <v>0</v>
      </c>
      <c r="N470" s="48">
        <v>0</v>
      </c>
      <c r="O470" s="48">
        <v>0</v>
      </c>
      <c r="P470" s="48">
        <f t="shared" si="33"/>
        <v>0</v>
      </c>
      <c r="Q470" s="48">
        <f t="shared" si="34"/>
        <v>0</v>
      </c>
      <c r="R470" s="48">
        <f t="shared" si="34"/>
        <v>3</v>
      </c>
      <c r="S470" s="48">
        <f t="shared" si="34"/>
        <v>2</v>
      </c>
      <c r="T470" s="48">
        <f t="shared" si="34"/>
        <v>0</v>
      </c>
      <c r="U470" s="48">
        <f t="shared" si="34"/>
        <v>5</v>
      </c>
    </row>
    <row r="471" spans="1:21" x14ac:dyDescent="0.3">
      <c r="A471" s="10">
        <v>277</v>
      </c>
      <c r="B471" s="48">
        <v>0</v>
      </c>
      <c r="C471" s="48">
        <v>0</v>
      </c>
      <c r="D471" s="48">
        <v>0</v>
      </c>
      <c r="E471" s="48">
        <v>0</v>
      </c>
      <c r="F471" s="48">
        <f t="shared" si="31"/>
        <v>0</v>
      </c>
      <c r="G471" s="48">
        <v>0</v>
      </c>
      <c r="H471" s="48">
        <v>0</v>
      </c>
      <c r="I471" s="48">
        <v>1</v>
      </c>
      <c r="J471" s="48">
        <v>0</v>
      </c>
      <c r="K471" s="48">
        <f t="shared" si="32"/>
        <v>1</v>
      </c>
      <c r="L471" s="48">
        <v>0</v>
      </c>
      <c r="M471" s="48">
        <v>0</v>
      </c>
      <c r="N471" s="48">
        <v>0</v>
      </c>
      <c r="O471" s="48">
        <v>0</v>
      </c>
      <c r="P471" s="48">
        <f t="shared" si="33"/>
        <v>0</v>
      </c>
      <c r="Q471" s="48">
        <f t="shared" si="34"/>
        <v>0</v>
      </c>
      <c r="R471" s="48">
        <f t="shared" si="34"/>
        <v>0</v>
      </c>
      <c r="S471" s="48">
        <f t="shared" si="34"/>
        <v>1</v>
      </c>
      <c r="T471" s="48">
        <f t="shared" si="34"/>
        <v>0</v>
      </c>
      <c r="U471" s="48">
        <f t="shared" si="34"/>
        <v>1</v>
      </c>
    </row>
    <row r="472" spans="1:21" x14ac:dyDescent="0.3">
      <c r="A472" s="10">
        <v>278</v>
      </c>
      <c r="B472" s="48">
        <v>0</v>
      </c>
      <c r="C472" s="48">
        <v>0</v>
      </c>
      <c r="D472" s="48">
        <v>0</v>
      </c>
      <c r="E472" s="48">
        <v>0</v>
      </c>
      <c r="F472" s="48">
        <f t="shared" si="31"/>
        <v>0</v>
      </c>
      <c r="G472" s="48">
        <v>0</v>
      </c>
      <c r="H472" s="48">
        <v>0</v>
      </c>
      <c r="I472" s="48">
        <v>0</v>
      </c>
      <c r="J472" s="48">
        <v>0</v>
      </c>
      <c r="K472" s="48">
        <f t="shared" si="32"/>
        <v>0</v>
      </c>
      <c r="L472" s="48">
        <v>0</v>
      </c>
      <c r="M472" s="48">
        <v>0</v>
      </c>
      <c r="N472" s="48">
        <v>0</v>
      </c>
      <c r="O472" s="48">
        <v>0</v>
      </c>
      <c r="P472" s="48">
        <f t="shared" si="33"/>
        <v>0</v>
      </c>
      <c r="Q472" s="48">
        <f t="shared" si="34"/>
        <v>0</v>
      </c>
      <c r="R472" s="48">
        <f t="shared" si="34"/>
        <v>0</v>
      </c>
      <c r="S472" s="48">
        <f t="shared" si="34"/>
        <v>0</v>
      </c>
      <c r="T472" s="48">
        <f t="shared" si="34"/>
        <v>0</v>
      </c>
      <c r="U472" s="48">
        <f t="shared" si="34"/>
        <v>0</v>
      </c>
    </row>
    <row r="473" spans="1:21" x14ac:dyDescent="0.3">
      <c r="A473" s="10">
        <v>279</v>
      </c>
      <c r="B473" s="48">
        <v>0</v>
      </c>
      <c r="C473" s="48">
        <v>0</v>
      </c>
      <c r="D473" s="48">
        <v>0</v>
      </c>
      <c r="E473" s="48">
        <v>0</v>
      </c>
      <c r="F473" s="48">
        <f t="shared" si="31"/>
        <v>0</v>
      </c>
      <c r="G473" s="48">
        <v>0</v>
      </c>
      <c r="H473" s="48">
        <v>0</v>
      </c>
      <c r="I473" s="48">
        <v>1</v>
      </c>
      <c r="J473" s="48">
        <v>0</v>
      </c>
      <c r="K473" s="48">
        <f t="shared" si="32"/>
        <v>1</v>
      </c>
      <c r="L473" s="48">
        <v>0</v>
      </c>
      <c r="M473" s="48">
        <v>1</v>
      </c>
      <c r="N473" s="48">
        <v>0</v>
      </c>
      <c r="O473" s="48">
        <v>1</v>
      </c>
      <c r="P473" s="48">
        <f t="shared" si="33"/>
        <v>2</v>
      </c>
      <c r="Q473" s="48">
        <f t="shared" si="34"/>
        <v>0</v>
      </c>
      <c r="R473" s="48">
        <f t="shared" si="34"/>
        <v>1</v>
      </c>
      <c r="S473" s="48">
        <f t="shared" si="34"/>
        <v>1</v>
      </c>
      <c r="T473" s="48">
        <f t="shared" si="34"/>
        <v>1</v>
      </c>
      <c r="U473" s="48">
        <f t="shared" si="34"/>
        <v>3</v>
      </c>
    </row>
    <row r="474" spans="1:21" x14ac:dyDescent="0.3">
      <c r="A474" s="10">
        <v>280</v>
      </c>
      <c r="B474" s="48">
        <v>0</v>
      </c>
      <c r="C474" s="48">
        <v>0</v>
      </c>
      <c r="D474" s="48">
        <v>0</v>
      </c>
      <c r="E474" s="48">
        <v>0</v>
      </c>
      <c r="F474" s="48">
        <f t="shared" si="31"/>
        <v>0</v>
      </c>
      <c r="G474" s="48">
        <v>0</v>
      </c>
      <c r="H474" s="48">
        <v>0</v>
      </c>
      <c r="I474" s="48">
        <v>0</v>
      </c>
      <c r="J474" s="48">
        <v>1</v>
      </c>
      <c r="K474" s="48">
        <f t="shared" si="32"/>
        <v>1</v>
      </c>
      <c r="L474" s="48">
        <v>1</v>
      </c>
      <c r="M474" s="48">
        <v>0</v>
      </c>
      <c r="N474" s="48">
        <v>1</v>
      </c>
      <c r="O474" s="48">
        <v>0</v>
      </c>
      <c r="P474" s="48">
        <f t="shared" si="33"/>
        <v>2</v>
      </c>
      <c r="Q474" s="48">
        <f t="shared" si="34"/>
        <v>1</v>
      </c>
      <c r="R474" s="48">
        <f t="shared" si="34"/>
        <v>0</v>
      </c>
      <c r="S474" s="48">
        <f t="shared" si="34"/>
        <v>1</v>
      </c>
      <c r="T474" s="48">
        <f t="shared" si="34"/>
        <v>1</v>
      </c>
      <c r="U474" s="48">
        <f t="shared" si="34"/>
        <v>3</v>
      </c>
    </row>
    <row r="475" spans="1:21" x14ac:dyDescent="0.3">
      <c r="A475" s="10">
        <v>281</v>
      </c>
      <c r="B475" s="48">
        <v>0</v>
      </c>
      <c r="C475" s="48">
        <v>0</v>
      </c>
      <c r="D475" s="48">
        <v>0</v>
      </c>
      <c r="E475" s="48">
        <v>0</v>
      </c>
      <c r="F475" s="48">
        <f t="shared" si="31"/>
        <v>0</v>
      </c>
      <c r="G475" s="48">
        <v>0</v>
      </c>
      <c r="H475" s="48">
        <v>0</v>
      </c>
      <c r="I475" s="48">
        <v>0</v>
      </c>
      <c r="J475" s="48">
        <v>0</v>
      </c>
      <c r="K475" s="48">
        <f t="shared" si="32"/>
        <v>0</v>
      </c>
      <c r="L475" s="48">
        <v>0</v>
      </c>
      <c r="M475" s="48">
        <v>0</v>
      </c>
      <c r="N475" s="48">
        <v>0</v>
      </c>
      <c r="O475" s="48">
        <v>0</v>
      </c>
      <c r="P475" s="48">
        <f t="shared" si="33"/>
        <v>0</v>
      </c>
      <c r="Q475" s="48">
        <f t="shared" si="34"/>
        <v>0</v>
      </c>
      <c r="R475" s="48">
        <f t="shared" si="34"/>
        <v>0</v>
      </c>
      <c r="S475" s="48">
        <f t="shared" si="34"/>
        <v>0</v>
      </c>
      <c r="T475" s="48">
        <f t="shared" si="34"/>
        <v>0</v>
      </c>
      <c r="U475" s="48">
        <f t="shared" si="34"/>
        <v>0</v>
      </c>
    </row>
    <row r="476" spans="1:21" x14ac:dyDescent="0.3">
      <c r="A476" s="10">
        <v>282</v>
      </c>
      <c r="B476" s="48">
        <v>0</v>
      </c>
      <c r="C476" s="48">
        <v>0</v>
      </c>
      <c r="D476" s="48">
        <v>1</v>
      </c>
      <c r="E476" s="48">
        <v>0</v>
      </c>
      <c r="F476" s="48">
        <f t="shared" si="31"/>
        <v>1</v>
      </c>
      <c r="G476" s="48">
        <v>0</v>
      </c>
      <c r="H476" s="48">
        <v>0</v>
      </c>
      <c r="I476" s="48">
        <v>0</v>
      </c>
      <c r="J476" s="48">
        <v>0</v>
      </c>
      <c r="K476" s="48">
        <f t="shared" si="32"/>
        <v>0</v>
      </c>
      <c r="L476" s="48">
        <v>0</v>
      </c>
      <c r="M476" s="48">
        <v>1</v>
      </c>
      <c r="N476" s="48">
        <v>0</v>
      </c>
      <c r="O476" s="48">
        <v>0</v>
      </c>
      <c r="P476" s="48">
        <f t="shared" si="33"/>
        <v>1</v>
      </c>
      <c r="Q476" s="48">
        <f t="shared" si="34"/>
        <v>0</v>
      </c>
      <c r="R476" s="48">
        <f t="shared" si="34"/>
        <v>1</v>
      </c>
      <c r="S476" s="48">
        <f t="shared" si="34"/>
        <v>1</v>
      </c>
      <c r="T476" s="48">
        <f t="shared" si="34"/>
        <v>0</v>
      </c>
      <c r="U476" s="48">
        <f t="shared" si="34"/>
        <v>2</v>
      </c>
    </row>
    <row r="477" spans="1:21" x14ac:dyDescent="0.3">
      <c r="A477" s="10">
        <v>283</v>
      </c>
      <c r="B477" s="48">
        <v>1</v>
      </c>
      <c r="C477" s="48">
        <v>0</v>
      </c>
      <c r="D477" s="48">
        <v>1</v>
      </c>
      <c r="E477" s="48">
        <v>0</v>
      </c>
      <c r="F477" s="48">
        <f t="shared" si="31"/>
        <v>2</v>
      </c>
      <c r="G477" s="48">
        <v>0</v>
      </c>
      <c r="H477" s="48">
        <v>1</v>
      </c>
      <c r="I477" s="48">
        <v>1</v>
      </c>
      <c r="J477" s="48">
        <v>0</v>
      </c>
      <c r="K477" s="48">
        <f t="shared" si="32"/>
        <v>2</v>
      </c>
      <c r="L477" s="48">
        <v>0</v>
      </c>
      <c r="M477" s="48">
        <v>0</v>
      </c>
      <c r="N477" s="48">
        <v>2</v>
      </c>
      <c r="O477" s="48">
        <v>0</v>
      </c>
      <c r="P477" s="48">
        <f t="shared" si="33"/>
        <v>2</v>
      </c>
      <c r="Q477" s="48">
        <f t="shared" si="34"/>
        <v>1</v>
      </c>
      <c r="R477" s="48">
        <f t="shared" si="34"/>
        <v>1</v>
      </c>
      <c r="S477" s="48">
        <f t="shared" si="34"/>
        <v>4</v>
      </c>
      <c r="T477" s="48">
        <f t="shared" si="34"/>
        <v>0</v>
      </c>
      <c r="U477" s="48">
        <f t="shared" si="34"/>
        <v>6</v>
      </c>
    </row>
    <row r="478" spans="1:21" x14ac:dyDescent="0.3">
      <c r="A478" s="10">
        <v>284</v>
      </c>
      <c r="B478" s="48">
        <v>0</v>
      </c>
      <c r="C478" s="48">
        <v>0</v>
      </c>
      <c r="D478" s="48">
        <v>0</v>
      </c>
      <c r="E478" s="48">
        <v>0</v>
      </c>
      <c r="F478" s="48">
        <f t="shared" si="31"/>
        <v>0</v>
      </c>
      <c r="G478" s="48">
        <v>0</v>
      </c>
      <c r="H478" s="48">
        <v>0</v>
      </c>
      <c r="I478" s="48">
        <v>0</v>
      </c>
      <c r="J478" s="48">
        <v>0</v>
      </c>
      <c r="K478" s="48">
        <f t="shared" si="32"/>
        <v>0</v>
      </c>
      <c r="L478" s="48">
        <v>0</v>
      </c>
      <c r="M478" s="48">
        <v>0</v>
      </c>
      <c r="N478" s="48">
        <v>0</v>
      </c>
      <c r="O478" s="48">
        <v>1</v>
      </c>
      <c r="P478" s="48">
        <f t="shared" si="33"/>
        <v>1</v>
      </c>
      <c r="Q478" s="48">
        <f t="shared" si="34"/>
        <v>0</v>
      </c>
      <c r="R478" s="48">
        <f t="shared" si="34"/>
        <v>0</v>
      </c>
      <c r="S478" s="48">
        <f t="shared" si="34"/>
        <v>0</v>
      </c>
      <c r="T478" s="48">
        <f t="shared" si="34"/>
        <v>1</v>
      </c>
      <c r="U478" s="48">
        <f t="shared" si="34"/>
        <v>1</v>
      </c>
    </row>
    <row r="479" spans="1:21" x14ac:dyDescent="0.3">
      <c r="A479" s="10">
        <v>285</v>
      </c>
      <c r="B479" s="48">
        <v>0</v>
      </c>
      <c r="C479" s="48">
        <v>0</v>
      </c>
      <c r="D479" s="48">
        <v>0</v>
      </c>
      <c r="E479" s="48">
        <v>0</v>
      </c>
      <c r="F479" s="48">
        <f t="shared" si="31"/>
        <v>0</v>
      </c>
      <c r="G479" s="48">
        <v>0</v>
      </c>
      <c r="H479" s="48">
        <v>0</v>
      </c>
      <c r="I479" s="48">
        <v>0</v>
      </c>
      <c r="J479" s="48">
        <v>2</v>
      </c>
      <c r="K479" s="48">
        <f t="shared" si="32"/>
        <v>2</v>
      </c>
      <c r="L479" s="48">
        <v>0</v>
      </c>
      <c r="M479" s="48">
        <v>0</v>
      </c>
      <c r="N479" s="48">
        <v>0</v>
      </c>
      <c r="O479" s="48">
        <v>0</v>
      </c>
      <c r="P479" s="48">
        <f t="shared" si="33"/>
        <v>0</v>
      </c>
      <c r="Q479" s="48">
        <f t="shared" si="34"/>
        <v>0</v>
      </c>
      <c r="R479" s="48">
        <f t="shared" si="34"/>
        <v>0</v>
      </c>
      <c r="S479" s="48">
        <f t="shared" si="34"/>
        <v>0</v>
      </c>
      <c r="T479" s="48">
        <f t="shared" si="34"/>
        <v>2</v>
      </c>
      <c r="U479" s="48">
        <f t="shared" si="34"/>
        <v>2</v>
      </c>
    </row>
    <row r="480" spans="1:21" x14ac:dyDescent="0.3">
      <c r="A480" s="10">
        <v>286</v>
      </c>
      <c r="B480" s="48">
        <v>0</v>
      </c>
      <c r="C480" s="48">
        <v>0</v>
      </c>
      <c r="D480" s="48">
        <v>0</v>
      </c>
      <c r="E480" s="48">
        <v>0</v>
      </c>
      <c r="F480" s="48">
        <f t="shared" si="31"/>
        <v>0</v>
      </c>
      <c r="G480" s="48">
        <v>0</v>
      </c>
      <c r="H480" s="48">
        <v>2</v>
      </c>
      <c r="I480" s="48">
        <v>0</v>
      </c>
      <c r="J480" s="48">
        <v>1</v>
      </c>
      <c r="K480" s="48">
        <f t="shared" si="32"/>
        <v>3</v>
      </c>
      <c r="L480" s="48">
        <v>0</v>
      </c>
      <c r="M480" s="48">
        <v>1</v>
      </c>
      <c r="N480" s="48">
        <v>2</v>
      </c>
      <c r="O480" s="48">
        <v>0</v>
      </c>
      <c r="P480" s="48">
        <f t="shared" si="33"/>
        <v>3</v>
      </c>
      <c r="Q480" s="48">
        <f t="shared" si="34"/>
        <v>0</v>
      </c>
      <c r="R480" s="48">
        <f t="shared" si="34"/>
        <v>3</v>
      </c>
      <c r="S480" s="48">
        <f t="shared" si="34"/>
        <v>2</v>
      </c>
      <c r="T480" s="48">
        <f t="shared" si="34"/>
        <v>1</v>
      </c>
      <c r="U480" s="48">
        <f t="shared" si="34"/>
        <v>6</v>
      </c>
    </row>
    <row r="481" spans="1:21" x14ac:dyDescent="0.3">
      <c r="A481" s="10">
        <v>287</v>
      </c>
      <c r="B481" s="48">
        <v>0</v>
      </c>
      <c r="C481" s="48">
        <v>0</v>
      </c>
      <c r="D481" s="48">
        <v>1</v>
      </c>
      <c r="E481" s="48">
        <v>0</v>
      </c>
      <c r="F481" s="48">
        <f t="shared" si="31"/>
        <v>1</v>
      </c>
      <c r="G481" s="48">
        <v>0</v>
      </c>
      <c r="H481" s="48">
        <v>1</v>
      </c>
      <c r="I481" s="48">
        <v>1</v>
      </c>
      <c r="J481" s="48">
        <v>0</v>
      </c>
      <c r="K481" s="48">
        <f t="shared" si="32"/>
        <v>2</v>
      </c>
      <c r="L481" s="48">
        <v>0</v>
      </c>
      <c r="M481" s="48">
        <v>0</v>
      </c>
      <c r="N481" s="48">
        <v>0</v>
      </c>
      <c r="O481" s="48">
        <v>0</v>
      </c>
      <c r="P481" s="48">
        <f t="shared" si="33"/>
        <v>0</v>
      </c>
      <c r="Q481" s="48">
        <f t="shared" si="34"/>
        <v>0</v>
      </c>
      <c r="R481" s="48">
        <f t="shared" si="34"/>
        <v>1</v>
      </c>
      <c r="S481" s="48">
        <f t="shared" si="34"/>
        <v>2</v>
      </c>
      <c r="T481" s="48">
        <f t="shared" si="34"/>
        <v>0</v>
      </c>
      <c r="U481" s="48">
        <f t="shared" si="34"/>
        <v>3</v>
      </c>
    </row>
    <row r="482" spans="1:21" x14ac:dyDescent="0.3">
      <c r="A482" s="10">
        <v>288</v>
      </c>
      <c r="B482" s="48">
        <v>0</v>
      </c>
      <c r="C482" s="48">
        <v>0</v>
      </c>
      <c r="D482" s="48">
        <v>2</v>
      </c>
      <c r="E482" s="48">
        <v>0</v>
      </c>
      <c r="F482" s="48">
        <f t="shared" ref="F482:F545" si="35">SUM(B482:E482)</f>
        <v>2</v>
      </c>
      <c r="G482" s="48">
        <v>0</v>
      </c>
      <c r="H482" s="48">
        <v>0</v>
      </c>
      <c r="I482" s="48">
        <v>0</v>
      </c>
      <c r="J482" s="48">
        <v>1</v>
      </c>
      <c r="K482" s="48">
        <f t="shared" ref="K482:K545" si="36">SUM(G482:J482)</f>
        <v>1</v>
      </c>
      <c r="L482" s="48">
        <v>0</v>
      </c>
      <c r="M482" s="48">
        <v>0</v>
      </c>
      <c r="N482" s="48">
        <v>4</v>
      </c>
      <c r="O482" s="48">
        <v>1</v>
      </c>
      <c r="P482" s="48">
        <f t="shared" ref="P482:P515" si="37">SUM(L482:O482)</f>
        <v>5</v>
      </c>
      <c r="Q482" s="48">
        <f t="shared" si="34"/>
        <v>0</v>
      </c>
      <c r="R482" s="48">
        <f t="shared" si="34"/>
        <v>0</v>
      </c>
      <c r="S482" s="48">
        <f t="shared" si="34"/>
        <v>6</v>
      </c>
      <c r="T482" s="48">
        <f t="shared" si="34"/>
        <v>2</v>
      </c>
      <c r="U482" s="48">
        <f t="shared" si="34"/>
        <v>8</v>
      </c>
    </row>
    <row r="483" spans="1:21" x14ac:dyDescent="0.3">
      <c r="A483" s="10">
        <v>289</v>
      </c>
      <c r="B483" s="48">
        <v>0</v>
      </c>
      <c r="C483" s="48">
        <v>0</v>
      </c>
      <c r="D483" s="48">
        <v>0</v>
      </c>
      <c r="E483" s="48">
        <v>0</v>
      </c>
      <c r="F483" s="48">
        <f t="shared" si="35"/>
        <v>0</v>
      </c>
      <c r="G483" s="48">
        <v>0</v>
      </c>
      <c r="H483" s="48">
        <v>0</v>
      </c>
      <c r="I483" s="48">
        <v>0</v>
      </c>
      <c r="J483" s="48">
        <v>1</v>
      </c>
      <c r="K483" s="48">
        <f t="shared" si="36"/>
        <v>1</v>
      </c>
      <c r="L483" s="48">
        <v>0</v>
      </c>
      <c r="M483" s="48">
        <v>1</v>
      </c>
      <c r="N483" s="48">
        <v>1</v>
      </c>
      <c r="O483" s="48">
        <v>1</v>
      </c>
      <c r="P483" s="48">
        <f t="shared" si="37"/>
        <v>3</v>
      </c>
      <c r="Q483" s="48">
        <f t="shared" si="34"/>
        <v>0</v>
      </c>
      <c r="R483" s="48">
        <f t="shared" si="34"/>
        <v>1</v>
      </c>
      <c r="S483" s="48">
        <f t="shared" si="34"/>
        <v>1</v>
      </c>
      <c r="T483" s="48">
        <f t="shared" si="34"/>
        <v>2</v>
      </c>
      <c r="U483" s="48">
        <f t="shared" si="34"/>
        <v>4</v>
      </c>
    </row>
    <row r="484" spans="1:21" x14ac:dyDescent="0.3">
      <c r="A484" s="10">
        <v>290</v>
      </c>
      <c r="B484" s="48">
        <v>0</v>
      </c>
      <c r="C484" s="48">
        <v>0</v>
      </c>
      <c r="D484" s="48">
        <v>0</v>
      </c>
      <c r="E484" s="48">
        <v>1</v>
      </c>
      <c r="F484" s="48">
        <f t="shared" si="35"/>
        <v>1</v>
      </c>
      <c r="G484" s="48">
        <v>1</v>
      </c>
      <c r="H484" s="48">
        <v>1</v>
      </c>
      <c r="I484" s="48">
        <v>1</v>
      </c>
      <c r="J484" s="48">
        <v>0</v>
      </c>
      <c r="K484" s="48">
        <f t="shared" si="36"/>
        <v>3</v>
      </c>
      <c r="L484" s="48">
        <v>1</v>
      </c>
      <c r="M484" s="48">
        <v>0</v>
      </c>
      <c r="N484" s="48">
        <v>0</v>
      </c>
      <c r="O484" s="48">
        <v>1</v>
      </c>
      <c r="P484" s="48">
        <f t="shared" si="37"/>
        <v>2</v>
      </c>
      <c r="Q484" s="48">
        <f t="shared" si="34"/>
        <v>2</v>
      </c>
      <c r="R484" s="48">
        <f t="shared" si="34"/>
        <v>1</v>
      </c>
      <c r="S484" s="48">
        <f t="shared" si="34"/>
        <v>1</v>
      </c>
      <c r="T484" s="48">
        <f t="shared" si="34"/>
        <v>2</v>
      </c>
      <c r="U484" s="48">
        <f t="shared" si="34"/>
        <v>6</v>
      </c>
    </row>
    <row r="485" spans="1:21" x14ac:dyDescent="0.3">
      <c r="A485" s="10">
        <v>291</v>
      </c>
      <c r="B485" s="48">
        <v>0</v>
      </c>
      <c r="C485" s="48">
        <v>0</v>
      </c>
      <c r="D485" s="48">
        <v>0</v>
      </c>
      <c r="E485" s="48">
        <v>0</v>
      </c>
      <c r="F485" s="48">
        <f t="shared" si="35"/>
        <v>0</v>
      </c>
      <c r="G485" s="48">
        <v>0</v>
      </c>
      <c r="H485" s="48">
        <v>0</v>
      </c>
      <c r="I485" s="48">
        <v>0</v>
      </c>
      <c r="J485" s="48">
        <v>0</v>
      </c>
      <c r="K485" s="48">
        <f t="shared" si="36"/>
        <v>0</v>
      </c>
      <c r="L485" s="48">
        <v>1</v>
      </c>
      <c r="M485" s="48">
        <v>0</v>
      </c>
      <c r="N485" s="48">
        <v>1</v>
      </c>
      <c r="O485" s="48">
        <v>1</v>
      </c>
      <c r="P485" s="48">
        <f t="shared" si="37"/>
        <v>3</v>
      </c>
      <c r="Q485" s="48">
        <f t="shared" si="34"/>
        <v>1</v>
      </c>
      <c r="R485" s="48">
        <f t="shared" si="34"/>
        <v>0</v>
      </c>
      <c r="S485" s="48">
        <f t="shared" si="34"/>
        <v>1</v>
      </c>
      <c r="T485" s="48">
        <f t="shared" si="34"/>
        <v>1</v>
      </c>
      <c r="U485" s="48">
        <f t="shared" si="34"/>
        <v>3</v>
      </c>
    </row>
    <row r="486" spans="1:21" x14ac:dyDescent="0.3">
      <c r="A486" s="10">
        <v>292</v>
      </c>
      <c r="B486" s="48">
        <v>0</v>
      </c>
      <c r="C486" s="48">
        <v>0</v>
      </c>
      <c r="D486" s="48">
        <v>0</v>
      </c>
      <c r="E486" s="48">
        <v>0</v>
      </c>
      <c r="F486" s="48">
        <f t="shared" si="35"/>
        <v>0</v>
      </c>
      <c r="G486" s="48">
        <v>0</v>
      </c>
      <c r="H486" s="48">
        <v>0</v>
      </c>
      <c r="I486" s="48">
        <v>2</v>
      </c>
      <c r="J486" s="48">
        <v>0</v>
      </c>
      <c r="K486" s="48">
        <f t="shared" si="36"/>
        <v>2</v>
      </c>
      <c r="L486" s="48">
        <v>0</v>
      </c>
      <c r="M486" s="48">
        <v>0</v>
      </c>
      <c r="N486" s="48">
        <v>0</v>
      </c>
      <c r="O486" s="48">
        <v>1</v>
      </c>
      <c r="P486" s="48">
        <f t="shared" si="37"/>
        <v>1</v>
      </c>
      <c r="Q486" s="48">
        <f t="shared" si="34"/>
        <v>0</v>
      </c>
      <c r="R486" s="48">
        <f t="shared" si="34"/>
        <v>0</v>
      </c>
      <c r="S486" s="48">
        <f t="shared" si="34"/>
        <v>2</v>
      </c>
      <c r="T486" s="48">
        <f t="shared" si="34"/>
        <v>1</v>
      </c>
      <c r="U486" s="48">
        <f t="shared" si="34"/>
        <v>3</v>
      </c>
    </row>
    <row r="487" spans="1:21" x14ac:dyDescent="0.3">
      <c r="A487" s="10">
        <v>293</v>
      </c>
      <c r="B487" s="48">
        <v>0</v>
      </c>
      <c r="C487" s="48">
        <v>0</v>
      </c>
      <c r="D487" s="48">
        <v>0</v>
      </c>
      <c r="E487" s="48">
        <v>0</v>
      </c>
      <c r="F487" s="48">
        <f t="shared" si="35"/>
        <v>0</v>
      </c>
      <c r="G487" s="48">
        <v>0</v>
      </c>
      <c r="H487" s="48">
        <v>0</v>
      </c>
      <c r="I487" s="48">
        <v>0</v>
      </c>
      <c r="J487" s="48">
        <v>0</v>
      </c>
      <c r="K487" s="48">
        <f t="shared" si="36"/>
        <v>0</v>
      </c>
      <c r="L487" s="48">
        <v>0</v>
      </c>
      <c r="M487" s="48">
        <v>1</v>
      </c>
      <c r="N487" s="48">
        <v>2</v>
      </c>
      <c r="O487" s="48">
        <v>0</v>
      </c>
      <c r="P487" s="48">
        <f t="shared" si="37"/>
        <v>3</v>
      </c>
      <c r="Q487" s="48">
        <f t="shared" si="34"/>
        <v>0</v>
      </c>
      <c r="R487" s="48">
        <f t="shared" si="34"/>
        <v>1</v>
      </c>
      <c r="S487" s="48">
        <f t="shared" si="34"/>
        <v>2</v>
      </c>
      <c r="T487" s="48">
        <f t="shared" si="34"/>
        <v>0</v>
      </c>
      <c r="U487" s="48">
        <f t="shared" si="34"/>
        <v>3</v>
      </c>
    </row>
    <row r="488" spans="1:21" x14ac:dyDescent="0.3">
      <c r="A488" s="10">
        <v>294</v>
      </c>
      <c r="B488" s="48">
        <v>0</v>
      </c>
      <c r="C488" s="48">
        <v>0</v>
      </c>
      <c r="D488" s="48">
        <v>0</v>
      </c>
      <c r="E488" s="48">
        <v>0</v>
      </c>
      <c r="F488" s="48">
        <f t="shared" si="35"/>
        <v>0</v>
      </c>
      <c r="G488" s="48">
        <v>0</v>
      </c>
      <c r="H488" s="48">
        <v>0</v>
      </c>
      <c r="I488" s="48">
        <v>0</v>
      </c>
      <c r="J488" s="48">
        <v>0</v>
      </c>
      <c r="K488" s="48">
        <f t="shared" si="36"/>
        <v>0</v>
      </c>
      <c r="L488" s="48">
        <v>0</v>
      </c>
      <c r="M488" s="48">
        <v>1</v>
      </c>
      <c r="N488" s="48">
        <v>1</v>
      </c>
      <c r="O488" s="48">
        <v>4</v>
      </c>
      <c r="P488" s="48">
        <f t="shared" si="37"/>
        <v>6</v>
      </c>
      <c r="Q488" s="48">
        <f t="shared" si="34"/>
        <v>0</v>
      </c>
      <c r="R488" s="48">
        <f t="shared" si="34"/>
        <v>1</v>
      </c>
      <c r="S488" s="48">
        <f t="shared" si="34"/>
        <v>1</v>
      </c>
      <c r="T488" s="48">
        <f t="shared" si="34"/>
        <v>4</v>
      </c>
      <c r="U488" s="48">
        <f t="shared" si="34"/>
        <v>6</v>
      </c>
    </row>
    <row r="489" spans="1:21" x14ac:dyDescent="0.3">
      <c r="A489" s="10">
        <v>295</v>
      </c>
      <c r="B489" s="48">
        <v>1</v>
      </c>
      <c r="C489" s="48">
        <v>1</v>
      </c>
      <c r="D489" s="48">
        <v>0</v>
      </c>
      <c r="E489" s="48">
        <v>0</v>
      </c>
      <c r="F489" s="48">
        <f t="shared" si="35"/>
        <v>2</v>
      </c>
      <c r="G489" s="48">
        <v>1</v>
      </c>
      <c r="H489" s="48">
        <v>1</v>
      </c>
      <c r="I489" s="48">
        <v>0</v>
      </c>
      <c r="J489" s="48">
        <v>1</v>
      </c>
      <c r="K489" s="48">
        <f t="shared" si="36"/>
        <v>3</v>
      </c>
      <c r="L489" s="48">
        <v>0</v>
      </c>
      <c r="M489" s="48">
        <v>0</v>
      </c>
      <c r="N489" s="48">
        <v>1</v>
      </c>
      <c r="O489" s="48">
        <v>2</v>
      </c>
      <c r="P489" s="48">
        <f t="shared" si="37"/>
        <v>3</v>
      </c>
      <c r="Q489" s="48">
        <f t="shared" si="34"/>
        <v>2</v>
      </c>
      <c r="R489" s="48">
        <f t="shared" si="34"/>
        <v>2</v>
      </c>
      <c r="S489" s="48">
        <f t="shared" si="34"/>
        <v>1</v>
      </c>
      <c r="T489" s="48">
        <f t="shared" si="34"/>
        <v>3</v>
      </c>
      <c r="U489" s="48">
        <f t="shared" si="34"/>
        <v>8</v>
      </c>
    </row>
    <row r="490" spans="1:21" x14ac:dyDescent="0.3">
      <c r="A490" s="10">
        <v>296</v>
      </c>
      <c r="B490" s="48">
        <v>1</v>
      </c>
      <c r="C490" s="48">
        <v>0</v>
      </c>
      <c r="D490" s="48">
        <v>0</v>
      </c>
      <c r="E490" s="48">
        <v>0</v>
      </c>
      <c r="F490" s="48">
        <f t="shared" si="35"/>
        <v>1</v>
      </c>
      <c r="G490" s="48">
        <v>0</v>
      </c>
      <c r="H490" s="48">
        <v>0</v>
      </c>
      <c r="I490" s="48">
        <v>1</v>
      </c>
      <c r="J490" s="48">
        <v>0</v>
      </c>
      <c r="K490" s="48">
        <f t="shared" si="36"/>
        <v>1</v>
      </c>
      <c r="L490" s="48">
        <v>0</v>
      </c>
      <c r="M490" s="48">
        <v>0</v>
      </c>
      <c r="N490" s="48">
        <v>1</v>
      </c>
      <c r="O490" s="48">
        <v>1</v>
      </c>
      <c r="P490" s="48">
        <f t="shared" si="37"/>
        <v>2</v>
      </c>
      <c r="Q490" s="48">
        <f t="shared" si="34"/>
        <v>1</v>
      </c>
      <c r="R490" s="48">
        <f t="shared" si="34"/>
        <v>0</v>
      </c>
      <c r="S490" s="48">
        <f t="shared" si="34"/>
        <v>2</v>
      </c>
      <c r="T490" s="48">
        <f t="shared" si="34"/>
        <v>1</v>
      </c>
      <c r="U490" s="48">
        <f t="shared" si="34"/>
        <v>4</v>
      </c>
    </row>
    <row r="491" spans="1:21" x14ac:dyDescent="0.3">
      <c r="A491" s="10">
        <v>297</v>
      </c>
      <c r="B491" s="48">
        <v>0</v>
      </c>
      <c r="C491" s="48">
        <v>0</v>
      </c>
      <c r="D491" s="48">
        <v>1</v>
      </c>
      <c r="E491" s="48">
        <v>1</v>
      </c>
      <c r="F491" s="48">
        <f t="shared" si="35"/>
        <v>2</v>
      </c>
      <c r="G491" s="48">
        <v>0</v>
      </c>
      <c r="H491" s="48">
        <v>2</v>
      </c>
      <c r="I491" s="48">
        <v>2</v>
      </c>
      <c r="J491" s="48">
        <v>3</v>
      </c>
      <c r="K491" s="48">
        <f t="shared" si="36"/>
        <v>7</v>
      </c>
      <c r="L491" s="48">
        <v>0</v>
      </c>
      <c r="M491" s="48">
        <v>0</v>
      </c>
      <c r="N491" s="48">
        <v>2</v>
      </c>
      <c r="O491" s="48">
        <v>4</v>
      </c>
      <c r="P491" s="48">
        <f t="shared" si="37"/>
        <v>6</v>
      </c>
      <c r="Q491" s="48">
        <f t="shared" si="34"/>
        <v>0</v>
      </c>
      <c r="R491" s="48">
        <f t="shared" si="34"/>
        <v>2</v>
      </c>
      <c r="S491" s="48">
        <f t="shared" si="34"/>
        <v>5</v>
      </c>
      <c r="T491" s="48">
        <f t="shared" si="34"/>
        <v>8</v>
      </c>
      <c r="U491" s="48">
        <f t="shared" si="34"/>
        <v>15</v>
      </c>
    </row>
    <row r="492" spans="1:21" x14ac:dyDescent="0.3">
      <c r="A492" s="10">
        <v>298</v>
      </c>
      <c r="B492" s="48">
        <v>0</v>
      </c>
      <c r="C492" s="48">
        <v>1</v>
      </c>
      <c r="D492" s="48">
        <v>0</v>
      </c>
      <c r="E492" s="48">
        <v>0</v>
      </c>
      <c r="F492" s="48">
        <f t="shared" si="35"/>
        <v>1</v>
      </c>
      <c r="G492" s="48">
        <v>0</v>
      </c>
      <c r="H492" s="48">
        <v>0</v>
      </c>
      <c r="I492" s="48">
        <v>1</v>
      </c>
      <c r="J492" s="48">
        <v>0</v>
      </c>
      <c r="K492" s="48">
        <f t="shared" si="36"/>
        <v>1</v>
      </c>
      <c r="L492" s="48">
        <v>1</v>
      </c>
      <c r="M492" s="48">
        <v>0</v>
      </c>
      <c r="N492" s="48">
        <v>1</v>
      </c>
      <c r="O492" s="48">
        <v>2</v>
      </c>
      <c r="P492" s="48">
        <f t="shared" si="37"/>
        <v>4</v>
      </c>
      <c r="Q492" s="48">
        <f t="shared" si="34"/>
        <v>1</v>
      </c>
      <c r="R492" s="48">
        <f t="shared" si="34"/>
        <v>1</v>
      </c>
      <c r="S492" s="48">
        <f t="shared" si="34"/>
        <v>2</v>
      </c>
      <c r="T492" s="48">
        <f t="shared" si="34"/>
        <v>2</v>
      </c>
      <c r="U492" s="48">
        <f t="shared" si="34"/>
        <v>6</v>
      </c>
    </row>
    <row r="493" spans="1:21" x14ac:dyDescent="0.3">
      <c r="A493" s="10">
        <v>299</v>
      </c>
      <c r="B493" s="48">
        <v>0</v>
      </c>
      <c r="C493" s="48">
        <v>0</v>
      </c>
      <c r="D493" s="48">
        <v>1</v>
      </c>
      <c r="E493" s="48">
        <v>0</v>
      </c>
      <c r="F493" s="48">
        <f t="shared" si="35"/>
        <v>1</v>
      </c>
      <c r="G493" s="48">
        <v>0</v>
      </c>
      <c r="H493" s="48">
        <v>0</v>
      </c>
      <c r="I493" s="48">
        <v>1</v>
      </c>
      <c r="J493" s="48">
        <v>0</v>
      </c>
      <c r="K493" s="48">
        <f t="shared" si="36"/>
        <v>1</v>
      </c>
      <c r="L493" s="48">
        <v>0</v>
      </c>
      <c r="M493" s="48">
        <v>0</v>
      </c>
      <c r="N493" s="48">
        <v>0</v>
      </c>
      <c r="O493" s="48">
        <v>2</v>
      </c>
      <c r="P493" s="48">
        <f t="shared" si="37"/>
        <v>2</v>
      </c>
      <c r="Q493" s="48">
        <f t="shared" si="34"/>
        <v>0</v>
      </c>
      <c r="R493" s="48">
        <f t="shared" si="34"/>
        <v>0</v>
      </c>
      <c r="S493" s="48">
        <f t="shared" si="34"/>
        <v>2</v>
      </c>
      <c r="T493" s="48">
        <f t="shared" si="34"/>
        <v>2</v>
      </c>
      <c r="U493" s="48">
        <f t="shared" si="34"/>
        <v>4</v>
      </c>
    </row>
    <row r="494" spans="1:21" x14ac:dyDescent="0.3">
      <c r="A494" s="10">
        <v>300</v>
      </c>
      <c r="B494" s="48">
        <v>1</v>
      </c>
      <c r="C494" s="48">
        <v>0</v>
      </c>
      <c r="D494" s="48">
        <v>1</v>
      </c>
      <c r="E494" s="48">
        <v>0</v>
      </c>
      <c r="F494" s="48">
        <f t="shared" si="35"/>
        <v>2</v>
      </c>
      <c r="G494" s="48">
        <v>0</v>
      </c>
      <c r="H494" s="48">
        <v>0</v>
      </c>
      <c r="I494" s="48">
        <v>1</v>
      </c>
      <c r="J494" s="48">
        <v>0</v>
      </c>
      <c r="K494" s="48">
        <f t="shared" si="36"/>
        <v>1</v>
      </c>
      <c r="L494" s="48">
        <v>0</v>
      </c>
      <c r="M494" s="48">
        <v>1</v>
      </c>
      <c r="N494" s="48">
        <v>1</v>
      </c>
      <c r="O494" s="48">
        <v>2</v>
      </c>
      <c r="P494" s="48">
        <f t="shared" si="37"/>
        <v>4</v>
      </c>
      <c r="Q494" s="48">
        <f t="shared" ref="Q494:U544" si="38">B494+G494+L494</f>
        <v>1</v>
      </c>
      <c r="R494" s="48">
        <f t="shared" si="38"/>
        <v>1</v>
      </c>
      <c r="S494" s="48">
        <f t="shared" si="38"/>
        <v>3</v>
      </c>
      <c r="T494" s="48">
        <f t="shared" si="38"/>
        <v>2</v>
      </c>
      <c r="U494" s="48">
        <f t="shared" si="38"/>
        <v>7</v>
      </c>
    </row>
    <row r="495" spans="1:21" x14ac:dyDescent="0.3">
      <c r="A495" s="10">
        <v>301</v>
      </c>
      <c r="B495" s="48">
        <v>1</v>
      </c>
      <c r="C495" s="48">
        <v>0</v>
      </c>
      <c r="D495" s="48">
        <v>1</v>
      </c>
      <c r="E495" s="48">
        <v>0</v>
      </c>
      <c r="F495" s="48">
        <f t="shared" si="35"/>
        <v>2</v>
      </c>
      <c r="G495" s="48">
        <v>0</v>
      </c>
      <c r="H495" s="48">
        <v>1</v>
      </c>
      <c r="I495" s="48">
        <v>0</v>
      </c>
      <c r="J495" s="48">
        <v>0</v>
      </c>
      <c r="K495" s="48">
        <f t="shared" si="36"/>
        <v>1</v>
      </c>
      <c r="L495" s="48">
        <v>0</v>
      </c>
      <c r="M495" s="48">
        <v>0</v>
      </c>
      <c r="N495" s="48">
        <v>1</v>
      </c>
      <c r="O495" s="48">
        <v>1</v>
      </c>
      <c r="P495" s="48">
        <f t="shared" si="37"/>
        <v>2</v>
      </c>
      <c r="Q495" s="48">
        <f t="shared" si="38"/>
        <v>1</v>
      </c>
      <c r="R495" s="48">
        <f t="shared" si="38"/>
        <v>1</v>
      </c>
      <c r="S495" s="48">
        <f t="shared" si="38"/>
        <v>2</v>
      </c>
      <c r="T495" s="48">
        <f t="shared" si="38"/>
        <v>1</v>
      </c>
      <c r="U495" s="48">
        <f t="shared" si="38"/>
        <v>5</v>
      </c>
    </row>
    <row r="496" spans="1:21" x14ac:dyDescent="0.3">
      <c r="A496" s="10">
        <v>302</v>
      </c>
      <c r="B496" s="48">
        <v>0</v>
      </c>
      <c r="C496" s="48">
        <v>1</v>
      </c>
      <c r="D496" s="48">
        <v>1</v>
      </c>
      <c r="E496" s="48">
        <v>0</v>
      </c>
      <c r="F496" s="48">
        <f t="shared" si="35"/>
        <v>2</v>
      </c>
      <c r="G496" s="48">
        <v>0</v>
      </c>
      <c r="H496" s="48">
        <v>2</v>
      </c>
      <c r="I496" s="48">
        <v>0</v>
      </c>
      <c r="J496" s="48">
        <v>0</v>
      </c>
      <c r="K496" s="48">
        <f t="shared" si="36"/>
        <v>2</v>
      </c>
      <c r="L496" s="48">
        <v>0</v>
      </c>
      <c r="M496" s="48">
        <v>1</v>
      </c>
      <c r="N496" s="48">
        <v>1</v>
      </c>
      <c r="O496" s="48">
        <v>0</v>
      </c>
      <c r="P496" s="48">
        <f t="shared" si="37"/>
        <v>2</v>
      </c>
      <c r="Q496" s="48">
        <f t="shared" si="38"/>
        <v>0</v>
      </c>
      <c r="R496" s="48">
        <f t="shared" si="38"/>
        <v>4</v>
      </c>
      <c r="S496" s="48">
        <f t="shared" si="38"/>
        <v>2</v>
      </c>
      <c r="T496" s="48">
        <f t="shared" si="38"/>
        <v>0</v>
      </c>
      <c r="U496" s="48">
        <f t="shared" si="38"/>
        <v>6</v>
      </c>
    </row>
    <row r="497" spans="1:21" x14ac:dyDescent="0.3">
      <c r="A497" s="10">
        <v>303</v>
      </c>
      <c r="B497" s="48">
        <v>0</v>
      </c>
      <c r="C497" s="48">
        <v>0</v>
      </c>
      <c r="D497" s="48">
        <v>0</v>
      </c>
      <c r="E497" s="48">
        <v>0</v>
      </c>
      <c r="F497" s="48">
        <f t="shared" si="35"/>
        <v>0</v>
      </c>
      <c r="G497" s="48">
        <v>0</v>
      </c>
      <c r="H497" s="48">
        <v>0</v>
      </c>
      <c r="I497" s="48">
        <v>0</v>
      </c>
      <c r="J497" s="48">
        <v>0</v>
      </c>
      <c r="K497" s="48">
        <f t="shared" si="36"/>
        <v>0</v>
      </c>
      <c r="L497" s="48">
        <v>0</v>
      </c>
      <c r="M497" s="48">
        <v>0</v>
      </c>
      <c r="N497" s="48">
        <v>0</v>
      </c>
      <c r="O497" s="48">
        <v>0</v>
      </c>
      <c r="P497" s="48">
        <f t="shared" si="37"/>
        <v>0</v>
      </c>
      <c r="Q497" s="48">
        <f t="shared" si="38"/>
        <v>0</v>
      </c>
      <c r="R497" s="48">
        <f t="shared" si="38"/>
        <v>0</v>
      </c>
      <c r="S497" s="48">
        <f t="shared" si="38"/>
        <v>0</v>
      </c>
      <c r="T497" s="48">
        <f t="shared" si="38"/>
        <v>0</v>
      </c>
      <c r="U497" s="48">
        <f t="shared" si="38"/>
        <v>0</v>
      </c>
    </row>
    <row r="498" spans="1:21" x14ac:dyDescent="0.3">
      <c r="A498" s="10">
        <v>304</v>
      </c>
      <c r="B498" s="48">
        <v>0</v>
      </c>
      <c r="C498" s="48">
        <v>0</v>
      </c>
      <c r="D498" s="48">
        <v>0</v>
      </c>
      <c r="E498" s="48">
        <v>0</v>
      </c>
      <c r="F498" s="48">
        <f t="shared" si="35"/>
        <v>0</v>
      </c>
      <c r="G498" s="48">
        <v>0</v>
      </c>
      <c r="H498" s="48">
        <v>0</v>
      </c>
      <c r="I498" s="48">
        <v>0</v>
      </c>
      <c r="J498" s="48">
        <v>1</v>
      </c>
      <c r="K498" s="48">
        <f t="shared" si="36"/>
        <v>1</v>
      </c>
      <c r="L498" s="48">
        <v>0</v>
      </c>
      <c r="M498" s="48">
        <v>0</v>
      </c>
      <c r="N498" s="48">
        <v>0</v>
      </c>
      <c r="O498" s="48">
        <v>0</v>
      </c>
      <c r="P498" s="48">
        <f t="shared" si="37"/>
        <v>0</v>
      </c>
      <c r="Q498" s="48">
        <f t="shared" si="38"/>
        <v>0</v>
      </c>
      <c r="R498" s="48">
        <f t="shared" si="38"/>
        <v>0</v>
      </c>
      <c r="S498" s="48">
        <f t="shared" si="38"/>
        <v>0</v>
      </c>
      <c r="T498" s="48">
        <f t="shared" si="38"/>
        <v>1</v>
      </c>
      <c r="U498" s="48">
        <f t="shared" si="38"/>
        <v>1</v>
      </c>
    </row>
    <row r="499" spans="1:21" x14ac:dyDescent="0.3">
      <c r="A499" s="10">
        <v>305</v>
      </c>
      <c r="B499" s="48">
        <v>0</v>
      </c>
      <c r="C499" s="48">
        <v>0</v>
      </c>
      <c r="D499" s="48">
        <v>0</v>
      </c>
      <c r="E499" s="48">
        <v>0</v>
      </c>
      <c r="F499" s="48">
        <f t="shared" si="35"/>
        <v>0</v>
      </c>
      <c r="G499" s="48">
        <v>0</v>
      </c>
      <c r="H499" s="48">
        <v>0</v>
      </c>
      <c r="I499" s="48">
        <v>0</v>
      </c>
      <c r="J499" s="48">
        <v>0</v>
      </c>
      <c r="K499" s="48">
        <f t="shared" si="36"/>
        <v>0</v>
      </c>
      <c r="L499" s="48">
        <v>0</v>
      </c>
      <c r="M499" s="48">
        <v>0</v>
      </c>
      <c r="N499" s="48">
        <v>0</v>
      </c>
      <c r="O499" s="48">
        <v>0</v>
      </c>
      <c r="P499" s="48">
        <f t="shared" si="37"/>
        <v>0</v>
      </c>
      <c r="Q499" s="48">
        <f t="shared" si="38"/>
        <v>0</v>
      </c>
      <c r="R499" s="48">
        <f t="shared" si="38"/>
        <v>0</v>
      </c>
      <c r="S499" s="48">
        <f t="shared" si="38"/>
        <v>0</v>
      </c>
      <c r="T499" s="48">
        <f t="shared" si="38"/>
        <v>0</v>
      </c>
      <c r="U499" s="48">
        <f t="shared" si="38"/>
        <v>0</v>
      </c>
    </row>
    <row r="500" spans="1:21" x14ac:dyDescent="0.3">
      <c r="A500" s="10">
        <v>306</v>
      </c>
      <c r="B500" s="48">
        <v>0</v>
      </c>
      <c r="C500" s="48">
        <v>0</v>
      </c>
      <c r="D500" s="48">
        <v>0</v>
      </c>
      <c r="E500" s="48">
        <v>0</v>
      </c>
      <c r="F500" s="48">
        <f t="shared" si="35"/>
        <v>0</v>
      </c>
      <c r="G500" s="48">
        <v>0</v>
      </c>
      <c r="H500" s="48">
        <v>1</v>
      </c>
      <c r="I500" s="48">
        <v>0</v>
      </c>
      <c r="J500" s="48">
        <v>0</v>
      </c>
      <c r="K500" s="48">
        <f t="shared" si="36"/>
        <v>1</v>
      </c>
      <c r="L500" s="48">
        <v>0</v>
      </c>
      <c r="M500" s="48">
        <v>0</v>
      </c>
      <c r="N500" s="48">
        <v>1</v>
      </c>
      <c r="O500" s="48">
        <v>0</v>
      </c>
      <c r="P500" s="48">
        <f t="shared" si="37"/>
        <v>1</v>
      </c>
      <c r="Q500" s="48">
        <f t="shared" si="38"/>
        <v>0</v>
      </c>
      <c r="R500" s="48">
        <f t="shared" si="38"/>
        <v>1</v>
      </c>
      <c r="S500" s="48">
        <f t="shared" si="38"/>
        <v>1</v>
      </c>
      <c r="T500" s="48">
        <f t="shared" si="38"/>
        <v>0</v>
      </c>
      <c r="U500" s="48">
        <f t="shared" si="38"/>
        <v>2</v>
      </c>
    </row>
    <row r="501" spans="1:21" x14ac:dyDescent="0.3">
      <c r="A501" s="10">
        <v>307</v>
      </c>
      <c r="B501" s="48">
        <v>0</v>
      </c>
      <c r="C501" s="48">
        <v>0</v>
      </c>
      <c r="D501" s="48">
        <v>0</v>
      </c>
      <c r="E501" s="48">
        <v>0</v>
      </c>
      <c r="F501" s="48">
        <f t="shared" si="35"/>
        <v>0</v>
      </c>
      <c r="G501" s="48">
        <v>1</v>
      </c>
      <c r="H501" s="48">
        <v>1</v>
      </c>
      <c r="I501" s="48">
        <v>0</v>
      </c>
      <c r="J501" s="48">
        <v>0</v>
      </c>
      <c r="K501" s="48">
        <f t="shared" si="36"/>
        <v>2</v>
      </c>
      <c r="L501" s="48">
        <v>0</v>
      </c>
      <c r="M501" s="48">
        <v>0</v>
      </c>
      <c r="N501" s="48">
        <v>0</v>
      </c>
      <c r="O501" s="48">
        <v>0</v>
      </c>
      <c r="P501" s="48">
        <f t="shared" si="37"/>
        <v>0</v>
      </c>
      <c r="Q501" s="48">
        <f t="shared" si="38"/>
        <v>1</v>
      </c>
      <c r="R501" s="48">
        <f t="shared" si="38"/>
        <v>1</v>
      </c>
      <c r="S501" s="48">
        <f t="shared" si="38"/>
        <v>0</v>
      </c>
      <c r="T501" s="48">
        <f t="shared" si="38"/>
        <v>0</v>
      </c>
      <c r="U501" s="48">
        <f t="shared" si="38"/>
        <v>2</v>
      </c>
    </row>
    <row r="502" spans="1:21" x14ac:dyDescent="0.3">
      <c r="A502" s="10">
        <v>308</v>
      </c>
      <c r="B502" s="48">
        <v>0</v>
      </c>
      <c r="C502" s="48">
        <v>0</v>
      </c>
      <c r="D502" s="48">
        <v>1</v>
      </c>
      <c r="E502" s="48">
        <v>0</v>
      </c>
      <c r="F502" s="48">
        <f t="shared" si="35"/>
        <v>1</v>
      </c>
      <c r="G502" s="48">
        <v>0</v>
      </c>
      <c r="H502" s="48">
        <v>1</v>
      </c>
      <c r="I502" s="48">
        <v>0</v>
      </c>
      <c r="J502" s="48">
        <v>0</v>
      </c>
      <c r="K502" s="48">
        <f t="shared" si="36"/>
        <v>1</v>
      </c>
      <c r="L502" s="48">
        <v>0</v>
      </c>
      <c r="M502" s="48">
        <v>0</v>
      </c>
      <c r="N502" s="48">
        <v>0</v>
      </c>
      <c r="O502" s="48">
        <v>0</v>
      </c>
      <c r="P502" s="48">
        <f t="shared" si="37"/>
        <v>0</v>
      </c>
      <c r="Q502" s="48">
        <f t="shared" si="38"/>
        <v>0</v>
      </c>
      <c r="R502" s="48">
        <f t="shared" si="38"/>
        <v>1</v>
      </c>
      <c r="S502" s="48">
        <f t="shared" si="38"/>
        <v>1</v>
      </c>
      <c r="T502" s="48">
        <f t="shared" si="38"/>
        <v>0</v>
      </c>
      <c r="U502" s="48">
        <f t="shared" si="38"/>
        <v>2</v>
      </c>
    </row>
    <row r="503" spans="1:21" x14ac:dyDescent="0.3">
      <c r="A503" s="10">
        <v>309</v>
      </c>
      <c r="B503" s="48">
        <v>0</v>
      </c>
      <c r="C503" s="48">
        <v>0</v>
      </c>
      <c r="D503" s="48">
        <v>1</v>
      </c>
      <c r="E503" s="48">
        <v>0</v>
      </c>
      <c r="F503" s="48">
        <f t="shared" si="35"/>
        <v>1</v>
      </c>
      <c r="G503" s="48">
        <v>0</v>
      </c>
      <c r="H503" s="48">
        <v>0</v>
      </c>
      <c r="I503" s="48">
        <v>0</v>
      </c>
      <c r="J503" s="48">
        <v>1</v>
      </c>
      <c r="K503" s="48">
        <f t="shared" si="36"/>
        <v>1</v>
      </c>
      <c r="L503" s="48">
        <v>0</v>
      </c>
      <c r="M503" s="48">
        <v>0</v>
      </c>
      <c r="N503" s="48">
        <v>0</v>
      </c>
      <c r="O503" s="48">
        <v>0</v>
      </c>
      <c r="P503" s="48">
        <f t="shared" si="37"/>
        <v>0</v>
      </c>
      <c r="Q503" s="48">
        <f t="shared" si="38"/>
        <v>0</v>
      </c>
      <c r="R503" s="48">
        <f t="shared" si="38"/>
        <v>0</v>
      </c>
      <c r="S503" s="48">
        <f t="shared" si="38"/>
        <v>1</v>
      </c>
      <c r="T503" s="48">
        <f t="shared" si="38"/>
        <v>1</v>
      </c>
      <c r="U503" s="48">
        <f t="shared" si="38"/>
        <v>2</v>
      </c>
    </row>
    <row r="504" spans="1:21" x14ac:dyDescent="0.3">
      <c r="A504" s="10">
        <v>310</v>
      </c>
      <c r="B504" s="48">
        <v>0</v>
      </c>
      <c r="C504" s="48">
        <v>0</v>
      </c>
      <c r="D504" s="48">
        <v>0</v>
      </c>
      <c r="E504" s="48">
        <v>0</v>
      </c>
      <c r="F504" s="48">
        <f t="shared" si="35"/>
        <v>0</v>
      </c>
      <c r="G504" s="48">
        <v>0</v>
      </c>
      <c r="H504" s="48">
        <v>0</v>
      </c>
      <c r="I504" s="48">
        <v>0</v>
      </c>
      <c r="J504" s="48">
        <v>0</v>
      </c>
      <c r="K504" s="48">
        <f t="shared" si="36"/>
        <v>0</v>
      </c>
      <c r="L504" s="48">
        <v>0</v>
      </c>
      <c r="M504" s="48">
        <v>0</v>
      </c>
      <c r="N504" s="48">
        <v>1</v>
      </c>
      <c r="O504" s="48">
        <v>0</v>
      </c>
      <c r="P504" s="48">
        <f t="shared" si="37"/>
        <v>1</v>
      </c>
      <c r="Q504" s="48">
        <f t="shared" si="38"/>
        <v>0</v>
      </c>
      <c r="R504" s="48">
        <f t="shared" si="38"/>
        <v>0</v>
      </c>
      <c r="S504" s="48">
        <f t="shared" si="38"/>
        <v>1</v>
      </c>
      <c r="T504" s="48">
        <f t="shared" si="38"/>
        <v>0</v>
      </c>
      <c r="U504" s="48">
        <f t="shared" si="38"/>
        <v>1</v>
      </c>
    </row>
    <row r="505" spans="1:21" x14ac:dyDescent="0.3">
      <c r="A505" s="10">
        <v>311</v>
      </c>
      <c r="B505" s="48">
        <v>0</v>
      </c>
      <c r="C505" s="48">
        <v>0</v>
      </c>
      <c r="D505" s="48">
        <v>0</v>
      </c>
      <c r="E505" s="48">
        <v>0</v>
      </c>
      <c r="F505" s="48">
        <f t="shared" si="35"/>
        <v>0</v>
      </c>
      <c r="G505" s="48">
        <v>0</v>
      </c>
      <c r="H505" s="48">
        <v>0</v>
      </c>
      <c r="I505" s="48">
        <v>0</v>
      </c>
      <c r="J505" s="48">
        <v>0</v>
      </c>
      <c r="K505" s="48">
        <f t="shared" si="36"/>
        <v>0</v>
      </c>
      <c r="L505" s="48">
        <v>1</v>
      </c>
      <c r="M505" s="48">
        <v>0</v>
      </c>
      <c r="N505" s="48">
        <v>0</v>
      </c>
      <c r="O505" s="48">
        <v>0</v>
      </c>
      <c r="P505" s="48">
        <f t="shared" si="37"/>
        <v>1</v>
      </c>
      <c r="Q505" s="48">
        <f t="shared" si="38"/>
        <v>1</v>
      </c>
      <c r="R505" s="48">
        <f t="shared" si="38"/>
        <v>0</v>
      </c>
      <c r="S505" s="48">
        <f t="shared" si="38"/>
        <v>0</v>
      </c>
      <c r="T505" s="48">
        <f t="shared" si="38"/>
        <v>0</v>
      </c>
      <c r="U505" s="48">
        <f t="shared" si="38"/>
        <v>1</v>
      </c>
    </row>
    <row r="506" spans="1:21" x14ac:dyDescent="0.3">
      <c r="A506" s="10">
        <v>312</v>
      </c>
      <c r="B506" s="48">
        <v>1</v>
      </c>
      <c r="C506" s="48">
        <v>0</v>
      </c>
      <c r="D506" s="48">
        <v>1</v>
      </c>
      <c r="E506" s="48">
        <v>0</v>
      </c>
      <c r="F506" s="48">
        <f t="shared" si="35"/>
        <v>2</v>
      </c>
      <c r="G506" s="48">
        <v>0</v>
      </c>
      <c r="H506" s="48">
        <v>0</v>
      </c>
      <c r="I506" s="48">
        <v>0</v>
      </c>
      <c r="J506" s="48">
        <v>0</v>
      </c>
      <c r="K506" s="48">
        <f t="shared" si="36"/>
        <v>0</v>
      </c>
      <c r="L506" s="48">
        <v>0</v>
      </c>
      <c r="M506" s="48">
        <v>0</v>
      </c>
      <c r="N506" s="48">
        <v>0</v>
      </c>
      <c r="O506" s="48">
        <v>0</v>
      </c>
      <c r="P506" s="48">
        <f t="shared" si="37"/>
        <v>0</v>
      </c>
      <c r="Q506" s="48">
        <f t="shared" si="38"/>
        <v>1</v>
      </c>
      <c r="R506" s="48">
        <f t="shared" si="38"/>
        <v>0</v>
      </c>
      <c r="S506" s="48">
        <f t="shared" si="38"/>
        <v>1</v>
      </c>
      <c r="T506" s="48">
        <f t="shared" si="38"/>
        <v>0</v>
      </c>
      <c r="U506" s="48">
        <f t="shared" si="38"/>
        <v>2</v>
      </c>
    </row>
    <row r="507" spans="1:21" x14ac:dyDescent="0.3">
      <c r="A507" s="10">
        <v>313</v>
      </c>
      <c r="B507" s="48">
        <v>0</v>
      </c>
      <c r="C507" s="48">
        <v>0</v>
      </c>
      <c r="D507" s="48">
        <v>0</v>
      </c>
      <c r="E507" s="48">
        <v>0</v>
      </c>
      <c r="F507" s="48">
        <f t="shared" si="35"/>
        <v>0</v>
      </c>
      <c r="G507" s="48">
        <v>0</v>
      </c>
      <c r="H507" s="48">
        <v>1</v>
      </c>
      <c r="I507" s="48">
        <v>0</v>
      </c>
      <c r="J507" s="48">
        <v>0</v>
      </c>
      <c r="K507" s="48">
        <f t="shared" si="36"/>
        <v>1</v>
      </c>
      <c r="L507" s="48">
        <v>0</v>
      </c>
      <c r="M507" s="48">
        <v>0</v>
      </c>
      <c r="N507" s="48">
        <v>0</v>
      </c>
      <c r="O507" s="48">
        <v>0</v>
      </c>
      <c r="P507" s="48">
        <f t="shared" si="37"/>
        <v>0</v>
      </c>
      <c r="Q507" s="48">
        <f t="shared" si="38"/>
        <v>0</v>
      </c>
      <c r="R507" s="48">
        <f t="shared" si="38"/>
        <v>1</v>
      </c>
      <c r="S507" s="48">
        <f t="shared" si="38"/>
        <v>0</v>
      </c>
      <c r="T507" s="48">
        <f t="shared" si="38"/>
        <v>0</v>
      </c>
      <c r="U507" s="48">
        <f t="shared" si="38"/>
        <v>1</v>
      </c>
    </row>
    <row r="508" spans="1:21" x14ac:dyDescent="0.3">
      <c r="A508" s="10">
        <v>314</v>
      </c>
      <c r="B508" s="48">
        <v>0</v>
      </c>
      <c r="C508" s="48">
        <v>0</v>
      </c>
      <c r="D508" s="48">
        <v>0</v>
      </c>
      <c r="E508" s="48">
        <v>0</v>
      </c>
      <c r="F508" s="48">
        <f t="shared" si="35"/>
        <v>0</v>
      </c>
      <c r="G508" s="48">
        <v>0</v>
      </c>
      <c r="H508" s="48">
        <v>0</v>
      </c>
      <c r="I508" s="48">
        <v>0</v>
      </c>
      <c r="J508" s="48">
        <v>0</v>
      </c>
      <c r="K508" s="48">
        <f t="shared" si="36"/>
        <v>0</v>
      </c>
      <c r="L508" s="48">
        <v>0</v>
      </c>
      <c r="M508" s="48">
        <v>0</v>
      </c>
      <c r="N508" s="48">
        <v>0</v>
      </c>
      <c r="O508" s="48">
        <v>0</v>
      </c>
      <c r="P508" s="48">
        <f t="shared" si="37"/>
        <v>0</v>
      </c>
      <c r="Q508" s="48">
        <f t="shared" si="38"/>
        <v>0</v>
      </c>
      <c r="R508" s="48">
        <f t="shared" si="38"/>
        <v>0</v>
      </c>
      <c r="S508" s="48">
        <f t="shared" si="38"/>
        <v>0</v>
      </c>
      <c r="T508" s="48">
        <f t="shared" si="38"/>
        <v>0</v>
      </c>
      <c r="U508" s="48">
        <f t="shared" si="38"/>
        <v>0</v>
      </c>
    </row>
    <row r="509" spans="1:21" x14ac:dyDescent="0.3">
      <c r="A509" s="10">
        <v>315</v>
      </c>
      <c r="B509" s="48">
        <v>0</v>
      </c>
      <c r="C509" s="48">
        <v>0</v>
      </c>
      <c r="D509" s="48">
        <v>1</v>
      </c>
      <c r="E509" s="48">
        <v>0</v>
      </c>
      <c r="F509" s="48">
        <f t="shared" si="35"/>
        <v>1</v>
      </c>
      <c r="G509" s="48">
        <v>0</v>
      </c>
      <c r="H509" s="48">
        <v>0</v>
      </c>
      <c r="I509" s="48">
        <v>1</v>
      </c>
      <c r="J509" s="48">
        <v>0</v>
      </c>
      <c r="K509" s="48">
        <f t="shared" si="36"/>
        <v>1</v>
      </c>
      <c r="L509" s="48">
        <v>0</v>
      </c>
      <c r="M509" s="48">
        <v>0</v>
      </c>
      <c r="N509" s="48">
        <v>0</v>
      </c>
      <c r="O509" s="48">
        <v>0</v>
      </c>
      <c r="P509" s="48">
        <f t="shared" si="37"/>
        <v>0</v>
      </c>
      <c r="Q509" s="48">
        <f t="shared" si="38"/>
        <v>0</v>
      </c>
      <c r="R509" s="48">
        <f t="shared" si="38"/>
        <v>0</v>
      </c>
      <c r="S509" s="48">
        <f t="shared" si="38"/>
        <v>2</v>
      </c>
      <c r="T509" s="48">
        <f t="shared" si="38"/>
        <v>0</v>
      </c>
      <c r="U509" s="48">
        <f t="shared" si="38"/>
        <v>2</v>
      </c>
    </row>
    <row r="510" spans="1:21" x14ac:dyDescent="0.3">
      <c r="A510" s="10">
        <v>316</v>
      </c>
      <c r="B510" s="48">
        <v>0</v>
      </c>
      <c r="C510" s="48">
        <v>0</v>
      </c>
      <c r="D510" s="48">
        <v>0</v>
      </c>
      <c r="E510" s="48">
        <v>0</v>
      </c>
      <c r="F510" s="48">
        <f t="shared" si="35"/>
        <v>0</v>
      </c>
      <c r="G510" s="48">
        <v>0</v>
      </c>
      <c r="H510" s="48">
        <v>0</v>
      </c>
      <c r="I510" s="48">
        <v>0</v>
      </c>
      <c r="J510" s="48">
        <v>0</v>
      </c>
      <c r="K510" s="48">
        <f t="shared" si="36"/>
        <v>0</v>
      </c>
      <c r="L510" s="48">
        <v>0</v>
      </c>
      <c r="M510" s="48">
        <v>0</v>
      </c>
      <c r="N510" s="48">
        <v>0</v>
      </c>
      <c r="O510" s="48">
        <v>0</v>
      </c>
      <c r="P510" s="48">
        <f t="shared" si="37"/>
        <v>0</v>
      </c>
      <c r="Q510" s="48">
        <f t="shared" si="38"/>
        <v>0</v>
      </c>
      <c r="R510" s="48">
        <f t="shared" si="38"/>
        <v>0</v>
      </c>
      <c r="S510" s="48">
        <f t="shared" si="38"/>
        <v>0</v>
      </c>
      <c r="T510" s="48">
        <f t="shared" si="38"/>
        <v>0</v>
      </c>
      <c r="U510" s="48">
        <f t="shared" si="38"/>
        <v>0</v>
      </c>
    </row>
    <row r="511" spans="1:21" x14ac:dyDescent="0.3">
      <c r="A511" s="10">
        <v>317</v>
      </c>
      <c r="B511" s="48">
        <v>0</v>
      </c>
      <c r="C511" s="48">
        <v>0</v>
      </c>
      <c r="D511" s="48">
        <v>0</v>
      </c>
      <c r="E511" s="48">
        <v>0</v>
      </c>
      <c r="F511" s="48">
        <f t="shared" si="35"/>
        <v>0</v>
      </c>
      <c r="G511" s="48">
        <v>0</v>
      </c>
      <c r="H511" s="48">
        <v>0</v>
      </c>
      <c r="I511" s="48">
        <v>0</v>
      </c>
      <c r="J511" s="48">
        <v>0</v>
      </c>
      <c r="K511" s="48">
        <f t="shared" si="36"/>
        <v>0</v>
      </c>
      <c r="L511" s="48">
        <v>0</v>
      </c>
      <c r="M511" s="48">
        <v>0</v>
      </c>
      <c r="N511" s="48">
        <v>0</v>
      </c>
      <c r="O511" s="48">
        <v>0</v>
      </c>
      <c r="P511" s="48">
        <f t="shared" si="37"/>
        <v>0</v>
      </c>
      <c r="Q511" s="48">
        <f t="shared" si="38"/>
        <v>0</v>
      </c>
      <c r="R511" s="48">
        <f t="shared" si="38"/>
        <v>0</v>
      </c>
      <c r="S511" s="48">
        <f t="shared" si="38"/>
        <v>0</v>
      </c>
      <c r="T511" s="48">
        <f t="shared" si="38"/>
        <v>0</v>
      </c>
      <c r="U511" s="48">
        <f t="shared" si="38"/>
        <v>0</v>
      </c>
    </row>
    <row r="512" spans="1:21" x14ac:dyDescent="0.3">
      <c r="A512" s="10">
        <v>318</v>
      </c>
      <c r="B512" s="48">
        <v>0</v>
      </c>
      <c r="C512" s="48">
        <v>0</v>
      </c>
      <c r="D512" s="48">
        <v>0</v>
      </c>
      <c r="E512" s="48">
        <v>0</v>
      </c>
      <c r="F512" s="48">
        <f t="shared" si="35"/>
        <v>0</v>
      </c>
      <c r="G512" s="48">
        <v>0</v>
      </c>
      <c r="H512" s="48">
        <v>0</v>
      </c>
      <c r="I512" s="48">
        <v>1</v>
      </c>
      <c r="J512" s="48">
        <v>0</v>
      </c>
      <c r="K512" s="48">
        <f t="shared" si="36"/>
        <v>1</v>
      </c>
      <c r="L512" s="48">
        <v>0</v>
      </c>
      <c r="M512" s="48">
        <v>0</v>
      </c>
      <c r="N512" s="48">
        <v>0</v>
      </c>
      <c r="O512" s="48">
        <v>0</v>
      </c>
      <c r="P512" s="48">
        <f t="shared" si="37"/>
        <v>0</v>
      </c>
      <c r="Q512" s="48">
        <f t="shared" si="38"/>
        <v>0</v>
      </c>
      <c r="R512" s="48">
        <f t="shared" si="38"/>
        <v>0</v>
      </c>
      <c r="S512" s="48">
        <f t="shared" si="38"/>
        <v>1</v>
      </c>
      <c r="T512" s="48">
        <f t="shared" si="38"/>
        <v>0</v>
      </c>
      <c r="U512" s="48">
        <f t="shared" si="38"/>
        <v>1</v>
      </c>
    </row>
    <row r="513" spans="1:21" x14ac:dyDescent="0.3">
      <c r="A513" s="10">
        <v>319</v>
      </c>
      <c r="B513" s="48">
        <v>0</v>
      </c>
      <c r="C513" s="48">
        <v>0</v>
      </c>
      <c r="D513" s="48">
        <v>0</v>
      </c>
      <c r="E513" s="48">
        <v>0</v>
      </c>
      <c r="F513" s="48">
        <f t="shared" si="35"/>
        <v>0</v>
      </c>
      <c r="G513" s="48">
        <v>0</v>
      </c>
      <c r="H513" s="48">
        <v>0</v>
      </c>
      <c r="I513" s="48">
        <v>0</v>
      </c>
      <c r="J513" s="48">
        <v>0</v>
      </c>
      <c r="K513" s="48">
        <f t="shared" si="36"/>
        <v>0</v>
      </c>
      <c r="L513" s="48">
        <v>0</v>
      </c>
      <c r="M513" s="48">
        <v>0</v>
      </c>
      <c r="N513" s="48">
        <v>0</v>
      </c>
      <c r="O513" s="48">
        <v>0</v>
      </c>
      <c r="P513" s="48">
        <f t="shared" si="37"/>
        <v>0</v>
      </c>
      <c r="Q513" s="48">
        <f t="shared" si="38"/>
        <v>0</v>
      </c>
      <c r="R513" s="48">
        <f t="shared" si="38"/>
        <v>0</v>
      </c>
      <c r="S513" s="48">
        <f t="shared" si="38"/>
        <v>0</v>
      </c>
      <c r="T513" s="48">
        <f t="shared" si="38"/>
        <v>0</v>
      </c>
      <c r="U513" s="48">
        <f t="shared" si="38"/>
        <v>0</v>
      </c>
    </row>
    <row r="514" spans="1:21" x14ac:dyDescent="0.3">
      <c r="A514" s="10">
        <v>320</v>
      </c>
      <c r="B514" s="48">
        <v>0</v>
      </c>
      <c r="C514" s="48">
        <v>0</v>
      </c>
      <c r="D514" s="48">
        <v>0</v>
      </c>
      <c r="E514" s="48">
        <v>0</v>
      </c>
      <c r="F514" s="48">
        <f t="shared" si="35"/>
        <v>0</v>
      </c>
      <c r="G514" s="48">
        <v>0</v>
      </c>
      <c r="H514" s="48">
        <v>0</v>
      </c>
      <c r="I514" s="48">
        <v>0</v>
      </c>
      <c r="J514" s="48">
        <v>0</v>
      </c>
      <c r="K514" s="48">
        <f t="shared" si="36"/>
        <v>0</v>
      </c>
      <c r="L514" s="48">
        <v>0</v>
      </c>
      <c r="M514" s="48">
        <v>0</v>
      </c>
      <c r="N514" s="48">
        <v>0</v>
      </c>
      <c r="O514" s="48">
        <v>0</v>
      </c>
      <c r="P514" s="48">
        <f t="shared" si="37"/>
        <v>0</v>
      </c>
      <c r="Q514" s="48">
        <f t="shared" si="38"/>
        <v>0</v>
      </c>
      <c r="R514" s="48">
        <f t="shared" si="38"/>
        <v>0</v>
      </c>
      <c r="S514" s="48">
        <f t="shared" si="38"/>
        <v>0</v>
      </c>
      <c r="T514" s="48">
        <f t="shared" si="38"/>
        <v>0</v>
      </c>
      <c r="U514" s="48">
        <f t="shared" si="38"/>
        <v>0</v>
      </c>
    </row>
    <row r="515" spans="1:21" x14ac:dyDescent="0.3">
      <c r="A515" s="10">
        <v>321</v>
      </c>
      <c r="B515" s="48">
        <v>0</v>
      </c>
      <c r="C515" s="48">
        <v>0</v>
      </c>
      <c r="D515" s="48">
        <v>0</v>
      </c>
      <c r="E515" s="48">
        <v>0</v>
      </c>
      <c r="F515" s="48">
        <f t="shared" si="35"/>
        <v>0</v>
      </c>
      <c r="G515" s="48">
        <v>0</v>
      </c>
      <c r="H515" s="48">
        <v>0</v>
      </c>
      <c r="I515" s="48">
        <v>0</v>
      </c>
      <c r="J515" s="48">
        <v>0</v>
      </c>
      <c r="K515" s="48">
        <f t="shared" si="36"/>
        <v>0</v>
      </c>
      <c r="L515" s="48">
        <v>0</v>
      </c>
      <c r="M515" s="48">
        <v>0</v>
      </c>
      <c r="N515" s="48">
        <v>0</v>
      </c>
      <c r="O515" s="48">
        <v>0</v>
      </c>
      <c r="P515" s="48">
        <f t="shared" si="37"/>
        <v>0</v>
      </c>
      <c r="Q515" s="48">
        <f t="shared" si="38"/>
        <v>0</v>
      </c>
      <c r="R515" s="48">
        <f t="shared" si="38"/>
        <v>0</v>
      </c>
      <c r="S515" s="48">
        <f t="shared" si="38"/>
        <v>0</v>
      </c>
      <c r="T515" s="48">
        <f t="shared" si="38"/>
        <v>0</v>
      </c>
      <c r="U515" s="48">
        <f t="shared" si="38"/>
        <v>0</v>
      </c>
    </row>
    <row r="516" spans="1:21" x14ac:dyDescent="0.3">
      <c r="A516" s="10">
        <v>322</v>
      </c>
      <c r="B516" s="48">
        <v>0</v>
      </c>
      <c r="C516" s="48">
        <v>0</v>
      </c>
      <c r="D516" s="48">
        <v>0</v>
      </c>
      <c r="E516" s="48">
        <v>0</v>
      </c>
      <c r="F516" s="48">
        <f t="shared" si="35"/>
        <v>0</v>
      </c>
      <c r="G516" s="48">
        <v>0</v>
      </c>
      <c r="H516" s="48">
        <v>0</v>
      </c>
      <c r="I516" s="48">
        <v>0</v>
      </c>
      <c r="J516" s="48">
        <v>0</v>
      </c>
      <c r="K516" s="48">
        <f t="shared" si="36"/>
        <v>0</v>
      </c>
      <c r="L516" s="48">
        <v>0</v>
      </c>
      <c r="M516" s="48">
        <v>0</v>
      </c>
      <c r="N516" s="48">
        <v>0</v>
      </c>
      <c r="O516" s="48">
        <v>0</v>
      </c>
      <c r="P516" s="48">
        <f t="shared" ref="P516:P572" si="39">SUM(L516:O516)</f>
        <v>0</v>
      </c>
      <c r="Q516" s="48">
        <f t="shared" si="38"/>
        <v>0</v>
      </c>
      <c r="R516" s="48">
        <f t="shared" si="38"/>
        <v>0</v>
      </c>
      <c r="S516" s="48">
        <f t="shared" si="38"/>
        <v>0</v>
      </c>
      <c r="T516" s="48">
        <f t="shared" si="38"/>
        <v>0</v>
      </c>
      <c r="U516" s="48">
        <f t="shared" si="38"/>
        <v>0</v>
      </c>
    </row>
    <row r="517" spans="1:21" x14ac:dyDescent="0.3">
      <c r="A517" s="10">
        <v>323</v>
      </c>
      <c r="B517" s="48">
        <v>0</v>
      </c>
      <c r="C517" s="48">
        <v>0</v>
      </c>
      <c r="D517" s="48">
        <v>0</v>
      </c>
      <c r="E517" s="48">
        <v>0</v>
      </c>
      <c r="F517" s="48">
        <f t="shared" si="35"/>
        <v>0</v>
      </c>
      <c r="G517" s="48">
        <v>0</v>
      </c>
      <c r="H517" s="48">
        <v>0</v>
      </c>
      <c r="I517" s="48">
        <v>0</v>
      </c>
      <c r="J517" s="48">
        <v>0</v>
      </c>
      <c r="K517" s="48">
        <f t="shared" si="36"/>
        <v>0</v>
      </c>
      <c r="L517" s="48">
        <v>0</v>
      </c>
      <c r="M517" s="48">
        <v>0</v>
      </c>
      <c r="N517" s="48">
        <v>0</v>
      </c>
      <c r="O517" s="48">
        <v>0</v>
      </c>
      <c r="P517" s="48">
        <f t="shared" si="39"/>
        <v>0</v>
      </c>
      <c r="Q517" s="48">
        <f t="shared" si="38"/>
        <v>0</v>
      </c>
      <c r="R517" s="48">
        <f t="shared" si="38"/>
        <v>0</v>
      </c>
      <c r="S517" s="48">
        <f t="shared" si="38"/>
        <v>0</v>
      </c>
      <c r="T517" s="48">
        <f t="shared" si="38"/>
        <v>0</v>
      </c>
      <c r="U517" s="48">
        <f t="shared" si="38"/>
        <v>0</v>
      </c>
    </row>
    <row r="518" spans="1:21" x14ac:dyDescent="0.3">
      <c r="A518" s="10">
        <v>324</v>
      </c>
      <c r="B518" s="48">
        <v>0</v>
      </c>
      <c r="C518" s="48">
        <v>0</v>
      </c>
      <c r="D518" s="48">
        <v>0</v>
      </c>
      <c r="E518" s="48">
        <v>0</v>
      </c>
      <c r="F518" s="48">
        <f t="shared" si="35"/>
        <v>0</v>
      </c>
      <c r="G518" s="48">
        <v>0</v>
      </c>
      <c r="H518" s="48">
        <v>0</v>
      </c>
      <c r="I518" s="48">
        <v>0</v>
      </c>
      <c r="J518" s="48">
        <v>0</v>
      </c>
      <c r="K518" s="48">
        <f t="shared" si="36"/>
        <v>0</v>
      </c>
      <c r="L518" s="48">
        <v>0</v>
      </c>
      <c r="M518" s="48">
        <v>0</v>
      </c>
      <c r="N518" s="48">
        <v>0</v>
      </c>
      <c r="O518" s="48">
        <v>0</v>
      </c>
      <c r="P518" s="48">
        <f t="shared" si="39"/>
        <v>0</v>
      </c>
      <c r="Q518" s="48">
        <f t="shared" si="38"/>
        <v>0</v>
      </c>
      <c r="R518" s="48">
        <f t="shared" si="38"/>
        <v>0</v>
      </c>
      <c r="S518" s="48">
        <f t="shared" si="38"/>
        <v>0</v>
      </c>
      <c r="T518" s="48">
        <f t="shared" si="38"/>
        <v>0</v>
      </c>
      <c r="U518" s="48">
        <f t="shared" si="38"/>
        <v>0</v>
      </c>
    </row>
    <row r="519" spans="1:21" x14ac:dyDescent="0.3">
      <c r="A519" s="10">
        <v>325</v>
      </c>
      <c r="B519" s="48">
        <v>0</v>
      </c>
      <c r="C519" s="48">
        <v>0</v>
      </c>
      <c r="D519" s="48">
        <v>0</v>
      </c>
      <c r="E519" s="48">
        <v>0</v>
      </c>
      <c r="F519" s="48">
        <f t="shared" si="35"/>
        <v>0</v>
      </c>
      <c r="G519" s="48">
        <v>0</v>
      </c>
      <c r="H519" s="48">
        <v>0</v>
      </c>
      <c r="I519" s="48">
        <v>0</v>
      </c>
      <c r="J519" s="48">
        <v>1</v>
      </c>
      <c r="K519" s="48">
        <f t="shared" si="36"/>
        <v>1</v>
      </c>
      <c r="L519" s="48">
        <v>0</v>
      </c>
      <c r="M519" s="48">
        <v>0</v>
      </c>
      <c r="N519" s="48">
        <v>0</v>
      </c>
      <c r="O519" s="48">
        <v>0</v>
      </c>
      <c r="P519" s="48">
        <f t="shared" si="39"/>
        <v>0</v>
      </c>
      <c r="Q519" s="48">
        <f t="shared" si="38"/>
        <v>0</v>
      </c>
      <c r="R519" s="48">
        <f t="shared" si="38"/>
        <v>0</v>
      </c>
      <c r="S519" s="48">
        <f t="shared" si="38"/>
        <v>0</v>
      </c>
      <c r="T519" s="48">
        <f t="shared" si="38"/>
        <v>1</v>
      </c>
      <c r="U519" s="48">
        <f t="shared" si="38"/>
        <v>1</v>
      </c>
    </row>
    <row r="520" spans="1:21" x14ac:dyDescent="0.3">
      <c r="A520" s="10">
        <v>326</v>
      </c>
      <c r="B520" s="48">
        <v>0</v>
      </c>
      <c r="C520" s="48">
        <v>0</v>
      </c>
      <c r="D520" s="48">
        <v>1</v>
      </c>
      <c r="E520" s="48">
        <v>0</v>
      </c>
      <c r="F520" s="48">
        <f t="shared" si="35"/>
        <v>1</v>
      </c>
      <c r="G520" s="48">
        <v>0</v>
      </c>
      <c r="H520" s="48">
        <v>0</v>
      </c>
      <c r="I520" s="48">
        <v>0</v>
      </c>
      <c r="J520" s="48">
        <v>0</v>
      </c>
      <c r="K520" s="48">
        <f t="shared" si="36"/>
        <v>0</v>
      </c>
      <c r="L520" s="48">
        <v>0</v>
      </c>
      <c r="M520" s="48">
        <v>0</v>
      </c>
      <c r="N520" s="48">
        <v>0</v>
      </c>
      <c r="O520" s="48">
        <v>0</v>
      </c>
      <c r="P520" s="48">
        <f t="shared" si="39"/>
        <v>0</v>
      </c>
      <c r="Q520" s="48">
        <f t="shared" si="38"/>
        <v>0</v>
      </c>
      <c r="R520" s="48">
        <f t="shared" si="38"/>
        <v>0</v>
      </c>
      <c r="S520" s="48">
        <f t="shared" si="38"/>
        <v>1</v>
      </c>
      <c r="T520" s="48">
        <f t="shared" si="38"/>
        <v>0</v>
      </c>
      <c r="U520" s="48">
        <f t="shared" si="38"/>
        <v>1</v>
      </c>
    </row>
    <row r="521" spans="1:21" x14ac:dyDescent="0.3">
      <c r="A521" s="10">
        <v>327</v>
      </c>
      <c r="B521" s="48">
        <v>0</v>
      </c>
      <c r="C521" s="48">
        <v>0</v>
      </c>
      <c r="D521" s="48">
        <v>0</v>
      </c>
      <c r="E521" s="48">
        <v>0</v>
      </c>
      <c r="F521" s="48">
        <f t="shared" si="35"/>
        <v>0</v>
      </c>
      <c r="G521" s="48">
        <v>0</v>
      </c>
      <c r="H521" s="48">
        <v>0</v>
      </c>
      <c r="I521" s="48">
        <v>0</v>
      </c>
      <c r="J521" s="48">
        <v>0</v>
      </c>
      <c r="K521" s="48">
        <f t="shared" si="36"/>
        <v>0</v>
      </c>
      <c r="L521" s="48">
        <v>0</v>
      </c>
      <c r="M521" s="48">
        <v>0</v>
      </c>
      <c r="N521" s="48">
        <v>1</v>
      </c>
      <c r="O521" s="48">
        <v>0</v>
      </c>
      <c r="P521" s="48">
        <f t="shared" si="39"/>
        <v>1</v>
      </c>
      <c r="Q521" s="48">
        <f t="shared" si="38"/>
        <v>0</v>
      </c>
      <c r="R521" s="48">
        <f t="shared" si="38"/>
        <v>0</v>
      </c>
      <c r="S521" s="48">
        <f t="shared" si="38"/>
        <v>1</v>
      </c>
      <c r="T521" s="48">
        <f t="shared" si="38"/>
        <v>0</v>
      </c>
      <c r="U521" s="48">
        <f t="shared" si="38"/>
        <v>1</v>
      </c>
    </row>
    <row r="522" spans="1:21" x14ac:dyDescent="0.3">
      <c r="A522" s="10">
        <v>328</v>
      </c>
      <c r="B522" s="48">
        <v>0</v>
      </c>
      <c r="C522" s="48">
        <v>0</v>
      </c>
      <c r="D522" s="48">
        <v>0</v>
      </c>
      <c r="E522" s="48">
        <v>0</v>
      </c>
      <c r="F522" s="48">
        <f t="shared" si="35"/>
        <v>0</v>
      </c>
      <c r="G522" s="48">
        <v>0</v>
      </c>
      <c r="H522" s="48">
        <v>0</v>
      </c>
      <c r="I522" s="48">
        <v>0</v>
      </c>
      <c r="J522" s="48">
        <v>0</v>
      </c>
      <c r="K522" s="48">
        <f t="shared" si="36"/>
        <v>0</v>
      </c>
      <c r="L522" s="48">
        <v>0</v>
      </c>
      <c r="M522" s="48">
        <v>0</v>
      </c>
      <c r="N522" s="48">
        <v>0</v>
      </c>
      <c r="O522" s="48">
        <v>0</v>
      </c>
      <c r="P522" s="48">
        <f t="shared" si="39"/>
        <v>0</v>
      </c>
      <c r="Q522" s="48">
        <f t="shared" si="38"/>
        <v>0</v>
      </c>
      <c r="R522" s="48">
        <f t="shared" si="38"/>
        <v>0</v>
      </c>
      <c r="S522" s="48">
        <f t="shared" si="38"/>
        <v>0</v>
      </c>
      <c r="T522" s="48">
        <f t="shared" si="38"/>
        <v>0</v>
      </c>
      <c r="U522" s="48">
        <f t="shared" si="38"/>
        <v>0</v>
      </c>
    </row>
    <row r="523" spans="1:21" x14ac:dyDescent="0.3">
      <c r="A523" s="10">
        <v>329</v>
      </c>
      <c r="B523" s="48">
        <v>0</v>
      </c>
      <c r="C523" s="48">
        <v>0</v>
      </c>
      <c r="D523" s="48">
        <v>0</v>
      </c>
      <c r="E523" s="48">
        <v>0</v>
      </c>
      <c r="F523" s="48">
        <f t="shared" si="35"/>
        <v>0</v>
      </c>
      <c r="G523" s="48">
        <v>0</v>
      </c>
      <c r="H523" s="48">
        <v>0</v>
      </c>
      <c r="I523" s="48">
        <v>0</v>
      </c>
      <c r="J523" s="48">
        <v>0</v>
      </c>
      <c r="K523" s="48">
        <f t="shared" si="36"/>
        <v>0</v>
      </c>
      <c r="L523" s="48">
        <v>0</v>
      </c>
      <c r="M523" s="48">
        <v>0</v>
      </c>
      <c r="N523" s="48">
        <v>0</v>
      </c>
      <c r="O523" s="48">
        <v>0</v>
      </c>
      <c r="P523" s="48">
        <f t="shared" si="39"/>
        <v>0</v>
      </c>
      <c r="Q523" s="48">
        <f t="shared" si="38"/>
        <v>0</v>
      </c>
      <c r="R523" s="48">
        <f t="shared" si="38"/>
        <v>0</v>
      </c>
      <c r="S523" s="48">
        <f t="shared" si="38"/>
        <v>0</v>
      </c>
      <c r="T523" s="48">
        <f t="shared" si="38"/>
        <v>0</v>
      </c>
      <c r="U523" s="48">
        <f t="shared" si="38"/>
        <v>0</v>
      </c>
    </row>
    <row r="524" spans="1:21" x14ac:dyDescent="0.3">
      <c r="A524" s="10">
        <v>330</v>
      </c>
      <c r="B524" s="48">
        <v>0</v>
      </c>
      <c r="C524" s="48">
        <v>0</v>
      </c>
      <c r="D524" s="48">
        <v>0</v>
      </c>
      <c r="E524" s="48">
        <v>0</v>
      </c>
      <c r="F524" s="48">
        <f t="shared" si="35"/>
        <v>0</v>
      </c>
      <c r="G524" s="48">
        <v>0</v>
      </c>
      <c r="H524" s="48">
        <v>0</v>
      </c>
      <c r="I524" s="48">
        <v>0</v>
      </c>
      <c r="J524" s="48">
        <v>0</v>
      </c>
      <c r="K524" s="48">
        <f t="shared" si="36"/>
        <v>0</v>
      </c>
      <c r="L524" s="48">
        <v>0</v>
      </c>
      <c r="M524" s="48">
        <v>0</v>
      </c>
      <c r="N524" s="48">
        <v>1</v>
      </c>
      <c r="O524" s="48">
        <v>1</v>
      </c>
      <c r="P524" s="48">
        <f t="shared" si="39"/>
        <v>2</v>
      </c>
      <c r="Q524" s="48">
        <f t="shared" si="38"/>
        <v>0</v>
      </c>
      <c r="R524" s="48">
        <f t="shared" si="38"/>
        <v>0</v>
      </c>
      <c r="S524" s="48">
        <f t="shared" si="38"/>
        <v>1</v>
      </c>
      <c r="T524" s="48">
        <f t="shared" si="38"/>
        <v>1</v>
      </c>
      <c r="U524" s="48">
        <f t="shared" si="38"/>
        <v>2</v>
      </c>
    </row>
    <row r="525" spans="1:21" x14ac:dyDescent="0.3">
      <c r="A525" s="10">
        <v>331</v>
      </c>
      <c r="B525" s="48">
        <v>0</v>
      </c>
      <c r="C525" s="48">
        <v>0</v>
      </c>
      <c r="D525" s="48">
        <v>0</v>
      </c>
      <c r="E525" s="48">
        <v>0</v>
      </c>
      <c r="F525" s="48">
        <f t="shared" si="35"/>
        <v>0</v>
      </c>
      <c r="G525" s="48">
        <v>0</v>
      </c>
      <c r="H525" s="48">
        <v>0</v>
      </c>
      <c r="I525" s="48">
        <v>0</v>
      </c>
      <c r="J525" s="48">
        <v>0</v>
      </c>
      <c r="K525" s="48">
        <f t="shared" si="36"/>
        <v>0</v>
      </c>
      <c r="L525" s="48">
        <v>0</v>
      </c>
      <c r="M525" s="48">
        <v>0</v>
      </c>
      <c r="N525" s="48">
        <v>0</v>
      </c>
      <c r="O525" s="48">
        <v>0</v>
      </c>
      <c r="P525" s="48">
        <f t="shared" si="39"/>
        <v>0</v>
      </c>
      <c r="Q525" s="48">
        <f t="shared" si="38"/>
        <v>0</v>
      </c>
      <c r="R525" s="48">
        <f t="shared" si="38"/>
        <v>0</v>
      </c>
      <c r="S525" s="48">
        <f t="shared" si="38"/>
        <v>0</v>
      </c>
      <c r="T525" s="48">
        <f t="shared" si="38"/>
        <v>0</v>
      </c>
      <c r="U525" s="48">
        <f t="shared" si="38"/>
        <v>0</v>
      </c>
    </row>
    <row r="526" spans="1:21" x14ac:dyDescent="0.3">
      <c r="A526" s="10">
        <v>332</v>
      </c>
      <c r="B526" s="48">
        <v>0</v>
      </c>
      <c r="C526" s="48">
        <v>0</v>
      </c>
      <c r="D526" s="48">
        <v>0</v>
      </c>
      <c r="E526" s="48">
        <v>0</v>
      </c>
      <c r="F526" s="48">
        <f t="shared" si="35"/>
        <v>0</v>
      </c>
      <c r="G526" s="48">
        <v>0</v>
      </c>
      <c r="H526" s="48">
        <v>0</v>
      </c>
      <c r="I526" s="48">
        <v>0</v>
      </c>
      <c r="J526" s="48">
        <v>0</v>
      </c>
      <c r="K526" s="48">
        <f t="shared" si="36"/>
        <v>0</v>
      </c>
      <c r="L526" s="48">
        <v>0</v>
      </c>
      <c r="M526" s="48">
        <v>0</v>
      </c>
      <c r="N526" s="48">
        <v>0</v>
      </c>
      <c r="O526" s="48">
        <v>0</v>
      </c>
      <c r="P526" s="48">
        <f t="shared" si="39"/>
        <v>0</v>
      </c>
      <c r="Q526" s="48">
        <f t="shared" si="38"/>
        <v>0</v>
      </c>
      <c r="R526" s="48">
        <f t="shared" si="38"/>
        <v>0</v>
      </c>
      <c r="S526" s="48">
        <f t="shared" si="38"/>
        <v>0</v>
      </c>
      <c r="T526" s="48">
        <f t="shared" si="38"/>
        <v>0</v>
      </c>
      <c r="U526" s="48">
        <f t="shared" si="38"/>
        <v>0</v>
      </c>
    </row>
    <row r="527" spans="1:21" x14ac:dyDescent="0.3">
      <c r="A527" s="10">
        <v>333</v>
      </c>
      <c r="B527" s="48">
        <v>0</v>
      </c>
      <c r="C527" s="48">
        <v>0</v>
      </c>
      <c r="D527" s="48">
        <v>0</v>
      </c>
      <c r="E527" s="48">
        <v>0</v>
      </c>
      <c r="F527" s="48">
        <f t="shared" si="35"/>
        <v>0</v>
      </c>
      <c r="G527" s="48">
        <v>0</v>
      </c>
      <c r="H527" s="48">
        <v>0</v>
      </c>
      <c r="I527" s="48">
        <v>0</v>
      </c>
      <c r="J527" s="48">
        <v>0</v>
      </c>
      <c r="K527" s="48">
        <f t="shared" si="36"/>
        <v>0</v>
      </c>
      <c r="L527" s="48">
        <v>0</v>
      </c>
      <c r="M527" s="48">
        <v>0</v>
      </c>
      <c r="N527" s="48">
        <v>0</v>
      </c>
      <c r="O527" s="48">
        <v>0</v>
      </c>
      <c r="P527" s="48">
        <f t="shared" si="39"/>
        <v>0</v>
      </c>
      <c r="Q527" s="48">
        <f t="shared" si="38"/>
        <v>0</v>
      </c>
      <c r="R527" s="48">
        <f t="shared" si="38"/>
        <v>0</v>
      </c>
      <c r="S527" s="48">
        <f t="shared" si="38"/>
        <v>0</v>
      </c>
      <c r="T527" s="48">
        <f t="shared" si="38"/>
        <v>0</v>
      </c>
      <c r="U527" s="48">
        <f t="shared" si="38"/>
        <v>0</v>
      </c>
    </row>
    <row r="528" spans="1:21" x14ac:dyDescent="0.3">
      <c r="A528" s="10">
        <v>334</v>
      </c>
      <c r="B528" s="48">
        <v>0</v>
      </c>
      <c r="C528" s="48">
        <v>0</v>
      </c>
      <c r="D528" s="48">
        <v>0</v>
      </c>
      <c r="E528" s="48">
        <v>0</v>
      </c>
      <c r="F528" s="48">
        <f t="shared" si="35"/>
        <v>0</v>
      </c>
      <c r="G528" s="48">
        <v>0</v>
      </c>
      <c r="H528" s="48">
        <v>0</v>
      </c>
      <c r="I528" s="48">
        <v>0</v>
      </c>
      <c r="J528" s="48">
        <v>0</v>
      </c>
      <c r="K528" s="48">
        <f t="shared" si="36"/>
        <v>0</v>
      </c>
      <c r="L528" s="48">
        <v>0</v>
      </c>
      <c r="M528" s="48">
        <v>0</v>
      </c>
      <c r="N528" s="48">
        <v>0</v>
      </c>
      <c r="O528" s="48">
        <v>0</v>
      </c>
      <c r="P528" s="48">
        <f t="shared" si="39"/>
        <v>0</v>
      </c>
      <c r="Q528" s="48">
        <f t="shared" si="38"/>
        <v>0</v>
      </c>
      <c r="R528" s="48">
        <f t="shared" si="38"/>
        <v>0</v>
      </c>
      <c r="S528" s="48">
        <f t="shared" si="38"/>
        <v>0</v>
      </c>
      <c r="T528" s="48">
        <f t="shared" si="38"/>
        <v>0</v>
      </c>
      <c r="U528" s="48">
        <f t="shared" si="38"/>
        <v>0</v>
      </c>
    </row>
    <row r="529" spans="1:21" x14ac:dyDescent="0.3">
      <c r="A529" s="10">
        <v>335</v>
      </c>
      <c r="B529" s="48">
        <v>0</v>
      </c>
      <c r="C529" s="48">
        <v>0</v>
      </c>
      <c r="D529" s="48">
        <v>0</v>
      </c>
      <c r="E529" s="48">
        <v>0</v>
      </c>
      <c r="F529" s="48">
        <f t="shared" si="35"/>
        <v>0</v>
      </c>
      <c r="G529" s="48">
        <v>0</v>
      </c>
      <c r="H529" s="48">
        <v>0</v>
      </c>
      <c r="I529" s="48">
        <v>0</v>
      </c>
      <c r="J529" s="48">
        <v>0</v>
      </c>
      <c r="K529" s="48">
        <f t="shared" si="36"/>
        <v>0</v>
      </c>
      <c r="L529" s="48">
        <v>0</v>
      </c>
      <c r="M529" s="48">
        <v>0</v>
      </c>
      <c r="N529" s="48">
        <v>0</v>
      </c>
      <c r="O529" s="48">
        <v>0</v>
      </c>
      <c r="P529" s="48">
        <f t="shared" si="39"/>
        <v>0</v>
      </c>
      <c r="Q529" s="48">
        <f t="shared" si="38"/>
        <v>0</v>
      </c>
      <c r="R529" s="48">
        <f t="shared" si="38"/>
        <v>0</v>
      </c>
      <c r="S529" s="48">
        <f t="shared" si="38"/>
        <v>0</v>
      </c>
      <c r="T529" s="48">
        <f t="shared" si="38"/>
        <v>0</v>
      </c>
      <c r="U529" s="48">
        <f t="shared" si="38"/>
        <v>0</v>
      </c>
    </row>
    <row r="530" spans="1:21" x14ac:dyDescent="0.3">
      <c r="A530" s="10">
        <v>336</v>
      </c>
      <c r="B530" s="48">
        <v>0</v>
      </c>
      <c r="C530" s="48">
        <v>0</v>
      </c>
      <c r="D530" s="48">
        <v>0</v>
      </c>
      <c r="E530" s="48">
        <v>0</v>
      </c>
      <c r="F530" s="48">
        <f t="shared" si="35"/>
        <v>0</v>
      </c>
      <c r="G530" s="48">
        <v>0</v>
      </c>
      <c r="H530" s="48">
        <v>0</v>
      </c>
      <c r="I530" s="48">
        <v>0</v>
      </c>
      <c r="J530" s="48">
        <v>0</v>
      </c>
      <c r="K530" s="48">
        <f t="shared" si="36"/>
        <v>0</v>
      </c>
      <c r="L530" s="48">
        <v>0</v>
      </c>
      <c r="M530" s="48">
        <v>0</v>
      </c>
      <c r="N530" s="48">
        <v>0</v>
      </c>
      <c r="O530" s="48">
        <v>1</v>
      </c>
      <c r="P530" s="48">
        <f t="shared" si="39"/>
        <v>1</v>
      </c>
      <c r="Q530" s="48">
        <f t="shared" si="38"/>
        <v>0</v>
      </c>
      <c r="R530" s="48">
        <f t="shared" si="38"/>
        <v>0</v>
      </c>
      <c r="S530" s="48">
        <f t="shared" si="38"/>
        <v>0</v>
      </c>
      <c r="T530" s="48">
        <f t="shared" si="38"/>
        <v>1</v>
      </c>
      <c r="U530" s="48">
        <f t="shared" si="38"/>
        <v>1</v>
      </c>
    </row>
    <row r="531" spans="1:21" x14ac:dyDescent="0.3">
      <c r="A531" s="10">
        <v>337</v>
      </c>
      <c r="B531" s="48">
        <v>0</v>
      </c>
      <c r="C531" s="48">
        <v>0</v>
      </c>
      <c r="D531" s="48">
        <v>0</v>
      </c>
      <c r="E531" s="48">
        <v>0</v>
      </c>
      <c r="F531" s="48">
        <f t="shared" si="35"/>
        <v>0</v>
      </c>
      <c r="G531" s="48">
        <v>0</v>
      </c>
      <c r="H531" s="48">
        <v>0</v>
      </c>
      <c r="I531" s="48">
        <v>0</v>
      </c>
      <c r="J531" s="48">
        <v>0</v>
      </c>
      <c r="K531" s="48">
        <f t="shared" si="36"/>
        <v>0</v>
      </c>
      <c r="L531" s="48">
        <v>0</v>
      </c>
      <c r="M531" s="48">
        <v>0</v>
      </c>
      <c r="N531" s="48">
        <v>0</v>
      </c>
      <c r="O531" s="48">
        <v>0</v>
      </c>
      <c r="P531" s="48">
        <f t="shared" si="39"/>
        <v>0</v>
      </c>
      <c r="Q531" s="48">
        <f t="shared" si="38"/>
        <v>0</v>
      </c>
      <c r="R531" s="48">
        <f t="shared" si="38"/>
        <v>0</v>
      </c>
      <c r="S531" s="48">
        <f t="shared" si="38"/>
        <v>0</v>
      </c>
      <c r="T531" s="48">
        <f t="shared" si="38"/>
        <v>0</v>
      </c>
      <c r="U531" s="48">
        <f t="shared" si="38"/>
        <v>0</v>
      </c>
    </row>
    <row r="532" spans="1:21" x14ac:dyDescent="0.3">
      <c r="A532" s="10">
        <v>338</v>
      </c>
      <c r="B532" s="48">
        <v>0</v>
      </c>
      <c r="C532" s="48">
        <v>0</v>
      </c>
      <c r="D532" s="48">
        <v>0</v>
      </c>
      <c r="E532" s="48">
        <v>0</v>
      </c>
      <c r="F532" s="48">
        <f t="shared" si="35"/>
        <v>0</v>
      </c>
      <c r="G532" s="48">
        <v>0</v>
      </c>
      <c r="H532" s="48">
        <v>0</v>
      </c>
      <c r="I532" s="48">
        <v>0</v>
      </c>
      <c r="J532" s="48">
        <v>0</v>
      </c>
      <c r="K532" s="48">
        <f t="shared" si="36"/>
        <v>0</v>
      </c>
      <c r="L532" s="48">
        <v>0</v>
      </c>
      <c r="M532" s="48">
        <v>0</v>
      </c>
      <c r="N532" s="48">
        <v>0</v>
      </c>
      <c r="O532" s="48">
        <v>0</v>
      </c>
      <c r="P532" s="48">
        <f t="shared" si="39"/>
        <v>0</v>
      </c>
      <c r="Q532" s="48">
        <f t="shared" si="38"/>
        <v>0</v>
      </c>
      <c r="R532" s="48">
        <f t="shared" si="38"/>
        <v>0</v>
      </c>
      <c r="S532" s="48">
        <f t="shared" si="38"/>
        <v>0</v>
      </c>
      <c r="T532" s="48">
        <f t="shared" si="38"/>
        <v>0</v>
      </c>
      <c r="U532" s="48">
        <f t="shared" si="38"/>
        <v>0</v>
      </c>
    </row>
    <row r="533" spans="1:21" x14ac:dyDescent="0.3">
      <c r="A533" s="10">
        <v>339</v>
      </c>
      <c r="B533" s="48">
        <v>0</v>
      </c>
      <c r="C533" s="48">
        <v>0</v>
      </c>
      <c r="D533" s="48">
        <v>0</v>
      </c>
      <c r="E533" s="48">
        <v>0</v>
      </c>
      <c r="F533" s="48">
        <f t="shared" si="35"/>
        <v>0</v>
      </c>
      <c r="G533" s="48">
        <v>0</v>
      </c>
      <c r="H533" s="48">
        <v>0</v>
      </c>
      <c r="I533" s="48">
        <v>0</v>
      </c>
      <c r="J533" s="48">
        <v>0</v>
      </c>
      <c r="K533" s="48">
        <f t="shared" si="36"/>
        <v>0</v>
      </c>
      <c r="L533" s="48">
        <v>0</v>
      </c>
      <c r="M533" s="48">
        <v>0</v>
      </c>
      <c r="N533" s="48">
        <v>0</v>
      </c>
      <c r="O533" s="48">
        <v>0</v>
      </c>
      <c r="P533" s="48">
        <f t="shared" si="39"/>
        <v>0</v>
      </c>
      <c r="Q533" s="48">
        <f t="shared" si="38"/>
        <v>0</v>
      </c>
      <c r="R533" s="48">
        <f t="shared" si="38"/>
        <v>0</v>
      </c>
      <c r="S533" s="48">
        <f t="shared" si="38"/>
        <v>0</v>
      </c>
      <c r="T533" s="48">
        <f t="shared" si="38"/>
        <v>0</v>
      </c>
      <c r="U533" s="48">
        <f t="shared" si="38"/>
        <v>0</v>
      </c>
    </row>
    <row r="534" spans="1:21" x14ac:dyDescent="0.3">
      <c r="A534" s="10">
        <v>340</v>
      </c>
      <c r="B534" s="48">
        <v>0</v>
      </c>
      <c r="C534" s="48">
        <v>0</v>
      </c>
      <c r="D534" s="48">
        <v>0</v>
      </c>
      <c r="E534" s="48">
        <v>0</v>
      </c>
      <c r="F534" s="48">
        <f t="shared" si="35"/>
        <v>0</v>
      </c>
      <c r="G534" s="48">
        <v>0</v>
      </c>
      <c r="H534" s="48">
        <v>0</v>
      </c>
      <c r="I534" s="48">
        <v>0</v>
      </c>
      <c r="J534" s="48">
        <v>0</v>
      </c>
      <c r="K534" s="48">
        <f t="shared" si="36"/>
        <v>0</v>
      </c>
      <c r="L534" s="48">
        <v>0</v>
      </c>
      <c r="M534" s="48">
        <v>0</v>
      </c>
      <c r="N534" s="48">
        <v>0</v>
      </c>
      <c r="O534" s="48">
        <v>0</v>
      </c>
      <c r="P534" s="48">
        <f t="shared" si="39"/>
        <v>0</v>
      </c>
      <c r="Q534" s="48">
        <f t="shared" si="38"/>
        <v>0</v>
      </c>
      <c r="R534" s="48">
        <f t="shared" si="38"/>
        <v>0</v>
      </c>
      <c r="S534" s="48">
        <f t="shared" si="38"/>
        <v>0</v>
      </c>
      <c r="T534" s="48">
        <f t="shared" si="38"/>
        <v>0</v>
      </c>
      <c r="U534" s="48">
        <f t="shared" si="38"/>
        <v>0</v>
      </c>
    </row>
    <row r="535" spans="1:21" x14ac:dyDescent="0.3">
      <c r="A535" s="10">
        <v>341</v>
      </c>
      <c r="B535" s="48">
        <v>0</v>
      </c>
      <c r="C535" s="48">
        <v>0</v>
      </c>
      <c r="D535" s="48">
        <v>0</v>
      </c>
      <c r="E535" s="48">
        <v>0</v>
      </c>
      <c r="F535" s="48">
        <f t="shared" si="35"/>
        <v>0</v>
      </c>
      <c r="G535" s="48">
        <v>0</v>
      </c>
      <c r="H535" s="48">
        <v>0</v>
      </c>
      <c r="I535" s="48">
        <v>0</v>
      </c>
      <c r="J535" s="48">
        <v>0</v>
      </c>
      <c r="K535" s="48">
        <f t="shared" si="36"/>
        <v>0</v>
      </c>
      <c r="L535" s="48">
        <v>0</v>
      </c>
      <c r="M535" s="48">
        <v>0</v>
      </c>
      <c r="N535" s="48">
        <v>0</v>
      </c>
      <c r="O535" s="48">
        <v>0</v>
      </c>
      <c r="P535" s="48">
        <f t="shared" si="39"/>
        <v>0</v>
      </c>
      <c r="Q535" s="48">
        <f t="shared" si="38"/>
        <v>0</v>
      </c>
      <c r="R535" s="48">
        <f t="shared" si="38"/>
        <v>0</v>
      </c>
      <c r="S535" s="48">
        <f t="shared" si="38"/>
        <v>0</v>
      </c>
      <c r="T535" s="48">
        <f t="shared" si="38"/>
        <v>0</v>
      </c>
      <c r="U535" s="48">
        <f t="shared" si="38"/>
        <v>0</v>
      </c>
    </row>
    <row r="536" spans="1:21" x14ac:dyDescent="0.3">
      <c r="A536" s="10">
        <v>342</v>
      </c>
      <c r="B536" s="48">
        <v>0</v>
      </c>
      <c r="C536" s="48">
        <v>0</v>
      </c>
      <c r="D536" s="48">
        <v>0</v>
      </c>
      <c r="E536" s="48">
        <v>0</v>
      </c>
      <c r="F536" s="48">
        <f t="shared" si="35"/>
        <v>0</v>
      </c>
      <c r="G536" s="48">
        <v>0</v>
      </c>
      <c r="H536" s="48">
        <v>0</v>
      </c>
      <c r="I536" s="48">
        <v>0</v>
      </c>
      <c r="J536" s="48">
        <v>0</v>
      </c>
      <c r="K536" s="48">
        <f t="shared" si="36"/>
        <v>0</v>
      </c>
      <c r="L536" s="48">
        <v>0</v>
      </c>
      <c r="M536" s="48">
        <v>0</v>
      </c>
      <c r="N536" s="48">
        <v>0</v>
      </c>
      <c r="O536" s="48">
        <v>1</v>
      </c>
      <c r="P536" s="48">
        <f t="shared" si="39"/>
        <v>1</v>
      </c>
      <c r="Q536" s="48">
        <f t="shared" si="38"/>
        <v>0</v>
      </c>
      <c r="R536" s="48">
        <f t="shared" si="38"/>
        <v>0</v>
      </c>
      <c r="S536" s="48">
        <f t="shared" si="38"/>
        <v>0</v>
      </c>
      <c r="T536" s="48">
        <f t="shared" si="38"/>
        <v>1</v>
      </c>
      <c r="U536" s="48">
        <f t="shared" si="38"/>
        <v>1</v>
      </c>
    </row>
    <row r="537" spans="1:21" x14ac:dyDescent="0.3">
      <c r="A537" s="10">
        <v>343</v>
      </c>
      <c r="B537" s="48">
        <v>0</v>
      </c>
      <c r="C537" s="48">
        <v>0</v>
      </c>
      <c r="D537" s="48">
        <v>0</v>
      </c>
      <c r="E537" s="48">
        <v>0</v>
      </c>
      <c r="F537" s="48">
        <f t="shared" si="35"/>
        <v>0</v>
      </c>
      <c r="G537" s="48">
        <v>0</v>
      </c>
      <c r="H537" s="48">
        <v>1</v>
      </c>
      <c r="I537" s="48">
        <v>0</v>
      </c>
      <c r="J537" s="48">
        <v>0</v>
      </c>
      <c r="K537" s="48">
        <f t="shared" si="36"/>
        <v>1</v>
      </c>
      <c r="L537" s="48">
        <v>0</v>
      </c>
      <c r="M537" s="48">
        <v>0</v>
      </c>
      <c r="N537" s="48">
        <v>0</v>
      </c>
      <c r="O537" s="48">
        <v>0</v>
      </c>
      <c r="P537" s="48">
        <f t="shared" si="39"/>
        <v>0</v>
      </c>
      <c r="Q537" s="48">
        <f t="shared" si="38"/>
        <v>0</v>
      </c>
      <c r="R537" s="48">
        <f t="shared" si="38"/>
        <v>1</v>
      </c>
      <c r="S537" s="48">
        <f t="shared" si="38"/>
        <v>0</v>
      </c>
      <c r="T537" s="48">
        <f t="shared" si="38"/>
        <v>0</v>
      </c>
      <c r="U537" s="48">
        <f t="shared" si="38"/>
        <v>1</v>
      </c>
    </row>
    <row r="538" spans="1:21" x14ac:dyDescent="0.3">
      <c r="A538" s="10">
        <v>344</v>
      </c>
      <c r="B538" s="48">
        <v>0</v>
      </c>
      <c r="C538" s="48">
        <v>0</v>
      </c>
      <c r="D538" s="48">
        <v>0</v>
      </c>
      <c r="E538" s="48">
        <v>0</v>
      </c>
      <c r="F538" s="48">
        <f t="shared" si="35"/>
        <v>0</v>
      </c>
      <c r="G538" s="48">
        <v>0</v>
      </c>
      <c r="H538" s="48">
        <v>0</v>
      </c>
      <c r="I538" s="48">
        <v>0</v>
      </c>
      <c r="J538" s="48">
        <v>0</v>
      </c>
      <c r="K538" s="48">
        <f t="shared" si="36"/>
        <v>0</v>
      </c>
      <c r="L538" s="48">
        <v>0</v>
      </c>
      <c r="M538" s="48">
        <v>0</v>
      </c>
      <c r="N538" s="48">
        <v>0</v>
      </c>
      <c r="O538" s="48">
        <v>0</v>
      </c>
      <c r="P538" s="48">
        <f t="shared" si="39"/>
        <v>0</v>
      </c>
      <c r="Q538" s="48">
        <f t="shared" si="38"/>
        <v>0</v>
      </c>
      <c r="R538" s="48">
        <f t="shared" si="38"/>
        <v>0</v>
      </c>
      <c r="S538" s="48">
        <f t="shared" si="38"/>
        <v>0</v>
      </c>
      <c r="T538" s="48">
        <f t="shared" si="38"/>
        <v>0</v>
      </c>
      <c r="U538" s="48">
        <f t="shared" si="38"/>
        <v>0</v>
      </c>
    </row>
    <row r="539" spans="1:21" x14ac:dyDescent="0.3">
      <c r="A539" s="10">
        <v>345</v>
      </c>
      <c r="B539" s="48">
        <v>0</v>
      </c>
      <c r="C539" s="48">
        <v>0</v>
      </c>
      <c r="D539" s="48">
        <v>0</v>
      </c>
      <c r="E539" s="48">
        <v>0</v>
      </c>
      <c r="F539" s="48">
        <f t="shared" si="35"/>
        <v>0</v>
      </c>
      <c r="G539" s="48">
        <v>0</v>
      </c>
      <c r="H539" s="48">
        <v>0</v>
      </c>
      <c r="I539" s="48">
        <v>0</v>
      </c>
      <c r="J539" s="48">
        <v>0</v>
      </c>
      <c r="K539" s="48">
        <f t="shared" si="36"/>
        <v>0</v>
      </c>
      <c r="L539" s="48">
        <v>0</v>
      </c>
      <c r="M539" s="48">
        <v>0</v>
      </c>
      <c r="N539" s="48">
        <v>0</v>
      </c>
      <c r="O539" s="48">
        <v>0</v>
      </c>
      <c r="P539" s="48">
        <f t="shared" si="39"/>
        <v>0</v>
      </c>
      <c r="Q539" s="48">
        <f t="shared" si="38"/>
        <v>0</v>
      </c>
      <c r="R539" s="48">
        <f t="shared" si="38"/>
        <v>0</v>
      </c>
      <c r="S539" s="48">
        <f t="shared" si="38"/>
        <v>0</v>
      </c>
      <c r="T539" s="48">
        <f t="shared" si="38"/>
        <v>0</v>
      </c>
      <c r="U539" s="48">
        <f t="shared" si="38"/>
        <v>0</v>
      </c>
    </row>
    <row r="540" spans="1:21" x14ac:dyDescent="0.3">
      <c r="A540" s="10">
        <v>346</v>
      </c>
      <c r="B540" s="48">
        <v>0</v>
      </c>
      <c r="C540" s="48">
        <v>0</v>
      </c>
      <c r="D540" s="48">
        <v>0</v>
      </c>
      <c r="E540" s="48">
        <v>0</v>
      </c>
      <c r="F540" s="48">
        <f t="shared" si="35"/>
        <v>0</v>
      </c>
      <c r="G540" s="48">
        <v>0</v>
      </c>
      <c r="H540" s="48">
        <v>0</v>
      </c>
      <c r="I540" s="48">
        <v>0</v>
      </c>
      <c r="J540" s="48">
        <v>0</v>
      </c>
      <c r="K540" s="48">
        <f t="shared" si="36"/>
        <v>0</v>
      </c>
      <c r="L540" s="48">
        <v>0</v>
      </c>
      <c r="M540" s="48">
        <v>0</v>
      </c>
      <c r="N540" s="48">
        <v>0</v>
      </c>
      <c r="O540" s="48">
        <v>0</v>
      </c>
      <c r="P540" s="48">
        <f t="shared" si="39"/>
        <v>0</v>
      </c>
      <c r="Q540" s="48">
        <f t="shared" si="38"/>
        <v>0</v>
      </c>
      <c r="R540" s="48">
        <f t="shared" si="38"/>
        <v>0</v>
      </c>
      <c r="S540" s="48">
        <f t="shared" si="38"/>
        <v>0</v>
      </c>
      <c r="T540" s="48">
        <f t="shared" si="38"/>
        <v>0</v>
      </c>
      <c r="U540" s="48">
        <f t="shared" si="38"/>
        <v>0</v>
      </c>
    </row>
    <row r="541" spans="1:21" x14ac:dyDescent="0.3">
      <c r="A541" s="10">
        <v>347</v>
      </c>
      <c r="B541" s="48">
        <v>0</v>
      </c>
      <c r="C541" s="48">
        <v>0</v>
      </c>
      <c r="D541" s="48">
        <v>0</v>
      </c>
      <c r="E541" s="48">
        <v>0</v>
      </c>
      <c r="F541" s="48">
        <f t="shared" si="35"/>
        <v>0</v>
      </c>
      <c r="G541" s="48">
        <v>0</v>
      </c>
      <c r="H541" s="48">
        <v>0</v>
      </c>
      <c r="I541" s="48">
        <v>0</v>
      </c>
      <c r="J541" s="48">
        <v>1</v>
      </c>
      <c r="K541" s="48">
        <f t="shared" si="36"/>
        <v>1</v>
      </c>
      <c r="L541" s="48">
        <v>0</v>
      </c>
      <c r="M541" s="48">
        <v>0</v>
      </c>
      <c r="N541" s="48">
        <v>0</v>
      </c>
      <c r="O541" s="48">
        <v>0</v>
      </c>
      <c r="P541" s="48">
        <f t="shared" si="39"/>
        <v>0</v>
      </c>
      <c r="Q541" s="48">
        <f t="shared" si="38"/>
        <v>0</v>
      </c>
      <c r="R541" s="48">
        <f t="shared" si="38"/>
        <v>0</v>
      </c>
      <c r="S541" s="48">
        <f t="shared" si="38"/>
        <v>0</v>
      </c>
      <c r="T541" s="48">
        <f t="shared" si="38"/>
        <v>1</v>
      </c>
      <c r="U541" s="48">
        <f t="shared" si="38"/>
        <v>1</v>
      </c>
    </row>
    <row r="542" spans="1:21" x14ac:dyDescent="0.3">
      <c r="A542" s="10">
        <v>348</v>
      </c>
      <c r="B542" s="48">
        <v>0</v>
      </c>
      <c r="C542" s="48">
        <v>0</v>
      </c>
      <c r="D542" s="48">
        <v>0</v>
      </c>
      <c r="E542" s="48">
        <v>0</v>
      </c>
      <c r="F542" s="48">
        <f t="shared" si="35"/>
        <v>0</v>
      </c>
      <c r="G542" s="48">
        <v>0</v>
      </c>
      <c r="H542" s="48">
        <v>0</v>
      </c>
      <c r="I542" s="48">
        <v>0</v>
      </c>
      <c r="J542" s="48">
        <v>0</v>
      </c>
      <c r="K542" s="48">
        <f t="shared" si="36"/>
        <v>0</v>
      </c>
      <c r="L542" s="48">
        <v>0</v>
      </c>
      <c r="M542" s="48">
        <v>0</v>
      </c>
      <c r="N542" s="48">
        <v>0</v>
      </c>
      <c r="O542" s="48">
        <v>0</v>
      </c>
      <c r="P542" s="48">
        <f t="shared" si="39"/>
        <v>0</v>
      </c>
      <c r="Q542" s="48">
        <f t="shared" si="38"/>
        <v>0</v>
      </c>
      <c r="R542" s="48">
        <f t="shared" si="38"/>
        <v>0</v>
      </c>
      <c r="S542" s="48">
        <f t="shared" si="38"/>
        <v>0</v>
      </c>
      <c r="T542" s="48">
        <f t="shared" si="38"/>
        <v>0</v>
      </c>
      <c r="U542" s="48">
        <f t="shared" si="38"/>
        <v>0</v>
      </c>
    </row>
    <row r="543" spans="1:21" x14ac:dyDescent="0.3">
      <c r="A543" s="10">
        <v>349</v>
      </c>
      <c r="B543" s="48">
        <v>0</v>
      </c>
      <c r="C543" s="48">
        <v>0</v>
      </c>
      <c r="D543" s="48">
        <v>0</v>
      </c>
      <c r="E543" s="48">
        <v>0</v>
      </c>
      <c r="F543" s="48">
        <f t="shared" si="35"/>
        <v>0</v>
      </c>
      <c r="G543" s="48">
        <v>0</v>
      </c>
      <c r="H543" s="48">
        <v>0</v>
      </c>
      <c r="I543" s="48">
        <v>0</v>
      </c>
      <c r="J543" s="48">
        <v>0</v>
      </c>
      <c r="K543" s="48">
        <f t="shared" si="36"/>
        <v>0</v>
      </c>
      <c r="L543" s="48">
        <v>0</v>
      </c>
      <c r="M543" s="48">
        <v>0</v>
      </c>
      <c r="N543" s="48">
        <v>0</v>
      </c>
      <c r="O543" s="48">
        <v>0</v>
      </c>
      <c r="P543" s="48">
        <f t="shared" si="39"/>
        <v>0</v>
      </c>
      <c r="Q543" s="48">
        <f t="shared" si="38"/>
        <v>0</v>
      </c>
      <c r="R543" s="48">
        <f t="shared" si="38"/>
        <v>0</v>
      </c>
      <c r="S543" s="48">
        <f t="shared" si="38"/>
        <v>0</v>
      </c>
      <c r="T543" s="48">
        <f t="shared" si="38"/>
        <v>0</v>
      </c>
      <c r="U543" s="48">
        <f t="shared" si="38"/>
        <v>0</v>
      </c>
    </row>
    <row r="544" spans="1:21" x14ac:dyDescent="0.3">
      <c r="A544" s="10">
        <v>350</v>
      </c>
      <c r="B544" s="48">
        <v>0</v>
      </c>
      <c r="C544" s="48">
        <v>0</v>
      </c>
      <c r="D544" s="48">
        <v>0</v>
      </c>
      <c r="E544" s="48">
        <v>0</v>
      </c>
      <c r="F544" s="48">
        <f t="shared" si="35"/>
        <v>0</v>
      </c>
      <c r="G544" s="48">
        <v>0</v>
      </c>
      <c r="H544" s="48">
        <v>0</v>
      </c>
      <c r="I544" s="48">
        <v>1</v>
      </c>
      <c r="J544" s="48">
        <v>0</v>
      </c>
      <c r="K544" s="48">
        <f t="shared" si="36"/>
        <v>1</v>
      </c>
      <c r="L544" s="48">
        <v>0</v>
      </c>
      <c r="M544" s="48">
        <v>0</v>
      </c>
      <c r="N544" s="48">
        <v>0</v>
      </c>
      <c r="O544" s="48">
        <v>0</v>
      </c>
      <c r="P544" s="48">
        <f t="shared" si="39"/>
        <v>0</v>
      </c>
      <c r="Q544" s="48">
        <f t="shared" si="38"/>
        <v>0</v>
      </c>
      <c r="R544" s="48">
        <f t="shared" si="38"/>
        <v>0</v>
      </c>
      <c r="S544" s="48">
        <f t="shared" si="38"/>
        <v>1</v>
      </c>
      <c r="T544" s="48">
        <f t="shared" si="38"/>
        <v>0</v>
      </c>
      <c r="U544" s="48">
        <f t="shared" si="38"/>
        <v>1</v>
      </c>
    </row>
    <row r="545" spans="1:21" x14ac:dyDescent="0.3">
      <c r="A545" s="10">
        <v>351</v>
      </c>
      <c r="B545" s="48">
        <v>0</v>
      </c>
      <c r="C545" s="48">
        <v>0</v>
      </c>
      <c r="D545" s="48">
        <v>0</v>
      </c>
      <c r="E545" s="48">
        <v>0</v>
      </c>
      <c r="F545" s="48">
        <f t="shared" si="35"/>
        <v>0</v>
      </c>
      <c r="G545" s="48">
        <v>0</v>
      </c>
      <c r="H545" s="48">
        <v>0</v>
      </c>
      <c r="I545" s="48">
        <v>0</v>
      </c>
      <c r="J545" s="48">
        <v>0</v>
      </c>
      <c r="K545" s="48">
        <f t="shared" si="36"/>
        <v>0</v>
      </c>
      <c r="L545" s="48">
        <v>0</v>
      </c>
      <c r="M545" s="48">
        <v>0</v>
      </c>
      <c r="N545" s="48">
        <v>0</v>
      </c>
      <c r="O545" s="48">
        <v>0</v>
      </c>
      <c r="P545" s="48">
        <f t="shared" si="39"/>
        <v>0</v>
      </c>
      <c r="Q545" s="48">
        <f t="shared" ref="Q545:U572" si="40">B545+G545+L545</f>
        <v>0</v>
      </c>
      <c r="R545" s="48">
        <f t="shared" si="40"/>
        <v>0</v>
      </c>
      <c r="S545" s="48">
        <f t="shared" si="40"/>
        <v>0</v>
      </c>
      <c r="T545" s="48">
        <f t="shared" si="40"/>
        <v>0</v>
      </c>
      <c r="U545" s="48">
        <f t="shared" si="40"/>
        <v>0</v>
      </c>
    </row>
    <row r="546" spans="1:21" x14ac:dyDescent="0.3">
      <c r="A546" s="10">
        <v>352</v>
      </c>
      <c r="B546" s="48">
        <v>0</v>
      </c>
      <c r="C546" s="48">
        <v>0</v>
      </c>
      <c r="D546" s="48">
        <v>0</v>
      </c>
      <c r="E546" s="48">
        <v>0</v>
      </c>
      <c r="F546" s="48">
        <f t="shared" ref="F546:F572" si="41">SUM(B546:E546)</f>
        <v>0</v>
      </c>
      <c r="G546" s="48">
        <v>0</v>
      </c>
      <c r="H546" s="48">
        <v>0</v>
      </c>
      <c r="I546" s="48">
        <v>0</v>
      </c>
      <c r="J546" s="48">
        <v>0</v>
      </c>
      <c r="K546" s="48">
        <f t="shared" ref="K546:K572" si="42">SUM(G546:J546)</f>
        <v>0</v>
      </c>
      <c r="L546" s="48">
        <v>0</v>
      </c>
      <c r="M546" s="48">
        <v>0</v>
      </c>
      <c r="N546" s="48">
        <v>0</v>
      </c>
      <c r="O546" s="48">
        <v>0</v>
      </c>
      <c r="P546" s="48">
        <f t="shared" si="39"/>
        <v>0</v>
      </c>
      <c r="Q546" s="48">
        <f t="shared" si="40"/>
        <v>0</v>
      </c>
      <c r="R546" s="48">
        <f t="shared" si="40"/>
        <v>0</v>
      </c>
      <c r="S546" s="48">
        <f t="shared" si="40"/>
        <v>0</v>
      </c>
      <c r="T546" s="48">
        <f t="shared" si="40"/>
        <v>0</v>
      </c>
      <c r="U546" s="48">
        <f t="shared" si="40"/>
        <v>0</v>
      </c>
    </row>
    <row r="547" spans="1:21" x14ac:dyDescent="0.3">
      <c r="A547" s="10">
        <v>353</v>
      </c>
      <c r="B547" s="48">
        <v>0</v>
      </c>
      <c r="C547" s="48">
        <v>0</v>
      </c>
      <c r="D547" s="48">
        <v>0</v>
      </c>
      <c r="E547" s="48">
        <v>0</v>
      </c>
      <c r="F547" s="48">
        <f t="shared" si="41"/>
        <v>0</v>
      </c>
      <c r="G547" s="48">
        <v>0</v>
      </c>
      <c r="H547" s="48">
        <v>0</v>
      </c>
      <c r="I547" s="48">
        <v>0</v>
      </c>
      <c r="J547" s="48">
        <v>0</v>
      </c>
      <c r="K547" s="48">
        <f t="shared" si="42"/>
        <v>0</v>
      </c>
      <c r="L547" s="48">
        <v>0</v>
      </c>
      <c r="M547" s="48">
        <v>0</v>
      </c>
      <c r="N547" s="48">
        <v>0</v>
      </c>
      <c r="O547" s="48">
        <v>0</v>
      </c>
      <c r="P547" s="48">
        <f t="shared" si="39"/>
        <v>0</v>
      </c>
      <c r="Q547" s="48">
        <f t="shared" si="40"/>
        <v>0</v>
      </c>
      <c r="R547" s="48">
        <f t="shared" si="40"/>
        <v>0</v>
      </c>
      <c r="S547" s="48">
        <f t="shared" si="40"/>
        <v>0</v>
      </c>
      <c r="T547" s="48">
        <f t="shared" si="40"/>
        <v>0</v>
      </c>
      <c r="U547" s="48">
        <f t="shared" si="40"/>
        <v>0</v>
      </c>
    </row>
    <row r="548" spans="1:21" x14ac:dyDescent="0.3">
      <c r="A548" s="10">
        <v>354</v>
      </c>
      <c r="B548" s="48">
        <v>0</v>
      </c>
      <c r="C548" s="48">
        <v>0</v>
      </c>
      <c r="D548" s="48">
        <v>0</v>
      </c>
      <c r="E548" s="48">
        <v>0</v>
      </c>
      <c r="F548" s="48">
        <f t="shared" si="41"/>
        <v>0</v>
      </c>
      <c r="G548" s="48">
        <v>0</v>
      </c>
      <c r="H548" s="48">
        <v>0</v>
      </c>
      <c r="I548" s="48">
        <v>0</v>
      </c>
      <c r="J548" s="48">
        <v>0</v>
      </c>
      <c r="K548" s="48">
        <f t="shared" si="42"/>
        <v>0</v>
      </c>
      <c r="L548" s="48">
        <v>0</v>
      </c>
      <c r="M548" s="48">
        <v>0</v>
      </c>
      <c r="N548" s="48">
        <v>1</v>
      </c>
      <c r="O548" s="48">
        <v>0</v>
      </c>
      <c r="P548" s="48">
        <f t="shared" si="39"/>
        <v>1</v>
      </c>
      <c r="Q548" s="48">
        <f t="shared" si="40"/>
        <v>0</v>
      </c>
      <c r="R548" s="48">
        <f t="shared" si="40"/>
        <v>0</v>
      </c>
      <c r="S548" s="48">
        <f t="shared" si="40"/>
        <v>1</v>
      </c>
      <c r="T548" s="48">
        <f t="shared" si="40"/>
        <v>0</v>
      </c>
      <c r="U548" s="48">
        <f t="shared" si="40"/>
        <v>1</v>
      </c>
    </row>
    <row r="549" spans="1:21" x14ac:dyDescent="0.3">
      <c r="A549" s="10">
        <v>355</v>
      </c>
      <c r="B549" s="48">
        <v>0</v>
      </c>
      <c r="C549" s="48">
        <v>0</v>
      </c>
      <c r="D549" s="48">
        <v>0</v>
      </c>
      <c r="E549" s="48">
        <v>0</v>
      </c>
      <c r="F549" s="48">
        <f t="shared" si="41"/>
        <v>0</v>
      </c>
      <c r="G549" s="48">
        <v>0</v>
      </c>
      <c r="H549" s="48">
        <v>0</v>
      </c>
      <c r="I549" s="48">
        <v>0</v>
      </c>
      <c r="J549" s="48">
        <v>0</v>
      </c>
      <c r="K549" s="48">
        <f t="shared" si="42"/>
        <v>0</v>
      </c>
      <c r="L549" s="48">
        <v>0</v>
      </c>
      <c r="M549" s="48">
        <v>0</v>
      </c>
      <c r="N549" s="48">
        <v>0</v>
      </c>
      <c r="O549" s="48">
        <v>0</v>
      </c>
      <c r="P549" s="48">
        <f t="shared" si="39"/>
        <v>0</v>
      </c>
      <c r="Q549" s="48">
        <f t="shared" si="40"/>
        <v>0</v>
      </c>
      <c r="R549" s="48">
        <f t="shared" si="40"/>
        <v>0</v>
      </c>
      <c r="S549" s="48">
        <f t="shared" si="40"/>
        <v>0</v>
      </c>
      <c r="T549" s="48">
        <f t="shared" si="40"/>
        <v>0</v>
      </c>
      <c r="U549" s="48">
        <f t="shared" si="40"/>
        <v>0</v>
      </c>
    </row>
    <row r="550" spans="1:21" x14ac:dyDescent="0.3">
      <c r="A550" s="10">
        <v>356</v>
      </c>
      <c r="B550" s="48">
        <v>0</v>
      </c>
      <c r="C550" s="48">
        <v>0</v>
      </c>
      <c r="D550" s="48">
        <v>0</v>
      </c>
      <c r="E550" s="48">
        <v>0</v>
      </c>
      <c r="F550" s="48">
        <f t="shared" si="41"/>
        <v>0</v>
      </c>
      <c r="G550" s="48">
        <v>0</v>
      </c>
      <c r="H550" s="48">
        <v>0</v>
      </c>
      <c r="I550" s="48">
        <v>0</v>
      </c>
      <c r="J550" s="48">
        <v>0</v>
      </c>
      <c r="K550" s="48">
        <f t="shared" si="42"/>
        <v>0</v>
      </c>
      <c r="L550" s="48">
        <v>0</v>
      </c>
      <c r="M550" s="48">
        <v>0</v>
      </c>
      <c r="N550" s="48">
        <v>1</v>
      </c>
      <c r="O550" s="48">
        <v>0</v>
      </c>
      <c r="P550" s="48">
        <f t="shared" si="39"/>
        <v>1</v>
      </c>
      <c r="Q550" s="48">
        <f t="shared" si="40"/>
        <v>0</v>
      </c>
      <c r="R550" s="48">
        <f t="shared" si="40"/>
        <v>0</v>
      </c>
      <c r="S550" s="48">
        <f t="shared" si="40"/>
        <v>1</v>
      </c>
      <c r="T550" s="48">
        <f t="shared" si="40"/>
        <v>0</v>
      </c>
      <c r="U550" s="48">
        <f t="shared" si="40"/>
        <v>1</v>
      </c>
    </row>
    <row r="551" spans="1:21" x14ac:dyDescent="0.3">
      <c r="A551" s="10">
        <v>357</v>
      </c>
      <c r="B551" s="48">
        <v>0</v>
      </c>
      <c r="C551" s="48">
        <v>0</v>
      </c>
      <c r="D551" s="48">
        <v>0</v>
      </c>
      <c r="E551" s="48">
        <v>0</v>
      </c>
      <c r="F551" s="48">
        <f t="shared" si="41"/>
        <v>0</v>
      </c>
      <c r="G551" s="48">
        <v>0</v>
      </c>
      <c r="H551" s="48">
        <v>0</v>
      </c>
      <c r="I551" s="48">
        <v>0</v>
      </c>
      <c r="J551" s="48">
        <v>0</v>
      </c>
      <c r="K551" s="48">
        <f t="shared" si="42"/>
        <v>0</v>
      </c>
      <c r="L551" s="48">
        <v>0</v>
      </c>
      <c r="M551" s="48">
        <v>0</v>
      </c>
      <c r="N551" s="48">
        <v>3</v>
      </c>
      <c r="O551" s="48">
        <v>3</v>
      </c>
      <c r="P551" s="48">
        <f t="shared" si="39"/>
        <v>6</v>
      </c>
      <c r="Q551" s="48">
        <f t="shared" si="40"/>
        <v>0</v>
      </c>
      <c r="R551" s="48">
        <f t="shared" si="40"/>
        <v>0</v>
      </c>
      <c r="S551" s="48">
        <f t="shared" si="40"/>
        <v>3</v>
      </c>
      <c r="T551" s="48">
        <f t="shared" si="40"/>
        <v>3</v>
      </c>
      <c r="U551" s="48">
        <f t="shared" si="40"/>
        <v>6</v>
      </c>
    </row>
    <row r="552" spans="1:21" x14ac:dyDescent="0.3">
      <c r="A552" s="10">
        <v>358</v>
      </c>
      <c r="B552" s="48">
        <v>0</v>
      </c>
      <c r="C552" s="48">
        <v>0</v>
      </c>
      <c r="D552" s="48">
        <v>0</v>
      </c>
      <c r="E552" s="48">
        <v>0</v>
      </c>
      <c r="F552" s="48">
        <f t="shared" si="41"/>
        <v>0</v>
      </c>
      <c r="G552" s="48">
        <v>0</v>
      </c>
      <c r="H552" s="48">
        <v>0</v>
      </c>
      <c r="I552" s="48">
        <v>0</v>
      </c>
      <c r="J552" s="48">
        <v>0</v>
      </c>
      <c r="K552" s="48">
        <f t="shared" si="42"/>
        <v>0</v>
      </c>
      <c r="L552" s="48">
        <v>0</v>
      </c>
      <c r="M552" s="48">
        <v>0</v>
      </c>
      <c r="N552" s="48">
        <v>0</v>
      </c>
      <c r="O552" s="48">
        <v>0</v>
      </c>
      <c r="P552" s="48">
        <f t="shared" si="39"/>
        <v>0</v>
      </c>
      <c r="Q552" s="48">
        <f t="shared" si="40"/>
        <v>0</v>
      </c>
      <c r="R552" s="48">
        <f t="shared" si="40"/>
        <v>0</v>
      </c>
      <c r="S552" s="48">
        <f t="shared" si="40"/>
        <v>0</v>
      </c>
      <c r="T552" s="48">
        <f t="shared" si="40"/>
        <v>0</v>
      </c>
      <c r="U552" s="48">
        <f t="shared" si="40"/>
        <v>0</v>
      </c>
    </row>
    <row r="553" spans="1:21" x14ac:dyDescent="0.3">
      <c r="A553" s="10">
        <v>359</v>
      </c>
      <c r="B553" s="48">
        <v>0</v>
      </c>
      <c r="C553" s="48">
        <v>0</v>
      </c>
      <c r="D553" s="48">
        <v>0</v>
      </c>
      <c r="E553" s="48">
        <v>0</v>
      </c>
      <c r="F553" s="48">
        <f t="shared" si="41"/>
        <v>0</v>
      </c>
      <c r="G553" s="48">
        <v>0</v>
      </c>
      <c r="H553" s="48">
        <v>0</v>
      </c>
      <c r="I553" s="48">
        <v>0</v>
      </c>
      <c r="J553" s="48">
        <v>0</v>
      </c>
      <c r="K553" s="48">
        <f t="shared" si="42"/>
        <v>0</v>
      </c>
      <c r="L553" s="48">
        <v>0</v>
      </c>
      <c r="M553" s="48">
        <v>0</v>
      </c>
      <c r="N553" s="48">
        <v>0</v>
      </c>
      <c r="O553" s="48">
        <v>0</v>
      </c>
      <c r="P553" s="48">
        <f t="shared" si="39"/>
        <v>0</v>
      </c>
      <c r="Q553" s="48">
        <f t="shared" si="40"/>
        <v>0</v>
      </c>
      <c r="R553" s="48">
        <f t="shared" si="40"/>
        <v>0</v>
      </c>
      <c r="S553" s="48">
        <f t="shared" si="40"/>
        <v>0</v>
      </c>
      <c r="T553" s="48">
        <f t="shared" si="40"/>
        <v>0</v>
      </c>
      <c r="U553" s="48">
        <f t="shared" si="40"/>
        <v>0</v>
      </c>
    </row>
    <row r="554" spans="1:21" x14ac:dyDescent="0.3">
      <c r="A554" s="10">
        <v>360</v>
      </c>
      <c r="B554" s="48">
        <v>0</v>
      </c>
      <c r="C554" s="48">
        <v>0</v>
      </c>
      <c r="D554" s="48">
        <v>0</v>
      </c>
      <c r="E554" s="48">
        <v>0</v>
      </c>
      <c r="F554" s="48">
        <f t="shared" si="41"/>
        <v>0</v>
      </c>
      <c r="G554" s="48">
        <v>0</v>
      </c>
      <c r="H554" s="48">
        <v>0</v>
      </c>
      <c r="I554" s="48">
        <v>0</v>
      </c>
      <c r="J554" s="48">
        <v>0</v>
      </c>
      <c r="K554" s="48">
        <f t="shared" si="42"/>
        <v>0</v>
      </c>
      <c r="L554" s="48">
        <v>0</v>
      </c>
      <c r="M554" s="48">
        <v>0</v>
      </c>
      <c r="N554" s="48">
        <v>0</v>
      </c>
      <c r="O554" s="48">
        <v>2</v>
      </c>
      <c r="P554" s="48">
        <f t="shared" si="39"/>
        <v>2</v>
      </c>
      <c r="Q554" s="48">
        <f t="shared" si="40"/>
        <v>0</v>
      </c>
      <c r="R554" s="48">
        <f t="shared" si="40"/>
        <v>0</v>
      </c>
      <c r="S554" s="48">
        <f t="shared" si="40"/>
        <v>0</v>
      </c>
      <c r="T554" s="48">
        <f t="shared" si="40"/>
        <v>2</v>
      </c>
      <c r="U554" s="48">
        <f t="shared" si="40"/>
        <v>2</v>
      </c>
    </row>
    <row r="555" spans="1:21" x14ac:dyDescent="0.3">
      <c r="A555" s="10">
        <v>361</v>
      </c>
      <c r="B555" s="48">
        <v>0</v>
      </c>
      <c r="C555" s="48">
        <v>0</v>
      </c>
      <c r="D555" s="48">
        <v>0</v>
      </c>
      <c r="E555" s="48">
        <v>0</v>
      </c>
      <c r="F555" s="48">
        <f t="shared" si="41"/>
        <v>0</v>
      </c>
      <c r="G555" s="48">
        <v>0</v>
      </c>
      <c r="H555" s="48">
        <v>0</v>
      </c>
      <c r="I555" s="48">
        <v>0</v>
      </c>
      <c r="J555" s="48">
        <v>0</v>
      </c>
      <c r="K555" s="48">
        <f t="shared" si="42"/>
        <v>0</v>
      </c>
      <c r="L555" s="48">
        <v>0</v>
      </c>
      <c r="M555" s="48">
        <v>0</v>
      </c>
      <c r="N555" s="48">
        <v>0</v>
      </c>
      <c r="O555" s="48">
        <v>0</v>
      </c>
      <c r="P555" s="48">
        <f t="shared" si="39"/>
        <v>0</v>
      </c>
      <c r="Q555" s="48">
        <f t="shared" si="40"/>
        <v>0</v>
      </c>
      <c r="R555" s="48">
        <f t="shared" si="40"/>
        <v>0</v>
      </c>
      <c r="S555" s="48">
        <f t="shared" si="40"/>
        <v>0</v>
      </c>
      <c r="T555" s="48">
        <f t="shared" si="40"/>
        <v>0</v>
      </c>
      <c r="U555" s="48">
        <f t="shared" si="40"/>
        <v>0</v>
      </c>
    </row>
    <row r="556" spans="1:21" x14ac:dyDescent="0.3">
      <c r="A556" s="10">
        <v>362</v>
      </c>
      <c r="B556" s="48">
        <v>0</v>
      </c>
      <c r="C556" s="48">
        <v>0</v>
      </c>
      <c r="D556" s="48">
        <v>0</v>
      </c>
      <c r="E556" s="48">
        <v>0</v>
      </c>
      <c r="F556" s="48">
        <f t="shared" si="41"/>
        <v>0</v>
      </c>
      <c r="G556" s="48">
        <v>1</v>
      </c>
      <c r="H556" s="48">
        <v>0</v>
      </c>
      <c r="I556" s="48">
        <v>0</v>
      </c>
      <c r="J556" s="48">
        <v>0</v>
      </c>
      <c r="K556" s="48">
        <f t="shared" si="42"/>
        <v>1</v>
      </c>
      <c r="L556" s="48">
        <v>0</v>
      </c>
      <c r="M556" s="48">
        <v>0</v>
      </c>
      <c r="N556" s="48">
        <v>0</v>
      </c>
      <c r="O556" s="48">
        <v>0</v>
      </c>
      <c r="P556" s="48">
        <f t="shared" si="39"/>
        <v>0</v>
      </c>
      <c r="Q556" s="48">
        <f t="shared" si="40"/>
        <v>1</v>
      </c>
      <c r="R556" s="48">
        <f t="shared" si="40"/>
        <v>0</v>
      </c>
      <c r="S556" s="48">
        <f t="shared" si="40"/>
        <v>0</v>
      </c>
      <c r="T556" s="48">
        <f t="shared" si="40"/>
        <v>0</v>
      </c>
      <c r="U556" s="48">
        <f t="shared" si="40"/>
        <v>1</v>
      </c>
    </row>
    <row r="557" spans="1:21" x14ac:dyDescent="0.3">
      <c r="A557" s="10">
        <v>363</v>
      </c>
      <c r="B557" s="48">
        <v>0</v>
      </c>
      <c r="C557" s="48">
        <v>0</v>
      </c>
      <c r="D557" s="48">
        <v>0</v>
      </c>
      <c r="E557" s="48">
        <v>0</v>
      </c>
      <c r="F557" s="48">
        <f t="shared" si="41"/>
        <v>0</v>
      </c>
      <c r="G557" s="48">
        <v>0</v>
      </c>
      <c r="H557" s="48">
        <v>0</v>
      </c>
      <c r="I557" s="48">
        <v>0</v>
      </c>
      <c r="J557" s="48">
        <v>0</v>
      </c>
      <c r="K557" s="48">
        <f t="shared" si="42"/>
        <v>0</v>
      </c>
      <c r="L557" s="48">
        <v>0</v>
      </c>
      <c r="M557" s="48">
        <v>1</v>
      </c>
      <c r="N557" s="48">
        <v>0</v>
      </c>
      <c r="O557" s="48">
        <v>0</v>
      </c>
      <c r="P557" s="48">
        <f t="shared" si="39"/>
        <v>1</v>
      </c>
      <c r="Q557" s="48">
        <f t="shared" si="40"/>
        <v>0</v>
      </c>
      <c r="R557" s="48">
        <f t="shared" si="40"/>
        <v>1</v>
      </c>
      <c r="S557" s="48">
        <f t="shared" si="40"/>
        <v>0</v>
      </c>
      <c r="T557" s="48">
        <f t="shared" si="40"/>
        <v>0</v>
      </c>
      <c r="U557" s="48">
        <f t="shared" si="40"/>
        <v>1</v>
      </c>
    </row>
    <row r="558" spans="1:21" x14ac:dyDescent="0.3">
      <c r="A558" s="10">
        <v>364</v>
      </c>
      <c r="B558" s="48">
        <v>0</v>
      </c>
      <c r="C558" s="48">
        <v>0</v>
      </c>
      <c r="D558" s="48">
        <v>0</v>
      </c>
      <c r="E558" s="48">
        <v>0</v>
      </c>
      <c r="F558" s="48">
        <f t="shared" si="41"/>
        <v>0</v>
      </c>
      <c r="G558" s="48">
        <v>0</v>
      </c>
      <c r="H558" s="48">
        <v>0</v>
      </c>
      <c r="I558" s="48">
        <v>0</v>
      </c>
      <c r="J558" s="48">
        <v>0</v>
      </c>
      <c r="K558" s="48">
        <f t="shared" si="42"/>
        <v>0</v>
      </c>
      <c r="L558" s="48">
        <v>0</v>
      </c>
      <c r="M558" s="48">
        <v>0</v>
      </c>
      <c r="N558" s="48">
        <v>0</v>
      </c>
      <c r="O558" s="48">
        <v>0</v>
      </c>
      <c r="P558" s="48">
        <f t="shared" si="39"/>
        <v>0</v>
      </c>
      <c r="Q558" s="48">
        <f t="shared" si="40"/>
        <v>0</v>
      </c>
      <c r="R558" s="48">
        <f t="shared" si="40"/>
        <v>0</v>
      </c>
      <c r="S558" s="48">
        <f t="shared" si="40"/>
        <v>0</v>
      </c>
      <c r="T558" s="48">
        <f t="shared" si="40"/>
        <v>0</v>
      </c>
      <c r="U558" s="48">
        <f t="shared" si="40"/>
        <v>0</v>
      </c>
    </row>
    <row r="559" spans="1:21" x14ac:dyDescent="0.3">
      <c r="A559" s="10">
        <v>365</v>
      </c>
      <c r="B559" s="48">
        <v>0</v>
      </c>
      <c r="C559" s="48">
        <v>0</v>
      </c>
      <c r="D559" s="48">
        <v>0</v>
      </c>
      <c r="E559" s="48">
        <v>0</v>
      </c>
      <c r="F559" s="48">
        <f t="shared" si="41"/>
        <v>0</v>
      </c>
      <c r="G559" s="48">
        <v>0</v>
      </c>
      <c r="H559" s="48">
        <v>0</v>
      </c>
      <c r="I559" s="48">
        <v>0</v>
      </c>
      <c r="J559" s="48">
        <v>0</v>
      </c>
      <c r="K559" s="48">
        <f t="shared" si="42"/>
        <v>0</v>
      </c>
      <c r="L559" s="48">
        <v>0</v>
      </c>
      <c r="M559" s="48">
        <v>0</v>
      </c>
      <c r="N559" s="48">
        <v>0</v>
      </c>
      <c r="O559" s="48">
        <v>0</v>
      </c>
      <c r="P559" s="48">
        <f t="shared" si="39"/>
        <v>0</v>
      </c>
      <c r="Q559" s="48">
        <f t="shared" si="40"/>
        <v>0</v>
      </c>
      <c r="R559" s="48">
        <f t="shared" si="40"/>
        <v>0</v>
      </c>
      <c r="S559" s="48">
        <f t="shared" si="40"/>
        <v>0</v>
      </c>
      <c r="T559" s="48">
        <f t="shared" si="40"/>
        <v>0</v>
      </c>
      <c r="U559" s="48">
        <f t="shared" si="40"/>
        <v>0</v>
      </c>
    </row>
    <row r="560" spans="1:21" x14ac:dyDescent="0.3">
      <c r="A560" s="10">
        <v>366</v>
      </c>
      <c r="B560" s="48">
        <v>0</v>
      </c>
      <c r="C560" s="48">
        <v>0</v>
      </c>
      <c r="D560" s="48">
        <v>0</v>
      </c>
      <c r="E560" s="48">
        <v>0</v>
      </c>
      <c r="F560" s="48">
        <f t="shared" si="41"/>
        <v>0</v>
      </c>
      <c r="G560" s="48">
        <v>0</v>
      </c>
      <c r="H560" s="48">
        <v>0</v>
      </c>
      <c r="I560" s="48">
        <v>0</v>
      </c>
      <c r="J560" s="48">
        <v>0</v>
      </c>
      <c r="K560" s="48">
        <f t="shared" si="42"/>
        <v>0</v>
      </c>
      <c r="L560" s="48">
        <v>0</v>
      </c>
      <c r="M560" s="48">
        <v>0</v>
      </c>
      <c r="N560" s="48">
        <v>0</v>
      </c>
      <c r="O560" s="48">
        <v>0</v>
      </c>
      <c r="P560" s="48">
        <f t="shared" si="39"/>
        <v>0</v>
      </c>
      <c r="Q560" s="48">
        <f t="shared" si="40"/>
        <v>0</v>
      </c>
      <c r="R560" s="48">
        <f t="shared" si="40"/>
        <v>0</v>
      </c>
      <c r="S560" s="48">
        <f t="shared" si="40"/>
        <v>0</v>
      </c>
      <c r="T560" s="48">
        <f t="shared" si="40"/>
        <v>0</v>
      </c>
      <c r="U560" s="48">
        <f t="shared" si="40"/>
        <v>0</v>
      </c>
    </row>
    <row r="561" spans="1:21" x14ac:dyDescent="0.3">
      <c r="A561" s="10">
        <v>367</v>
      </c>
      <c r="B561" s="48">
        <v>0</v>
      </c>
      <c r="C561" s="48">
        <v>0</v>
      </c>
      <c r="D561" s="48">
        <v>0</v>
      </c>
      <c r="E561" s="48">
        <v>0</v>
      </c>
      <c r="F561" s="48">
        <f t="shared" si="41"/>
        <v>0</v>
      </c>
      <c r="G561" s="48">
        <v>0</v>
      </c>
      <c r="H561" s="48">
        <v>0</v>
      </c>
      <c r="I561" s="48">
        <v>0</v>
      </c>
      <c r="J561" s="48">
        <v>0</v>
      </c>
      <c r="K561" s="48">
        <f t="shared" si="42"/>
        <v>0</v>
      </c>
      <c r="L561" s="48">
        <v>0</v>
      </c>
      <c r="M561" s="48">
        <v>0</v>
      </c>
      <c r="N561" s="48">
        <v>0</v>
      </c>
      <c r="O561" s="48">
        <v>0</v>
      </c>
      <c r="P561" s="48">
        <f t="shared" si="39"/>
        <v>0</v>
      </c>
      <c r="Q561" s="48">
        <f t="shared" si="40"/>
        <v>0</v>
      </c>
      <c r="R561" s="48">
        <f t="shared" si="40"/>
        <v>0</v>
      </c>
      <c r="S561" s="48">
        <f t="shared" si="40"/>
        <v>0</v>
      </c>
      <c r="T561" s="48">
        <f t="shared" si="40"/>
        <v>0</v>
      </c>
      <c r="U561" s="48">
        <f t="shared" si="40"/>
        <v>0</v>
      </c>
    </row>
    <row r="562" spans="1:21" x14ac:dyDescent="0.3">
      <c r="A562" s="10">
        <v>368</v>
      </c>
      <c r="B562" s="48">
        <v>0</v>
      </c>
      <c r="C562" s="48">
        <v>0</v>
      </c>
      <c r="D562" s="48">
        <v>0</v>
      </c>
      <c r="E562" s="48">
        <v>0</v>
      </c>
      <c r="F562" s="48">
        <f t="shared" si="41"/>
        <v>0</v>
      </c>
      <c r="G562" s="48">
        <v>0</v>
      </c>
      <c r="H562" s="48">
        <v>0</v>
      </c>
      <c r="I562" s="48">
        <v>0</v>
      </c>
      <c r="J562" s="48">
        <v>0</v>
      </c>
      <c r="K562" s="48">
        <f t="shared" si="42"/>
        <v>0</v>
      </c>
      <c r="L562" s="48">
        <v>0</v>
      </c>
      <c r="M562" s="48">
        <v>0</v>
      </c>
      <c r="N562" s="48">
        <v>1</v>
      </c>
      <c r="O562" s="48">
        <v>0</v>
      </c>
      <c r="P562" s="48">
        <f t="shared" si="39"/>
        <v>1</v>
      </c>
      <c r="Q562" s="48">
        <f t="shared" si="40"/>
        <v>0</v>
      </c>
      <c r="R562" s="48">
        <f t="shared" si="40"/>
        <v>0</v>
      </c>
      <c r="S562" s="48">
        <f t="shared" si="40"/>
        <v>1</v>
      </c>
      <c r="T562" s="48">
        <f t="shared" si="40"/>
        <v>0</v>
      </c>
      <c r="U562" s="48">
        <f t="shared" si="40"/>
        <v>1</v>
      </c>
    </row>
    <row r="563" spans="1:21" x14ac:dyDescent="0.3">
      <c r="A563" s="10">
        <v>369</v>
      </c>
      <c r="B563" s="48">
        <v>0</v>
      </c>
      <c r="C563" s="48">
        <v>0</v>
      </c>
      <c r="D563" s="48">
        <v>0</v>
      </c>
      <c r="E563" s="48">
        <v>0</v>
      </c>
      <c r="F563" s="48">
        <f t="shared" si="41"/>
        <v>0</v>
      </c>
      <c r="G563" s="48">
        <v>0</v>
      </c>
      <c r="H563" s="48">
        <v>0</v>
      </c>
      <c r="I563" s="48">
        <v>1</v>
      </c>
      <c r="J563" s="48">
        <v>0</v>
      </c>
      <c r="K563" s="48">
        <f t="shared" si="42"/>
        <v>1</v>
      </c>
      <c r="L563" s="48">
        <v>0</v>
      </c>
      <c r="M563" s="48">
        <v>0</v>
      </c>
      <c r="N563" s="48">
        <v>0</v>
      </c>
      <c r="O563" s="48">
        <v>0</v>
      </c>
      <c r="P563" s="48">
        <f t="shared" si="39"/>
        <v>0</v>
      </c>
      <c r="Q563" s="48">
        <f t="shared" si="40"/>
        <v>0</v>
      </c>
      <c r="R563" s="48">
        <f t="shared" si="40"/>
        <v>0</v>
      </c>
      <c r="S563" s="48">
        <f t="shared" si="40"/>
        <v>1</v>
      </c>
      <c r="T563" s="48">
        <f t="shared" si="40"/>
        <v>0</v>
      </c>
      <c r="U563" s="48">
        <f t="shared" si="40"/>
        <v>1</v>
      </c>
    </row>
    <row r="564" spans="1:21" x14ac:dyDescent="0.3">
      <c r="A564" s="10">
        <v>370</v>
      </c>
      <c r="B564" s="48">
        <v>0</v>
      </c>
      <c r="C564" s="48">
        <v>1</v>
      </c>
      <c r="D564" s="48">
        <v>0</v>
      </c>
      <c r="E564" s="48">
        <v>0</v>
      </c>
      <c r="F564" s="48">
        <f t="shared" si="41"/>
        <v>1</v>
      </c>
      <c r="G564" s="48">
        <v>0</v>
      </c>
      <c r="H564" s="48">
        <v>0</v>
      </c>
      <c r="I564" s="48">
        <v>0</v>
      </c>
      <c r="J564" s="48">
        <v>0</v>
      </c>
      <c r="K564" s="48">
        <f t="shared" si="42"/>
        <v>0</v>
      </c>
      <c r="L564" s="48">
        <v>0</v>
      </c>
      <c r="M564" s="48">
        <v>0</v>
      </c>
      <c r="N564" s="48">
        <v>0</v>
      </c>
      <c r="O564" s="48">
        <v>0</v>
      </c>
      <c r="P564" s="48">
        <f t="shared" si="39"/>
        <v>0</v>
      </c>
      <c r="Q564" s="48">
        <f t="shared" si="40"/>
        <v>0</v>
      </c>
      <c r="R564" s="48">
        <f t="shared" si="40"/>
        <v>1</v>
      </c>
      <c r="S564" s="48">
        <f t="shared" si="40"/>
        <v>0</v>
      </c>
      <c r="T564" s="48">
        <f t="shared" si="40"/>
        <v>0</v>
      </c>
      <c r="U564" s="48">
        <f t="shared" si="40"/>
        <v>1</v>
      </c>
    </row>
    <row r="565" spans="1:21" x14ac:dyDescent="0.3">
      <c r="A565" s="10">
        <v>371</v>
      </c>
      <c r="B565" s="48">
        <v>0</v>
      </c>
      <c r="C565" s="48">
        <v>0</v>
      </c>
      <c r="D565" s="48">
        <v>0</v>
      </c>
      <c r="E565" s="48">
        <v>0</v>
      </c>
      <c r="F565" s="48">
        <f t="shared" si="41"/>
        <v>0</v>
      </c>
      <c r="G565" s="48">
        <v>0</v>
      </c>
      <c r="H565" s="48">
        <v>0</v>
      </c>
      <c r="I565" s="48">
        <v>0</v>
      </c>
      <c r="J565" s="48">
        <v>0</v>
      </c>
      <c r="K565" s="48">
        <f t="shared" si="42"/>
        <v>0</v>
      </c>
      <c r="L565" s="48">
        <v>0</v>
      </c>
      <c r="M565" s="48">
        <v>0</v>
      </c>
      <c r="N565" s="48">
        <v>0</v>
      </c>
      <c r="O565" s="48">
        <v>0</v>
      </c>
      <c r="P565" s="48">
        <f t="shared" si="39"/>
        <v>0</v>
      </c>
      <c r="Q565" s="48">
        <f t="shared" si="40"/>
        <v>0</v>
      </c>
      <c r="R565" s="48">
        <f t="shared" si="40"/>
        <v>0</v>
      </c>
      <c r="S565" s="48">
        <f t="shared" si="40"/>
        <v>0</v>
      </c>
      <c r="T565" s="48">
        <f t="shared" si="40"/>
        <v>0</v>
      </c>
      <c r="U565" s="48">
        <f t="shared" si="40"/>
        <v>0</v>
      </c>
    </row>
    <row r="566" spans="1:21" x14ac:dyDescent="0.3">
      <c r="A566" s="10">
        <v>372</v>
      </c>
      <c r="B566" s="48">
        <v>0</v>
      </c>
      <c r="C566" s="48">
        <v>0</v>
      </c>
      <c r="D566" s="48">
        <v>0</v>
      </c>
      <c r="E566" s="48">
        <v>0</v>
      </c>
      <c r="F566" s="48">
        <f t="shared" si="41"/>
        <v>0</v>
      </c>
      <c r="G566" s="48">
        <v>0</v>
      </c>
      <c r="H566" s="48">
        <v>0</v>
      </c>
      <c r="I566" s="48">
        <v>1</v>
      </c>
      <c r="J566" s="48">
        <v>0</v>
      </c>
      <c r="K566" s="48">
        <f t="shared" si="42"/>
        <v>1</v>
      </c>
      <c r="L566" s="48">
        <v>0</v>
      </c>
      <c r="M566" s="48">
        <v>1</v>
      </c>
      <c r="N566" s="48">
        <v>0</v>
      </c>
      <c r="O566" s="48">
        <v>0</v>
      </c>
      <c r="P566" s="48">
        <f t="shared" si="39"/>
        <v>1</v>
      </c>
      <c r="Q566" s="48">
        <f t="shared" si="40"/>
        <v>0</v>
      </c>
      <c r="R566" s="48">
        <f t="shared" si="40"/>
        <v>1</v>
      </c>
      <c r="S566" s="48">
        <f t="shared" si="40"/>
        <v>1</v>
      </c>
      <c r="T566" s="48">
        <f t="shared" si="40"/>
        <v>0</v>
      </c>
      <c r="U566" s="48">
        <f t="shared" si="40"/>
        <v>2</v>
      </c>
    </row>
    <row r="567" spans="1:21" x14ac:dyDescent="0.3">
      <c r="A567" s="10">
        <v>373</v>
      </c>
      <c r="B567" s="48">
        <v>0</v>
      </c>
      <c r="C567" s="48">
        <v>0</v>
      </c>
      <c r="D567" s="48">
        <v>0</v>
      </c>
      <c r="E567" s="48">
        <v>0</v>
      </c>
      <c r="F567" s="48">
        <f t="shared" si="41"/>
        <v>0</v>
      </c>
      <c r="G567" s="48">
        <v>0</v>
      </c>
      <c r="H567" s="48">
        <v>0</v>
      </c>
      <c r="I567" s="48">
        <v>1</v>
      </c>
      <c r="J567" s="48">
        <v>0</v>
      </c>
      <c r="K567" s="48">
        <f t="shared" si="42"/>
        <v>1</v>
      </c>
      <c r="L567" s="48">
        <v>0</v>
      </c>
      <c r="M567" s="48">
        <v>0</v>
      </c>
      <c r="N567" s="48">
        <v>0</v>
      </c>
      <c r="O567" s="48">
        <v>0</v>
      </c>
      <c r="P567" s="48">
        <f t="shared" si="39"/>
        <v>0</v>
      </c>
      <c r="Q567" s="48">
        <f t="shared" si="40"/>
        <v>0</v>
      </c>
      <c r="R567" s="48">
        <f t="shared" si="40"/>
        <v>0</v>
      </c>
      <c r="S567" s="48">
        <f t="shared" si="40"/>
        <v>1</v>
      </c>
      <c r="T567" s="48">
        <f t="shared" si="40"/>
        <v>0</v>
      </c>
      <c r="U567" s="48">
        <f t="shared" si="40"/>
        <v>1</v>
      </c>
    </row>
    <row r="568" spans="1:21" x14ac:dyDescent="0.3">
      <c r="A568" s="10">
        <v>374</v>
      </c>
      <c r="B568" s="48">
        <v>0</v>
      </c>
      <c r="C568" s="48">
        <v>0</v>
      </c>
      <c r="D568" s="48">
        <v>0</v>
      </c>
      <c r="E568" s="48">
        <v>0</v>
      </c>
      <c r="F568" s="48">
        <f t="shared" si="41"/>
        <v>0</v>
      </c>
      <c r="G568" s="48">
        <v>0</v>
      </c>
      <c r="H568" s="48">
        <v>0</v>
      </c>
      <c r="I568" s="48">
        <v>0</v>
      </c>
      <c r="J568" s="48">
        <v>0</v>
      </c>
      <c r="K568" s="48">
        <f t="shared" si="42"/>
        <v>0</v>
      </c>
      <c r="L568" s="48">
        <v>0</v>
      </c>
      <c r="M568" s="48">
        <v>0</v>
      </c>
      <c r="N568" s="48">
        <v>0</v>
      </c>
      <c r="O568" s="48">
        <v>0</v>
      </c>
      <c r="P568" s="48">
        <f t="shared" si="39"/>
        <v>0</v>
      </c>
      <c r="Q568" s="48">
        <f t="shared" si="40"/>
        <v>0</v>
      </c>
      <c r="R568" s="48">
        <f t="shared" si="40"/>
        <v>0</v>
      </c>
      <c r="S568" s="48">
        <f t="shared" si="40"/>
        <v>0</v>
      </c>
      <c r="T568" s="48">
        <f t="shared" si="40"/>
        <v>0</v>
      </c>
      <c r="U568" s="48">
        <f t="shared" si="40"/>
        <v>0</v>
      </c>
    </row>
    <row r="569" spans="1:21" x14ac:dyDescent="0.3">
      <c r="A569" s="10">
        <v>375</v>
      </c>
      <c r="B569" s="48">
        <v>0</v>
      </c>
      <c r="C569" s="48">
        <v>0</v>
      </c>
      <c r="D569" s="48">
        <v>0</v>
      </c>
      <c r="E569" s="48">
        <v>0</v>
      </c>
      <c r="F569" s="48">
        <f t="shared" si="41"/>
        <v>0</v>
      </c>
      <c r="G569" s="48">
        <v>0</v>
      </c>
      <c r="H569" s="48">
        <v>0</v>
      </c>
      <c r="I569" s="48">
        <v>0</v>
      </c>
      <c r="J569" s="48">
        <v>0</v>
      </c>
      <c r="K569" s="48">
        <f t="shared" si="42"/>
        <v>0</v>
      </c>
      <c r="L569" s="48">
        <v>0</v>
      </c>
      <c r="M569" s="48">
        <v>0</v>
      </c>
      <c r="N569" s="48">
        <v>0</v>
      </c>
      <c r="O569" s="48">
        <v>0</v>
      </c>
      <c r="P569" s="48">
        <f t="shared" si="39"/>
        <v>0</v>
      </c>
      <c r="Q569" s="48">
        <f t="shared" si="40"/>
        <v>0</v>
      </c>
      <c r="R569" s="48">
        <f t="shared" si="40"/>
        <v>0</v>
      </c>
      <c r="S569" s="48">
        <f t="shared" si="40"/>
        <v>0</v>
      </c>
      <c r="T569" s="48">
        <f t="shared" si="40"/>
        <v>0</v>
      </c>
      <c r="U569" s="48">
        <f t="shared" si="40"/>
        <v>0</v>
      </c>
    </row>
    <row r="570" spans="1:21" x14ac:dyDescent="0.3">
      <c r="A570" s="10">
        <v>376</v>
      </c>
      <c r="B570" s="48">
        <v>0</v>
      </c>
      <c r="C570" s="48">
        <v>0</v>
      </c>
      <c r="D570" s="48">
        <v>0</v>
      </c>
      <c r="E570" s="48">
        <v>0</v>
      </c>
      <c r="F570" s="48">
        <f t="shared" si="41"/>
        <v>0</v>
      </c>
      <c r="G570" s="48">
        <v>0</v>
      </c>
      <c r="H570" s="48">
        <v>0</v>
      </c>
      <c r="I570" s="48">
        <v>0</v>
      </c>
      <c r="J570" s="48">
        <v>0</v>
      </c>
      <c r="K570" s="48">
        <f t="shared" si="42"/>
        <v>0</v>
      </c>
      <c r="L570" s="48">
        <v>0</v>
      </c>
      <c r="M570" s="48">
        <v>0</v>
      </c>
      <c r="N570" s="48">
        <v>0</v>
      </c>
      <c r="O570" s="48">
        <v>0</v>
      </c>
      <c r="P570" s="48">
        <f t="shared" si="39"/>
        <v>0</v>
      </c>
      <c r="Q570" s="48">
        <f t="shared" si="40"/>
        <v>0</v>
      </c>
      <c r="R570" s="48">
        <f t="shared" si="40"/>
        <v>0</v>
      </c>
      <c r="S570" s="48">
        <f t="shared" si="40"/>
        <v>0</v>
      </c>
      <c r="T570" s="48">
        <f t="shared" si="40"/>
        <v>0</v>
      </c>
      <c r="U570" s="48">
        <f t="shared" si="40"/>
        <v>0</v>
      </c>
    </row>
    <row r="571" spans="1:21" x14ac:dyDescent="0.3">
      <c r="A571" s="10">
        <v>377</v>
      </c>
      <c r="B571" s="48">
        <v>0</v>
      </c>
      <c r="C571" s="48">
        <v>1</v>
      </c>
      <c r="D571" s="48">
        <v>0</v>
      </c>
      <c r="E571" s="48">
        <v>0</v>
      </c>
      <c r="F571" s="48">
        <f t="shared" si="41"/>
        <v>1</v>
      </c>
      <c r="G571" s="48">
        <v>0</v>
      </c>
      <c r="H571" s="48">
        <v>0</v>
      </c>
      <c r="I571" s="48">
        <v>0</v>
      </c>
      <c r="J571" s="48">
        <v>0</v>
      </c>
      <c r="K571" s="48">
        <f t="shared" si="42"/>
        <v>0</v>
      </c>
      <c r="L571" s="48">
        <v>0</v>
      </c>
      <c r="M571" s="48">
        <v>0</v>
      </c>
      <c r="N571" s="48">
        <v>0</v>
      </c>
      <c r="O571" s="48">
        <v>0</v>
      </c>
      <c r="P571" s="48">
        <f t="shared" si="39"/>
        <v>0</v>
      </c>
      <c r="Q571" s="48">
        <f t="shared" si="40"/>
        <v>0</v>
      </c>
      <c r="R571" s="48">
        <f t="shared" si="40"/>
        <v>1</v>
      </c>
      <c r="S571" s="48">
        <f t="shared" si="40"/>
        <v>0</v>
      </c>
      <c r="T571" s="48">
        <f t="shared" si="40"/>
        <v>0</v>
      </c>
      <c r="U571" s="48">
        <f t="shared" si="40"/>
        <v>1</v>
      </c>
    </row>
    <row r="572" spans="1:21" x14ac:dyDescent="0.3">
      <c r="A572" s="10">
        <v>378</v>
      </c>
      <c r="B572" s="48">
        <v>0</v>
      </c>
      <c r="C572" s="48">
        <v>0</v>
      </c>
      <c r="D572" s="48">
        <v>0</v>
      </c>
      <c r="E572" s="48">
        <v>0</v>
      </c>
      <c r="F572" s="48">
        <f t="shared" si="41"/>
        <v>0</v>
      </c>
      <c r="G572" s="48">
        <v>0</v>
      </c>
      <c r="H572" s="48">
        <v>0</v>
      </c>
      <c r="I572" s="48">
        <v>0</v>
      </c>
      <c r="J572" s="48">
        <v>0</v>
      </c>
      <c r="K572" s="48">
        <f t="shared" si="42"/>
        <v>0</v>
      </c>
      <c r="L572" s="48">
        <v>0</v>
      </c>
      <c r="M572" s="48">
        <v>0</v>
      </c>
      <c r="N572" s="48">
        <v>0</v>
      </c>
      <c r="O572" s="48">
        <v>0</v>
      </c>
      <c r="P572" s="48">
        <f t="shared" si="39"/>
        <v>0</v>
      </c>
      <c r="Q572" s="48">
        <f t="shared" si="40"/>
        <v>0</v>
      </c>
      <c r="R572" s="48">
        <f t="shared" si="40"/>
        <v>0</v>
      </c>
      <c r="S572" s="48">
        <f t="shared" si="40"/>
        <v>0</v>
      </c>
      <c r="T572" s="48">
        <f t="shared" si="40"/>
        <v>0</v>
      </c>
      <c r="U572" s="48">
        <f t="shared" si="40"/>
        <v>0</v>
      </c>
    </row>
  </sheetData>
  <mergeCells count="2">
    <mergeCell ref="B1:U1"/>
    <mergeCell ref="B288:U28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2"/>
  <sheetViews>
    <sheetView topLeftCell="A28" workbookViewId="0">
      <selection activeCell="E41" sqref="E41"/>
    </sheetView>
  </sheetViews>
  <sheetFormatPr baseColWidth="10" defaultRowHeight="14.4" x14ac:dyDescent="0.3"/>
  <cols>
    <col min="1" max="1" width="11.5546875" style="47"/>
    <col min="3" max="3" width="23.21875" bestFit="1" customWidth="1"/>
  </cols>
  <sheetData>
    <row r="1" spans="2:36" x14ac:dyDescent="0.3">
      <c r="B1" s="42"/>
      <c r="C1" s="42"/>
      <c r="D1" s="42"/>
      <c r="E1" s="42"/>
      <c r="F1" s="42"/>
      <c r="G1" s="42"/>
      <c r="H1" s="185" t="s">
        <v>61</v>
      </c>
      <c r="I1" s="186"/>
      <c r="J1" s="186"/>
      <c r="K1" s="187"/>
      <c r="L1" s="43"/>
      <c r="M1" s="185" t="s">
        <v>63</v>
      </c>
      <c r="N1" s="186"/>
      <c r="O1" s="186"/>
      <c r="P1" s="187"/>
      <c r="Q1" s="44"/>
      <c r="R1" s="181" t="s">
        <v>28</v>
      </c>
      <c r="S1" s="181"/>
      <c r="T1" s="181"/>
      <c r="U1" s="181"/>
      <c r="V1" s="181"/>
      <c r="W1" s="42"/>
      <c r="X1" s="181" t="s">
        <v>112</v>
      </c>
      <c r="Y1" s="181"/>
      <c r="Z1" s="181"/>
      <c r="AA1" s="181"/>
      <c r="AB1" s="181"/>
      <c r="AC1" s="42"/>
      <c r="AD1" s="181" t="s">
        <v>144</v>
      </c>
      <c r="AE1" s="181"/>
      <c r="AF1" s="181"/>
      <c r="AG1" s="181"/>
      <c r="AH1" s="181"/>
    </row>
    <row r="2" spans="2:36" x14ac:dyDescent="0.3">
      <c r="B2" s="42"/>
      <c r="C2" s="181" t="s">
        <v>106</v>
      </c>
      <c r="D2" s="181"/>
      <c r="E2" s="181"/>
      <c r="F2" s="181"/>
      <c r="G2" s="182" t="s">
        <v>48</v>
      </c>
      <c r="H2" s="11">
        <v>40</v>
      </c>
      <c r="I2" s="11">
        <v>60</v>
      </c>
      <c r="J2" s="11">
        <v>80</v>
      </c>
      <c r="K2" s="11">
        <v>90</v>
      </c>
      <c r="L2" s="182" t="s">
        <v>48</v>
      </c>
      <c r="M2" s="11">
        <v>2</v>
      </c>
      <c r="N2" s="11">
        <v>3</v>
      </c>
      <c r="O2" s="11">
        <v>4</v>
      </c>
      <c r="P2" s="45" t="s">
        <v>62</v>
      </c>
      <c r="Q2" s="182" t="s">
        <v>48</v>
      </c>
      <c r="R2" s="11" t="s">
        <v>64</v>
      </c>
      <c r="S2" s="11" t="s">
        <v>65</v>
      </c>
      <c r="T2" s="11" t="s">
        <v>120</v>
      </c>
      <c r="U2" s="11" t="s">
        <v>66</v>
      </c>
      <c r="V2" s="11" t="s">
        <v>67</v>
      </c>
      <c r="W2" s="182" t="s">
        <v>48</v>
      </c>
      <c r="X2" s="11" t="s">
        <v>133</v>
      </c>
      <c r="Y2" s="11" t="s">
        <v>132</v>
      </c>
      <c r="Z2" s="11" t="s">
        <v>113</v>
      </c>
      <c r="AA2" s="11" t="s">
        <v>114</v>
      </c>
      <c r="AB2" s="11" t="s">
        <v>115</v>
      </c>
      <c r="AC2" s="188" t="s">
        <v>48</v>
      </c>
      <c r="AD2" s="11" t="s">
        <v>134</v>
      </c>
      <c r="AE2" s="11" t="s">
        <v>135</v>
      </c>
      <c r="AF2" s="11" t="s">
        <v>136</v>
      </c>
      <c r="AG2" s="11" t="s">
        <v>137</v>
      </c>
      <c r="AH2" s="11" t="s">
        <v>138</v>
      </c>
      <c r="AI2" s="184" t="s">
        <v>48</v>
      </c>
    </row>
    <row r="3" spans="2:36" x14ac:dyDescent="0.3">
      <c r="B3" s="42"/>
      <c r="C3" s="11" t="s">
        <v>124</v>
      </c>
      <c r="D3" s="11" t="s">
        <v>103</v>
      </c>
      <c r="E3" s="11" t="s">
        <v>104</v>
      </c>
      <c r="F3" s="11" t="s">
        <v>105</v>
      </c>
      <c r="G3" s="183"/>
      <c r="H3" s="11" t="s">
        <v>129</v>
      </c>
      <c r="I3" s="11" t="s">
        <v>107</v>
      </c>
      <c r="J3" s="11" t="s">
        <v>108</v>
      </c>
      <c r="K3" s="11" t="s">
        <v>109</v>
      </c>
      <c r="L3" s="183"/>
      <c r="M3" s="11" t="s">
        <v>76</v>
      </c>
      <c r="N3" s="11" t="s">
        <v>77</v>
      </c>
      <c r="O3" s="11" t="s">
        <v>110</v>
      </c>
      <c r="P3" s="45" t="s">
        <v>111</v>
      </c>
      <c r="Q3" s="183"/>
      <c r="R3" s="11" t="s">
        <v>71</v>
      </c>
      <c r="S3" s="11" t="s">
        <v>72</v>
      </c>
      <c r="T3" s="11" t="s">
        <v>119</v>
      </c>
      <c r="U3" s="11" t="s">
        <v>73</v>
      </c>
      <c r="V3" s="11" t="s">
        <v>74</v>
      </c>
      <c r="W3" s="183"/>
      <c r="X3" s="11" t="s">
        <v>130</v>
      </c>
      <c r="Y3" s="11" t="s">
        <v>131</v>
      </c>
      <c r="Z3" s="11" t="s">
        <v>116</v>
      </c>
      <c r="AA3" s="11" t="s">
        <v>117</v>
      </c>
      <c r="AB3" s="11" t="s">
        <v>118</v>
      </c>
      <c r="AC3" s="188"/>
      <c r="AD3" s="11" t="s">
        <v>139</v>
      </c>
      <c r="AE3" s="11" t="s">
        <v>140</v>
      </c>
      <c r="AF3" s="11" t="s">
        <v>141</v>
      </c>
      <c r="AG3" s="11" t="s">
        <v>142</v>
      </c>
      <c r="AH3" s="11" t="s">
        <v>143</v>
      </c>
      <c r="AI3" s="184"/>
      <c r="AJ3" s="11" t="s">
        <v>139</v>
      </c>
    </row>
    <row r="4" spans="2:36" x14ac:dyDescent="0.3">
      <c r="B4" s="10" t="s">
        <v>121</v>
      </c>
      <c r="C4" s="32">
        <f>SUM(Datos_sin_int!B4:B23)</f>
        <v>17</v>
      </c>
      <c r="D4" s="32">
        <f>SUM(Datos_sin_int!C4:C23)</f>
        <v>3</v>
      </c>
      <c r="E4" s="33">
        <f>SUM(Datos_sin_int!D4:D23)</f>
        <v>0</v>
      </c>
      <c r="F4" s="33">
        <f>SUM(Datos_sin_int!E4:E23)</f>
        <v>0</v>
      </c>
      <c r="G4" s="28">
        <f>SUM(C4:F4)</f>
        <v>20</v>
      </c>
      <c r="H4" s="35">
        <f>SUM(Datos_sin_int!F4:F23)</f>
        <v>1</v>
      </c>
      <c r="I4" s="35">
        <f>SUM(Datos_sin_int!G4:G23)</f>
        <v>7</v>
      </c>
      <c r="J4" s="34">
        <f>SUM(Datos_sin_int!H4:H23)</f>
        <v>4</v>
      </c>
      <c r="K4" s="34">
        <f>SUM(Datos_sin_int!I4:I23)</f>
        <v>8</v>
      </c>
      <c r="L4" s="28">
        <f>SUM(H4:K4)</f>
        <v>20</v>
      </c>
      <c r="M4" s="38">
        <f>SUM(Datos_sin_int!J4:J23)</f>
        <v>0</v>
      </c>
      <c r="N4" s="38">
        <f>SUM(Datos_sin_int!K4:K23)</f>
        <v>0</v>
      </c>
      <c r="O4" s="38">
        <f>SUM(Datos_sin_int!L4:L23)</f>
        <v>5</v>
      </c>
      <c r="P4" s="28">
        <f>SUM(Datos_sin_int!M4:M23)</f>
        <v>15</v>
      </c>
      <c r="Q4" s="28">
        <f>SUM(M4:P4)</f>
        <v>20</v>
      </c>
      <c r="R4" s="33">
        <f>SUM(Datos_sin_int!N4:N23)</f>
        <v>0</v>
      </c>
      <c r="S4" s="28">
        <f>SUM(Datos_sin_int!O4:O23)</f>
        <v>13</v>
      </c>
      <c r="T4" s="38">
        <f>SUM(Datos_sin_int!P4:P23)</f>
        <v>6</v>
      </c>
      <c r="U4" s="38">
        <f>SUM(Datos_sin_int!Q4:Q23)</f>
        <v>1</v>
      </c>
      <c r="V4" s="38">
        <f>SUM(Datos_sin_int!R4:R23)</f>
        <v>0</v>
      </c>
      <c r="W4" s="28">
        <f>SUM(R4:V4)</f>
        <v>20</v>
      </c>
      <c r="X4" s="33">
        <f>SUM(Datos_sin_int!AI4:AI23)</f>
        <v>0</v>
      </c>
      <c r="Y4" s="41">
        <f>SUM(Datos_sin_int!AJ4:AJ23)</f>
        <v>10</v>
      </c>
      <c r="Z4" s="38">
        <f>SUM(Datos_sin_int!AK4:AK23)</f>
        <v>9</v>
      </c>
      <c r="AA4" s="38">
        <f>SUM(Datos_sin_int!AL4:AL23)</f>
        <v>1</v>
      </c>
      <c r="AB4" s="41">
        <f>SUM(Datos_sin_int!AM4:AM23)</f>
        <v>0</v>
      </c>
      <c r="AC4" s="41">
        <f>SUM(X4:AB4)</f>
        <v>20</v>
      </c>
      <c r="AD4" s="19">
        <f>SUM(Datos_sin_int!W4:W23)</f>
        <v>13</v>
      </c>
      <c r="AE4" s="19">
        <f>SUM(Datos_sin_int!X4:X23)</f>
        <v>7</v>
      </c>
      <c r="AF4" s="33">
        <f>SUM(Datos_sin_int!Y4:Y23)</f>
        <v>0</v>
      </c>
      <c r="AG4" s="33">
        <f>SUM(Datos_sin_int!Z4:Z23)</f>
        <v>0</v>
      </c>
      <c r="AH4" s="33">
        <f>SUM(Datos_sin_int!AA4:AA23)</f>
        <v>0</v>
      </c>
      <c r="AI4" s="41">
        <f>SUM(AD4:AH4)</f>
        <v>20</v>
      </c>
      <c r="AJ4" s="19">
        <f>SUM(Datos_sin_int!U4:U23)</f>
        <v>5</v>
      </c>
    </row>
    <row r="5" spans="2:36" x14ac:dyDescent="0.3">
      <c r="B5" s="10" t="s">
        <v>122</v>
      </c>
      <c r="C5" s="28">
        <f>SUM(Datos_sin_int!B24:B98)</f>
        <v>21</v>
      </c>
      <c r="D5" s="28">
        <f>SUM(Datos_sin_int!C24:C98)</f>
        <v>40</v>
      </c>
      <c r="E5" s="35">
        <f>SUM(Datos_sin_int!D24:D98)</f>
        <v>12</v>
      </c>
      <c r="F5" s="35">
        <f>SUM(Datos_sin_int!E24:E98)</f>
        <v>2</v>
      </c>
      <c r="G5" s="28">
        <f t="shared" ref="G5:G6" si="0">SUM(C5:F5)</f>
        <v>75</v>
      </c>
      <c r="H5" s="35">
        <f>SUM(Datos_sin_int!F24:F98)</f>
        <v>0</v>
      </c>
      <c r="I5" s="35">
        <f>SUM(Datos_sin_int!G24:G98)</f>
        <v>18</v>
      </c>
      <c r="J5" s="28">
        <f>SUM(Datos_sin_int!H24:H98)</f>
        <v>46</v>
      </c>
      <c r="K5" s="28">
        <f>SUM(Datos_sin_int!I24:I98)</f>
        <v>11</v>
      </c>
      <c r="L5" s="28">
        <f t="shared" ref="L5:L6" si="1">SUM(H5:K5)</f>
        <v>75</v>
      </c>
      <c r="M5" s="28">
        <f>SUM(Datos_sin_int!J24:J98)</f>
        <v>18</v>
      </c>
      <c r="N5" s="28">
        <f>SUM(Datos_sin_int!K24:K98)</f>
        <v>40</v>
      </c>
      <c r="O5" s="38">
        <f>SUM(Datos_sin_int!L24:L98)</f>
        <v>15</v>
      </c>
      <c r="P5" s="38">
        <f>SUM(Datos_sin_int!M24:M98)</f>
        <v>2</v>
      </c>
      <c r="Q5" s="28">
        <f t="shared" ref="Q5:Q6" si="2">SUM(M5:P5)</f>
        <v>75</v>
      </c>
      <c r="R5" s="38">
        <f>SUM(Datos_sin_int!N24:N98)</f>
        <v>0</v>
      </c>
      <c r="S5" s="38">
        <f>SUM(Datos_sin_int!O24:O98)</f>
        <v>12</v>
      </c>
      <c r="T5" s="28">
        <f>SUM(Datos_sin_int!P24:P98)</f>
        <v>18</v>
      </c>
      <c r="U5" s="28">
        <f>SUM(Datos_sin_int!Q24:Q98)</f>
        <v>25</v>
      </c>
      <c r="V5" s="28">
        <f>SUM(Datos_sin_int!R24:R98)</f>
        <v>20</v>
      </c>
      <c r="W5" s="28">
        <f>SUM(R5:V5)</f>
        <v>75</v>
      </c>
      <c r="X5" s="33">
        <f>SUM(Datos_sin_int!AI24:AI98)</f>
        <v>0</v>
      </c>
      <c r="Y5" s="38">
        <f>SUM(Datos_sin_int!AJ24:AJ98)</f>
        <v>4</v>
      </c>
      <c r="Z5" s="38">
        <f>SUM(Datos_sin_int!AK24:AK98)</f>
        <v>47</v>
      </c>
      <c r="AA5" s="34">
        <f>SUM(Datos_sin_int!AL24:AL98)</f>
        <v>22</v>
      </c>
      <c r="AB5" s="34">
        <f>SUM(Datos_sin_int!AM24:AM98)</f>
        <v>2</v>
      </c>
      <c r="AC5" s="30">
        <f>SUM(X5:AB5)</f>
        <v>75</v>
      </c>
      <c r="AD5" s="19">
        <f>SUM(Datos_sin_int!W24:W98)</f>
        <v>40</v>
      </c>
      <c r="AE5" s="19">
        <f>SUM(Datos_sin_int!X24:X98)</f>
        <v>28</v>
      </c>
      <c r="AF5" s="35">
        <f>SUM(Datos_sin_int!Y24:Y98)</f>
        <v>5</v>
      </c>
      <c r="AG5" s="35">
        <f>SUM(Datos_sin_int!Z24:Z98)</f>
        <v>2</v>
      </c>
      <c r="AH5" s="19">
        <f>SUM(Datos_sin_int!AA24:AA98)</f>
        <v>0</v>
      </c>
      <c r="AI5" s="39">
        <f>SUM(AD5:AH5)</f>
        <v>75</v>
      </c>
      <c r="AJ5" s="19">
        <f>SUM(Datos_sin_int!U24:U98)</f>
        <v>10</v>
      </c>
    </row>
    <row r="6" spans="2:36" x14ac:dyDescent="0.3">
      <c r="B6" s="10" t="s">
        <v>123</v>
      </c>
      <c r="C6" s="35">
        <f>SUM(Datos_sin_int!B99:B381)</f>
        <v>2</v>
      </c>
      <c r="D6" s="35">
        <f>SUM(Datos_sin_int!C99:C381)</f>
        <v>70</v>
      </c>
      <c r="E6" s="28">
        <f>SUM(Datos_sin_int!D99:D381)</f>
        <v>138</v>
      </c>
      <c r="F6" s="28">
        <f>SUM(Datos_sin_int!E99:E381)</f>
        <v>73</v>
      </c>
      <c r="G6" s="28">
        <f t="shared" si="0"/>
        <v>283</v>
      </c>
      <c r="H6" s="28">
        <f>SUM(Datos_sin_int!F99:F381)</f>
        <v>25</v>
      </c>
      <c r="I6" s="28">
        <f>SUM(Datos_sin_int!G99:G381)</f>
        <v>140</v>
      </c>
      <c r="J6" s="28">
        <f>SUM(Datos_sin_int!H99:H381)</f>
        <v>118</v>
      </c>
      <c r="K6" s="33">
        <f>SUM(Datos_sin_int!I99:I381)</f>
        <v>0</v>
      </c>
      <c r="L6" s="28">
        <f t="shared" si="1"/>
        <v>283</v>
      </c>
      <c r="M6" s="33">
        <f>SUM(Datos_sin_int!J99:J381)</f>
        <v>282</v>
      </c>
      <c r="N6" s="33">
        <f>SUM(Datos_sin_int!K99:K381)</f>
        <v>1</v>
      </c>
      <c r="O6" s="33">
        <f>SUM(Datos_sin_int!L99:L381)</f>
        <v>0</v>
      </c>
      <c r="P6" s="33">
        <f>SUM(Datos_sin_int!M99:M381)</f>
        <v>0</v>
      </c>
      <c r="Q6" s="28">
        <f t="shared" si="2"/>
        <v>283</v>
      </c>
      <c r="R6" s="28">
        <f>SUM(Datos_sin_int!N99:N381)</f>
        <v>20</v>
      </c>
      <c r="S6" s="28">
        <f>SUM(Datos_sin_int!O99:O381)</f>
        <v>163</v>
      </c>
      <c r="T6" s="28">
        <f>SUM(Datos_sin_int!P99:P381)</f>
        <v>69</v>
      </c>
      <c r="U6" s="28">
        <f>SUM(Datos_sin_int!Q99:Q381)</f>
        <v>21</v>
      </c>
      <c r="V6" s="28">
        <f>SUM(Datos_sin_int!R99:R381)</f>
        <v>10</v>
      </c>
      <c r="W6" s="28">
        <f>SUM(R6:V6)</f>
        <v>283</v>
      </c>
      <c r="X6" s="33">
        <f>SUM(Datos_sin_int!AI99:AI381)</f>
        <v>0</v>
      </c>
      <c r="Y6" s="30">
        <f>SUM(Datos_sin_int!AJ99:AJ381)</f>
        <v>0</v>
      </c>
      <c r="Z6" s="30">
        <f>SUM(Datos_sin_int!AK99:AK381)</f>
        <v>119</v>
      </c>
      <c r="AA6" s="38">
        <f>SUM(Datos_sin_int!AL99:AL381)</f>
        <v>159</v>
      </c>
      <c r="AB6" s="38">
        <f>SUM(Datos_sin_int!AM99:AM381)</f>
        <v>5</v>
      </c>
      <c r="AC6" s="30">
        <f>SUM(X6:AB6)</f>
        <v>283</v>
      </c>
      <c r="AD6" s="19">
        <f>SUM(Datos_sin_int!W99:W381)</f>
        <v>169</v>
      </c>
      <c r="AE6" s="19">
        <f>SUM(Datos_sin_int!X99:X381)</f>
        <v>75</v>
      </c>
      <c r="AF6" s="19">
        <f>SUM(Datos_sin_int!Y99:Y381)</f>
        <v>29</v>
      </c>
      <c r="AG6" s="35">
        <f>SUM(Datos_sin_int!Z99:Z381)</f>
        <v>6</v>
      </c>
      <c r="AH6" s="35">
        <f>SUM(Datos_sin_int!AA99:AA381)</f>
        <v>4</v>
      </c>
      <c r="AI6" s="39">
        <f>SUM(AD6:AH6)</f>
        <v>283</v>
      </c>
      <c r="AJ6" s="19">
        <f>SUM(Datos_sin_int!U99:U381)</f>
        <v>11</v>
      </c>
    </row>
    <row r="7" spans="2:36" x14ac:dyDescent="0.3">
      <c r="C7" s="40">
        <f t="shared" ref="C7:F7" si="3">SUM(C4:C6)</f>
        <v>40</v>
      </c>
      <c r="D7" s="40">
        <f t="shared" si="3"/>
        <v>113</v>
      </c>
      <c r="E7" s="40">
        <f t="shared" si="3"/>
        <v>150</v>
      </c>
      <c r="F7" s="40">
        <f t="shared" si="3"/>
        <v>75</v>
      </c>
      <c r="G7" s="29">
        <f>SUM(G4:G6)</f>
        <v>378</v>
      </c>
      <c r="H7" s="40">
        <f t="shared" ref="H7:K7" si="4">SUM(H4:H6)</f>
        <v>26</v>
      </c>
      <c r="I7" s="40">
        <f t="shared" si="4"/>
        <v>165</v>
      </c>
      <c r="J7" s="40">
        <f t="shared" si="4"/>
        <v>168</v>
      </c>
      <c r="K7" s="40">
        <f t="shared" si="4"/>
        <v>19</v>
      </c>
      <c r="L7" s="29">
        <f>SUM(L4:L6)</f>
        <v>378</v>
      </c>
      <c r="M7" s="40">
        <f t="shared" ref="M7:P7" si="5">SUM(M4:M6)</f>
        <v>300</v>
      </c>
      <c r="N7" s="40">
        <f t="shared" si="5"/>
        <v>41</v>
      </c>
      <c r="O7" s="40">
        <f t="shared" si="5"/>
        <v>20</v>
      </c>
      <c r="P7" s="40">
        <f t="shared" si="5"/>
        <v>17</v>
      </c>
      <c r="Q7" s="29">
        <f>SUM(Q4:Q6)</f>
        <v>378</v>
      </c>
      <c r="R7" s="40">
        <f t="shared" ref="R7:U7" si="6">SUM(R4:R6)</f>
        <v>20</v>
      </c>
      <c r="S7" s="40">
        <f t="shared" si="6"/>
        <v>188</v>
      </c>
      <c r="T7" s="40">
        <f t="shared" si="6"/>
        <v>93</v>
      </c>
      <c r="U7" s="40">
        <f t="shared" si="6"/>
        <v>47</v>
      </c>
      <c r="V7" s="40">
        <f t="shared" ref="V7" si="7">SUM(V4:V6)</f>
        <v>30</v>
      </c>
      <c r="W7" s="29">
        <f>SUM(W4:W6)</f>
        <v>378</v>
      </c>
      <c r="X7" s="31"/>
      <c r="Y7" s="31"/>
      <c r="AC7" s="31">
        <f>SUM(AC4:AC6)</f>
        <v>378</v>
      </c>
      <c r="AD7" s="40">
        <f t="shared" ref="AD7:AH7" si="8">SUM(AD4:AD6)</f>
        <v>222</v>
      </c>
      <c r="AE7" s="40">
        <f t="shared" si="8"/>
        <v>110</v>
      </c>
      <c r="AF7" s="40">
        <f t="shared" si="8"/>
        <v>34</v>
      </c>
      <c r="AG7" s="40">
        <f t="shared" si="8"/>
        <v>8</v>
      </c>
      <c r="AH7" s="40">
        <f t="shared" si="8"/>
        <v>4</v>
      </c>
      <c r="AI7" s="40">
        <f>SUM(AI4:AI6)</f>
        <v>378</v>
      </c>
    </row>
    <row r="8" spans="2:36" x14ac:dyDescent="0.3">
      <c r="C8" s="60">
        <f>C7/378</f>
        <v>0.10582010582010581</v>
      </c>
      <c r="D8" s="60">
        <f t="shared" ref="D8:F8" si="9">D7/378</f>
        <v>0.29894179894179895</v>
      </c>
      <c r="E8" s="60">
        <f t="shared" si="9"/>
        <v>0.3968253968253968</v>
      </c>
      <c r="F8" s="60">
        <f t="shared" si="9"/>
        <v>0.1984126984126984</v>
      </c>
      <c r="H8" s="60">
        <f>H7/378</f>
        <v>6.8783068783068779E-2</v>
      </c>
      <c r="I8" s="60">
        <f t="shared" ref="I8:K8" si="10">I7/378</f>
        <v>0.43650793650793651</v>
      </c>
      <c r="J8" s="60">
        <f t="shared" si="10"/>
        <v>0.44444444444444442</v>
      </c>
      <c r="K8" s="60">
        <f t="shared" si="10"/>
        <v>5.0264550264550262E-2</v>
      </c>
      <c r="M8" s="60">
        <f>M7/378</f>
        <v>0.79365079365079361</v>
      </c>
      <c r="N8" s="60">
        <f t="shared" ref="N8:P8" si="11">N7/378</f>
        <v>0.10846560846560846</v>
      </c>
      <c r="O8" s="60">
        <f t="shared" si="11"/>
        <v>5.2910052910052907E-2</v>
      </c>
      <c r="P8" s="60">
        <f t="shared" si="11"/>
        <v>4.4973544973544971E-2</v>
      </c>
      <c r="R8" s="60">
        <f>R7/378</f>
        <v>5.2910052910052907E-2</v>
      </c>
      <c r="S8" s="60">
        <f t="shared" ref="S8:U8" si="12">S7/378</f>
        <v>0.49735449735449733</v>
      </c>
      <c r="T8" s="60">
        <f t="shared" si="12"/>
        <v>0.24603174603174602</v>
      </c>
      <c r="U8" s="60">
        <f t="shared" si="12"/>
        <v>0.12433862433862433</v>
      </c>
      <c r="V8" s="60">
        <f t="shared" ref="V8" si="13">V7/378</f>
        <v>7.9365079365079361E-2</v>
      </c>
      <c r="X8" s="36" t="s">
        <v>125</v>
      </c>
      <c r="AD8" s="60">
        <f>AD7/378</f>
        <v>0.58730158730158732</v>
      </c>
      <c r="AE8" s="60">
        <f t="shared" ref="AE8:AH8" si="14">AE7/378</f>
        <v>0.29100529100529099</v>
      </c>
      <c r="AF8" s="60">
        <f t="shared" si="14"/>
        <v>8.9947089947089942E-2</v>
      </c>
      <c r="AG8" s="60">
        <f t="shared" si="14"/>
        <v>2.1164021164021163E-2</v>
      </c>
      <c r="AH8" s="60">
        <f t="shared" si="14"/>
        <v>1.0582010582010581E-2</v>
      </c>
    </row>
    <row r="9" spans="2:36" x14ac:dyDescent="0.3">
      <c r="G9" s="36" t="s">
        <v>125</v>
      </c>
      <c r="M9" s="36" t="s">
        <v>125</v>
      </c>
      <c r="R9" s="36" t="s">
        <v>125</v>
      </c>
      <c r="X9" s="37" t="s">
        <v>126</v>
      </c>
      <c r="AD9" s="36" t="s">
        <v>125</v>
      </c>
    </row>
    <row r="10" spans="2:36" x14ac:dyDescent="0.3">
      <c r="C10" s="36" t="s">
        <v>125</v>
      </c>
      <c r="G10" s="37" t="s">
        <v>126</v>
      </c>
      <c r="M10" s="37" t="s">
        <v>126</v>
      </c>
      <c r="R10" s="37" t="s">
        <v>126</v>
      </c>
      <c r="X10" s="179" t="s">
        <v>127</v>
      </c>
      <c r="Y10" s="180"/>
      <c r="AD10" s="37" t="s">
        <v>126</v>
      </c>
      <c r="AE10" s="47"/>
    </row>
    <row r="11" spans="2:36" x14ac:dyDescent="0.3">
      <c r="C11" s="37" t="s">
        <v>126</v>
      </c>
      <c r="G11" s="179" t="s">
        <v>127</v>
      </c>
      <c r="H11" s="180"/>
      <c r="M11" s="179" t="s">
        <v>127</v>
      </c>
      <c r="N11" s="180"/>
      <c r="R11" s="179" t="s">
        <v>127</v>
      </c>
      <c r="S11" s="180"/>
      <c r="X11" s="177" t="s">
        <v>128</v>
      </c>
      <c r="Y11" s="178"/>
      <c r="AD11" s="58" t="s">
        <v>127</v>
      </c>
      <c r="AE11" s="59"/>
    </row>
    <row r="12" spans="2:36" x14ac:dyDescent="0.3">
      <c r="C12" s="179" t="s">
        <v>127</v>
      </c>
      <c r="D12" s="180"/>
      <c r="G12" s="177" t="s">
        <v>128</v>
      </c>
      <c r="H12" s="178"/>
      <c r="M12" s="177" t="s">
        <v>128</v>
      </c>
      <c r="N12" s="178"/>
      <c r="R12" s="177" t="s">
        <v>128</v>
      </c>
      <c r="S12" s="178"/>
      <c r="AD12" s="56" t="s">
        <v>128</v>
      </c>
      <c r="AE12" s="57"/>
    </row>
    <row r="13" spans="2:36" x14ac:dyDescent="0.3">
      <c r="C13" s="177" t="s">
        <v>128</v>
      </c>
      <c r="D13" s="178"/>
    </row>
    <row r="14" spans="2:36" x14ac:dyDescent="0.3">
      <c r="N14">
        <v>79</v>
      </c>
    </row>
    <row r="15" spans="2:36" x14ac:dyDescent="0.3">
      <c r="N15">
        <v>11</v>
      </c>
    </row>
    <row r="16" spans="2:36" x14ac:dyDescent="0.3">
      <c r="N16">
        <v>5</v>
      </c>
    </row>
    <row r="17" spans="2:36" x14ac:dyDescent="0.3">
      <c r="N17">
        <v>5</v>
      </c>
    </row>
    <row r="18" spans="2:36" s="47" customFormat="1" x14ac:dyDescent="0.3"/>
    <row r="19" spans="2:36" s="47" customFormat="1" x14ac:dyDescent="0.3">
      <c r="B19" s="42"/>
      <c r="C19" s="42"/>
      <c r="D19" s="42"/>
      <c r="E19" s="42"/>
      <c r="F19" s="42"/>
      <c r="G19" s="42"/>
      <c r="H19" s="185" t="s">
        <v>61</v>
      </c>
      <c r="I19" s="186"/>
      <c r="J19" s="186"/>
      <c r="K19" s="187"/>
      <c r="L19" s="63"/>
      <c r="M19" s="185" t="s">
        <v>63</v>
      </c>
      <c r="N19" s="186"/>
      <c r="O19" s="186"/>
      <c r="P19" s="187"/>
      <c r="Q19" s="64"/>
      <c r="R19" s="181" t="s">
        <v>28</v>
      </c>
      <c r="S19" s="181"/>
      <c r="T19" s="181"/>
      <c r="U19" s="181"/>
      <c r="V19" s="181"/>
      <c r="W19" s="42"/>
      <c r="X19" s="181" t="s">
        <v>112</v>
      </c>
      <c r="Y19" s="181"/>
      <c r="Z19" s="181"/>
      <c r="AA19" s="181"/>
      <c r="AB19" s="181"/>
      <c r="AC19" s="42"/>
      <c r="AD19" s="181" t="s">
        <v>144</v>
      </c>
      <c r="AE19" s="181"/>
      <c r="AF19" s="181"/>
      <c r="AG19" s="181"/>
      <c r="AH19" s="181"/>
    </row>
    <row r="20" spans="2:36" s="47" customFormat="1" x14ac:dyDescent="0.3">
      <c r="B20" s="42"/>
      <c r="C20" s="181" t="s">
        <v>106</v>
      </c>
      <c r="D20" s="181"/>
      <c r="E20" s="181"/>
      <c r="F20" s="181"/>
      <c r="G20" s="182" t="s">
        <v>48</v>
      </c>
      <c r="H20" s="62">
        <v>40</v>
      </c>
      <c r="I20" s="62">
        <v>60</v>
      </c>
      <c r="J20" s="62">
        <v>80</v>
      </c>
      <c r="K20" s="62">
        <v>90</v>
      </c>
      <c r="L20" s="182" t="s">
        <v>48</v>
      </c>
      <c r="M20" s="62">
        <v>2</v>
      </c>
      <c r="N20" s="62">
        <v>3</v>
      </c>
      <c r="O20" s="62">
        <v>4</v>
      </c>
      <c r="P20" s="45" t="s">
        <v>62</v>
      </c>
      <c r="Q20" s="182" t="s">
        <v>48</v>
      </c>
      <c r="R20" s="62" t="s">
        <v>64</v>
      </c>
      <c r="S20" s="62" t="s">
        <v>65</v>
      </c>
      <c r="T20" s="62" t="s">
        <v>120</v>
      </c>
      <c r="U20" s="62" t="s">
        <v>66</v>
      </c>
      <c r="V20" s="62" t="s">
        <v>67</v>
      </c>
      <c r="W20" s="182" t="s">
        <v>48</v>
      </c>
      <c r="X20" s="62" t="s">
        <v>133</v>
      </c>
      <c r="Y20" s="62" t="s">
        <v>132</v>
      </c>
      <c r="Z20" s="62" t="s">
        <v>113</v>
      </c>
      <c r="AA20" s="62" t="s">
        <v>114</v>
      </c>
      <c r="AB20" s="62" t="s">
        <v>115</v>
      </c>
      <c r="AC20" s="188" t="s">
        <v>48</v>
      </c>
      <c r="AD20" s="62" t="s">
        <v>134</v>
      </c>
      <c r="AE20" s="62" t="s">
        <v>135</v>
      </c>
      <c r="AF20" s="62" t="s">
        <v>136</v>
      </c>
      <c r="AG20" s="62" t="s">
        <v>137</v>
      </c>
      <c r="AH20" s="62" t="s">
        <v>138</v>
      </c>
      <c r="AI20" s="184" t="s">
        <v>48</v>
      </c>
    </row>
    <row r="21" spans="2:36" s="47" customFormat="1" x14ac:dyDescent="0.3">
      <c r="B21" s="42"/>
      <c r="C21" s="62" t="s">
        <v>124</v>
      </c>
      <c r="D21" s="62" t="s">
        <v>103</v>
      </c>
      <c r="E21" s="62" t="s">
        <v>104</v>
      </c>
      <c r="F21" s="62" t="s">
        <v>105</v>
      </c>
      <c r="G21" s="183"/>
      <c r="H21" s="62" t="s">
        <v>129</v>
      </c>
      <c r="I21" s="62" t="s">
        <v>107</v>
      </c>
      <c r="J21" s="62" t="s">
        <v>108</v>
      </c>
      <c r="K21" s="62" t="s">
        <v>109</v>
      </c>
      <c r="L21" s="183"/>
      <c r="M21" s="62" t="s">
        <v>76</v>
      </c>
      <c r="N21" s="62" t="s">
        <v>77</v>
      </c>
      <c r="O21" s="62" t="s">
        <v>110</v>
      </c>
      <c r="P21" s="45" t="s">
        <v>111</v>
      </c>
      <c r="Q21" s="183"/>
      <c r="R21" s="62" t="s">
        <v>71</v>
      </c>
      <c r="S21" s="62" t="s">
        <v>72</v>
      </c>
      <c r="T21" s="62" t="s">
        <v>119</v>
      </c>
      <c r="U21" s="62" t="s">
        <v>73</v>
      </c>
      <c r="V21" s="62" t="s">
        <v>74</v>
      </c>
      <c r="W21" s="183"/>
      <c r="X21" s="62" t="s">
        <v>130</v>
      </c>
      <c r="Y21" s="62" t="s">
        <v>131</v>
      </c>
      <c r="Z21" s="62" t="s">
        <v>116</v>
      </c>
      <c r="AA21" s="62" t="s">
        <v>117</v>
      </c>
      <c r="AB21" s="62" t="s">
        <v>118</v>
      </c>
      <c r="AC21" s="188"/>
      <c r="AD21" s="62" t="s">
        <v>139</v>
      </c>
      <c r="AE21" s="62" t="s">
        <v>140</v>
      </c>
      <c r="AF21" s="62" t="s">
        <v>141</v>
      </c>
      <c r="AG21" s="62" t="s">
        <v>142</v>
      </c>
      <c r="AH21" s="62" t="s">
        <v>143</v>
      </c>
      <c r="AI21" s="184"/>
      <c r="AJ21" s="62" t="s">
        <v>139</v>
      </c>
    </row>
    <row r="22" spans="2:36" s="47" customFormat="1" x14ac:dyDescent="0.3">
      <c r="B22" s="10" t="s">
        <v>121</v>
      </c>
      <c r="C22" s="53">
        <f>C4/$G4</f>
        <v>0.85</v>
      </c>
      <c r="D22" s="53">
        <f t="shared" ref="D22:F22" si="15">D4/$G4</f>
        <v>0.15</v>
      </c>
      <c r="E22" s="53">
        <f t="shared" si="15"/>
        <v>0</v>
      </c>
      <c r="F22" s="53">
        <f t="shared" si="15"/>
        <v>0</v>
      </c>
      <c r="G22" s="48">
        <f>SUM(C22:F22)</f>
        <v>1</v>
      </c>
      <c r="H22" s="53">
        <f>H4/$G4</f>
        <v>0.05</v>
      </c>
      <c r="I22" s="53">
        <f t="shared" ref="I22:K22" si="16">I4/$G4</f>
        <v>0.35</v>
      </c>
      <c r="J22" s="53">
        <f t="shared" si="16"/>
        <v>0.2</v>
      </c>
      <c r="K22" s="53">
        <f t="shared" si="16"/>
        <v>0.4</v>
      </c>
      <c r="L22" s="48">
        <f>SUM(H22:K22)</f>
        <v>1</v>
      </c>
      <c r="M22" s="53">
        <f>M4/$G4</f>
        <v>0</v>
      </c>
      <c r="N22" s="53">
        <f t="shared" ref="N22:P22" si="17">N4/$G4</f>
        <v>0</v>
      </c>
      <c r="O22" s="53">
        <f t="shared" si="17"/>
        <v>0.25</v>
      </c>
      <c r="P22" s="53">
        <f t="shared" si="17"/>
        <v>0.75</v>
      </c>
      <c r="Q22" s="48">
        <f>SUM(M22:P22)</f>
        <v>1</v>
      </c>
      <c r="R22" s="53">
        <f>R4/$G4</f>
        <v>0</v>
      </c>
      <c r="S22" s="53">
        <f t="shared" ref="S22:U22" si="18">S4/$G4</f>
        <v>0.65</v>
      </c>
      <c r="T22" s="53">
        <f t="shared" si="18"/>
        <v>0.3</v>
      </c>
      <c r="U22" s="53">
        <f t="shared" si="18"/>
        <v>0.05</v>
      </c>
      <c r="V22" s="53">
        <f t="shared" ref="V22" si="19">V4/$G4</f>
        <v>0</v>
      </c>
      <c r="W22" s="48">
        <f>SUM(R22:V22)</f>
        <v>1</v>
      </c>
      <c r="X22" s="33">
        <f>SUM(Datos_sin_int!AI22:AI41)</f>
        <v>0</v>
      </c>
      <c r="Y22" s="41">
        <f>SUM(Datos_sin_int!AJ22:AJ41)</f>
        <v>2</v>
      </c>
      <c r="Z22" s="38">
        <f>SUM(Datos_sin_int!AK22:AK41)</f>
        <v>12</v>
      </c>
      <c r="AA22" s="38">
        <f>SUM(Datos_sin_int!AL22:AL41)</f>
        <v>6</v>
      </c>
      <c r="AB22" s="41">
        <f>SUM(Datos_sin_int!AM22:AM41)</f>
        <v>0</v>
      </c>
      <c r="AC22" s="41">
        <f>SUM(X22:AB22)</f>
        <v>20</v>
      </c>
      <c r="AD22" s="53">
        <f>AD4/$G4</f>
        <v>0.65</v>
      </c>
      <c r="AE22" s="53">
        <f t="shared" ref="AE22:AH24" si="20">AE4/$G4</f>
        <v>0.35</v>
      </c>
      <c r="AF22" s="53">
        <f t="shared" si="20"/>
        <v>0</v>
      </c>
      <c r="AG22" s="53">
        <f t="shared" si="20"/>
        <v>0</v>
      </c>
      <c r="AH22" s="53">
        <f t="shared" si="20"/>
        <v>0</v>
      </c>
      <c r="AI22" s="41">
        <f>SUM(AD22:AH22)</f>
        <v>1</v>
      </c>
      <c r="AJ22" s="61">
        <f>SUM(Datos_sin_int!U22:U41)</f>
        <v>5</v>
      </c>
    </row>
    <row r="23" spans="2:36" s="47" customFormat="1" x14ac:dyDescent="0.3">
      <c r="B23" s="10" t="s">
        <v>122</v>
      </c>
      <c r="C23" s="53">
        <f t="shared" ref="C23:F23" si="21">C5/$G5</f>
        <v>0.28000000000000003</v>
      </c>
      <c r="D23" s="53">
        <f t="shared" si="21"/>
        <v>0.53333333333333333</v>
      </c>
      <c r="E23" s="53">
        <f t="shared" si="21"/>
        <v>0.16</v>
      </c>
      <c r="F23" s="53">
        <f t="shared" si="21"/>
        <v>2.6666666666666668E-2</v>
      </c>
      <c r="G23" s="48">
        <f t="shared" ref="G23:G24" si="22">SUM(C23:F23)</f>
        <v>1</v>
      </c>
      <c r="H23" s="53">
        <f t="shared" ref="H23:K23" si="23">H5/$G5</f>
        <v>0</v>
      </c>
      <c r="I23" s="53">
        <f t="shared" si="23"/>
        <v>0.24</v>
      </c>
      <c r="J23" s="53">
        <f t="shared" si="23"/>
        <v>0.61333333333333329</v>
      </c>
      <c r="K23" s="53">
        <f t="shared" si="23"/>
        <v>0.14666666666666667</v>
      </c>
      <c r="L23" s="48">
        <f t="shared" ref="L23:L24" si="24">SUM(H23:K23)</f>
        <v>1</v>
      </c>
      <c r="M23" s="53">
        <f t="shared" ref="M23:P23" si="25">M5/$G5</f>
        <v>0.24</v>
      </c>
      <c r="N23" s="53">
        <f t="shared" si="25"/>
        <v>0.53333333333333333</v>
      </c>
      <c r="O23" s="53">
        <f t="shared" si="25"/>
        <v>0.2</v>
      </c>
      <c r="P23" s="53">
        <f t="shared" si="25"/>
        <v>2.6666666666666668E-2</v>
      </c>
      <c r="Q23" s="48">
        <f t="shared" ref="Q23:Q24" si="26">SUM(M23:P23)</f>
        <v>1</v>
      </c>
      <c r="R23" s="53">
        <f t="shared" ref="R23:U23" si="27">R5/$G5</f>
        <v>0</v>
      </c>
      <c r="S23" s="53">
        <f t="shared" si="27"/>
        <v>0.16</v>
      </c>
      <c r="T23" s="53">
        <f t="shared" si="27"/>
        <v>0.24</v>
      </c>
      <c r="U23" s="53">
        <f t="shared" si="27"/>
        <v>0.33333333333333331</v>
      </c>
      <c r="V23" s="53">
        <f t="shared" ref="V23" si="28">V5/$G5</f>
        <v>0.26666666666666666</v>
      </c>
      <c r="W23" s="48">
        <f>SUM(R23:V23)</f>
        <v>1</v>
      </c>
      <c r="X23" s="33">
        <f>SUM(Datos_sin_int!AI42:AI116)</f>
        <v>0</v>
      </c>
      <c r="Y23" s="38">
        <f>SUM(Datos_sin_int!AJ42:AJ116)</f>
        <v>3</v>
      </c>
      <c r="Z23" s="38">
        <f>SUM(Datos_sin_int!AK42:AK116)</f>
        <v>43</v>
      </c>
      <c r="AA23" s="34">
        <f>SUM(Datos_sin_int!AL42:AL116)</f>
        <v>26</v>
      </c>
      <c r="AB23" s="34">
        <f>SUM(Datos_sin_int!AM42:AM116)</f>
        <v>3</v>
      </c>
      <c r="AC23" s="48">
        <f>SUM(X23:AB23)</f>
        <v>75</v>
      </c>
      <c r="AD23" s="53">
        <f t="shared" ref="AD23:AG23" si="29">AD5/$G5</f>
        <v>0.53333333333333333</v>
      </c>
      <c r="AE23" s="53">
        <f t="shared" si="29"/>
        <v>0.37333333333333335</v>
      </c>
      <c r="AF23" s="53">
        <f t="shared" si="29"/>
        <v>6.6666666666666666E-2</v>
      </c>
      <c r="AG23" s="53">
        <f t="shared" si="29"/>
        <v>2.6666666666666668E-2</v>
      </c>
      <c r="AH23" s="53">
        <f t="shared" si="20"/>
        <v>0</v>
      </c>
      <c r="AI23" s="48">
        <f>SUM(AD23:AH23)</f>
        <v>1</v>
      </c>
      <c r="AJ23" s="61">
        <f>SUM(Datos_sin_int!U42:U116)</f>
        <v>5</v>
      </c>
    </row>
    <row r="24" spans="2:36" s="47" customFormat="1" x14ac:dyDescent="0.3">
      <c r="B24" s="10" t="s">
        <v>123</v>
      </c>
      <c r="C24" s="53">
        <f t="shared" ref="C24:F24" si="30">C6/$G6</f>
        <v>7.0671378091872791E-3</v>
      </c>
      <c r="D24" s="53">
        <f t="shared" si="30"/>
        <v>0.24734982332155478</v>
      </c>
      <c r="E24" s="53">
        <f t="shared" si="30"/>
        <v>0.48763250883392228</v>
      </c>
      <c r="F24" s="53">
        <f t="shared" si="30"/>
        <v>0.25795053003533569</v>
      </c>
      <c r="G24" s="48">
        <f t="shared" si="22"/>
        <v>1</v>
      </c>
      <c r="H24" s="53">
        <f t="shared" ref="H24:K24" si="31">H6/$G6</f>
        <v>8.8339222614840993E-2</v>
      </c>
      <c r="I24" s="53">
        <f t="shared" si="31"/>
        <v>0.49469964664310956</v>
      </c>
      <c r="J24" s="53">
        <f t="shared" si="31"/>
        <v>0.41696113074204949</v>
      </c>
      <c r="K24" s="53">
        <f t="shared" si="31"/>
        <v>0</v>
      </c>
      <c r="L24" s="48">
        <f t="shared" si="24"/>
        <v>1</v>
      </c>
      <c r="M24" s="53">
        <f t="shared" ref="M24:P24" si="32">M6/$G6</f>
        <v>0.99646643109540634</v>
      </c>
      <c r="N24" s="53">
        <f t="shared" si="32"/>
        <v>3.5335689045936395E-3</v>
      </c>
      <c r="O24" s="53">
        <f t="shared" si="32"/>
        <v>0</v>
      </c>
      <c r="P24" s="53">
        <f t="shared" si="32"/>
        <v>0</v>
      </c>
      <c r="Q24" s="48">
        <f t="shared" si="26"/>
        <v>1</v>
      </c>
      <c r="R24" s="53">
        <f t="shared" ref="R24:U24" si="33">R6/$G6</f>
        <v>7.0671378091872794E-2</v>
      </c>
      <c r="S24" s="53">
        <f t="shared" si="33"/>
        <v>0.57597173144876324</v>
      </c>
      <c r="T24" s="53">
        <f t="shared" si="33"/>
        <v>0.24381625441696114</v>
      </c>
      <c r="U24" s="53">
        <f t="shared" si="33"/>
        <v>7.4204946996466431E-2</v>
      </c>
      <c r="V24" s="53">
        <f t="shared" ref="V24" si="34">V6/$G6</f>
        <v>3.5335689045936397E-2</v>
      </c>
      <c r="W24" s="48">
        <f>SUM(R24:V24)</f>
        <v>0.99999999999999989</v>
      </c>
      <c r="X24" s="33">
        <f>SUM(Datos_sin_int!AI117:AI399)</f>
        <v>0</v>
      </c>
      <c r="Y24" s="48">
        <f>SUM(Datos_sin_int!AJ117:AJ399)</f>
        <v>0</v>
      </c>
      <c r="Z24" s="48">
        <f>SUM(Datos_sin_int!AK117:AK399)</f>
        <v>112</v>
      </c>
      <c r="AA24" s="38">
        <f>SUM(Datos_sin_int!AL117:AL399)</f>
        <v>149</v>
      </c>
      <c r="AB24" s="38">
        <f>SUM(Datos_sin_int!AM117:AM399)</f>
        <v>4</v>
      </c>
      <c r="AC24" s="48">
        <f>SUM(X24:AB24)</f>
        <v>265</v>
      </c>
      <c r="AD24" s="53">
        <f t="shared" ref="AD24:AG24" si="35">AD6/$G6</f>
        <v>0.59717314487632511</v>
      </c>
      <c r="AE24" s="53">
        <f t="shared" si="35"/>
        <v>0.26501766784452296</v>
      </c>
      <c r="AF24" s="53">
        <f t="shared" si="35"/>
        <v>0.10247349823321555</v>
      </c>
      <c r="AG24" s="53">
        <f t="shared" si="35"/>
        <v>2.1201413427561839E-2</v>
      </c>
      <c r="AH24" s="53">
        <f t="shared" si="20"/>
        <v>1.4134275618374558E-2</v>
      </c>
      <c r="AI24" s="48">
        <f>SUM(AD24:AH24)</f>
        <v>1</v>
      </c>
      <c r="AJ24" s="61">
        <f>SUM(Datos_sin_int!U117:U399)</f>
        <v>11</v>
      </c>
    </row>
    <row r="25" spans="2:36" s="47" customFormat="1" x14ac:dyDescent="0.3">
      <c r="C25" s="69">
        <f>C8</f>
        <v>0.10582010582010581</v>
      </c>
      <c r="D25" s="69">
        <f t="shared" ref="D25:F25" si="36">D8</f>
        <v>0.29894179894179895</v>
      </c>
      <c r="E25" s="69">
        <f t="shared" si="36"/>
        <v>0.3968253968253968</v>
      </c>
      <c r="F25" s="69">
        <f t="shared" si="36"/>
        <v>0.1984126984126984</v>
      </c>
      <c r="H25" s="69">
        <f>H8</f>
        <v>6.8783068783068779E-2</v>
      </c>
      <c r="I25" s="69">
        <f t="shared" ref="I25:K25" si="37">I8</f>
        <v>0.43650793650793651</v>
      </c>
      <c r="J25" s="69">
        <f t="shared" si="37"/>
        <v>0.44444444444444442</v>
      </c>
      <c r="K25" s="69">
        <f t="shared" si="37"/>
        <v>5.0264550264550262E-2</v>
      </c>
      <c r="M25" s="69">
        <f>M8</f>
        <v>0.79365079365079361</v>
      </c>
      <c r="N25" s="69">
        <f t="shared" ref="N25:P25" si="38">N8</f>
        <v>0.10846560846560846</v>
      </c>
      <c r="O25" s="69">
        <f t="shared" si="38"/>
        <v>5.2910052910052907E-2</v>
      </c>
      <c r="P25" s="69">
        <f t="shared" si="38"/>
        <v>4.4973544973544971E-2</v>
      </c>
      <c r="R25" s="69">
        <f>R8</f>
        <v>5.2910052910052907E-2</v>
      </c>
      <c r="S25" s="69">
        <f t="shared" ref="S25:U25" si="39">S8</f>
        <v>0.49735449735449733</v>
      </c>
      <c r="T25" s="69">
        <f t="shared" si="39"/>
        <v>0.24603174603174602</v>
      </c>
      <c r="U25" s="69">
        <f t="shared" si="39"/>
        <v>0.12433862433862433</v>
      </c>
      <c r="V25" s="69">
        <f t="shared" ref="V25" si="40">V8</f>
        <v>7.9365079365079361E-2</v>
      </c>
      <c r="AD25" s="69">
        <f>AD8</f>
        <v>0.58730158730158732</v>
      </c>
      <c r="AE25" s="69">
        <f t="shared" ref="AE25:AH25" si="41">AE8</f>
        <v>0.29100529100529099</v>
      </c>
      <c r="AF25" s="69">
        <f t="shared" si="41"/>
        <v>8.9947089947089942E-2</v>
      </c>
      <c r="AG25" s="69">
        <f t="shared" si="41"/>
        <v>2.1164021164021163E-2</v>
      </c>
      <c r="AH25" s="69">
        <f t="shared" si="41"/>
        <v>1.0582010582010581E-2</v>
      </c>
    </row>
    <row r="26" spans="2:36" s="47" customFormat="1" x14ac:dyDescent="0.3"/>
    <row r="27" spans="2:36" s="47" customFormat="1" x14ac:dyDescent="0.3"/>
    <row r="28" spans="2:36" s="47" customFormat="1" ht="15" thickBot="1" x14ac:dyDescent="0.35"/>
    <row r="29" spans="2:36" ht="15" thickBot="1" x14ac:dyDescent="0.35">
      <c r="B29" s="174" t="s">
        <v>121</v>
      </c>
      <c r="C29" s="175"/>
      <c r="D29" s="175"/>
      <c r="E29" s="175"/>
      <c r="F29" s="175"/>
      <c r="G29" s="175"/>
      <c r="H29" s="176"/>
      <c r="J29" s="174" t="s">
        <v>122</v>
      </c>
      <c r="K29" s="175"/>
      <c r="L29" s="175"/>
      <c r="M29" s="175"/>
      <c r="N29" s="175"/>
      <c r="O29" s="175"/>
      <c r="P29" s="176"/>
      <c r="R29" s="174" t="s">
        <v>123</v>
      </c>
      <c r="S29" s="175"/>
      <c r="T29" s="175"/>
      <c r="U29" s="175"/>
      <c r="V29" s="175"/>
      <c r="W29" s="175"/>
      <c r="X29" s="176"/>
      <c r="Z29" s="174" t="s">
        <v>48</v>
      </c>
      <c r="AA29" s="175"/>
      <c r="AB29" s="175"/>
      <c r="AC29" s="175"/>
      <c r="AD29" s="175"/>
      <c r="AE29" s="175"/>
      <c r="AF29" s="176"/>
    </row>
    <row r="30" spans="2:36" ht="15" thickBot="1" x14ac:dyDescent="0.35">
      <c r="B30" s="65" t="s">
        <v>25</v>
      </c>
      <c r="C30" s="66" t="s">
        <v>26</v>
      </c>
      <c r="D30" s="174" t="s">
        <v>162</v>
      </c>
      <c r="E30" s="175"/>
      <c r="F30" s="175"/>
      <c r="G30" s="175"/>
      <c r="H30" s="176"/>
      <c r="J30" s="65" t="s">
        <v>25</v>
      </c>
      <c r="K30" s="66" t="s">
        <v>26</v>
      </c>
      <c r="L30" s="174" t="s">
        <v>162</v>
      </c>
      <c r="M30" s="175"/>
      <c r="N30" s="175"/>
      <c r="O30" s="175"/>
      <c r="P30" s="176"/>
      <c r="R30" s="65" t="s">
        <v>25</v>
      </c>
      <c r="S30" s="66" t="s">
        <v>26</v>
      </c>
      <c r="T30" s="174" t="s">
        <v>162</v>
      </c>
      <c r="U30" s="175"/>
      <c r="V30" s="175"/>
      <c r="W30" s="175"/>
      <c r="X30" s="176"/>
      <c r="Z30" s="65" t="s">
        <v>25</v>
      </c>
      <c r="AA30" s="66" t="s">
        <v>26</v>
      </c>
      <c r="AB30" s="174" t="s">
        <v>162</v>
      </c>
      <c r="AC30" s="175"/>
      <c r="AD30" s="175"/>
      <c r="AE30" s="175"/>
      <c r="AF30" s="176"/>
    </row>
    <row r="31" spans="2:36" ht="15" thickBot="1" x14ac:dyDescent="0.35">
      <c r="B31" s="189" t="s">
        <v>2</v>
      </c>
      <c r="C31" s="192" t="s">
        <v>28</v>
      </c>
      <c r="D31" s="67" t="s">
        <v>71</v>
      </c>
      <c r="E31" s="67" t="s">
        <v>72</v>
      </c>
      <c r="F31" s="67" t="s">
        <v>119</v>
      </c>
      <c r="G31" s="67" t="s">
        <v>73</v>
      </c>
      <c r="H31" s="67" t="s">
        <v>74</v>
      </c>
      <c r="J31" s="189" t="s">
        <v>2</v>
      </c>
      <c r="K31" s="192" t="s">
        <v>28</v>
      </c>
      <c r="L31" s="67" t="s">
        <v>71</v>
      </c>
      <c r="M31" s="67" t="s">
        <v>72</v>
      </c>
      <c r="N31" s="67" t="s">
        <v>119</v>
      </c>
      <c r="O31" s="67" t="s">
        <v>73</v>
      </c>
      <c r="P31" s="67" t="s">
        <v>74</v>
      </c>
      <c r="R31" s="189" t="s">
        <v>2</v>
      </c>
      <c r="S31" s="192" t="s">
        <v>28</v>
      </c>
      <c r="T31" s="67" t="s">
        <v>71</v>
      </c>
      <c r="U31" s="67" t="s">
        <v>72</v>
      </c>
      <c r="V31" s="67" t="s">
        <v>119</v>
      </c>
      <c r="W31" s="67" t="s">
        <v>73</v>
      </c>
      <c r="X31" s="67" t="s">
        <v>74</v>
      </c>
      <c r="Z31" s="189" t="s">
        <v>2</v>
      </c>
      <c r="AA31" s="192" t="s">
        <v>28</v>
      </c>
      <c r="AB31" s="67" t="s">
        <v>71</v>
      </c>
      <c r="AC31" s="67" t="s">
        <v>72</v>
      </c>
      <c r="AD31" s="67" t="s">
        <v>119</v>
      </c>
      <c r="AE31" s="67" t="s">
        <v>73</v>
      </c>
      <c r="AF31" s="67" t="s">
        <v>74</v>
      </c>
    </row>
    <row r="32" spans="2:36" s="47" customFormat="1" ht="15" thickBot="1" x14ac:dyDescent="0.35">
      <c r="B32" s="190"/>
      <c r="C32" s="193"/>
      <c r="D32" s="67" t="s">
        <v>164</v>
      </c>
      <c r="E32" s="67" t="s">
        <v>165</v>
      </c>
      <c r="F32" s="67" t="s">
        <v>166</v>
      </c>
      <c r="G32" s="67" t="s">
        <v>167</v>
      </c>
      <c r="H32" s="67" t="s">
        <v>168</v>
      </c>
      <c r="J32" s="190"/>
      <c r="K32" s="193"/>
      <c r="L32" s="67" t="s">
        <v>164</v>
      </c>
      <c r="M32" s="67" t="s">
        <v>165</v>
      </c>
      <c r="N32" s="67" t="s">
        <v>166</v>
      </c>
      <c r="O32" s="67" t="s">
        <v>167</v>
      </c>
      <c r="P32" s="67" t="s">
        <v>168</v>
      </c>
      <c r="R32" s="190"/>
      <c r="S32" s="193"/>
      <c r="T32" s="67" t="s">
        <v>164</v>
      </c>
      <c r="U32" s="67" t="s">
        <v>165</v>
      </c>
      <c r="V32" s="67" t="s">
        <v>166</v>
      </c>
      <c r="W32" s="67" t="s">
        <v>167</v>
      </c>
      <c r="X32" s="67" t="s">
        <v>168</v>
      </c>
      <c r="Z32" s="190"/>
      <c r="AA32" s="193"/>
      <c r="AB32" s="67" t="s">
        <v>164</v>
      </c>
      <c r="AC32" s="67" t="s">
        <v>165</v>
      </c>
      <c r="AD32" s="67" t="s">
        <v>166</v>
      </c>
      <c r="AE32" s="67" t="s">
        <v>167</v>
      </c>
      <c r="AF32" s="67" t="s">
        <v>168</v>
      </c>
    </row>
    <row r="33" spans="2:32" ht="15" thickBot="1" x14ac:dyDescent="0.35">
      <c r="B33" s="191"/>
      <c r="C33" s="194"/>
      <c r="D33" s="70">
        <f>R22</f>
        <v>0</v>
      </c>
      <c r="E33" s="70">
        <f t="shared" ref="E33:H33" si="42">S22</f>
        <v>0.65</v>
      </c>
      <c r="F33" s="70">
        <f t="shared" si="42"/>
        <v>0.3</v>
      </c>
      <c r="G33" s="70">
        <f t="shared" si="42"/>
        <v>0.05</v>
      </c>
      <c r="H33" s="70">
        <f t="shared" si="42"/>
        <v>0</v>
      </c>
      <c r="J33" s="191"/>
      <c r="K33" s="194"/>
      <c r="L33" s="70">
        <f>R23</f>
        <v>0</v>
      </c>
      <c r="M33" s="70">
        <f t="shared" ref="M33:P33" si="43">S23</f>
        <v>0.16</v>
      </c>
      <c r="N33" s="70">
        <f t="shared" si="43"/>
        <v>0.24</v>
      </c>
      <c r="O33" s="70">
        <f t="shared" si="43"/>
        <v>0.33333333333333331</v>
      </c>
      <c r="P33" s="70">
        <f t="shared" si="43"/>
        <v>0.26666666666666666</v>
      </c>
      <c r="R33" s="191"/>
      <c r="S33" s="194"/>
      <c r="T33" s="70">
        <f>R24</f>
        <v>7.0671378091872794E-2</v>
      </c>
      <c r="U33" s="70">
        <f t="shared" ref="U33:X33" si="44">S24</f>
        <v>0.57597173144876324</v>
      </c>
      <c r="V33" s="70">
        <f t="shared" si="44"/>
        <v>0.24381625441696114</v>
      </c>
      <c r="W33" s="70">
        <f t="shared" si="44"/>
        <v>7.4204946996466431E-2</v>
      </c>
      <c r="X33" s="70">
        <f t="shared" si="44"/>
        <v>3.5335689045936397E-2</v>
      </c>
      <c r="Z33" s="191"/>
      <c r="AA33" s="194"/>
      <c r="AB33" s="70">
        <f>R25</f>
        <v>5.2910052910052907E-2</v>
      </c>
      <c r="AC33" s="70">
        <f t="shared" ref="AC33:AF33" si="45">S25</f>
        <v>0.49735449735449733</v>
      </c>
      <c r="AD33" s="70">
        <f t="shared" si="45"/>
        <v>0.24603174603174602</v>
      </c>
      <c r="AE33" s="70">
        <f t="shared" si="45"/>
        <v>0.12433862433862433</v>
      </c>
      <c r="AF33" s="70">
        <f t="shared" si="45"/>
        <v>7.9365079365079361E-2</v>
      </c>
    </row>
    <row r="34" spans="2:32" ht="15" thickBot="1" x14ac:dyDescent="0.35">
      <c r="B34" s="189" t="s">
        <v>144</v>
      </c>
      <c r="C34" s="192" t="s">
        <v>151</v>
      </c>
      <c r="D34" s="67" t="s">
        <v>139</v>
      </c>
      <c r="E34" s="67" t="s">
        <v>140</v>
      </c>
      <c r="F34" s="67" t="s">
        <v>141</v>
      </c>
      <c r="G34" s="67" t="s">
        <v>142</v>
      </c>
      <c r="H34" s="67" t="s">
        <v>143</v>
      </c>
      <c r="J34" s="189" t="s">
        <v>144</v>
      </c>
      <c r="K34" s="192" t="s">
        <v>151</v>
      </c>
      <c r="L34" s="67" t="s">
        <v>139</v>
      </c>
      <c r="M34" s="67" t="s">
        <v>140</v>
      </c>
      <c r="N34" s="67" t="s">
        <v>141</v>
      </c>
      <c r="O34" s="67" t="s">
        <v>142</v>
      </c>
      <c r="P34" s="67" t="s">
        <v>143</v>
      </c>
      <c r="R34" s="189" t="s">
        <v>144</v>
      </c>
      <c r="S34" s="192" t="s">
        <v>151</v>
      </c>
      <c r="T34" s="67" t="s">
        <v>139</v>
      </c>
      <c r="U34" s="67" t="s">
        <v>140</v>
      </c>
      <c r="V34" s="67" t="s">
        <v>141</v>
      </c>
      <c r="W34" s="67" t="s">
        <v>142</v>
      </c>
      <c r="X34" s="67" t="s">
        <v>143</v>
      </c>
      <c r="Z34" s="189" t="s">
        <v>144</v>
      </c>
      <c r="AA34" s="192" t="s">
        <v>151</v>
      </c>
      <c r="AB34" s="67" t="s">
        <v>139</v>
      </c>
      <c r="AC34" s="67" t="s">
        <v>140</v>
      </c>
      <c r="AD34" s="67" t="s">
        <v>141</v>
      </c>
      <c r="AE34" s="67" t="s">
        <v>142</v>
      </c>
      <c r="AF34" s="67" t="s">
        <v>143</v>
      </c>
    </row>
    <row r="35" spans="2:32" s="47" customFormat="1" ht="15" thickBot="1" x14ac:dyDescent="0.35">
      <c r="B35" s="190"/>
      <c r="C35" s="193"/>
      <c r="D35" s="67" t="s">
        <v>172</v>
      </c>
      <c r="E35" s="67" t="s">
        <v>169</v>
      </c>
      <c r="F35" s="67" t="s">
        <v>170</v>
      </c>
      <c r="G35" s="67" t="s">
        <v>171</v>
      </c>
      <c r="H35" s="67" t="s">
        <v>173</v>
      </c>
      <c r="J35" s="190"/>
      <c r="K35" s="193"/>
      <c r="L35" s="67" t="s">
        <v>172</v>
      </c>
      <c r="M35" s="67" t="s">
        <v>169</v>
      </c>
      <c r="N35" s="67" t="s">
        <v>170</v>
      </c>
      <c r="O35" s="67" t="s">
        <v>171</v>
      </c>
      <c r="P35" s="67" t="s">
        <v>173</v>
      </c>
      <c r="R35" s="190"/>
      <c r="S35" s="193"/>
      <c r="T35" s="67" t="s">
        <v>172</v>
      </c>
      <c r="U35" s="67" t="s">
        <v>169</v>
      </c>
      <c r="V35" s="67" t="s">
        <v>170</v>
      </c>
      <c r="W35" s="67" t="s">
        <v>171</v>
      </c>
      <c r="X35" s="67" t="s">
        <v>173</v>
      </c>
      <c r="Z35" s="190"/>
      <c r="AA35" s="193"/>
      <c r="AB35" s="67" t="s">
        <v>172</v>
      </c>
      <c r="AC35" s="67" t="s">
        <v>169</v>
      </c>
      <c r="AD35" s="67" t="s">
        <v>170</v>
      </c>
      <c r="AE35" s="67" t="s">
        <v>171</v>
      </c>
      <c r="AF35" s="67" t="s">
        <v>173</v>
      </c>
    </row>
    <row r="36" spans="2:32" ht="15" thickBot="1" x14ac:dyDescent="0.35">
      <c r="B36" s="191"/>
      <c r="C36" s="194"/>
      <c r="D36" s="70">
        <f>AD22</f>
        <v>0.65</v>
      </c>
      <c r="E36" s="70">
        <f t="shared" ref="E36:H36" si="46">AE22</f>
        <v>0.35</v>
      </c>
      <c r="F36" s="70">
        <f t="shared" si="46"/>
        <v>0</v>
      </c>
      <c r="G36" s="70">
        <f t="shared" si="46"/>
        <v>0</v>
      </c>
      <c r="H36" s="70">
        <f t="shared" si="46"/>
        <v>0</v>
      </c>
      <c r="J36" s="191"/>
      <c r="K36" s="194"/>
      <c r="L36" s="70">
        <f>AD23</f>
        <v>0.53333333333333333</v>
      </c>
      <c r="M36" s="70">
        <f t="shared" ref="M36:P36" si="47">AE23</f>
        <v>0.37333333333333335</v>
      </c>
      <c r="N36" s="70">
        <f t="shared" si="47"/>
        <v>6.6666666666666666E-2</v>
      </c>
      <c r="O36" s="70">
        <f t="shared" si="47"/>
        <v>2.6666666666666668E-2</v>
      </c>
      <c r="P36" s="70">
        <f t="shared" si="47"/>
        <v>0</v>
      </c>
      <c r="R36" s="191"/>
      <c r="S36" s="194"/>
      <c r="T36" s="70">
        <f>AD24</f>
        <v>0.59717314487632511</v>
      </c>
      <c r="U36" s="70">
        <f t="shared" ref="U36:X36" si="48">AE24</f>
        <v>0.26501766784452296</v>
      </c>
      <c r="V36" s="70">
        <f t="shared" si="48"/>
        <v>0.10247349823321555</v>
      </c>
      <c r="W36" s="70">
        <f t="shared" si="48"/>
        <v>2.1201413427561839E-2</v>
      </c>
      <c r="X36" s="70">
        <f t="shared" si="48"/>
        <v>1.4134275618374558E-2</v>
      </c>
      <c r="Z36" s="191"/>
      <c r="AA36" s="194"/>
      <c r="AB36" s="70">
        <f>AD25</f>
        <v>0.58730158730158732</v>
      </c>
      <c r="AC36" s="70">
        <f t="shared" ref="AC36:AF36" si="49">AE25</f>
        <v>0.29100529100529099</v>
      </c>
      <c r="AD36" s="70">
        <f t="shared" si="49"/>
        <v>8.9947089947089942E-2</v>
      </c>
      <c r="AE36" s="70">
        <f t="shared" si="49"/>
        <v>2.1164021164021163E-2</v>
      </c>
      <c r="AF36" s="70">
        <f t="shared" si="49"/>
        <v>1.0582010582010581E-2</v>
      </c>
    </row>
    <row r="37" spans="2:32" ht="15" thickBot="1" x14ac:dyDescent="0.35">
      <c r="B37" s="189" t="s">
        <v>160</v>
      </c>
      <c r="C37" s="192" t="s">
        <v>161</v>
      </c>
      <c r="D37" s="67" t="s">
        <v>124</v>
      </c>
      <c r="E37" s="67" t="s">
        <v>103</v>
      </c>
      <c r="F37" s="67" t="s">
        <v>104</v>
      </c>
      <c r="G37" s="67" t="s">
        <v>105</v>
      </c>
      <c r="H37" s="68"/>
      <c r="J37" s="189" t="s">
        <v>160</v>
      </c>
      <c r="K37" s="192" t="s">
        <v>161</v>
      </c>
      <c r="L37" s="67" t="s">
        <v>124</v>
      </c>
      <c r="M37" s="67" t="s">
        <v>103</v>
      </c>
      <c r="N37" s="67" t="s">
        <v>104</v>
      </c>
      <c r="O37" s="67" t="s">
        <v>105</v>
      </c>
      <c r="P37" s="68"/>
      <c r="R37" s="189" t="s">
        <v>160</v>
      </c>
      <c r="S37" s="192" t="s">
        <v>161</v>
      </c>
      <c r="T37" s="67" t="s">
        <v>124</v>
      </c>
      <c r="U37" s="67" t="s">
        <v>103</v>
      </c>
      <c r="V37" s="67" t="s">
        <v>104</v>
      </c>
      <c r="W37" s="67" t="s">
        <v>105</v>
      </c>
      <c r="X37" s="68"/>
      <c r="Z37" s="189" t="s">
        <v>160</v>
      </c>
      <c r="AA37" s="192" t="s">
        <v>161</v>
      </c>
      <c r="AB37" s="67" t="s">
        <v>124</v>
      </c>
      <c r="AC37" s="67" t="s">
        <v>103</v>
      </c>
      <c r="AD37" s="67" t="s">
        <v>104</v>
      </c>
      <c r="AE37" s="67" t="s">
        <v>105</v>
      </c>
      <c r="AF37" s="68"/>
    </row>
    <row r="38" spans="2:32" ht="15" thickBot="1" x14ac:dyDescent="0.35">
      <c r="B38" s="191"/>
      <c r="C38" s="194"/>
      <c r="D38" s="70">
        <f>C22</f>
        <v>0.85</v>
      </c>
      <c r="E38" s="70">
        <f t="shared" ref="E38:G38" si="50">D22</f>
        <v>0.15</v>
      </c>
      <c r="F38" s="70">
        <f t="shared" si="50"/>
        <v>0</v>
      </c>
      <c r="G38" s="70">
        <f t="shared" si="50"/>
        <v>0</v>
      </c>
      <c r="H38" s="68"/>
      <c r="J38" s="191"/>
      <c r="K38" s="194"/>
      <c r="L38" s="70">
        <f>C23</f>
        <v>0.28000000000000003</v>
      </c>
      <c r="M38" s="70">
        <f t="shared" ref="M38:O38" si="51">D23</f>
        <v>0.53333333333333333</v>
      </c>
      <c r="N38" s="70">
        <f t="shared" si="51"/>
        <v>0.16</v>
      </c>
      <c r="O38" s="70">
        <f t="shared" si="51"/>
        <v>2.6666666666666668E-2</v>
      </c>
      <c r="P38" s="68"/>
      <c r="R38" s="191"/>
      <c r="S38" s="194"/>
      <c r="T38" s="70">
        <f>C24</f>
        <v>7.0671378091872791E-3</v>
      </c>
      <c r="U38" s="70">
        <f t="shared" ref="U38:W38" si="52">D24</f>
        <v>0.24734982332155478</v>
      </c>
      <c r="V38" s="70">
        <f t="shared" si="52"/>
        <v>0.48763250883392228</v>
      </c>
      <c r="W38" s="70">
        <f t="shared" si="52"/>
        <v>0.25795053003533569</v>
      </c>
      <c r="X38" s="68"/>
      <c r="Z38" s="191"/>
      <c r="AA38" s="194"/>
      <c r="AB38" s="70">
        <f>C25</f>
        <v>0.10582010582010581</v>
      </c>
      <c r="AC38" s="70">
        <f t="shared" ref="AC38:AE38" si="53">D25</f>
        <v>0.29894179894179895</v>
      </c>
      <c r="AD38" s="70">
        <f t="shared" si="53"/>
        <v>0.3968253968253968</v>
      </c>
      <c r="AE38" s="70">
        <f t="shared" si="53"/>
        <v>0.1984126984126984</v>
      </c>
      <c r="AF38" s="68"/>
    </row>
    <row r="39" spans="2:32" ht="15" thickBot="1" x14ac:dyDescent="0.35">
      <c r="B39" s="189" t="s">
        <v>1</v>
      </c>
      <c r="C39" s="192" t="s">
        <v>27</v>
      </c>
      <c r="D39" s="67" t="s">
        <v>129</v>
      </c>
      <c r="E39" s="67" t="s">
        <v>107</v>
      </c>
      <c r="F39" s="67" t="s">
        <v>108</v>
      </c>
      <c r="G39" s="67" t="s">
        <v>109</v>
      </c>
      <c r="H39" s="68"/>
      <c r="J39" s="189" t="s">
        <v>1</v>
      </c>
      <c r="K39" s="192" t="s">
        <v>27</v>
      </c>
      <c r="L39" s="67" t="s">
        <v>129</v>
      </c>
      <c r="M39" s="67" t="s">
        <v>107</v>
      </c>
      <c r="N39" s="67" t="s">
        <v>108</v>
      </c>
      <c r="O39" s="67" t="s">
        <v>109</v>
      </c>
      <c r="P39" s="68"/>
      <c r="R39" s="189" t="s">
        <v>1</v>
      </c>
      <c r="S39" s="192" t="s">
        <v>27</v>
      </c>
      <c r="T39" s="67" t="s">
        <v>129</v>
      </c>
      <c r="U39" s="67" t="s">
        <v>107</v>
      </c>
      <c r="V39" s="67" t="s">
        <v>108</v>
      </c>
      <c r="W39" s="67" t="s">
        <v>109</v>
      </c>
      <c r="X39" s="68"/>
      <c r="Z39" s="189" t="s">
        <v>1</v>
      </c>
      <c r="AA39" s="192" t="s">
        <v>27</v>
      </c>
      <c r="AB39" s="67" t="s">
        <v>129</v>
      </c>
      <c r="AC39" s="67" t="s">
        <v>107</v>
      </c>
      <c r="AD39" s="67" t="s">
        <v>108</v>
      </c>
      <c r="AE39" s="67" t="s">
        <v>109</v>
      </c>
      <c r="AF39" s="68"/>
    </row>
    <row r="40" spans="2:32" ht="15" thickBot="1" x14ac:dyDescent="0.35">
      <c r="B40" s="191"/>
      <c r="C40" s="194"/>
      <c r="D40" s="70">
        <f>H22</f>
        <v>0.05</v>
      </c>
      <c r="E40" s="70">
        <f t="shared" ref="E40:G40" si="54">I22</f>
        <v>0.35</v>
      </c>
      <c r="F40" s="70">
        <f t="shared" si="54"/>
        <v>0.2</v>
      </c>
      <c r="G40" s="70">
        <f t="shared" si="54"/>
        <v>0.4</v>
      </c>
      <c r="H40" s="68"/>
      <c r="J40" s="191"/>
      <c r="K40" s="194"/>
      <c r="L40" s="70">
        <f>H23</f>
        <v>0</v>
      </c>
      <c r="M40" s="70">
        <f t="shared" ref="M40:O40" si="55">I23</f>
        <v>0.24</v>
      </c>
      <c r="N40" s="70">
        <f t="shared" si="55"/>
        <v>0.61333333333333329</v>
      </c>
      <c r="O40" s="70">
        <f t="shared" si="55"/>
        <v>0.14666666666666667</v>
      </c>
      <c r="P40" s="68"/>
      <c r="R40" s="191"/>
      <c r="S40" s="194"/>
      <c r="T40" s="70">
        <f>H24</f>
        <v>8.8339222614840993E-2</v>
      </c>
      <c r="U40" s="70">
        <f t="shared" ref="U40:W40" si="56">I24</f>
        <v>0.49469964664310956</v>
      </c>
      <c r="V40" s="70">
        <f t="shared" si="56"/>
        <v>0.41696113074204949</v>
      </c>
      <c r="W40" s="70">
        <f t="shared" si="56"/>
        <v>0</v>
      </c>
      <c r="X40" s="68"/>
      <c r="Z40" s="191"/>
      <c r="AA40" s="194"/>
      <c r="AB40" s="70">
        <f>H25</f>
        <v>6.8783068783068779E-2</v>
      </c>
      <c r="AC40" s="70">
        <f t="shared" ref="AC40:AE40" si="57">I25</f>
        <v>0.43650793650793651</v>
      </c>
      <c r="AD40" s="70">
        <f t="shared" si="57"/>
        <v>0.44444444444444442</v>
      </c>
      <c r="AE40" s="70">
        <f t="shared" si="57"/>
        <v>5.0264550264550262E-2</v>
      </c>
      <c r="AF40" s="68"/>
    </row>
    <row r="41" spans="2:32" ht="15" thickBot="1" x14ac:dyDescent="0.35">
      <c r="B41" s="189" t="s">
        <v>50</v>
      </c>
      <c r="C41" s="192" t="s">
        <v>163</v>
      </c>
      <c r="D41" s="67" t="s">
        <v>76</v>
      </c>
      <c r="E41" s="67" t="s">
        <v>77</v>
      </c>
      <c r="F41" s="67" t="s">
        <v>110</v>
      </c>
      <c r="G41" s="67" t="s">
        <v>111</v>
      </c>
      <c r="H41" s="68"/>
      <c r="J41" s="189" t="s">
        <v>50</v>
      </c>
      <c r="K41" s="192" t="s">
        <v>163</v>
      </c>
      <c r="L41" s="67" t="s">
        <v>76</v>
      </c>
      <c r="M41" s="67" t="s">
        <v>77</v>
      </c>
      <c r="N41" s="67" t="s">
        <v>110</v>
      </c>
      <c r="O41" s="67" t="s">
        <v>111</v>
      </c>
      <c r="P41" s="68"/>
      <c r="R41" s="189" t="s">
        <v>50</v>
      </c>
      <c r="S41" s="192" t="s">
        <v>163</v>
      </c>
      <c r="T41" s="67" t="s">
        <v>76</v>
      </c>
      <c r="U41" s="67" t="s">
        <v>77</v>
      </c>
      <c r="V41" s="67" t="s">
        <v>110</v>
      </c>
      <c r="W41" s="67" t="s">
        <v>111</v>
      </c>
      <c r="X41" s="68"/>
      <c r="Z41" s="189" t="s">
        <v>50</v>
      </c>
      <c r="AA41" s="192" t="s">
        <v>163</v>
      </c>
      <c r="AB41" s="67" t="s">
        <v>76</v>
      </c>
      <c r="AC41" s="67" t="s">
        <v>77</v>
      </c>
      <c r="AD41" s="67" t="s">
        <v>110</v>
      </c>
      <c r="AE41" s="67" t="s">
        <v>111</v>
      </c>
      <c r="AF41" s="68"/>
    </row>
    <row r="42" spans="2:32" ht="15" thickBot="1" x14ac:dyDescent="0.35">
      <c r="B42" s="191"/>
      <c r="C42" s="194"/>
      <c r="D42" s="70">
        <f>M22</f>
        <v>0</v>
      </c>
      <c r="E42" s="70">
        <f t="shared" ref="E42:G42" si="58">N22</f>
        <v>0</v>
      </c>
      <c r="F42" s="70">
        <f t="shared" si="58"/>
        <v>0.25</v>
      </c>
      <c r="G42" s="70">
        <f t="shared" si="58"/>
        <v>0.75</v>
      </c>
      <c r="H42" s="68"/>
      <c r="J42" s="191"/>
      <c r="K42" s="194"/>
      <c r="L42" s="70">
        <f>M23</f>
        <v>0.24</v>
      </c>
      <c r="M42" s="70">
        <f t="shared" ref="M42:O42" si="59">N23</f>
        <v>0.53333333333333333</v>
      </c>
      <c r="N42" s="70">
        <f t="shared" si="59"/>
        <v>0.2</v>
      </c>
      <c r="O42" s="70">
        <f t="shared" si="59"/>
        <v>2.6666666666666668E-2</v>
      </c>
      <c r="P42" s="68"/>
      <c r="R42" s="191"/>
      <c r="S42" s="194"/>
      <c r="T42" s="70">
        <f>M24</f>
        <v>0.99646643109540634</v>
      </c>
      <c r="U42" s="70">
        <f t="shared" ref="U42:W42" si="60">N24</f>
        <v>3.5335689045936395E-3</v>
      </c>
      <c r="V42" s="70">
        <f t="shared" si="60"/>
        <v>0</v>
      </c>
      <c r="W42" s="70">
        <f t="shared" si="60"/>
        <v>0</v>
      </c>
      <c r="X42" s="68"/>
      <c r="Z42" s="191"/>
      <c r="AA42" s="194"/>
      <c r="AB42" s="70">
        <f>M25</f>
        <v>0.79365079365079361</v>
      </c>
      <c r="AC42" s="70">
        <f t="shared" ref="AC42:AE42" si="61">N25</f>
        <v>0.10846560846560846</v>
      </c>
      <c r="AD42" s="70">
        <f t="shared" si="61"/>
        <v>5.2910052910052907E-2</v>
      </c>
      <c r="AE42" s="70">
        <f t="shared" si="61"/>
        <v>4.4973544973544971E-2</v>
      </c>
      <c r="AF42" s="68"/>
    </row>
  </sheetData>
  <mergeCells count="82">
    <mergeCell ref="Z37:Z38"/>
    <mergeCell ref="AA37:AA38"/>
    <mergeCell ref="Z39:Z40"/>
    <mergeCell ref="AA39:AA40"/>
    <mergeCell ref="Z41:Z42"/>
    <mergeCell ref="AA41:AA42"/>
    <mergeCell ref="AB30:AF30"/>
    <mergeCell ref="Z31:Z33"/>
    <mergeCell ref="AA31:AA33"/>
    <mergeCell ref="Z34:Z36"/>
    <mergeCell ref="AA34:AA36"/>
    <mergeCell ref="R37:R38"/>
    <mergeCell ref="S37:S38"/>
    <mergeCell ref="R39:R40"/>
    <mergeCell ref="S39:S40"/>
    <mergeCell ref="R41:R42"/>
    <mergeCell ref="S41:S42"/>
    <mergeCell ref="T30:X30"/>
    <mergeCell ref="R31:R33"/>
    <mergeCell ref="S31:S33"/>
    <mergeCell ref="R34:R36"/>
    <mergeCell ref="S34:S36"/>
    <mergeCell ref="J37:J38"/>
    <mergeCell ref="K37:K38"/>
    <mergeCell ref="J39:J40"/>
    <mergeCell ref="K39:K40"/>
    <mergeCell ref="J41:J42"/>
    <mergeCell ref="K41:K42"/>
    <mergeCell ref="L30:P30"/>
    <mergeCell ref="J31:J33"/>
    <mergeCell ref="K31:K33"/>
    <mergeCell ref="J34:J36"/>
    <mergeCell ref="K34:K36"/>
    <mergeCell ref="AI20:AI21"/>
    <mergeCell ref="C20:F20"/>
    <mergeCell ref="G20:G21"/>
    <mergeCell ref="L20:L21"/>
    <mergeCell ref="Q20:Q21"/>
    <mergeCell ref="W20:W21"/>
    <mergeCell ref="B37:B38"/>
    <mergeCell ref="C37:C38"/>
    <mergeCell ref="B39:B40"/>
    <mergeCell ref="C39:C40"/>
    <mergeCell ref="B41:B42"/>
    <mergeCell ref="C41:C42"/>
    <mergeCell ref="D30:H30"/>
    <mergeCell ref="B31:B33"/>
    <mergeCell ref="C31:C33"/>
    <mergeCell ref="B34:B36"/>
    <mergeCell ref="C34:C36"/>
    <mergeCell ref="AD1:AH1"/>
    <mergeCell ref="AI2:AI3"/>
    <mergeCell ref="C12:D12"/>
    <mergeCell ref="H1:K1"/>
    <mergeCell ref="M1:P1"/>
    <mergeCell ref="R1:V1"/>
    <mergeCell ref="Q2:Q3"/>
    <mergeCell ref="X1:AB1"/>
    <mergeCell ref="AC2:AC3"/>
    <mergeCell ref="R11:S11"/>
    <mergeCell ref="R12:S12"/>
    <mergeCell ref="X11:Y11"/>
    <mergeCell ref="X10:Y10"/>
    <mergeCell ref="W2:W3"/>
    <mergeCell ref="M11:N11"/>
    <mergeCell ref="M12:N12"/>
    <mergeCell ref="C2:F2"/>
    <mergeCell ref="G11:H11"/>
    <mergeCell ref="G12:H12"/>
    <mergeCell ref="G2:G3"/>
    <mergeCell ref="L2:L3"/>
    <mergeCell ref="B29:H29"/>
    <mergeCell ref="J29:P29"/>
    <mergeCell ref="R29:X29"/>
    <mergeCell ref="Z29:AF29"/>
    <mergeCell ref="C13:D13"/>
    <mergeCell ref="H19:K19"/>
    <mergeCell ref="M19:P19"/>
    <mergeCell ref="R19:V19"/>
    <mergeCell ref="X19:AB19"/>
    <mergeCell ref="AD19:AH19"/>
    <mergeCell ref="AC20:AC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Contenido</vt:lpstr>
      <vt:lpstr>Datos_totales</vt:lpstr>
      <vt:lpstr>Datos sin int</vt:lpstr>
      <vt:lpstr>Datos_sin_int</vt:lpstr>
      <vt:lpstr>Estadística_descriptiva_cont</vt:lpstr>
      <vt:lpstr>Tramo 1 comparación</vt:lpstr>
      <vt:lpstr>Tramo 2 comparación</vt:lpstr>
      <vt:lpstr>Tramo 3 comparación</vt:lpstr>
      <vt:lpstr>Estadística_descriptiva_categ</vt:lpstr>
      <vt:lpstr>Datos R</vt:lpstr>
      <vt:lpstr>Tramo1</vt:lpstr>
      <vt:lpstr>Tramo2</vt:lpstr>
      <vt:lpstr>Tramo3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2019-06-09T04:25:37Z</dcterms:modified>
</cp:coreProperties>
</file>